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'CPT'!$A$1:$AA$74</definedName>
    <definedName name="_xlnm.Print_Area" localSheetId="6">'DC1'!$A$1:$AA$74</definedName>
    <definedName name="_xlnm.Print_Area" localSheetId="12">'DC2'!$A$1:$AA$74</definedName>
    <definedName name="_xlnm.Print_Area" localSheetId="17">'DC3'!$A$1:$AA$74</definedName>
    <definedName name="_xlnm.Print_Area" localSheetId="25">'DC4'!$A$1:$AA$74</definedName>
    <definedName name="_xlnm.Print_Area" localSheetId="29">'DC5'!$A$1:$AA$74</definedName>
    <definedName name="_xlnm.Print_Area" localSheetId="30">'Summary'!$A$1:$AA$74</definedName>
    <definedName name="_xlnm.Print_Area" localSheetId="1">'WC011'!$A$1:$AA$74</definedName>
    <definedName name="_xlnm.Print_Area" localSheetId="2">'WC012'!$A$1:$AA$74</definedName>
    <definedName name="_xlnm.Print_Area" localSheetId="3">'WC013'!$A$1:$AA$74</definedName>
    <definedName name="_xlnm.Print_Area" localSheetId="4">'WC014'!$A$1:$AA$74</definedName>
    <definedName name="_xlnm.Print_Area" localSheetId="5">'WC015'!$A$1:$AA$74</definedName>
    <definedName name="_xlnm.Print_Area" localSheetId="7">'WC022'!$A$1:$AA$74</definedName>
    <definedName name="_xlnm.Print_Area" localSheetId="8">'WC023'!$A$1:$AA$74</definedName>
    <definedName name="_xlnm.Print_Area" localSheetId="9">'WC024'!$A$1:$AA$74</definedName>
    <definedName name="_xlnm.Print_Area" localSheetId="10">'WC025'!$A$1:$AA$74</definedName>
    <definedName name="_xlnm.Print_Area" localSheetId="11">'WC026'!$A$1:$AA$74</definedName>
    <definedName name="_xlnm.Print_Area" localSheetId="13">'WC031'!$A$1:$AA$74</definedName>
    <definedName name="_xlnm.Print_Area" localSheetId="14">'WC032'!$A$1:$AA$74</definedName>
    <definedName name="_xlnm.Print_Area" localSheetId="15">'WC033'!$A$1:$AA$74</definedName>
    <definedName name="_xlnm.Print_Area" localSheetId="16">'WC034'!$A$1:$AA$74</definedName>
    <definedName name="_xlnm.Print_Area" localSheetId="18">'WC041'!$A$1:$AA$74</definedName>
    <definedName name="_xlnm.Print_Area" localSheetId="19">'WC042'!$A$1:$AA$74</definedName>
    <definedName name="_xlnm.Print_Area" localSheetId="20">'WC043'!$A$1:$AA$74</definedName>
    <definedName name="_xlnm.Print_Area" localSheetId="21">'WC044'!$A$1:$AA$74</definedName>
    <definedName name="_xlnm.Print_Area" localSheetId="22">'WC045'!$A$1:$AA$74</definedName>
    <definedName name="_xlnm.Print_Area" localSheetId="23">'WC047'!$A$1:$AA$74</definedName>
    <definedName name="_xlnm.Print_Area" localSheetId="24">'WC048'!$A$1:$AA$74</definedName>
    <definedName name="_xlnm.Print_Area" localSheetId="26">'WC051'!$A$1:$AA$74</definedName>
    <definedName name="_xlnm.Print_Area" localSheetId="27">'WC052'!$A$1:$AA$74</definedName>
    <definedName name="_xlnm.Print_Area" localSheetId="28">'WC053'!$A$1:$AA$74</definedName>
  </definedNames>
  <calcPr calcMode="manual" fullCalcOnLoad="1"/>
</workbook>
</file>

<file path=xl/sharedStrings.xml><?xml version="1.0" encoding="utf-8"?>
<sst xmlns="http://schemas.openxmlformats.org/spreadsheetml/2006/main" count="3193" uniqueCount="94">
  <si>
    <t>Western Cape: Cape Town(CPT) - Table C9 Quarterly Budget Statement - Capital Expenditure by Asset Clas ( All )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</si>
  <si>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</si>
  <si>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</si>
  <si>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</si>
  <si>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</si>
  <si>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</si>
  <si>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</si>
  <si>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</si>
  <si>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</si>
  <si>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</si>
  <si>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</si>
  <si>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</si>
  <si>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</si>
  <si>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</si>
  <si>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</si>
  <si>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</si>
  <si>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</si>
  <si>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</si>
  <si>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</si>
  <si>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</si>
  <si>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</si>
  <si>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</si>
  <si>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</si>
  <si>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</si>
  <si>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</si>
  <si>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</si>
  <si>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</si>
  <si>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</si>
  <si>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</si>
  <si>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</si>
  <si>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</si>
  <si>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</si>
  <si>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</si>
  <si>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</si>
  <si>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</si>
  <si>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</si>
  <si>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</si>
  <si>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</si>
  <si>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</si>
  <si>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</si>
  <si>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</si>
  <si>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</si>
  <si>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</si>
  <si>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</si>
  <si>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</si>
  <si>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</si>
  <si>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</si>
  <si>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</si>
  <si>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</si>
  <si>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</si>
  <si>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</si>
  <si>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</si>
  <si>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</si>
  <si>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</si>
  <si>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</si>
  <si>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</si>
  <si>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</si>
  <si>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</si>
  <si>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Western Cape: Matzikama(WC011) - Table C9 Quarterly Budget Statement - Capital Expenditure by Asset Clas ( All ) for 3rd Quarter ended 31 March 2017 (Figures Finalised as at 2017/05/04)</t>
  </si>
  <si>
    <t>Western Cape: Cederberg(WC012) - Table C9 Quarterly Budget Statement - Capital Expenditure by Asset Clas ( All ) for 3rd Quarter ended 31 March 2017 (Figures Finalised as at 2017/05/04)</t>
  </si>
  <si>
    <t>Western Cape: Bergrivier(WC013) - Table C9 Quarterly Budget Statement - Capital Expenditure by Asset Clas ( All ) for 3rd Quarter ended 31 March 2017 (Figures Finalised as at 2017/05/04)</t>
  </si>
  <si>
    <t>Western Cape: Saldanha Bay(WC014) - Table C9 Quarterly Budget Statement - Capital Expenditure by Asset Clas ( All ) for 3rd Quarter ended 31 March 2017 (Figures Finalised as at 2017/05/04)</t>
  </si>
  <si>
    <t>Western Cape: Swartland(WC015) - Table C9 Quarterly Budget Statement - Capital Expenditure by Asset Clas ( All ) for 3rd Quarter ended 31 March 2017 (Figures Finalised as at 2017/05/04)</t>
  </si>
  <si>
    <t>Western Cape: West Coast(DC1) - Table C9 Quarterly Budget Statement - Capital Expenditure by Asset Clas ( All ) for 3rd Quarter ended 31 March 2017 (Figures Finalised as at 2017/05/04)</t>
  </si>
  <si>
    <t>Western Cape: Witzenberg(WC022) - Table C9 Quarterly Budget Statement - Capital Expenditure by Asset Clas ( All ) for 3rd Quarter ended 31 March 2017 (Figures Finalised as at 2017/05/04)</t>
  </si>
  <si>
    <t>Western Cape: Drakenstein(WC023) - Table C9 Quarterly Budget Statement - Capital Expenditure by Asset Clas ( All ) for 3rd Quarter ended 31 March 2017 (Figures Finalised as at 2017/05/04)</t>
  </si>
  <si>
    <t>Western Cape: Stellenbosch(WC024) - Table C9 Quarterly Budget Statement - Capital Expenditure by Asset Clas ( All ) for 3rd Quarter ended 31 March 2017 (Figures Finalised as at 2017/05/04)</t>
  </si>
  <si>
    <t>Western Cape: Breede Valley(WC025) - Table C9 Quarterly Budget Statement - Capital Expenditure by Asset Clas ( All ) for 3rd Quarter ended 31 March 2017 (Figures Finalised as at 2017/05/04)</t>
  </si>
  <si>
    <t>Western Cape: Langeberg(WC026) - Table C9 Quarterly Budget Statement - Capital Expenditure by Asset Clas ( All ) for 3rd Quarter ended 31 March 2017 (Figures Finalised as at 2017/05/04)</t>
  </si>
  <si>
    <t>Western Cape: Cape Winelands DM(DC2) - Table C9 Quarterly Budget Statement - Capital Expenditure by Asset Clas ( All ) for 3rd Quarter ended 31 March 2017 (Figures Finalised as at 2017/05/04)</t>
  </si>
  <si>
    <t>Western Cape: Theewaterskloof(WC031) - Table C9 Quarterly Budget Statement - Capital Expenditure by Asset Clas ( All ) for 3rd Quarter ended 31 March 2017 (Figures Finalised as at 2017/05/04)</t>
  </si>
  <si>
    <t>Western Cape: Overstrand(WC032) - Table C9 Quarterly Budget Statement - Capital Expenditure by Asset Clas ( All ) for 3rd Quarter ended 31 March 2017 (Figures Finalised as at 2017/05/04)</t>
  </si>
  <si>
    <t>Western Cape: Cape Agulhas(WC033) - Table C9 Quarterly Budget Statement - Capital Expenditure by Asset Clas ( All ) for 3rd Quarter ended 31 March 2017 (Figures Finalised as at 2017/05/04)</t>
  </si>
  <si>
    <t>Western Cape: Swellendam(WC034) - Table C9 Quarterly Budget Statement - Capital Expenditure by Asset Clas ( All ) for 3rd Quarter ended 31 March 2017 (Figures Finalised as at 2017/05/04)</t>
  </si>
  <si>
    <t>Western Cape: Overberg(DC3) - Table C9 Quarterly Budget Statement - Capital Expenditure by Asset Clas ( All ) for 3rd Quarter ended 31 March 2017 (Figures Finalised as at 2017/05/04)</t>
  </si>
  <si>
    <t>Western Cape: Kannaland(WC041) - Table C9 Quarterly Budget Statement - Capital Expenditure by Asset Clas ( All ) for 3rd Quarter ended 31 March 2017 (Figures Finalised as at 2017/05/04)</t>
  </si>
  <si>
    <t>Western Cape: Hessequa(WC042) - Table C9 Quarterly Budget Statement - Capital Expenditure by Asset Clas ( All ) for 3rd Quarter ended 31 March 2017 (Figures Finalised as at 2017/05/04)</t>
  </si>
  <si>
    <t>Western Cape: Mossel Bay(WC043) - Table C9 Quarterly Budget Statement - Capital Expenditure by Asset Clas ( All ) for 3rd Quarter ended 31 March 2017 (Figures Finalised as at 2017/05/04)</t>
  </si>
  <si>
    <t>Western Cape: George(WC044) - Table C9 Quarterly Budget Statement - Capital Expenditure by Asset Clas ( All ) for 3rd Quarter ended 31 March 2017 (Figures Finalised as at 2017/05/04)</t>
  </si>
  <si>
    <t>Western Cape: Oudtshoorn(WC045) - Table C9 Quarterly Budget Statement - Capital Expenditure by Asset Clas ( All ) for 3rd Quarter ended 31 March 2017 (Figures Finalised as at 2017/05/04)</t>
  </si>
  <si>
    <t>Western Cape: Bitou(WC047) - Table C9 Quarterly Budget Statement - Capital Expenditure by Asset Clas ( All ) for 3rd Quarter ended 31 March 2017 (Figures Finalised as at 2017/05/04)</t>
  </si>
  <si>
    <t>Western Cape: Knysna(WC048) - Table C9 Quarterly Budget Statement - Capital Expenditure by Asset Clas ( All ) for 3rd Quarter ended 31 March 2017 (Figures Finalised as at 2017/05/04)</t>
  </si>
  <si>
    <t>Western Cape: Eden(DC4) - Table C9 Quarterly Budget Statement - Capital Expenditure by Asset Clas ( All ) for 3rd Quarter ended 31 March 2017 (Figures Finalised as at 2017/05/04)</t>
  </si>
  <si>
    <t>Western Cape: Laingsburg(WC051) - Table C9 Quarterly Budget Statement - Capital Expenditure by Asset Clas ( All ) for 3rd Quarter ended 31 March 2017 (Figures Finalised as at 2017/05/04)</t>
  </si>
  <si>
    <t>Western Cape: Prince Albert(WC052) - Table C9 Quarterly Budget Statement - Capital Expenditure by Asset Clas ( All ) for 3rd Quarter ended 31 March 2017 (Figures Finalised as at 2017/05/04)</t>
  </si>
  <si>
    <t>Western Cape: Beaufort West(WC053) - Table C9 Quarterly Budget Statement - Capital Expenditure by Asset Clas ( All ) for 3rd Quarter ended 31 March 2017 (Figures Finalised as at 2017/05/04)</t>
  </si>
  <si>
    <t>Western Cape: Central Karoo(DC5) - Table C9 Quarterly Budget Statement - Capital Expenditure by Asset Clas ( All ) for 3rd Quarter ended 31 March 2017 (Figures Finalised as at 2017/05/04)</t>
  </si>
  <si>
    <t>Summary - Table C9 Quarterly Budget Statement - Capital Expenditure by Asset Class ( All ) for 3rd Quarter ended 31 March 2017 (Figures Finalised as at 2017/05/04)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</si>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</sst>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2" fillId="0" borderId="11" xfId="0" applyNumberFormat="1" applyFont="1" applyFill="1" applyBorder="1" applyAlignment="1" applyProtection="1">
      <alignment/>
      <protection/>
    </xf>
    <xf numFmtId="171" fontId="22" fillId="0" borderId="12" xfId="0" applyNumberFormat="1" applyFont="1" applyFill="1" applyBorder="1" applyAlignment="1" applyProtection="1">
      <alignment/>
      <protection/>
    </xf>
    <xf numFmtId="171" fontId="22" fillId="0" borderId="13" xfId="0" applyNumberFormat="1" applyFont="1" applyFill="1" applyBorder="1" applyAlignment="1" applyProtection="1">
      <alignment/>
      <protection/>
    </xf>
    <xf numFmtId="171" fontId="22" fillId="0" borderId="1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73" fontId="22" fillId="0" borderId="14" xfId="0" applyNumberFormat="1" applyFont="1" applyFill="1" applyBorder="1" applyAlignment="1" applyProtection="1">
      <alignment/>
      <protection/>
    </xf>
    <xf numFmtId="173" fontId="22" fillId="0" borderId="15" xfId="0" applyNumberFormat="1" applyFont="1" applyFill="1" applyBorder="1" applyAlignment="1" applyProtection="1">
      <alignment/>
      <protection/>
    </xf>
    <xf numFmtId="173" fontId="22" fillId="0" borderId="11" xfId="0" applyNumberFormat="1" applyFont="1" applyFill="1" applyBorder="1" applyAlignment="1" applyProtection="1">
      <alignment/>
      <protection/>
    </xf>
    <xf numFmtId="173" fontId="22" fillId="0" borderId="14" xfId="42" applyNumberFormat="1" applyFont="1" applyFill="1" applyBorder="1" applyAlignment="1" applyProtection="1">
      <alignment/>
      <protection/>
    </xf>
    <xf numFmtId="173" fontId="22" fillId="0" borderId="15" xfId="42" applyNumberFormat="1" applyFont="1" applyFill="1" applyBorder="1" applyAlignment="1" applyProtection="1">
      <alignment/>
      <protection/>
    </xf>
    <xf numFmtId="173" fontId="22" fillId="0" borderId="11" xfId="42" applyNumberFormat="1" applyFont="1" applyFill="1" applyBorder="1" applyAlignment="1" applyProtection="1">
      <alignment/>
      <protection/>
    </xf>
    <xf numFmtId="173" fontId="22" fillId="0" borderId="16" xfId="0" applyNumberFormat="1" applyFont="1" applyFill="1" applyBorder="1" applyAlignment="1" applyProtection="1">
      <alignment/>
      <protection/>
    </xf>
    <xf numFmtId="173" fontId="22" fillId="0" borderId="17" xfId="0" applyNumberFormat="1" applyFont="1" applyFill="1" applyBorder="1" applyAlignment="1" applyProtection="1">
      <alignment/>
      <protection/>
    </xf>
    <xf numFmtId="173" fontId="22" fillId="0" borderId="18" xfId="0" applyNumberFormat="1" applyFont="1" applyFill="1" applyBorder="1" applyAlignment="1" applyProtection="1">
      <alignment/>
      <protection/>
    </xf>
    <xf numFmtId="173" fontId="22" fillId="0" borderId="12" xfId="0" applyNumberFormat="1" applyFont="1" applyFill="1" applyBorder="1" applyAlignment="1" applyProtection="1">
      <alignment/>
      <protection/>
    </xf>
    <xf numFmtId="173" fontId="22" fillId="0" borderId="19" xfId="0" applyNumberFormat="1" applyFont="1" applyFill="1" applyBorder="1" applyAlignment="1" applyProtection="1">
      <alignment/>
      <protection/>
    </xf>
    <xf numFmtId="173" fontId="22" fillId="0" borderId="20" xfId="0" applyNumberFormat="1" applyFont="1" applyFill="1" applyBorder="1" applyAlignment="1" applyProtection="1">
      <alignment/>
      <protection/>
    </xf>
    <xf numFmtId="173" fontId="22" fillId="0" borderId="13" xfId="0" applyNumberFormat="1" applyFont="1" applyFill="1" applyBorder="1" applyAlignment="1" applyProtection="1">
      <alignment/>
      <protection/>
    </xf>
    <xf numFmtId="173" fontId="22" fillId="0" borderId="16" xfId="42" applyNumberFormat="1" applyFont="1" applyFill="1" applyBorder="1" applyAlignment="1" applyProtection="1">
      <alignment/>
      <protection/>
    </xf>
    <xf numFmtId="173" fontId="22" fillId="0" borderId="21" xfId="0" applyNumberFormat="1" applyFont="1" applyFill="1" applyBorder="1" applyAlignment="1" applyProtection="1">
      <alignment/>
      <protection/>
    </xf>
    <xf numFmtId="173" fontId="22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21" fillId="0" borderId="28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 horizontal="center"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10" xfId="0" applyNumberFormat="1" applyFont="1" applyBorder="1" applyAlignment="1" applyProtection="1">
      <alignment/>
      <protection/>
    </xf>
    <xf numFmtId="170" fontId="21" fillId="0" borderId="10" xfId="0" applyNumberFormat="1" applyFont="1" applyBorder="1" applyAlignment="1" applyProtection="1">
      <alignment/>
      <protection/>
    </xf>
    <xf numFmtId="173" fontId="21" fillId="0" borderId="31" xfId="0" applyNumberFormat="1" applyFont="1" applyBorder="1" applyAlignment="1" applyProtection="1">
      <alignment/>
      <protection/>
    </xf>
    <xf numFmtId="0" fontId="23" fillId="0" borderId="15" xfId="0" applyNumberFormat="1" applyFont="1" applyBorder="1" applyAlignment="1" applyProtection="1">
      <alignment horizontal="left" indent="1"/>
      <protection/>
    </xf>
    <xf numFmtId="173" fontId="21" fillId="0" borderId="15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1" fillId="0" borderId="16" xfId="0" applyNumberFormat="1" applyFont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left" indent="2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left" indent="2"/>
      <protection/>
    </xf>
    <xf numFmtId="173" fontId="24" fillId="0" borderId="32" xfId="0" applyNumberFormat="1" applyFont="1" applyFill="1" applyBorder="1" applyAlignment="1" applyProtection="1">
      <alignment/>
      <protection/>
    </xf>
    <xf numFmtId="173" fontId="24" fillId="0" borderId="33" xfId="0" applyNumberFormat="1" applyFont="1" applyFill="1" applyBorder="1" applyAlignment="1" applyProtection="1">
      <alignment/>
      <protection/>
    </xf>
    <xf numFmtId="173" fontId="24" fillId="0" borderId="34" xfId="0" applyNumberFormat="1" applyFont="1" applyFill="1" applyBorder="1" applyAlignment="1" applyProtection="1">
      <alignment/>
      <protection/>
    </xf>
    <xf numFmtId="171" fontId="24" fillId="0" borderId="34" xfId="0" applyNumberFormat="1" applyFont="1" applyFill="1" applyBorder="1" applyAlignment="1" applyProtection="1">
      <alignment/>
      <protection/>
    </xf>
    <xf numFmtId="173" fontId="24" fillId="0" borderId="35" xfId="0" applyNumberFormat="1" applyFont="1" applyFill="1" applyBorder="1" applyAlignment="1" applyProtection="1">
      <alignment/>
      <protection/>
    </xf>
    <xf numFmtId="0" fontId="22" fillId="0" borderId="15" xfId="0" applyNumberFormat="1" applyFont="1" applyBorder="1" applyAlignment="1" applyProtection="1">
      <alignment horizontal="left" indent="2"/>
      <protection/>
    </xf>
    <xf numFmtId="0" fontId="22" fillId="0" borderId="15" xfId="0" applyFont="1" applyBorder="1" applyAlignment="1" applyProtection="1">
      <alignment horizontal="left" indent="2"/>
      <protection/>
    </xf>
    <xf numFmtId="0" fontId="22" fillId="0" borderId="36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/>
      <protection/>
    </xf>
    <xf numFmtId="173" fontId="21" fillId="0" borderId="14" xfId="0" applyNumberFormat="1" applyFont="1" applyFill="1" applyBorder="1" applyAlignment="1" applyProtection="1">
      <alignment/>
      <protection/>
    </xf>
    <xf numFmtId="173" fontId="21" fillId="0" borderId="15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1" fontId="21" fillId="0" borderId="11" xfId="0" applyNumberFormat="1" applyFont="1" applyFill="1" applyBorder="1" applyAlignment="1" applyProtection="1">
      <alignment/>
      <protection/>
    </xf>
    <xf numFmtId="173" fontId="21" fillId="0" borderId="16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Border="1" applyAlignment="1" applyProtection="1">
      <alignment horizontal="center"/>
      <protection/>
    </xf>
    <xf numFmtId="173" fontId="22" fillId="0" borderId="14" xfId="0" applyNumberFormat="1" applyFont="1" applyBorder="1" applyAlignment="1" applyProtection="1">
      <alignment/>
      <protection/>
    </xf>
    <xf numFmtId="173" fontId="22" fillId="0" borderId="15" xfId="0" applyNumberFormat="1" applyFont="1" applyBorder="1" applyAlignment="1" applyProtection="1">
      <alignment/>
      <protection/>
    </xf>
    <xf numFmtId="173" fontId="22" fillId="0" borderId="11" xfId="0" applyNumberFormat="1" applyFont="1" applyBorder="1" applyAlignment="1" applyProtection="1">
      <alignment/>
      <protection/>
    </xf>
    <xf numFmtId="173" fontId="22" fillId="0" borderId="16" xfId="0" applyNumberFormat="1" applyFont="1" applyBorder="1" applyAlignment="1" applyProtection="1">
      <alignment/>
      <protection/>
    </xf>
    <xf numFmtId="171" fontId="22" fillId="0" borderId="11" xfId="0" applyNumberFormat="1" applyFont="1" applyBorder="1" applyAlignment="1" applyProtection="1">
      <alignment/>
      <protection/>
    </xf>
    <xf numFmtId="173" fontId="22" fillId="0" borderId="14" xfId="42" applyNumberFormat="1" applyFont="1" applyBorder="1" applyAlignment="1" applyProtection="1">
      <alignment/>
      <protection/>
    </xf>
    <xf numFmtId="173" fontId="22" fillId="0" borderId="15" xfId="42" applyNumberFormat="1" applyFont="1" applyBorder="1" applyAlignment="1" applyProtection="1">
      <alignment/>
      <protection/>
    </xf>
    <xf numFmtId="173" fontId="22" fillId="0" borderId="11" xfId="42" applyNumberFormat="1" applyFont="1" applyBorder="1" applyAlignment="1" applyProtection="1">
      <alignment/>
      <protection/>
    </xf>
    <xf numFmtId="171" fontId="22" fillId="0" borderId="11" xfId="42" applyNumberFormat="1" applyFont="1" applyBorder="1" applyAlignment="1" applyProtection="1">
      <alignment/>
      <protection/>
    </xf>
    <xf numFmtId="173" fontId="22" fillId="0" borderId="16" xfId="42" applyNumberFormat="1" applyFont="1" applyBorder="1" applyAlignment="1" applyProtection="1">
      <alignment/>
      <protection/>
    </xf>
    <xf numFmtId="0" fontId="21" fillId="0" borderId="37" xfId="0" applyFont="1" applyBorder="1" applyAlignment="1" applyProtection="1">
      <alignment/>
      <protection/>
    </xf>
    <xf numFmtId="0" fontId="22" fillId="0" borderId="38" xfId="0" applyNumberFormat="1" applyFont="1" applyBorder="1" applyAlignment="1" applyProtection="1">
      <alignment horizontal="center"/>
      <protection/>
    </xf>
    <xf numFmtId="173" fontId="21" fillId="0" borderId="39" xfId="0" applyNumberFormat="1" applyFont="1" applyBorder="1" applyAlignment="1" applyProtection="1">
      <alignment/>
      <protection/>
    </xf>
    <xf numFmtId="173" fontId="21" fillId="0" borderId="37" xfId="0" applyNumberFormat="1" applyFont="1" applyBorder="1" applyAlignment="1" applyProtection="1">
      <alignment/>
      <protection/>
    </xf>
    <xf numFmtId="173" fontId="21" fillId="0" borderId="38" xfId="0" applyNumberFormat="1" applyFont="1" applyBorder="1" applyAlignment="1" applyProtection="1">
      <alignment/>
      <protection/>
    </xf>
    <xf numFmtId="171" fontId="21" fillId="0" borderId="38" xfId="0" applyNumberFormat="1" applyFont="1" applyBorder="1" applyAlignment="1" applyProtection="1">
      <alignment/>
      <protection/>
    </xf>
    <xf numFmtId="173" fontId="21" fillId="0" borderId="40" xfId="0" applyNumberFormat="1" applyFont="1" applyBorder="1" applyAlignment="1" applyProtection="1">
      <alignment/>
      <protection/>
    </xf>
    <xf numFmtId="0" fontId="22" fillId="0" borderId="41" xfId="0" applyNumberFormat="1" applyFont="1" applyBorder="1" applyAlignment="1" applyProtection="1">
      <alignment horizontal="left" indent="1"/>
      <protection/>
    </xf>
    <xf numFmtId="0" fontId="23" fillId="0" borderId="41" xfId="0" applyNumberFormat="1" applyFont="1" applyFill="1" applyBorder="1" applyAlignment="1" applyProtection="1">
      <alignment horizontal="left" indent="1"/>
      <protection/>
    </xf>
    <xf numFmtId="0" fontId="24" fillId="0" borderId="41" xfId="0" applyNumberFormat="1" applyFont="1" applyFill="1" applyBorder="1" applyAlignment="1" applyProtection="1">
      <alignment horizontal="left" indent="2"/>
      <protection/>
    </xf>
    <xf numFmtId="0" fontId="22" fillId="0" borderId="41" xfId="0" applyNumberFormat="1" applyFont="1" applyFill="1" applyBorder="1" applyAlignment="1" applyProtection="1">
      <alignment horizontal="left" indent="2"/>
      <protection/>
    </xf>
    <xf numFmtId="0" fontId="22" fillId="0" borderId="41" xfId="0" applyNumberFormat="1" applyFont="1" applyBorder="1" applyAlignment="1" applyProtection="1">
      <alignment horizontal="left" indent="2"/>
      <protection/>
    </xf>
    <xf numFmtId="0" fontId="22" fillId="0" borderId="28" xfId="0" applyNumberFormat="1" applyFont="1" applyBorder="1" applyAlignment="1" applyProtection="1">
      <alignment horizontal="left" indent="2"/>
      <protection/>
    </xf>
    <xf numFmtId="0" fontId="22" fillId="0" borderId="13" xfId="0" applyNumberFormat="1" applyFont="1" applyBorder="1" applyAlignment="1" applyProtection="1">
      <alignment horizontal="center"/>
      <protection/>
    </xf>
    <xf numFmtId="0" fontId="21" fillId="0" borderId="42" xfId="0" applyFont="1" applyBorder="1" applyAlignment="1" applyProtection="1">
      <alignment/>
      <protection/>
    </xf>
    <xf numFmtId="0" fontId="22" fillId="0" borderId="10" xfId="0" applyNumberFormat="1" applyFont="1" applyBorder="1" applyAlignment="1" applyProtection="1">
      <alignment horizontal="center"/>
      <protection/>
    </xf>
    <xf numFmtId="173" fontId="21" fillId="0" borderId="43" xfId="0" applyNumberFormat="1" applyFont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 horizontal="left"/>
      <protection/>
    </xf>
    <xf numFmtId="0" fontId="24" fillId="0" borderId="11" xfId="0" applyNumberFormat="1" applyFont="1" applyBorder="1" applyAlignment="1" applyProtection="1">
      <alignment horizontal="center"/>
      <protection/>
    </xf>
    <xf numFmtId="173" fontId="24" fillId="0" borderId="14" xfId="59" applyNumberFormat="1" applyFont="1" applyFill="1" applyBorder="1" applyAlignment="1" applyProtection="1">
      <alignment horizontal="center"/>
      <protection/>
    </xf>
    <xf numFmtId="173" fontId="24" fillId="0" borderId="15" xfId="59" applyNumberFormat="1" applyFont="1" applyFill="1" applyBorder="1" applyAlignment="1" applyProtection="1">
      <alignment horizontal="center"/>
      <protection/>
    </xf>
    <xf numFmtId="173" fontId="24" fillId="0" borderId="11" xfId="59" applyNumberFormat="1" applyFont="1" applyFill="1" applyBorder="1" applyAlignment="1" applyProtection="1">
      <alignment horizontal="center"/>
      <protection/>
    </xf>
    <xf numFmtId="173" fontId="24" fillId="0" borderId="16" xfId="59" applyNumberFormat="1" applyFont="1" applyFill="1" applyBorder="1" applyAlignment="1" applyProtection="1">
      <alignment horizontal="center"/>
      <protection/>
    </xf>
    <xf numFmtId="0" fontId="21" fillId="0" borderId="44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45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3099460537</v>
      </c>
      <c r="D5" s="45">
        <f t="shared" si="0"/>
        <v>0</v>
      </c>
      <c r="E5" s="46">
        <f t="shared" si="0"/>
        <v>3598929235</v>
      </c>
      <c r="F5" s="46">
        <f t="shared" si="0"/>
        <v>3443501449</v>
      </c>
      <c r="G5" s="46">
        <f t="shared" si="0"/>
        <v>28430058</v>
      </c>
      <c r="H5" s="46">
        <f t="shared" si="0"/>
        <v>168418417</v>
      </c>
      <c r="I5" s="46">
        <f t="shared" si="0"/>
        <v>260223408</v>
      </c>
      <c r="J5" s="46">
        <f t="shared" si="0"/>
        <v>457071883</v>
      </c>
      <c r="K5" s="46">
        <f t="shared" si="0"/>
        <v>245282130</v>
      </c>
      <c r="L5" s="46">
        <f t="shared" si="0"/>
        <v>264015716</v>
      </c>
      <c r="M5" s="46">
        <f t="shared" si="0"/>
        <v>286647242</v>
      </c>
      <c r="N5" s="46">
        <f t="shared" si="0"/>
        <v>795945088</v>
      </c>
      <c r="O5" s="46">
        <f t="shared" si="0"/>
        <v>148629866</v>
      </c>
      <c r="P5" s="46">
        <f t="shared" si="0"/>
        <v>143542993</v>
      </c>
      <c r="Q5" s="46">
        <f t="shared" si="0"/>
        <v>410229103</v>
      </c>
      <c r="R5" s="46">
        <f t="shared" si="0"/>
        <v>702401962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1955418933</v>
      </c>
      <c r="X5" s="46">
        <f t="shared" si="0"/>
        <v>2582626088</v>
      </c>
      <c r="Y5" s="46">
        <f t="shared" si="0"/>
        <v>-627207155</v>
      </c>
      <c r="Z5" s="47">
        <f>+IF(X5&lt;&gt;0,+(Y5/X5)*100,0)</f>
        <v>-24.285635381531854</v>
      </c>
      <c r="AA5" s="48">
        <f>SUM(AA11:AA18)</f>
        <v>3443501449</v>
      </c>
    </row>
    <row r="6" spans="1:27" ht="12.75">
      <c r="A6" s="49" t="s">
        <v>32</v>
      </c>
      <c r="B6" s="50"/>
      <c r="C6" s="9">
        <v>691314860</v>
      </c>
      <c r="D6" s="10"/>
      <c r="E6" s="11">
        <v>820979739</v>
      </c>
      <c r="F6" s="11">
        <v>844508548</v>
      </c>
      <c r="G6" s="11">
        <v>-3156911</v>
      </c>
      <c r="H6" s="11">
        <v>60074907</v>
      </c>
      <c r="I6" s="11">
        <v>78593061</v>
      </c>
      <c r="J6" s="11">
        <v>135511057</v>
      </c>
      <c r="K6" s="11">
        <v>75845124</v>
      </c>
      <c r="L6" s="11">
        <v>93497497</v>
      </c>
      <c r="M6" s="11">
        <v>94641519</v>
      </c>
      <c r="N6" s="11">
        <v>263984140</v>
      </c>
      <c r="O6" s="11">
        <v>24625391</v>
      </c>
      <c r="P6" s="11">
        <v>54076081</v>
      </c>
      <c r="Q6" s="11">
        <v>59988456</v>
      </c>
      <c r="R6" s="11">
        <v>138689928</v>
      </c>
      <c r="S6" s="11"/>
      <c r="T6" s="11"/>
      <c r="U6" s="11"/>
      <c r="V6" s="11"/>
      <c r="W6" s="11">
        <v>538185125</v>
      </c>
      <c r="X6" s="11">
        <v>633381411</v>
      </c>
      <c r="Y6" s="11">
        <v>-95196286</v>
      </c>
      <c r="Z6" s="2">
        <v>-15.03</v>
      </c>
      <c r="AA6" s="15">
        <v>844508548</v>
      </c>
    </row>
    <row r="7" spans="1:27" ht="12.75">
      <c r="A7" s="49" t="s">
        <v>33</v>
      </c>
      <c r="B7" s="50"/>
      <c r="C7" s="9">
        <v>469844511</v>
      </c>
      <c r="D7" s="10"/>
      <c r="E7" s="11">
        <v>635891000</v>
      </c>
      <c r="F7" s="11">
        <v>550575010</v>
      </c>
      <c r="G7" s="11">
        <v>14623632</v>
      </c>
      <c r="H7" s="11">
        <v>31333109</v>
      </c>
      <c r="I7" s="11">
        <v>38076986</v>
      </c>
      <c r="J7" s="11">
        <v>84033727</v>
      </c>
      <c r="K7" s="11">
        <v>40703722</v>
      </c>
      <c r="L7" s="11">
        <v>45466355</v>
      </c>
      <c r="M7" s="11">
        <v>37289808</v>
      </c>
      <c r="N7" s="11">
        <v>123459885</v>
      </c>
      <c r="O7" s="11">
        <v>12737958</v>
      </c>
      <c r="P7" s="11">
        <v>38205480</v>
      </c>
      <c r="Q7" s="11">
        <v>69858359</v>
      </c>
      <c r="R7" s="11">
        <v>120801797</v>
      </c>
      <c r="S7" s="11"/>
      <c r="T7" s="11"/>
      <c r="U7" s="11"/>
      <c r="V7" s="11"/>
      <c r="W7" s="11">
        <v>328295409</v>
      </c>
      <c r="X7" s="11">
        <v>412931258</v>
      </c>
      <c r="Y7" s="11">
        <v>-84635849</v>
      </c>
      <c r="Z7" s="2">
        <v>-20.5</v>
      </c>
      <c r="AA7" s="15">
        <v>550575010</v>
      </c>
    </row>
    <row r="8" spans="1:27" ht="12.75">
      <c r="A8" s="49" t="s">
        <v>34</v>
      </c>
      <c r="B8" s="50"/>
      <c r="C8" s="9">
        <v>155591091</v>
      </c>
      <c r="D8" s="10"/>
      <c r="E8" s="11">
        <v>311421386</v>
      </c>
      <c r="F8" s="11">
        <v>252301325</v>
      </c>
      <c r="G8" s="11">
        <v>-1740262</v>
      </c>
      <c r="H8" s="11">
        <v>5804997</v>
      </c>
      <c r="I8" s="11">
        <v>7939413</v>
      </c>
      <c r="J8" s="11">
        <v>12004148</v>
      </c>
      <c r="K8" s="11">
        <v>6437513</v>
      </c>
      <c r="L8" s="11">
        <v>10508048</v>
      </c>
      <c r="M8" s="11">
        <v>67534146</v>
      </c>
      <c r="N8" s="11">
        <v>84479707</v>
      </c>
      <c r="O8" s="11">
        <v>2709219</v>
      </c>
      <c r="P8" s="11">
        <v>7426125</v>
      </c>
      <c r="Q8" s="11">
        <v>8693526</v>
      </c>
      <c r="R8" s="11">
        <v>18828870</v>
      </c>
      <c r="S8" s="11"/>
      <c r="T8" s="11"/>
      <c r="U8" s="11"/>
      <c r="V8" s="11"/>
      <c r="W8" s="11">
        <v>115312725</v>
      </c>
      <c r="X8" s="11">
        <v>189225994</v>
      </c>
      <c r="Y8" s="11">
        <v>-73913269</v>
      </c>
      <c r="Z8" s="2">
        <v>-39.06</v>
      </c>
      <c r="AA8" s="15">
        <v>252301325</v>
      </c>
    </row>
    <row r="9" spans="1:27" ht="12.75">
      <c r="A9" s="49" t="s">
        <v>35</v>
      </c>
      <c r="B9" s="50"/>
      <c r="C9" s="9">
        <v>221385217</v>
      </c>
      <c r="D9" s="10"/>
      <c r="E9" s="11">
        <v>261175099</v>
      </c>
      <c r="F9" s="11">
        <v>233018875</v>
      </c>
      <c r="G9" s="11">
        <v>12171190</v>
      </c>
      <c r="H9" s="11">
        <v>13362961</v>
      </c>
      <c r="I9" s="11">
        <v>21048875</v>
      </c>
      <c r="J9" s="11">
        <v>46583026</v>
      </c>
      <c r="K9" s="11">
        <v>14019083</v>
      </c>
      <c r="L9" s="11">
        <v>22603438</v>
      </c>
      <c r="M9" s="11">
        <v>15598105</v>
      </c>
      <c r="N9" s="11">
        <v>52220626</v>
      </c>
      <c r="O9" s="11">
        <v>9595397</v>
      </c>
      <c r="P9" s="11">
        <v>4084689</v>
      </c>
      <c r="Q9" s="11">
        <v>10108435</v>
      </c>
      <c r="R9" s="11">
        <v>23788521</v>
      </c>
      <c r="S9" s="11"/>
      <c r="T9" s="11"/>
      <c r="U9" s="11"/>
      <c r="V9" s="11"/>
      <c r="W9" s="11">
        <v>122592173</v>
      </c>
      <c r="X9" s="11">
        <v>174764156</v>
      </c>
      <c r="Y9" s="11">
        <v>-52171983</v>
      </c>
      <c r="Z9" s="2">
        <v>-29.85</v>
      </c>
      <c r="AA9" s="15">
        <v>233018875</v>
      </c>
    </row>
    <row r="10" spans="1:27" ht="12.75">
      <c r="A10" s="49" t="s">
        <v>36</v>
      </c>
      <c r="B10" s="50"/>
      <c r="C10" s="9">
        <v>331857611</v>
      </c>
      <c r="D10" s="10"/>
      <c r="E10" s="11">
        <v>359148759</v>
      </c>
      <c r="F10" s="11">
        <v>203918481</v>
      </c>
      <c r="G10" s="11">
        <v>-1481995</v>
      </c>
      <c r="H10" s="11">
        <v>5521766</v>
      </c>
      <c r="I10" s="11">
        <v>10022150</v>
      </c>
      <c r="J10" s="11">
        <v>14061921</v>
      </c>
      <c r="K10" s="11">
        <v>8392026</v>
      </c>
      <c r="L10" s="11">
        <v>4899033</v>
      </c>
      <c r="M10" s="11">
        <v>8829226</v>
      </c>
      <c r="N10" s="11">
        <v>22120285</v>
      </c>
      <c r="O10" s="11">
        <v>2533445</v>
      </c>
      <c r="P10" s="11">
        <v>3582393</v>
      </c>
      <c r="Q10" s="11">
        <v>14498507</v>
      </c>
      <c r="R10" s="11">
        <v>20614345</v>
      </c>
      <c r="S10" s="11"/>
      <c r="T10" s="11"/>
      <c r="U10" s="11"/>
      <c r="V10" s="11"/>
      <c r="W10" s="11">
        <v>56796551</v>
      </c>
      <c r="X10" s="11">
        <v>152938861</v>
      </c>
      <c r="Y10" s="11">
        <v>-96142310</v>
      </c>
      <c r="Z10" s="2">
        <v>-62.86</v>
      </c>
      <c r="AA10" s="15">
        <v>203918481</v>
      </c>
    </row>
    <row r="11" spans="1:27" ht="12.75">
      <c r="A11" s="51" t="s">
        <v>37</v>
      </c>
      <c r="B11" s="50"/>
      <c r="C11" s="52">
        <f aca="true" t="shared" si="1" ref="C11:Y11">SUM(C6:C10)</f>
        <v>1869993290</v>
      </c>
      <c r="D11" s="53">
        <f t="shared" si="1"/>
        <v>0</v>
      </c>
      <c r="E11" s="54">
        <f t="shared" si="1"/>
        <v>2388615983</v>
      </c>
      <c r="F11" s="54">
        <f t="shared" si="1"/>
        <v>2084322239</v>
      </c>
      <c r="G11" s="54">
        <f t="shared" si="1"/>
        <v>20415654</v>
      </c>
      <c r="H11" s="54">
        <f t="shared" si="1"/>
        <v>116097740</v>
      </c>
      <c r="I11" s="54">
        <f t="shared" si="1"/>
        <v>155680485</v>
      </c>
      <c r="J11" s="54">
        <f t="shared" si="1"/>
        <v>292193879</v>
      </c>
      <c r="K11" s="54">
        <f t="shared" si="1"/>
        <v>145397468</v>
      </c>
      <c r="L11" s="54">
        <f t="shared" si="1"/>
        <v>176974371</v>
      </c>
      <c r="M11" s="54">
        <f t="shared" si="1"/>
        <v>223892804</v>
      </c>
      <c r="N11" s="54">
        <f t="shared" si="1"/>
        <v>546264643</v>
      </c>
      <c r="O11" s="54">
        <f t="shared" si="1"/>
        <v>52201410</v>
      </c>
      <c r="P11" s="54">
        <f t="shared" si="1"/>
        <v>107374768</v>
      </c>
      <c r="Q11" s="54">
        <f t="shared" si="1"/>
        <v>163147283</v>
      </c>
      <c r="R11" s="54">
        <f t="shared" si="1"/>
        <v>322723461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1161181983</v>
      </c>
      <c r="X11" s="54">
        <f t="shared" si="1"/>
        <v>1563241680</v>
      </c>
      <c r="Y11" s="54">
        <f t="shared" si="1"/>
        <v>-402059697</v>
      </c>
      <c r="Z11" s="55">
        <f>+IF(X11&lt;&gt;0,+(Y11/X11)*100,0)</f>
        <v>-25.719612145960696</v>
      </c>
      <c r="AA11" s="56">
        <f>SUM(AA6:AA10)</f>
        <v>2084322239</v>
      </c>
    </row>
    <row r="12" spans="1:27" ht="12.75">
      <c r="A12" s="57" t="s">
        <v>38</v>
      </c>
      <c r="B12" s="38"/>
      <c r="C12" s="9">
        <v>79887938</v>
      </c>
      <c r="D12" s="10"/>
      <c r="E12" s="11">
        <v>96810098</v>
      </c>
      <c r="F12" s="11">
        <v>89736109</v>
      </c>
      <c r="G12" s="11">
        <v>1321144</v>
      </c>
      <c r="H12" s="11">
        <v>9504844</v>
      </c>
      <c r="I12" s="11">
        <v>2969938</v>
      </c>
      <c r="J12" s="11">
        <v>13795926</v>
      </c>
      <c r="K12" s="11">
        <v>2188995</v>
      </c>
      <c r="L12" s="11">
        <v>4892342</v>
      </c>
      <c r="M12" s="11">
        <v>8201916</v>
      </c>
      <c r="N12" s="11">
        <v>15283253</v>
      </c>
      <c r="O12" s="11">
        <v>2159403</v>
      </c>
      <c r="P12" s="11">
        <v>4639018</v>
      </c>
      <c r="Q12" s="11">
        <v>7337071</v>
      </c>
      <c r="R12" s="11">
        <v>14135492</v>
      </c>
      <c r="S12" s="11"/>
      <c r="T12" s="11"/>
      <c r="U12" s="11"/>
      <c r="V12" s="11"/>
      <c r="W12" s="11">
        <v>43214671</v>
      </c>
      <c r="X12" s="11">
        <v>67302082</v>
      </c>
      <c r="Y12" s="11">
        <v>-24087411</v>
      </c>
      <c r="Z12" s="2">
        <v>-35.79</v>
      </c>
      <c r="AA12" s="15">
        <v>89736109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>
        <v>53319291</v>
      </c>
      <c r="D14" s="10"/>
      <c r="E14" s="11">
        <v>650000</v>
      </c>
      <c r="F14" s="11">
        <v>81144</v>
      </c>
      <c r="G14" s="11"/>
      <c r="H14" s="11"/>
      <c r="I14" s="11">
        <v>1520973</v>
      </c>
      <c r="J14" s="11">
        <v>1520973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1520973</v>
      </c>
      <c r="X14" s="11">
        <v>60858</v>
      </c>
      <c r="Y14" s="11">
        <v>1460115</v>
      </c>
      <c r="Z14" s="2">
        <v>2399.22</v>
      </c>
      <c r="AA14" s="15">
        <v>81144</v>
      </c>
    </row>
    <row r="15" spans="1:27" ht="12.75">
      <c r="A15" s="57" t="s">
        <v>41</v>
      </c>
      <c r="B15" s="38" t="s">
        <v>42</v>
      </c>
      <c r="C15" s="9">
        <v>1095765396</v>
      </c>
      <c r="D15" s="10"/>
      <c r="E15" s="11">
        <v>1112853154</v>
      </c>
      <c r="F15" s="11">
        <v>1268861957</v>
      </c>
      <c r="G15" s="11">
        <v>6693260</v>
      </c>
      <c r="H15" s="11">
        <v>42815833</v>
      </c>
      <c r="I15" s="11">
        <v>100052012</v>
      </c>
      <c r="J15" s="11">
        <v>149561105</v>
      </c>
      <c r="K15" s="11">
        <v>97695667</v>
      </c>
      <c r="L15" s="11">
        <v>82149003</v>
      </c>
      <c r="M15" s="11">
        <v>54552522</v>
      </c>
      <c r="N15" s="11">
        <v>234397192</v>
      </c>
      <c r="O15" s="11">
        <v>94269053</v>
      </c>
      <c r="P15" s="11">
        <v>31529207</v>
      </c>
      <c r="Q15" s="11">
        <v>239603309</v>
      </c>
      <c r="R15" s="11">
        <v>365401569</v>
      </c>
      <c r="S15" s="11"/>
      <c r="T15" s="11"/>
      <c r="U15" s="11"/>
      <c r="V15" s="11"/>
      <c r="W15" s="11">
        <v>749359866</v>
      </c>
      <c r="X15" s="11">
        <v>951646468</v>
      </c>
      <c r="Y15" s="11">
        <v>-202286602</v>
      </c>
      <c r="Z15" s="2">
        <v>-21.26</v>
      </c>
      <c r="AA15" s="15">
        <v>1268861957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494622</v>
      </c>
      <c r="D18" s="17"/>
      <c r="E18" s="18"/>
      <c r="F18" s="18">
        <v>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141440</v>
      </c>
      <c r="R18" s="18">
        <v>141440</v>
      </c>
      <c r="S18" s="18"/>
      <c r="T18" s="18"/>
      <c r="U18" s="18"/>
      <c r="V18" s="18"/>
      <c r="W18" s="18">
        <v>141440</v>
      </c>
      <c r="X18" s="18">
        <v>375000</v>
      </c>
      <c r="Y18" s="18">
        <v>-233560</v>
      </c>
      <c r="Z18" s="3">
        <v>-62.28</v>
      </c>
      <c r="AA18" s="23">
        <v>500000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2834886582</v>
      </c>
      <c r="D20" s="62">
        <f t="shared" si="2"/>
        <v>0</v>
      </c>
      <c r="E20" s="63">
        <f t="shared" si="2"/>
        <v>3175326921</v>
      </c>
      <c r="F20" s="63">
        <f t="shared" si="2"/>
        <v>3327853263</v>
      </c>
      <c r="G20" s="63">
        <f t="shared" si="2"/>
        <v>35246054</v>
      </c>
      <c r="H20" s="63">
        <f t="shared" si="2"/>
        <v>156278950</v>
      </c>
      <c r="I20" s="63">
        <f t="shared" si="2"/>
        <v>193996449</v>
      </c>
      <c r="J20" s="63">
        <f t="shared" si="2"/>
        <v>385521453</v>
      </c>
      <c r="K20" s="63">
        <f t="shared" si="2"/>
        <v>243952654</v>
      </c>
      <c r="L20" s="63">
        <f t="shared" si="2"/>
        <v>247341150</v>
      </c>
      <c r="M20" s="63">
        <f t="shared" si="2"/>
        <v>231429775</v>
      </c>
      <c r="N20" s="63">
        <f t="shared" si="2"/>
        <v>722723579</v>
      </c>
      <c r="O20" s="63">
        <f t="shared" si="2"/>
        <v>120462647</v>
      </c>
      <c r="P20" s="63">
        <f t="shared" si="2"/>
        <v>218396198</v>
      </c>
      <c r="Q20" s="63">
        <f t="shared" si="2"/>
        <v>300496807</v>
      </c>
      <c r="R20" s="63">
        <f t="shared" si="2"/>
        <v>639355652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1747600684</v>
      </c>
      <c r="X20" s="63">
        <f t="shared" si="2"/>
        <v>2495889947</v>
      </c>
      <c r="Y20" s="63">
        <f t="shared" si="2"/>
        <v>-748289263</v>
      </c>
      <c r="Z20" s="64">
        <f>+IF(X20&lt;&gt;0,+(Y20/X20)*100,0)</f>
        <v>-29.980859688922813</v>
      </c>
      <c r="AA20" s="65">
        <f>SUM(AA26:AA33)</f>
        <v>3327853263</v>
      </c>
    </row>
    <row r="21" spans="1:27" ht="12.75">
      <c r="A21" s="49" t="s">
        <v>32</v>
      </c>
      <c r="B21" s="50"/>
      <c r="C21" s="9">
        <v>489554830</v>
      </c>
      <c r="D21" s="10"/>
      <c r="E21" s="11">
        <v>589079715</v>
      </c>
      <c r="F21" s="11">
        <v>660949649</v>
      </c>
      <c r="G21" s="11">
        <v>334972</v>
      </c>
      <c r="H21" s="11">
        <v>48689173</v>
      </c>
      <c r="I21" s="11">
        <v>43873353</v>
      </c>
      <c r="J21" s="11">
        <v>92897498</v>
      </c>
      <c r="K21" s="11">
        <v>50853718</v>
      </c>
      <c r="L21" s="11">
        <v>56250041</v>
      </c>
      <c r="M21" s="11">
        <v>69875552</v>
      </c>
      <c r="N21" s="11">
        <v>176979311</v>
      </c>
      <c r="O21" s="11">
        <v>5994087</v>
      </c>
      <c r="P21" s="11">
        <v>44268342</v>
      </c>
      <c r="Q21" s="11">
        <v>44155753</v>
      </c>
      <c r="R21" s="11">
        <v>94418182</v>
      </c>
      <c r="S21" s="11"/>
      <c r="T21" s="11"/>
      <c r="U21" s="11"/>
      <c r="V21" s="11"/>
      <c r="W21" s="11">
        <v>364294991</v>
      </c>
      <c r="X21" s="11">
        <v>495712237</v>
      </c>
      <c r="Y21" s="11">
        <v>-131417246</v>
      </c>
      <c r="Z21" s="2">
        <v>-26.51</v>
      </c>
      <c r="AA21" s="15">
        <v>660949649</v>
      </c>
    </row>
    <row r="22" spans="1:27" ht="12.75">
      <c r="A22" s="49" t="s">
        <v>33</v>
      </c>
      <c r="B22" s="50"/>
      <c r="C22" s="9">
        <v>466390780</v>
      </c>
      <c r="D22" s="10"/>
      <c r="E22" s="11">
        <v>664045800</v>
      </c>
      <c r="F22" s="11">
        <v>604340243</v>
      </c>
      <c r="G22" s="11">
        <v>12905673</v>
      </c>
      <c r="H22" s="11">
        <v>24699504</v>
      </c>
      <c r="I22" s="11">
        <v>26400182</v>
      </c>
      <c r="J22" s="11">
        <v>64005359</v>
      </c>
      <c r="K22" s="11">
        <v>67586316</v>
      </c>
      <c r="L22" s="11">
        <v>57883866</v>
      </c>
      <c r="M22" s="11">
        <v>33393502</v>
      </c>
      <c r="N22" s="11">
        <v>158863684</v>
      </c>
      <c r="O22" s="11">
        <v>32064592</v>
      </c>
      <c r="P22" s="11">
        <v>61090249</v>
      </c>
      <c r="Q22" s="11">
        <v>59096800</v>
      </c>
      <c r="R22" s="11">
        <v>152251641</v>
      </c>
      <c r="S22" s="11"/>
      <c r="T22" s="11"/>
      <c r="U22" s="11"/>
      <c r="V22" s="11"/>
      <c r="W22" s="11">
        <v>375120684</v>
      </c>
      <c r="X22" s="11">
        <v>453255182</v>
      </c>
      <c r="Y22" s="11">
        <v>-78134498</v>
      </c>
      <c r="Z22" s="2">
        <v>-17.24</v>
      </c>
      <c r="AA22" s="15">
        <v>604340243</v>
      </c>
    </row>
    <row r="23" spans="1:27" ht="12.75">
      <c r="A23" s="49" t="s">
        <v>34</v>
      </c>
      <c r="B23" s="50"/>
      <c r="C23" s="9">
        <v>405673536</v>
      </c>
      <c r="D23" s="10"/>
      <c r="E23" s="11">
        <v>286166685</v>
      </c>
      <c r="F23" s="11">
        <v>411087367</v>
      </c>
      <c r="G23" s="11">
        <v>17113823</v>
      </c>
      <c r="H23" s="11">
        <v>26151621</v>
      </c>
      <c r="I23" s="11">
        <v>32662794</v>
      </c>
      <c r="J23" s="11">
        <v>75928238</v>
      </c>
      <c r="K23" s="11">
        <v>31124349</v>
      </c>
      <c r="L23" s="11">
        <v>33280318</v>
      </c>
      <c r="M23" s="11">
        <v>27762041</v>
      </c>
      <c r="N23" s="11">
        <v>92166708</v>
      </c>
      <c r="O23" s="11">
        <v>23231178</v>
      </c>
      <c r="P23" s="11">
        <v>24149017</v>
      </c>
      <c r="Q23" s="11">
        <v>35816705</v>
      </c>
      <c r="R23" s="11">
        <v>83196900</v>
      </c>
      <c r="S23" s="11"/>
      <c r="T23" s="11"/>
      <c r="U23" s="11"/>
      <c r="V23" s="11"/>
      <c r="W23" s="11">
        <v>251291846</v>
      </c>
      <c r="X23" s="11">
        <v>308315525</v>
      </c>
      <c r="Y23" s="11">
        <v>-57023679</v>
      </c>
      <c r="Z23" s="2">
        <v>-18.5</v>
      </c>
      <c r="AA23" s="15">
        <v>411087367</v>
      </c>
    </row>
    <row r="24" spans="1:27" ht="12.75">
      <c r="A24" s="49" t="s">
        <v>35</v>
      </c>
      <c r="B24" s="50"/>
      <c r="C24" s="9">
        <v>467649716</v>
      </c>
      <c r="D24" s="10"/>
      <c r="E24" s="11">
        <v>547701685</v>
      </c>
      <c r="F24" s="11">
        <v>508322282</v>
      </c>
      <c r="G24" s="11">
        <v>3602680</v>
      </c>
      <c r="H24" s="11">
        <v>20131569</v>
      </c>
      <c r="I24" s="11">
        <v>36413787</v>
      </c>
      <c r="J24" s="11">
        <v>60148036</v>
      </c>
      <c r="K24" s="11">
        <v>39548109</v>
      </c>
      <c r="L24" s="11">
        <v>28794492</v>
      </c>
      <c r="M24" s="11">
        <v>30717686</v>
      </c>
      <c r="N24" s="11">
        <v>99060287</v>
      </c>
      <c r="O24" s="11">
        <v>21248673</v>
      </c>
      <c r="P24" s="11">
        <v>34664681</v>
      </c>
      <c r="Q24" s="11">
        <v>41523858</v>
      </c>
      <c r="R24" s="11">
        <v>97437212</v>
      </c>
      <c r="S24" s="11"/>
      <c r="T24" s="11"/>
      <c r="U24" s="11"/>
      <c r="V24" s="11"/>
      <c r="W24" s="11">
        <v>256645535</v>
      </c>
      <c r="X24" s="11">
        <v>381241712</v>
      </c>
      <c r="Y24" s="11">
        <v>-124596177</v>
      </c>
      <c r="Z24" s="2">
        <v>-32.68</v>
      </c>
      <c r="AA24" s="15">
        <v>508322282</v>
      </c>
    </row>
    <row r="25" spans="1:27" ht="12.75">
      <c r="A25" s="49" t="s">
        <v>36</v>
      </c>
      <c r="B25" s="50"/>
      <c r="C25" s="9">
        <v>322229796</v>
      </c>
      <c r="D25" s="10"/>
      <c r="E25" s="11">
        <v>145460000</v>
      </c>
      <c r="F25" s="11">
        <v>164779787</v>
      </c>
      <c r="G25" s="11">
        <v>-3045930</v>
      </c>
      <c r="H25" s="11">
        <v>5136719</v>
      </c>
      <c r="I25" s="11">
        <v>12335345</v>
      </c>
      <c r="J25" s="11">
        <v>14426134</v>
      </c>
      <c r="K25" s="11">
        <v>15251636</v>
      </c>
      <c r="L25" s="11">
        <v>4566865</v>
      </c>
      <c r="M25" s="11">
        <v>11384536</v>
      </c>
      <c r="N25" s="11">
        <v>31203037</v>
      </c>
      <c r="O25" s="11">
        <v>7231543</v>
      </c>
      <c r="P25" s="11">
        <v>9745807</v>
      </c>
      <c r="Q25" s="11">
        <v>21681105</v>
      </c>
      <c r="R25" s="11">
        <v>38658455</v>
      </c>
      <c r="S25" s="11"/>
      <c r="T25" s="11"/>
      <c r="U25" s="11"/>
      <c r="V25" s="11"/>
      <c r="W25" s="11">
        <v>84287626</v>
      </c>
      <c r="X25" s="11">
        <v>123584840</v>
      </c>
      <c r="Y25" s="11">
        <v>-39297214</v>
      </c>
      <c r="Z25" s="2">
        <v>-31.8</v>
      </c>
      <c r="AA25" s="15">
        <v>164779787</v>
      </c>
    </row>
    <row r="26" spans="1:27" ht="12.75">
      <c r="A26" s="51" t="s">
        <v>37</v>
      </c>
      <c r="B26" s="66"/>
      <c r="C26" s="52">
        <f aca="true" t="shared" si="3" ref="C26:Y26">SUM(C21:C25)</f>
        <v>2151498658</v>
      </c>
      <c r="D26" s="53">
        <f t="shared" si="3"/>
        <v>0</v>
      </c>
      <c r="E26" s="54">
        <f t="shared" si="3"/>
        <v>2232453885</v>
      </c>
      <c r="F26" s="54">
        <f t="shared" si="3"/>
        <v>2349479328</v>
      </c>
      <c r="G26" s="54">
        <f t="shared" si="3"/>
        <v>30911218</v>
      </c>
      <c r="H26" s="54">
        <f t="shared" si="3"/>
        <v>124808586</v>
      </c>
      <c r="I26" s="54">
        <f t="shared" si="3"/>
        <v>151685461</v>
      </c>
      <c r="J26" s="54">
        <f t="shared" si="3"/>
        <v>307405265</v>
      </c>
      <c r="K26" s="54">
        <f t="shared" si="3"/>
        <v>204364128</v>
      </c>
      <c r="L26" s="54">
        <f t="shared" si="3"/>
        <v>180775582</v>
      </c>
      <c r="M26" s="54">
        <f t="shared" si="3"/>
        <v>173133317</v>
      </c>
      <c r="N26" s="54">
        <f t="shared" si="3"/>
        <v>558273027</v>
      </c>
      <c r="O26" s="54">
        <f t="shared" si="3"/>
        <v>89770073</v>
      </c>
      <c r="P26" s="54">
        <f t="shared" si="3"/>
        <v>173918096</v>
      </c>
      <c r="Q26" s="54">
        <f t="shared" si="3"/>
        <v>202274221</v>
      </c>
      <c r="R26" s="54">
        <f t="shared" si="3"/>
        <v>465962390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1331640682</v>
      </c>
      <c r="X26" s="54">
        <f t="shared" si="3"/>
        <v>1762109496</v>
      </c>
      <c r="Y26" s="54">
        <f t="shared" si="3"/>
        <v>-430468814</v>
      </c>
      <c r="Z26" s="55">
        <f>+IF(X26&lt;&gt;0,+(Y26/X26)*100,0)</f>
        <v>-24.429175086858507</v>
      </c>
      <c r="AA26" s="56">
        <f>SUM(AA21:AA25)</f>
        <v>2349479328</v>
      </c>
    </row>
    <row r="27" spans="1:27" ht="12.75">
      <c r="A27" s="57" t="s">
        <v>38</v>
      </c>
      <c r="B27" s="67"/>
      <c r="C27" s="9">
        <v>144735127</v>
      </c>
      <c r="D27" s="10"/>
      <c r="E27" s="11">
        <v>199834987</v>
      </c>
      <c r="F27" s="11">
        <v>223018895</v>
      </c>
      <c r="G27" s="11">
        <v>1115631</v>
      </c>
      <c r="H27" s="11">
        <v>10252414</v>
      </c>
      <c r="I27" s="11">
        <v>12267508</v>
      </c>
      <c r="J27" s="11">
        <v>23635553</v>
      </c>
      <c r="K27" s="11">
        <v>9904383</v>
      </c>
      <c r="L27" s="11">
        <v>15860133</v>
      </c>
      <c r="M27" s="11">
        <v>20323623</v>
      </c>
      <c r="N27" s="11">
        <v>46088139</v>
      </c>
      <c r="O27" s="11">
        <v>3893919</v>
      </c>
      <c r="P27" s="11">
        <v>11290921</v>
      </c>
      <c r="Q27" s="11">
        <v>21232388</v>
      </c>
      <c r="R27" s="11">
        <v>36417228</v>
      </c>
      <c r="S27" s="11"/>
      <c r="T27" s="11"/>
      <c r="U27" s="11"/>
      <c r="V27" s="11"/>
      <c r="W27" s="11">
        <v>106140920</v>
      </c>
      <c r="X27" s="11">
        <v>167264171</v>
      </c>
      <c r="Y27" s="11">
        <v>-61123251</v>
      </c>
      <c r="Z27" s="2">
        <v>-36.54</v>
      </c>
      <c r="AA27" s="15">
        <v>223018895</v>
      </c>
    </row>
    <row r="28" spans="1:27" ht="12.75">
      <c r="A28" s="57" t="s">
        <v>39</v>
      </c>
      <c r="B28" s="67"/>
      <c r="C28" s="12">
        <v>6546520</v>
      </c>
      <c r="D28" s="13"/>
      <c r="E28" s="14">
        <v>47207919</v>
      </c>
      <c r="F28" s="14">
        <v>40428829</v>
      </c>
      <c r="G28" s="14"/>
      <c r="H28" s="14">
        <v>3440524</v>
      </c>
      <c r="I28" s="14">
        <v>2826026</v>
      </c>
      <c r="J28" s="14">
        <v>6266550</v>
      </c>
      <c r="K28" s="14">
        <v>174362</v>
      </c>
      <c r="L28" s="14">
        <v>3358044</v>
      </c>
      <c r="M28" s="14">
        <v>5320788</v>
      </c>
      <c r="N28" s="14">
        <v>8853194</v>
      </c>
      <c r="O28" s="14"/>
      <c r="P28" s="14">
        <v>1669996</v>
      </c>
      <c r="Q28" s="14">
        <v>4350578</v>
      </c>
      <c r="R28" s="14">
        <v>6020574</v>
      </c>
      <c r="S28" s="14"/>
      <c r="T28" s="14"/>
      <c r="U28" s="14"/>
      <c r="V28" s="14"/>
      <c r="W28" s="14">
        <v>21140318</v>
      </c>
      <c r="X28" s="14">
        <v>30321622</v>
      </c>
      <c r="Y28" s="14">
        <v>-9181304</v>
      </c>
      <c r="Z28" s="2">
        <v>-30.28</v>
      </c>
      <c r="AA28" s="22">
        <v>40428829</v>
      </c>
    </row>
    <row r="29" spans="1:27" ht="12.75">
      <c r="A29" s="57" t="s">
        <v>40</v>
      </c>
      <c r="B29" s="67"/>
      <c r="C29" s="9">
        <v>2399971</v>
      </c>
      <c r="D29" s="10"/>
      <c r="E29" s="11">
        <v>52850000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529706306</v>
      </c>
      <c r="D30" s="10"/>
      <c r="E30" s="11">
        <v>637730130</v>
      </c>
      <c r="F30" s="11">
        <v>710476211</v>
      </c>
      <c r="G30" s="11">
        <v>3219205</v>
      </c>
      <c r="H30" s="11">
        <v>17777426</v>
      </c>
      <c r="I30" s="11">
        <v>27217454</v>
      </c>
      <c r="J30" s="11">
        <v>48214085</v>
      </c>
      <c r="K30" s="11">
        <v>29509781</v>
      </c>
      <c r="L30" s="11">
        <v>47148531</v>
      </c>
      <c r="M30" s="11">
        <v>32492717</v>
      </c>
      <c r="N30" s="11">
        <v>109151029</v>
      </c>
      <c r="O30" s="11">
        <v>26645061</v>
      </c>
      <c r="P30" s="11">
        <v>31346196</v>
      </c>
      <c r="Q30" s="11">
        <v>72202156</v>
      </c>
      <c r="R30" s="11">
        <v>130193413</v>
      </c>
      <c r="S30" s="11"/>
      <c r="T30" s="11"/>
      <c r="U30" s="11"/>
      <c r="V30" s="11"/>
      <c r="W30" s="11">
        <v>287558527</v>
      </c>
      <c r="X30" s="11">
        <v>532857158</v>
      </c>
      <c r="Y30" s="11">
        <v>-245298631</v>
      </c>
      <c r="Z30" s="2">
        <v>-46.03</v>
      </c>
      <c r="AA30" s="15">
        <v>710476211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>
        <v>5250000</v>
      </c>
      <c r="F33" s="18">
        <v>4450000</v>
      </c>
      <c r="G33" s="18"/>
      <c r="H33" s="18"/>
      <c r="I33" s="18"/>
      <c r="J33" s="18"/>
      <c r="K33" s="18"/>
      <c r="L33" s="18">
        <v>198860</v>
      </c>
      <c r="M33" s="18">
        <v>159330</v>
      </c>
      <c r="N33" s="18">
        <v>358190</v>
      </c>
      <c r="O33" s="18">
        <v>153594</v>
      </c>
      <c r="P33" s="18">
        <v>170989</v>
      </c>
      <c r="Q33" s="18">
        <v>437464</v>
      </c>
      <c r="R33" s="18">
        <v>762047</v>
      </c>
      <c r="S33" s="18"/>
      <c r="T33" s="18"/>
      <c r="U33" s="18"/>
      <c r="V33" s="18"/>
      <c r="W33" s="18">
        <v>1120237</v>
      </c>
      <c r="X33" s="18">
        <v>3337500</v>
      </c>
      <c r="Y33" s="18">
        <v>-2217263</v>
      </c>
      <c r="Z33" s="3">
        <v>-66.43</v>
      </c>
      <c r="AA33" s="23">
        <v>4450000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1180869690</v>
      </c>
      <c r="D36" s="10">
        <f t="shared" si="4"/>
        <v>0</v>
      </c>
      <c r="E36" s="11">
        <f t="shared" si="4"/>
        <v>1410059454</v>
      </c>
      <c r="F36" s="11">
        <f t="shared" si="4"/>
        <v>1505458197</v>
      </c>
      <c r="G36" s="11">
        <f t="shared" si="4"/>
        <v>-2821939</v>
      </c>
      <c r="H36" s="11">
        <f t="shared" si="4"/>
        <v>108764080</v>
      </c>
      <c r="I36" s="11">
        <f t="shared" si="4"/>
        <v>122466414</v>
      </c>
      <c r="J36" s="11">
        <f t="shared" si="4"/>
        <v>228408555</v>
      </c>
      <c r="K36" s="11">
        <f t="shared" si="4"/>
        <v>126698842</v>
      </c>
      <c r="L36" s="11">
        <f t="shared" si="4"/>
        <v>149747538</v>
      </c>
      <c r="M36" s="11">
        <f t="shared" si="4"/>
        <v>164517071</v>
      </c>
      <c r="N36" s="11">
        <f t="shared" si="4"/>
        <v>440963451</v>
      </c>
      <c r="O36" s="11">
        <f t="shared" si="4"/>
        <v>30619478</v>
      </c>
      <c r="P36" s="11">
        <f t="shared" si="4"/>
        <v>98344423</v>
      </c>
      <c r="Q36" s="11">
        <f t="shared" si="4"/>
        <v>104144209</v>
      </c>
      <c r="R36" s="11">
        <f t="shared" si="4"/>
        <v>233108110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902480116</v>
      </c>
      <c r="X36" s="11">
        <f t="shared" si="4"/>
        <v>1129093648</v>
      </c>
      <c r="Y36" s="11">
        <f t="shared" si="4"/>
        <v>-226613532</v>
      </c>
      <c r="Z36" s="2">
        <f aca="true" t="shared" si="5" ref="Z36:Z49">+IF(X36&lt;&gt;0,+(Y36/X36)*100,0)</f>
        <v>-20.070392956457408</v>
      </c>
      <c r="AA36" s="15">
        <f>AA6+AA21</f>
        <v>1505458197</v>
      </c>
    </row>
    <row r="37" spans="1:27" ht="12.75">
      <c r="A37" s="49" t="s">
        <v>33</v>
      </c>
      <c r="B37" s="50"/>
      <c r="C37" s="9">
        <f t="shared" si="4"/>
        <v>936235291</v>
      </c>
      <c r="D37" s="10">
        <f t="shared" si="4"/>
        <v>0</v>
      </c>
      <c r="E37" s="11">
        <f t="shared" si="4"/>
        <v>1299936800</v>
      </c>
      <c r="F37" s="11">
        <f t="shared" si="4"/>
        <v>1154915253</v>
      </c>
      <c r="G37" s="11">
        <f t="shared" si="4"/>
        <v>27529305</v>
      </c>
      <c r="H37" s="11">
        <f t="shared" si="4"/>
        <v>56032613</v>
      </c>
      <c r="I37" s="11">
        <f t="shared" si="4"/>
        <v>64477168</v>
      </c>
      <c r="J37" s="11">
        <f t="shared" si="4"/>
        <v>148039086</v>
      </c>
      <c r="K37" s="11">
        <f t="shared" si="4"/>
        <v>108290038</v>
      </c>
      <c r="L37" s="11">
        <f t="shared" si="4"/>
        <v>103350221</v>
      </c>
      <c r="M37" s="11">
        <f t="shared" si="4"/>
        <v>70683310</v>
      </c>
      <c r="N37" s="11">
        <f t="shared" si="4"/>
        <v>282323569</v>
      </c>
      <c r="O37" s="11">
        <f t="shared" si="4"/>
        <v>44802550</v>
      </c>
      <c r="P37" s="11">
        <f t="shared" si="4"/>
        <v>99295729</v>
      </c>
      <c r="Q37" s="11">
        <f t="shared" si="4"/>
        <v>128955159</v>
      </c>
      <c r="R37" s="11">
        <f t="shared" si="4"/>
        <v>273053438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703416093</v>
      </c>
      <c r="X37" s="11">
        <f t="shared" si="4"/>
        <v>866186440</v>
      </c>
      <c r="Y37" s="11">
        <f t="shared" si="4"/>
        <v>-162770347</v>
      </c>
      <c r="Z37" s="2">
        <f t="shared" si="5"/>
        <v>-18.79160645830475</v>
      </c>
      <c r="AA37" s="15">
        <f>AA7+AA22</f>
        <v>1154915253</v>
      </c>
    </row>
    <row r="38" spans="1:27" ht="12.75">
      <c r="A38" s="49" t="s">
        <v>34</v>
      </c>
      <c r="B38" s="50"/>
      <c r="C38" s="9">
        <f t="shared" si="4"/>
        <v>561264627</v>
      </c>
      <c r="D38" s="10">
        <f t="shared" si="4"/>
        <v>0</v>
      </c>
      <c r="E38" s="11">
        <f t="shared" si="4"/>
        <v>597588071</v>
      </c>
      <c r="F38" s="11">
        <f t="shared" si="4"/>
        <v>663388692</v>
      </c>
      <c r="G38" s="11">
        <f t="shared" si="4"/>
        <v>15373561</v>
      </c>
      <c r="H38" s="11">
        <f t="shared" si="4"/>
        <v>31956618</v>
      </c>
      <c r="I38" s="11">
        <f t="shared" si="4"/>
        <v>40602207</v>
      </c>
      <c r="J38" s="11">
        <f t="shared" si="4"/>
        <v>87932386</v>
      </c>
      <c r="K38" s="11">
        <f t="shared" si="4"/>
        <v>37561862</v>
      </c>
      <c r="L38" s="11">
        <f t="shared" si="4"/>
        <v>43788366</v>
      </c>
      <c r="M38" s="11">
        <f t="shared" si="4"/>
        <v>95296187</v>
      </c>
      <c r="N38" s="11">
        <f t="shared" si="4"/>
        <v>176646415</v>
      </c>
      <c r="O38" s="11">
        <f t="shared" si="4"/>
        <v>25940397</v>
      </c>
      <c r="P38" s="11">
        <f t="shared" si="4"/>
        <v>31575142</v>
      </c>
      <c r="Q38" s="11">
        <f t="shared" si="4"/>
        <v>44510231</v>
      </c>
      <c r="R38" s="11">
        <f t="shared" si="4"/>
        <v>102025770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366604571</v>
      </c>
      <c r="X38" s="11">
        <f t="shared" si="4"/>
        <v>497541519</v>
      </c>
      <c r="Y38" s="11">
        <f t="shared" si="4"/>
        <v>-130936948</v>
      </c>
      <c r="Z38" s="2">
        <f t="shared" si="5"/>
        <v>-26.316788247776362</v>
      </c>
      <c r="AA38" s="15">
        <f>AA8+AA23</f>
        <v>663388692</v>
      </c>
    </row>
    <row r="39" spans="1:27" ht="12.75">
      <c r="A39" s="49" t="s">
        <v>35</v>
      </c>
      <c r="B39" s="50"/>
      <c r="C39" s="9">
        <f t="shared" si="4"/>
        <v>689034933</v>
      </c>
      <c r="D39" s="10">
        <f t="shared" si="4"/>
        <v>0</v>
      </c>
      <c r="E39" s="11">
        <f t="shared" si="4"/>
        <v>808876784</v>
      </c>
      <c r="F39" s="11">
        <f t="shared" si="4"/>
        <v>741341157</v>
      </c>
      <c r="G39" s="11">
        <f t="shared" si="4"/>
        <v>15773870</v>
      </c>
      <c r="H39" s="11">
        <f t="shared" si="4"/>
        <v>33494530</v>
      </c>
      <c r="I39" s="11">
        <f t="shared" si="4"/>
        <v>57462662</v>
      </c>
      <c r="J39" s="11">
        <f t="shared" si="4"/>
        <v>106731062</v>
      </c>
      <c r="K39" s="11">
        <f t="shared" si="4"/>
        <v>53567192</v>
      </c>
      <c r="L39" s="11">
        <f t="shared" si="4"/>
        <v>51397930</v>
      </c>
      <c r="M39" s="11">
        <f t="shared" si="4"/>
        <v>46315791</v>
      </c>
      <c r="N39" s="11">
        <f t="shared" si="4"/>
        <v>151280913</v>
      </c>
      <c r="O39" s="11">
        <f t="shared" si="4"/>
        <v>30844070</v>
      </c>
      <c r="P39" s="11">
        <f t="shared" si="4"/>
        <v>38749370</v>
      </c>
      <c r="Q39" s="11">
        <f t="shared" si="4"/>
        <v>51632293</v>
      </c>
      <c r="R39" s="11">
        <f t="shared" si="4"/>
        <v>121225733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379237708</v>
      </c>
      <c r="X39" s="11">
        <f t="shared" si="4"/>
        <v>556005868</v>
      </c>
      <c r="Y39" s="11">
        <f t="shared" si="4"/>
        <v>-176768160</v>
      </c>
      <c r="Z39" s="2">
        <f t="shared" si="5"/>
        <v>-31.792498995712037</v>
      </c>
      <c r="AA39" s="15">
        <f>AA9+AA24</f>
        <v>741341157</v>
      </c>
    </row>
    <row r="40" spans="1:27" ht="12.75">
      <c r="A40" s="49" t="s">
        <v>36</v>
      </c>
      <c r="B40" s="50"/>
      <c r="C40" s="9">
        <f t="shared" si="4"/>
        <v>654087407</v>
      </c>
      <c r="D40" s="10">
        <f t="shared" si="4"/>
        <v>0</v>
      </c>
      <c r="E40" s="11">
        <f t="shared" si="4"/>
        <v>504608759</v>
      </c>
      <c r="F40" s="11">
        <f t="shared" si="4"/>
        <v>368698268</v>
      </c>
      <c r="G40" s="11">
        <f t="shared" si="4"/>
        <v>-4527925</v>
      </c>
      <c r="H40" s="11">
        <f t="shared" si="4"/>
        <v>10658485</v>
      </c>
      <c r="I40" s="11">
        <f t="shared" si="4"/>
        <v>22357495</v>
      </c>
      <c r="J40" s="11">
        <f t="shared" si="4"/>
        <v>28488055</v>
      </c>
      <c r="K40" s="11">
        <f t="shared" si="4"/>
        <v>23643662</v>
      </c>
      <c r="L40" s="11">
        <f t="shared" si="4"/>
        <v>9465898</v>
      </c>
      <c r="M40" s="11">
        <f t="shared" si="4"/>
        <v>20213762</v>
      </c>
      <c r="N40" s="11">
        <f t="shared" si="4"/>
        <v>53323322</v>
      </c>
      <c r="O40" s="11">
        <f t="shared" si="4"/>
        <v>9764988</v>
      </c>
      <c r="P40" s="11">
        <f t="shared" si="4"/>
        <v>13328200</v>
      </c>
      <c r="Q40" s="11">
        <f t="shared" si="4"/>
        <v>36179612</v>
      </c>
      <c r="R40" s="11">
        <f t="shared" si="4"/>
        <v>59272800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141084177</v>
      </c>
      <c r="X40" s="11">
        <f t="shared" si="4"/>
        <v>276523701</v>
      </c>
      <c r="Y40" s="11">
        <f t="shared" si="4"/>
        <v>-135439524</v>
      </c>
      <c r="Z40" s="2">
        <f t="shared" si="5"/>
        <v>-48.97935457619237</v>
      </c>
      <c r="AA40" s="15">
        <f>AA10+AA25</f>
        <v>368698268</v>
      </c>
    </row>
    <row r="41" spans="1:27" ht="12.75">
      <c r="A41" s="51" t="s">
        <v>37</v>
      </c>
      <c r="B41" s="50"/>
      <c r="C41" s="52">
        <f aca="true" t="shared" si="6" ref="C41:Y41">SUM(C36:C40)</f>
        <v>4021491948</v>
      </c>
      <c r="D41" s="53">
        <f t="shared" si="6"/>
        <v>0</v>
      </c>
      <c r="E41" s="54">
        <f t="shared" si="6"/>
        <v>4621069868</v>
      </c>
      <c r="F41" s="54">
        <f t="shared" si="6"/>
        <v>4433801567</v>
      </c>
      <c r="G41" s="54">
        <f t="shared" si="6"/>
        <v>51326872</v>
      </c>
      <c r="H41" s="54">
        <f t="shared" si="6"/>
        <v>240906326</v>
      </c>
      <c r="I41" s="54">
        <f t="shared" si="6"/>
        <v>307365946</v>
      </c>
      <c r="J41" s="54">
        <f t="shared" si="6"/>
        <v>599599144</v>
      </c>
      <c r="K41" s="54">
        <f t="shared" si="6"/>
        <v>349761596</v>
      </c>
      <c r="L41" s="54">
        <f t="shared" si="6"/>
        <v>357749953</v>
      </c>
      <c r="M41" s="54">
        <f t="shared" si="6"/>
        <v>397026121</v>
      </c>
      <c r="N41" s="54">
        <f t="shared" si="6"/>
        <v>1104537670</v>
      </c>
      <c r="O41" s="54">
        <f t="shared" si="6"/>
        <v>141971483</v>
      </c>
      <c r="P41" s="54">
        <f t="shared" si="6"/>
        <v>281292864</v>
      </c>
      <c r="Q41" s="54">
        <f t="shared" si="6"/>
        <v>365421504</v>
      </c>
      <c r="R41" s="54">
        <f t="shared" si="6"/>
        <v>788685851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2492822665</v>
      </c>
      <c r="X41" s="54">
        <f t="shared" si="6"/>
        <v>3325351176</v>
      </c>
      <c r="Y41" s="54">
        <f t="shared" si="6"/>
        <v>-832528511</v>
      </c>
      <c r="Z41" s="55">
        <f t="shared" si="5"/>
        <v>-25.035807255744707</v>
      </c>
      <c r="AA41" s="56">
        <f>SUM(AA36:AA40)</f>
        <v>4433801567</v>
      </c>
    </row>
    <row r="42" spans="1:27" ht="12.75">
      <c r="A42" s="57" t="s">
        <v>38</v>
      </c>
      <c r="B42" s="38"/>
      <c r="C42" s="68">
        <f aca="true" t="shared" si="7" ref="C42:Y48">C12+C27</f>
        <v>224623065</v>
      </c>
      <c r="D42" s="69">
        <f t="shared" si="7"/>
        <v>0</v>
      </c>
      <c r="E42" s="70">
        <f t="shared" si="7"/>
        <v>296645085</v>
      </c>
      <c r="F42" s="70">
        <f t="shared" si="7"/>
        <v>312755004</v>
      </c>
      <c r="G42" s="70">
        <f t="shared" si="7"/>
        <v>2436775</v>
      </c>
      <c r="H42" s="70">
        <f t="shared" si="7"/>
        <v>19757258</v>
      </c>
      <c r="I42" s="70">
        <f t="shared" si="7"/>
        <v>15237446</v>
      </c>
      <c r="J42" s="70">
        <f t="shared" si="7"/>
        <v>37431479</v>
      </c>
      <c r="K42" s="70">
        <f t="shared" si="7"/>
        <v>12093378</v>
      </c>
      <c r="L42" s="70">
        <f t="shared" si="7"/>
        <v>20752475</v>
      </c>
      <c r="M42" s="70">
        <f t="shared" si="7"/>
        <v>28525539</v>
      </c>
      <c r="N42" s="70">
        <f t="shared" si="7"/>
        <v>61371392</v>
      </c>
      <c r="O42" s="70">
        <f t="shared" si="7"/>
        <v>6053322</v>
      </c>
      <c r="P42" s="70">
        <f t="shared" si="7"/>
        <v>15929939</v>
      </c>
      <c r="Q42" s="70">
        <f t="shared" si="7"/>
        <v>28569459</v>
      </c>
      <c r="R42" s="70">
        <f t="shared" si="7"/>
        <v>50552720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149355591</v>
      </c>
      <c r="X42" s="70">
        <f t="shared" si="7"/>
        <v>234566253</v>
      </c>
      <c r="Y42" s="70">
        <f t="shared" si="7"/>
        <v>-85210662</v>
      </c>
      <c r="Z42" s="72">
        <f t="shared" si="5"/>
        <v>-36.32690589980137</v>
      </c>
      <c r="AA42" s="71">
        <f aca="true" t="shared" si="8" ref="AA42:AA48">AA12+AA27</f>
        <v>312755004</v>
      </c>
    </row>
    <row r="43" spans="1:27" ht="12.75">
      <c r="A43" s="57" t="s">
        <v>39</v>
      </c>
      <c r="B43" s="38"/>
      <c r="C43" s="73">
        <f t="shared" si="7"/>
        <v>6546520</v>
      </c>
      <c r="D43" s="74">
        <f t="shared" si="7"/>
        <v>0</v>
      </c>
      <c r="E43" s="75">
        <f t="shared" si="7"/>
        <v>47207919</v>
      </c>
      <c r="F43" s="75">
        <f t="shared" si="7"/>
        <v>40428829</v>
      </c>
      <c r="G43" s="75">
        <f t="shared" si="7"/>
        <v>0</v>
      </c>
      <c r="H43" s="75">
        <f t="shared" si="7"/>
        <v>3440524</v>
      </c>
      <c r="I43" s="75">
        <f t="shared" si="7"/>
        <v>2826026</v>
      </c>
      <c r="J43" s="75">
        <f t="shared" si="7"/>
        <v>6266550</v>
      </c>
      <c r="K43" s="75">
        <f t="shared" si="7"/>
        <v>174362</v>
      </c>
      <c r="L43" s="75">
        <f t="shared" si="7"/>
        <v>3358044</v>
      </c>
      <c r="M43" s="75">
        <f t="shared" si="7"/>
        <v>5320788</v>
      </c>
      <c r="N43" s="75">
        <f t="shared" si="7"/>
        <v>8853194</v>
      </c>
      <c r="O43" s="75">
        <f t="shared" si="7"/>
        <v>0</v>
      </c>
      <c r="P43" s="75">
        <f t="shared" si="7"/>
        <v>1669996</v>
      </c>
      <c r="Q43" s="75">
        <f t="shared" si="7"/>
        <v>4350578</v>
      </c>
      <c r="R43" s="75">
        <f t="shared" si="7"/>
        <v>6020574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21140318</v>
      </c>
      <c r="X43" s="75">
        <f t="shared" si="7"/>
        <v>30321622</v>
      </c>
      <c r="Y43" s="75">
        <f t="shared" si="7"/>
        <v>-9181304</v>
      </c>
      <c r="Z43" s="76">
        <f t="shared" si="5"/>
        <v>-30.27972580094825</v>
      </c>
      <c r="AA43" s="77">
        <f t="shared" si="8"/>
        <v>40428829</v>
      </c>
    </row>
    <row r="44" spans="1:27" ht="12.75">
      <c r="A44" s="57" t="s">
        <v>40</v>
      </c>
      <c r="B44" s="38"/>
      <c r="C44" s="68">
        <f t="shared" si="7"/>
        <v>55719262</v>
      </c>
      <c r="D44" s="69">
        <f t="shared" si="7"/>
        <v>0</v>
      </c>
      <c r="E44" s="70">
        <f t="shared" si="7"/>
        <v>53500000</v>
      </c>
      <c r="F44" s="70">
        <f t="shared" si="7"/>
        <v>81144</v>
      </c>
      <c r="G44" s="70">
        <f t="shared" si="7"/>
        <v>0</v>
      </c>
      <c r="H44" s="70">
        <f t="shared" si="7"/>
        <v>0</v>
      </c>
      <c r="I44" s="70">
        <f t="shared" si="7"/>
        <v>1520973</v>
      </c>
      <c r="J44" s="70">
        <f t="shared" si="7"/>
        <v>1520973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1520973</v>
      </c>
      <c r="X44" s="70">
        <f t="shared" si="7"/>
        <v>60858</v>
      </c>
      <c r="Y44" s="70">
        <f t="shared" si="7"/>
        <v>1460115</v>
      </c>
      <c r="Z44" s="72">
        <f t="shared" si="5"/>
        <v>2399.2162082224195</v>
      </c>
      <c r="AA44" s="71">
        <f t="shared" si="8"/>
        <v>81144</v>
      </c>
    </row>
    <row r="45" spans="1:27" ht="12.75">
      <c r="A45" s="57" t="s">
        <v>41</v>
      </c>
      <c r="B45" s="38" t="s">
        <v>42</v>
      </c>
      <c r="C45" s="68">
        <f t="shared" si="7"/>
        <v>1625471702</v>
      </c>
      <c r="D45" s="69">
        <f t="shared" si="7"/>
        <v>0</v>
      </c>
      <c r="E45" s="70">
        <f t="shared" si="7"/>
        <v>1750583284</v>
      </c>
      <c r="F45" s="70">
        <f t="shared" si="7"/>
        <v>1979338168</v>
      </c>
      <c r="G45" s="70">
        <f t="shared" si="7"/>
        <v>9912465</v>
      </c>
      <c r="H45" s="70">
        <f t="shared" si="7"/>
        <v>60593259</v>
      </c>
      <c r="I45" s="70">
        <f t="shared" si="7"/>
        <v>127269466</v>
      </c>
      <c r="J45" s="70">
        <f t="shared" si="7"/>
        <v>197775190</v>
      </c>
      <c r="K45" s="70">
        <f t="shared" si="7"/>
        <v>127205448</v>
      </c>
      <c r="L45" s="70">
        <f t="shared" si="7"/>
        <v>129297534</v>
      </c>
      <c r="M45" s="70">
        <f t="shared" si="7"/>
        <v>87045239</v>
      </c>
      <c r="N45" s="70">
        <f t="shared" si="7"/>
        <v>343548221</v>
      </c>
      <c r="O45" s="70">
        <f t="shared" si="7"/>
        <v>120914114</v>
      </c>
      <c r="P45" s="70">
        <f t="shared" si="7"/>
        <v>62875403</v>
      </c>
      <c r="Q45" s="70">
        <f t="shared" si="7"/>
        <v>311805465</v>
      </c>
      <c r="R45" s="70">
        <f t="shared" si="7"/>
        <v>495594982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1036918393</v>
      </c>
      <c r="X45" s="70">
        <f t="shared" si="7"/>
        <v>1484503626</v>
      </c>
      <c r="Y45" s="70">
        <f t="shared" si="7"/>
        <v>-447585233</v>
      </c>
      <c r="Z45" s="72">
        <f t="shared" si="5"/>
        <v>-30.150497793395083</v>
      </c>
      <c r="AA45" s="71">
        <f t="shared" si="8"/>
        <v>1979338168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494622</v>
      </c>
      <c r="D48" s="69">
        <f t="shared" si="7"/>
        <v>0</v>
      </c>
      <c r="E48" s="70">
        <f t="shared" si="7"/>
        <v>5250000</v>
      </c>
      <c r="F48" s="70">
        <f t="shared" si="7"/>
        <v>4950000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198860</v>
      </c>
      <c r="M48" s="70">
        <f t="shared" si="7"/>
        <v>159330</v>
      </c>
      <c r="N48" s="70">
        <f t="shared" si="7"/>
        <v>358190</v>
      </c>
      <c r="O48" s="70">
        <f t="shared" si="7"/>
        <v>153594</v>
      </c>
      <c r="P48" s="70">
        <f t="shared" si="7"/>
        <v>170989</v>
      </c>
      <c r="Q48" s="70">
        <f t="shared" si="7"/>
        <v>578904</v>
      </c>
      <c r="R48" s="70">
        <f t="shared" si="7"/>
        <v>903487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1261677</v>
      </c>
      <c r="X48" s="70">
        <f t="shared" si="7"/>
        <v>3712500</v>
      </c>
      <c r="Y48" s="70">
        <f t="shared" si="7"/>
        <v>-2450823</v>
      </c>
      <c r="Z48" s="72">
        <f t="shared" si="5"/>
        <v>-66.01543434343434</v>
      </c>
      <c r="AA48" s="71">
        <f t="shared" si="8"/>
        <v>4950000</v>
      </c>
    </row>
    <row r="49" spans="1:27" ht="12.75">
      <c r="A49" s="78" t="s">
        <v>49</v>
      </c>
      <c r="B49" s="79"/>
      <c r="C49" s="80">
        <f aca="true" t="shared" si="9" ref="C49:Y49">SUM(C41:C48)</f>
        <v>5934347119</v>
      </c>
      <c r="D49" s="81">
        <f t="shared" si="9"/>
        <v>0</v>
      </c>
      <c r="E49" s="82">
        <f t="shared" si="9"/>
        <v>6774256156</v>
      </c>
      <c r="F49" s="82">
        <f t="shared" si="9"/>
        <v>6771354712</v>
      </c>
      <c r="G49" s="82">
        <f t="shared" si="9"/>
        <v>63676112</v>
      </c>
      <c r="H49" s="82">
        <f t="shared" si="9"/>
        <v>324697367</v>
      </c>
      <c r="I49" s="82">
        <f t="shared" si="9"/>
        <v>454219857</v>
      </c>
      <c r="J49" s="82">
        <f t="shared" si="9"/>
        <v>842593336</v>
      </c>
      <c r="K49" s="82">
        <f t="shared" si="9"/>
        <v>489234784</v>
      </c>
      <c r="L49" s="82">
        <f t="shared" si="9"/>
        <v>511356866</v>
      </c>
      <c r="M49" s="82">
        <f t="shared" si="9"/>
        <v>518077017</v>
      </c>
      <c r="N49" s="82">
        <f t="shared" si="9"/>
        <v>1518668667</v>
      </c>
      <c r="O49" s="82">
        <f t="shared" si="9"/>
        <v>269092513</v>
      </c>
      <c r="P49" s="82">
        <f t="shared" si="9"/>
        <v>361939191</v>
      </c>
      <c r="Q49" s="82">
        <f t="shared" si="9"/>
        <v>710725910</v>
      </c>
      <c r="R49" s="82">
        <f t="shared" si="9"/>
        <v>1341757614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3703019617</v>
      </c>
      <c r="X49" s="82">
        <f t="shared" si="9"/>
        <v>5078516035</v>
      </c>
      <c r="Y49" s="82">
        <f t="shared" si="9"/>
        <v>-1375496418</v>
      </c>
      <c r="Z49" s="83">
        <f t="shared" si="5"/>
        <v>-27.084613074378133</v>
      </c>
      <c r="AA49" s="84">
        <f>SUM(AA41:AA48)</f>
        <v>6771354712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3338994810</v>
      </c>
      <c r="D51" s="69">
        <f t="shared" si="10"/>
        <v>0</v>
      </c>
      <c r="E51" s="70">
        <f t="shared" si="10"/>
        <v>3812039380</v>
      </c>
      <c r="F51" s="70">
        <f t="shared" si="10"/>
        <v>3712836385</v>
      </c>
      <c r="G51" s="70">
        <f t="shared" si="10"/>
        <v>128266485</v>
      </c>
      <c r="H51" s="70">
        <f t="shared" si="10"/>
        <v>243339537</v>
      </c>
      <c r="I51" s="70">
        <f t="shared" si="10"/>
        <v>281144157</v>
      </c>
      <c r="J51" s="70">
        <f t="shared" si="10"/>
        <v>652750179</v>
      </c>
      <c r="K51" s="70">
        <f t="shared" si="10"/>
        <v>287853194</v>
      </c>
      <c r="L51" s="70">
        <f t="shared" si="10"/>
        <v>316767675</v>
      </c>
      <c r="M51" s="70">
        <f t="shared" si="10"/>
        <v>297650239</v>
      </c>
      <c r="N51" s="70">
        <f t="shared" si="10"/>
        <v>902271108</v>
      </c>
      <c r="O51" s="70">
        <f t="shared" si="10"/>
        <v>203113517</v>
      </c>
      <c r="P51" s="70">
        <f t="shared" si="10"/>
        <v>293295707</v>
      </c>
      <c r="Q51" s="70">
        <f t="shared" si="10"/>
        <v>344132914</v>
      </c>
      <c r="R51" s="70">
        <f t="shared" si="10"/>
        <v>840542138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2395563425</v>
      </c>
      <c r="X51" s="70">
        <f t="shared" si="10"/>
        <v>2784627289</v>
      </c>
      <c r="Y51" s="70">
        <f t="shared" si="10"/>
        <v>-389063864</v>
      </c>
      <c r="Z51" s="72">
        <f>+IF(X51&lt;&gt;0,+(Y51/X51)*100,0)</f>
        <v>-13.971846987814246</v>
      </c>
      <c r="AA51" s="71">
        <f>SUM(AA57:AA61)</f>
        <v>3712836385</v>
      </c>
    </row>
    <row r="52" spans="1:27" ht="12.75">
      <c r="A52" s="87" t="s">
        <v>32</v>
      </c>
      <c r="B52" s="50"/>
      <c r="C52" s="9">
        <v>430595432</v>
      </c>
      <c r="D52" s="10"/>
      <c r="E52" s="11">
        <v>824572602</v>
      </c>
      <c r="F52" s="11">
        <v>501155033</v>
      </c>
      <c r="G52" s="11">
        <v>13641387</v>
      </c>
      <c r="H52" s="11">
        <v>29903500</v>
      </c>
      <c r="I52" s="11">
        <v>65451179</v>
      </c>
      <c r="J52" s="11">
        <v>108996066</v>
      </c>
      <c r="K52" s="11">
        <v>74439608</v>
      </c>
      <c r="L52" s="11">
        <v>74680045</v>
      </c>
      <c r="M52" s="11">
        <v>80904626</v>
      </c>
      <c r="N52" s="11">
        <v>230024279</v>
      </c>
      <c r="O52" s="11">
        <v>21242653</v>
      </c>
      <c r="P52" s="11">
        <v>62756228</v>
      </c>
      <c r="Q52" s="11">
        <v>76289830</v>
      </c>
      <c r="R52" s="11">
        <v>160288711</v>
      </c>
      <c r="S52" s="11"/>
      <c r="T52" s="11"/>
      <c r="U52" s="11"/>
      <c r="V52" s="11"/>
      <c r="W52" s="11">
        <v>499309056</v>
      </c>
      <c r="X52" s="11">
        <v>375866275</v>
      </c>
      <c r="Y52" s="11">
        <v>123442781</v>
      </c>
      <c r="Z52" s="2">
        <v>32.84</v>
      </c>
      <c r="AA52" s="15">
        <v>501155033</v>
      </c>
    </row>
    <row r="53" spans="1:27" ht="12.75">
      <c r="A53" s="87" t="s">
        <v>33</v>
      </c>
      <c r="B53" s="50"/>
      <c r="C53" s="9">
        <v>394456145</v>
      </c>
      <c r="D53" s="10"/>
      <c r="E53" s="11">
        <v>570090534</v>
      </c>
      <c r="F53" s="11">
        <v>413242403</v>
      </c>
      <c r="G53" s="11">
        <v>19315347</v>
      </c>
      <c r="H53" s="11">
        <v>30845427</v>
      </c>
      <c r="I53" s="11">
        <v>45580719</v>
      </c>
      <c r="J53" s="11">
        <v>95741493</v>
      </c>
      <c r="K53" s="11">
        <v>41902334</v>
      </c>
      <c r="L53" s="11">
        <v>44698902</v>
      </c>
      <c r="M53" s="11">
        <v>35911416</v>
      </c>
      <c r="N53" s="11">
        <v>122512652</v>
      </c>
      <c r="O53" s="11">
        <v>34417271</v>
      </c>
      <c r="P53" s="11">
        <v>41949069</v>
      </c>
      <c r="Q53" s="11">
        <v>47596049</v>
      </c>
      <c r="R53" s="11">
        <v>123962389</v>
      </c>
      <c r="S53" s="11"/>
      <c r="T53" s="11"/>
      <c r="U53" s="11"/>
      <c r="V53" s="11"/>
      <c r="W53" s="11">
        <v>342216534</v>
      </c>
      <c r="X53" s="11">
        <v>309931802</v>
      </c>
      <c r="Y53" s="11">
        <v>32284732</v>
      </c>
      <c r="Z53" s="2">
        <v>10.42</v>
      </c>
      <c r="AA53" s="15">
        <v>413242403</v>
      </c>
    </row>
    <row r="54" spans="1:27" ht="12.75">
      <c r="A54" s="87" t="s">
        <v>34</v>
      </c>
      <c r="B54" s="50"/>
      <c r="C54" s="9">
        <v>51128732</v>
      </c>
      <c r="D54" s="10"/>
      <c r="E54" s="11">
        <v>87236335</v>
      </c>
      <c r="F54" s="11">
        <v>41736792</v>
      </c>
      <c r="G54" s="11">
        <v>4148109</v>
      </c>
      <c r="H54" s="11">
        <v>3817779</v>
      </c>
      <c r="I54" s="11">
        <v>6052398</v>
      </c>
      <c r="J54" s="11">
        <v>14018286</v>
      </c>
      <c r="K54" s="11">
        <v>6004347</v>
      </c>
      <c r="L54" s="11">
        <v>7424552</v>
      </c>
      <c r="M54" s="11">
        <v>4388790</v>
      </c>
      <c r="N54" s="11">
        <v>17817689</v>
      </c>
      <c r="O54" s="11">
        <v>4598013</v>
      </c>
      <c r="P54" s="11">
        <v>4700749</v>
      </c>
      <c r="Q54" s="11">
        <v>7092574</v>
      </c>
      <c r="R54" s="11">
        <v>16391336</v>
      </c>
      <c r="S54" s="11"/>
      <c r="T54" s="11"/>
      <c r="U54" s="11"/>
      <c r="V54" s="11"/>
      <c r="W54" s="11">
        <v>48227311</v>
      </c>
      <c r="X54" s="11">
        <v>31302594</v>
      </c>
      <c r="Y54" s="11">
        <v>16924717</v>
      </c>
      <c r="Z54" s="2">
        <v>54.07</v>
      </c>
      <c r="AA54" s="15">
        <v>41736792</v>
      </c>
    </row>
    <row r="55" spans="1:27" ht="12.75">
      <c r="A55" s="87" t="s">
        <v>35</v>
      </c>
      <c r="B55" s="50"/>
      <c r="C55" s="9">
        <v>118364961</v>
      </c>
      <c r="D55" s="10"/>
      <c r="E55" s="11">
        <v>532006650</v>
      </c>
      <c r="F55" s="11">
        <v>130714423</v>
      </c>
      <c r="G55" s="11">
        <v>3739767</v>
      </c>
      <c r="H55" s="11">
        <v>8009904</v>
      </c>
      <c r="I55" s="11">
        <v>41145654</v>
      </c>
      <c r="J55" s="11">
        <v>52895325</v>
      </c>
      <c r="K55" s="11">
        <v>46178210</v>
      </c>
      <c r="L55" s="11">
        <v>47556499</v>
      </c>
      <c r="M55" s="11">
        <v>35805320</v>
      </c>
      <c r="N55" s="11">
        <v>129540029</v>
      </c>
      <c r="O55" s="11">
        <v>31244361</v>
      </c>
      <c r="P55" s="11">
        <v>44634432</v>
      </c>
      <c r="Q55" s="11">
        <v>48993210</v>
      </c>
      <c r="R55" s="11">
        <v>124872003</v>
      </c>
      <c r="S55" s="11"/>
      <c r="T55" s="11"/>
      <c r="U55" s="11"/>
      <c r="V55" s="11"/>
      <c r="W55" s="11">
        <v>307307357</v>
      </c>
      <c r="X55" s="11">
        <v>98035817</v>
      </c>
      <c r="Y55" s="11">
        <v>209271540</v>
      </c>
      <c r="Z55" s="2">
        <v>213.46</v>
      </c>
      <c r="AA55" s="15">
        <v>130714423</v>
      </c>
    </row>
    <row r="56" spans="1:27" ht="12.75">
      <c r="A56" s="87" t="s">
        <v>36</v>
      </c>
      <c r="B56" s="50"/>
      <c r="C56" s="9">
        <v>54787808</v>
      </c>
      <c r="D56" s="10"/>
      <c r="E56" s="11">
        <v>519717831</v>
      </c>
      <c r="F56" s="11">
        <v>73779892</v>
      </c>
      <c r="G56" s="11">
        <v>3686531</v>
      </c>
      <c r="H56" s="11">
        <v>2879724</v>
      </c>
      <c r="I56" s="11">
        <v>35589682</v>
      </c>
      <c r="J56" s="11">
        <v>42155937</v>
      </c>
      <c r="K56" s="11">
        <v>38204561</v>
      </c>
      <c r="L56" s="11">
        <v>42712067</v>
      </c>
      <c r="M56" s="11">
        <v>33207735</v>
      </c>
      <c r="N56" s="11">
        <v>114124363</v>
      </c>
      <c r="O56" s="11">
        <v>38927749</v>
      </c>
      <c r="P56" s="11">
        <v>42495318</v>
      </c>
      <c r="Q56" s="11">
        <v>43659528</v>
      </c>
      <c r="R56" s="11">
        <v>125082595</v>
      </c>
      <c r="S56" s="11"/>
      <c r="T56" s="11"/>
      <c r="U56" s="11"/>
      <c r="V56" s="11"/>
      <c r="W56" s="11">
        <v>281362895</v>
      </c>
      <c r="X56" s="11">
        <v>55334919</v>
      </c>
      <c r="Y56" s="11">
        <v>226027976</v>
      </c>
      <c r="Z56" s="2">
        <v>408.47</v>
      </c>
      <c r="AA56" s="15">
        <v>73779892</v>
      </c>
    </row>
    <row r="57" spans="1:27" ht="12.75">
      <c r="A57" s="88" t="s">
        <v>37</v>
      </c>
      <c r="B57" s="50"/>
      <c r="C57" s="52">
        <f aca="true" t="shared" si="11" ref="C57:Y57">SUM(C52:C56)</f>
        <v>1049333078</v>
      </c>
      <c r="D57" s="53">
        <f t="shared" si="11"/>
        <v>0</v>
      </c>
      <c r="E57" s="54">
        <f t="shared" si="11"/>
        <v>2533623952</v>
      </c>
      <c r="F57" s="54">
        <f t="shared" si="11"/>
        <v>1160628543</v>
      </c>
      <c r="G57" s="54">
        <f t="shared" si="11"/>
        <v>44531141</v>
      </c>
      <c r="H57" s="54">
        <f t="shared" si="11"/>
        <v>75456334</v>
      </c>
      <c r="I57" s="54">
        <f t="shared" si="11"/>
        <v>193819632</v>
      </c>
      <c r="J57" s="54">
        <f t="shared" si="11"/>
        <v>313807107</v>
      </c>
      <c r="K57" s="54">
        <f t="shared" si="11"/>
        <v>206729060</v>
      </c>
      <c r="L57" s="54">
        <f t="shared" si="11"/>
        <v>217072065</v>
      </c>
      <c r="M57" s="54">
        <f t="shared" si="11"/>
        <v>190217887</v>
      </c>
      <c r="N57" s="54">
        <f t="shared" si="11"/>
        <v>614019012</v>
      </c>
      <c r="O57" s="54">
        <f t="shared" si="11"/>
        <v>130430047</v>
      </c>
      <c r="P57" s="54">
        <f t="shared" si="11"/>
        <v>196535796</v>
      </c>
      <c r="Q57" s="54">
        <f t="shared" si="11"/>
        <v>223631191</v>
      </c>
      <c r="R57" s="54">
        <f t="shared" si="11"/>
        <v>550597034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1478423153</v>
      </c>
      <c r="X57" s="54">
        <f t="shared" si="11"/>
        <v>870471407</v>
      </c>
      <c r="Y57" s="54">
        <f t="shared" si="11"/>
        <v>607951746</v>
      </c>
      <c r="Z57" s="55">
        <f>+IF(X57&lt;&gt;0,+(Y57/X57)*100,0)</f>
        <v>69.84166752762737</v>
      </c>
      <c r="AA57" s="56">
        <f>SUM(AA52:AA56)</f>
        <v>1160628543</v>
      </c>
    </row>
    <row r="58" spans="1:27" ht="12.75">
      <c r="A58" s="89" t="s">
        <v>38</v>
      </c>
      <c r="B58" s="38"/>
      <c r="C58" s="9">
        <v>103415185</v>
      </c>
      <c r="D58" s="10"/>
      <c r="E58" s="11">
        <v>540573774</v>
      </c>
      <c r="F58" s="11">
        <v>100835728</v>
      </c>
      <c r="G58" s="11">
        <v>1180575</v>
      </c>
      <c r="H58" s="11">
        <v>2790946</v>
      </c>
      <c r="I58" s="11">
        <v>28698727</v>
      </c>
      <c r="J58" s="11">
        <v>32670248</v>
      </c>
      <c r="K58" s="11">
        <v>30040399</v>
      </c>
      <c r="L58" s="11">
        <v>42040319</v>
      </c>
      <c r="M58" s="11">
        <v>55740667</v>
      </c>
      <c r="N58" s="11">
        <v>127821385</v>
      </c>
      <c r="O58" s="11">
        <v>14545618</v>
      </c>
      <c r="P58" s="11">
        <v>43179465</v>
      </c>
      <c r="Q58" s="11">
        <v>49474160</v>
      </c>
      <c r="R58" s="11">
        <v>107199243</v>
      </c>
      <c r="S58" s="11"/>
      <c r="T58" s="11"/>
      <c r="U58" s="11"/>
      <c r="V58" s="11"/>
      <c r="W58" s="11">
        <v>267690876</v>
      </c>
      <c r="X58" s="11">
        <v>75626796</v>
      </c>
      <c r="Y58" s="11">
        <v>192064080</v>
      </c>
      <c r="Z58" s="2">
        <v>253.96</v>
      </c>
      <c r="AA58" s="15">
        <v>100835728</v>
      </c>
    </row>
    <row r="59" spans="1:27" ht="12.75">
      <c r="A59" s="89" t="s">
        <v>39</v>
      </c>
      <c r="B59" s="38"/>
      <c r="C59" s="12">
        <v>21530031</v>
      </c>
      <c r="D59" s="13"/>
      <c r="E59" s="14">
        <v>10840</v>
      </c>
      <c r="F59" s="14">
        <v>15159542</v>
      </c>
      <c r="G59" s="14">
        <v>887814</v>
      </c>
      <c r="H59" s="14">
        <v>1449654</v>
      </c>
      <c r="I59" s="14"/>
      <c r="J59" s="14">
        <v>2337468</v>
      </c>
      <c r="K59" s="14">
        <v>6515</v>
      </c>
      <c r="L59" s="14">
        <v>9608</v>
      </c>
      <c r="M59" s="14">
        <v>30071</v>
      </c>
      <c r="N59" s="14">
        <v>46194</v>
      </c>
      <c r="O59" s="14"/>
      <c r="P59" s="14">
        <v>5491</v>
      </c>
      <c r="Q59" s="14">
        <v>145309</v>
      </c>
      <c r="R59" s="14">
        <v>150800</v>
      </c>
      <c r="S59" s="14"/>
      <c r="T59" s="14"/>
      <c r="U59" s="14"/>
      <c r="V59" s="14"/>
      <c r="W59" s="14">
        <v>2534462</v>
      </c>
      <c r="X59" s="14">
        <v>11369657</v>
      </c>
      <c r="Y59" s="14">
        <v>-8835195</v>
      </c>
      <c r="Z59" s="2">
        <v>-77.71</v>
      </c>
      <c r="AA59" s="22">
        <v>15159542</v>
      </c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2164716516</v>
      </c>
      <c r="D61" s="10"/>
      <c r="E61" s="11">
        <v>737830814</v>
      </c>
      <c r="F61" s="11">
        <v>2436212572</v>
      </c>
      <c r="G61" s="11">
        <v>81666955</v>
      </c>
      <c r="H61" s="11">
        <v>163642603</v>
      </c>
      <c r="I61" s="11">
        <v>58625798</v>
      </c>
      <c r="J61" s="11">
        <v>303935356</v>
      </c>
      <c r="K61" s="11">
        <v>51077220</v>
      </c>
      <c r="L61" s="11">
        <v>57645683</v>
      </c>
      <c r="M61" s="11">
        <v>51661614</v>
      </c>
      <c r="N61" s="11">
        <v>160384517</v>
      </c>
      <c r="O61" s="11">
        <v>58137852</v>
      </c>
      <c r="P61" s="11">
        <v>53574955</v>
      </c>
      <c r="Q61" s="11">
        <v>70882254</v>
      </c>
      <c r="R61" s="11">
        <v>182595061</v>
      </c>
      <c r="S61" s="11"/>
      <c r="T61" s="11"/>
      <c r="U61" s="11"/>
      <c r="V61" s="11"/>
      <c r="W61" s="11">
        <v>646914934</v>
      </c>
      <c r="X61" s="11">
        <v>1827159429</v>
      </c>
      <c r="Y61" s="11">
        <v>-1180244495</v>
      </c>
      <c r="Z61" s="2">
        <v>-64.59</v>
      </c>
      <c r="AA61" s="15">
        <v>2436212572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1513633729</v>
      </c>
      <c r="F65" s="11"/>
      <c r="G65" s="11">
        <v>65503529</v>
      </c>
      <c r="H65" s="11">
        <v>173018247</v>
      </c>
      <c r="I65" s="11">
        <v>287209636</v>
      </c>
      <c r="J65" s="11">
        <v>525731412</v>
      </c>
      <c r="K65" s="11">
        <v>405400152</v>
      </c>
      <c r="L65" s="11">
        <v>511469128</v>
      </c>
      <c r="M65" s="11">
        <v>583609143</v>
      </c>
      <c r="N65" s="11">
        <v>1500478423</v>
      </c>
      <c r="O65" s="11">
        <v>668948871</v>
      </c>
      <c r="P65" s="11">
        <v>769823263</v>
      </c>
      <c r="Q65" s="11">
        <v>896466078</v>
      </c>
      <c r="R65" s="11">
        <v>2335238212</v>
      </c>
      <c r="S65" s="11"/>
      <c r="T65" s="11"/>
      <c r="U65" s="11"/>
      <c r="V65" s="11"/>
      <c r="W65" s="11">
        <v>4361448047</v>
      </c>
      <c r="X65" s="11"/>
      <c r="Y65" s="11">
        <v>4361448047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244701144</v>
      </c>
      <c r="F66" s="14"/>
      <c r="G66" s="14">
        <v>12930335</v>
      </c>
      <c r="H66" s="14">
        <v>33823017</v>
      </c>
      <c r="I66" s="14">
        <v>57872929</v>
      </c>
      <c r="J66" s="14">
        <v>104626281</v>
      </c>
      <c r="K66" s="14">
        <v>76729329</v>
      </c>
      <c r="L66" s="14">
        <v>102945183</v>
      </c>
      <c r="M66" s="14">
        <v>119001311</v>
      </c>
      <c r="N66" s="14">
        <v>298675823</v>
      </c>
      <c r="O66" s="14">
        <v>140488699</v>
      </c>
      <c r="P66" s="14">
        <v>163725493</v>
      </c>
      <c r="Q66" s="14">
        <v>217173490</v>
      </c>
      <c r="R66" s="14">
        <v>521387682</v>
      </c>
      <c r="S66" s="14"/>
      <c r="T66" s="14"/>
      <c r="U66" s="14"/>
      <c r="V66" s="14"/>
      <c r="W66" s="14">
        <v>924689786</v>
      </c>
      <c r="X66" s="14"/>
      <c r="Y66" s="14">
        <v>924689786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>
        <v>1792998108</v>
      </c>
      <c r="F67" s="11"/>
      <c r="G67" s="11">
        <v>41191597</v>
      </c>
      <c r="H67" s="11">
        <v>142571789</v>
      </c>
      <c r="I67" s="11">
        <v>270578621</v>
      </c>
      <c r="J67" s="11">
        <v>454342007</v>
      </c>
      <c r="K67" s="11">
        <v>405183095</v>
      </c>
      <c r="L67" s="11">
        <v>575314799</v>
      </c>
      <c r="M67" s="11">
        <v>758480984</v>
      </c>
      <c r="N67" s="11">
        <v>1738978878</v>
      </c>
      <c r="O67" s="11">
        <v>852678220</v>
      </c>
      <c r="P67" s="11"/>
      <c r="Q67" s="11"/>
      <c r="R67" s="11">
        <v>852678220</v>
      </c>
      <c r="S67" s="11"/>
      <c r="T67" s="11"/>
      <c r="U67" s="11"/>
      <c r="V67" s="11"/>
      <c r="W67" s="11">
        <v>3045999105</v>
      </c>
      <c r="X67" s="11"/>
      <c r="Y67" s="11">
        <v>3045999105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>
        <v>260706389</v>
      </c>
      <c r="F68" s="11"/>
      <c r="G68" s="11">
        <v>8641021</v>
      </c>
      <c r="H68" s="11">
        <v>22192966</v>
      </c>
      <c r="I68" s="11">
        <v>36151681</v>
      </c>
      <c r="J68" s="11">
        <v>66985668</v>
      </c>
      <c r="K68" s="11">
        <v>51973350</v>
      </c>
      <c r="L68" s="11">
        <v>65766921</v>
      </c>
      <c r="M68" s="11">
        <v>91385983</v>
      </c>
      <c r="N68" s="11">
        <v>209126254</v>
      </c>
      <c r="O68" s="11">
        <v>92421544</v>
      </c>
      <c r="P68" s="11">
        <v>108381447</v>
      </c>
      <c r="Q68" s="11">
        <v>126101627</v>
      </c>
      <c r="R68" s="11">
        <v>326904618</v>
      </c>
      <c r="S68" s="11"/>
      <c r="T68" s="11"/>
      <c r="U68" s="11"/>
      <c r="V68" s="11"/>
      <c r="W68" s="11">
        <v>603016540</v>
      </c>
      <c r="X68" s="11"/>
      <c r="Y68" s="11">
        <v>603016540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3812039370</v>
      </c>
      <c r="F69" s="82">
        <f t="shared" si="12"/>
        <v>0</v>
      </c>
      <c r="G69" s="82">
        <f t="shared" si="12"/>
        <v>128266482</v>
      </c>
      <c r="H69" s="82">
        <f t="shared" si="12"/>
        <v>371606019</v>
      </c>
      <c r="I69" s="82">
        <f t="shared" si="12"/>
        <v>651812867</v>
      </c>
      <c r="J69" s="82">
        <f t="shared" si="12"/>
        <v>1151685368</v>
      </c>
      <c r="K69" s="82">
        <f t="shared" si="12"/>
        <v>939285926</v>
      </c>
      <c r="L69" s="82">
        <f t="shared" si="12"/>
        <v>1255496031</v>
      </c>
      <c r="M69" s="82">
        <f t="shared" si="12"/>
        <v>1552477421</v>
      </c>
      <c r="N69" s="82">
        <f t="shared" si="12"/>
        <v>3747259378</v>
      </c>
      <c r="O69" s="82">
        <f t="shared" si="12"/>
        <v>1754537334</v>
      </c>
      <c r="P69" s="82">
        <f t="shared" si="12"/>
        <v>1041930203</v>
      </c>
      <c r="Q69" s="82">
        <f t="shared" si="12"/>
        <v>1239741195</v>
      </c>
      <c r="R69" s="82">
        <f t="shared" si="12"/>
        <v>4036208732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8935153478</v>
      </c>
      <c r="X69" s="82">
        <f t="shared" si="12"/>
        <v>0</v>
      </c>
      <c r="Y69" s="82">
        <f t="shared" si="12"/>
        <v>8935153478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63867749</v>
      </c>
      <c r="F5" s="46">
        <f t="shared" si="0"/>
        <v>76985228</v>
      </c>
      <c r="G5" s="46">
        <f t="shared" si="0"/>
        <v>57000</v>
      </c>
      <c r="H5" s="46">
        <f t="shared" si="0"/>
        <v>6804558</v>
      </c>
      <c r="I5" s="46">
        <f t="shared" si="0"/>
        <v>18837769</v>
      </c>
      <c r="J5" s="46">
        <f t="shared" si="0"/>
        <v>25699327</v>
      </c>
      <c r="K5" s="46">
        <f t="shared" si="0"/>
        <v>16593360</v>
      </c>
      <c r="L5" s="46">
        <f t="shared" si="0"/>
        <v>18907098</v>
      </c>
      <c r="M5" s="46">
        <f t="shared" si="0"/>
        <v>21697847</v>
      </c>
      <c r="N5" s="46">
        <f t="shared" si="0"/>
        <v>57198305</v>
      </c>
      <c r="O5" s="46">
        <f t="shared" si="0"/>
        <v>14731840</v>
      </c>
      <c r="P5" s="46">
        <f t="shared" si="0"/>
        <v>11450932</v>
      </c>
      <c r="Q5" s="46">
        <f t="shared" si="0"/>
        <v>20505940</v>
      </c>
      <c r="R5" s="46">
        <f t="shared" si="0"/>
        <v>46688712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129586344</v>
      </c>
      <c r="X5" s="46">
        <f t="shared" si="0"/>
        <v>57738921</v>
      </c>
      <c r="Y5" s="46">
        <f t="shared" si="0"/>
        <v>71847423</v>
      </c>
      <c r="Z5" s="47">
        <f>+IF(X5&lt;&gt;0,+(Y5/X5)*100,0)</f>
        <v>124.43499420434267</v>
      </c>
      <c r="AA5" s="48">
        <f>SUM(AA11:AA18)</f>
        <v>76985228</v>
      </c>
    </row>
    <row r="6" spans="1:27" ht="12.75">
      <c r="A6" s="49" t="s">
        <v>32</v>
      </c>
      <c r="B6" s="50"/>
      <c r="C6" s="9"/>
      <c r="D6" s="10"/>
      <c r="E6" s="11">
        <v>4280000</v>
      </c>
      <c r="F6" s="11">
        <v>8280000</v>
      </c>
      <c r="G6" s="11"/>
      <c r="H6" s="11"/>
      <c r="I6" s="11">
        <v>398735</v>
      </c>
      <c r="J6" s="11">
        <v>398735</v>
      </c>
      <c r="K6" s="11">
        <v>63914</v>
      </c>
      <c r="L6" s="11">
        <v>71682</v>
      </c>
      <c r="M6" s="11">
        <v>568261</v>
      </c>
      <c r="N6" s="11">
        <v>703857</v>
      </c>
      <c r="O6" s="11">
        <v>558549</v>
      </c>
      <c r="P6" s="11">
        <v>589922</v>
      </c>
      <c r="Q6" s="11">
        <v>1090007</v>
      </c>
      <c r="R6" s="11">
        <v>2238478</v>
      </c>
      <c r="S6" s="11"/>
      <c r="T6" s="11"/>
      <c r="U6" s="11"/>
      <c r="V6" s="11"/>
      <c r="W6" s="11">
        <v>3341070</v>
      </c>
      <c r="X6" s="11">
        <v>6210000</v>
      </c>
      <c r="Y6" s="11">
        <v>-2868930</v>
      </c>
      <c r="Z6" s="2">
        <v>-46.2</v>
      </c>
      <c r="AA6" s="15">
        <v>8280000</v>
      </c>
    </row>
    <row r="7" spans="1:27" ht="12.75">
      <c r="A7" s="49" t="s">
        <v>33</v>
      </c>
      <c r="B7" s="50"/>
      <c r="C7" s="9"/>
      <c r="D7" s="10"/>
      <c r="E7" s="11">
        <v>16300000</v>
      </c>
      <c r="F7" s="11">
        <v>8386408</v>
      </c>
      <c r="G7" s="11"/>
      <c r="H7" s="11"/>
      <c r="I7" s="11">
        <v>159070</v>
      </c>
      <c r="J7" s="11">
        <v>159070</v>
      </c>
      <c r="K7" s="11">
        <v>310342</v>
      </c>
      <c r="L7" s="11">
        <v>291772</v>
      </c>
      <c r="M7" s="11">
        <v>173534</v>
      </c>
      <c r="N7" s="11">
        <v>775648</v>
      </c>
      <c r="O7" s="11">
        <v>1181088</v>
      </c>
      <c r="P7" s="11">
        <v>1511368</v>
      </c>
      <c r="Q7" s="11">
        <v>1775114</v>
      </c>
      <c r="R7" s="11">
        <v>4467570</v>
      </c>
      <c r="S7" s="11"/>
      <c r="T7" s="11"/>
      <c r="U7" s="11"/>
      <c r="V7" s="11"/>
      <c r="W7" s="11">
        <v>5402288</v>
      </c>
      <c r="X7" s="11">
        <v>6289806</v>
      </c>
      <c r="Y7" s="11">
        <v>-887518</v>
      </c>
      <c r="Z7" s="2">
        <v>-14.11</v>
      </c>
      <c r="AA7" s="15">
        <v>8386408</v>
      </c>
    </row>
    <row r="8" spans="1:27" ht="12.75">
      <c r="A8" s="49" t="s">
        <v>34</v>
      </c>
      <c r="B8" s="50"/>
      <c r="C8" s="9"/>
      <c r="D8" s="10"/>
      <c r="E8" s="11">
        <v>26000000</v>
      </c>
      <c r="F8" s="11">
        <v>20940395</v>
      </c>
      <c r="G8" s="11"/>
      <c r="H8" s="11">
        <v>3185957</v>
      </c>
      <c r="I8" s="11">
        <v>2490961</v>
      </c>
      <c r="J8" s="11">
        <v>5676918</v>
      </c>
      <c r="K8" s="11">
        <v>2974030</v>
      </c>
      <c r="L8" s="11">
        <v>3359606</v>
      </c>
      <c r="M8" s="11">
        <v>7321702</v>
      </c>
      <c r="N8" s="11">
        <v>13655338</v>
      </c>
      <c r="O8" s="11">
        <v>1061319</v>
      </c>
      <c r="P8" s="11">
        <v>1633772</v>
      </c>
      <c r="Q8" s="11">
        <v>3956786</v>
      </c>
      <c r="R8" s="11">
        <v>6651877</v>
      </c>
      <c r="S8" s="11"/>
      <c r="T8" s="11"/>
      <c r="U8" s="11"/>
      <c r="V8" s="11"/>
      <c r="W8" s="11">
        <v>25984133</v>
      </c>
      <c r="X8" s="11">
        <v>15705296</v>
      </c>
      <c r="Y8" s="11">
        <v>10278837</v>
      </c>
      <c r="Z8" s="2">
        <v>65.45</v>
      </c>
      <c r="AA8" s="15">
        <v>20940395</v>
      </c>
    </row>
    <row r="9" spans="1:27" ht="12.75">
      <c r="A9" s="49" t="s">
        <v>35</v>
      </c>
      <c r="B9" s="50"/>
      <c r="C9" s="9"/>
      <c r="D9" s="10"/>
      <c r="E9" s="11">
        <v>250000</v>
      </c>
      <c r="F9" s="11">
        <v>250000</v>
      </c>
      <c r="G9" s="11"/>
      <c r="H9" s="11">
        <v>3085026</v>
      </c>
      <c r="I9" s="11">
        <v>13599683</v>
      </c>
      <c r="J9" s="11">
        <v>16684709</v>
      </c>
      <c r="K9" s="11">
        <v>12433241</v>
      </c>
      <c r="L9" s="11">
        <v>10026156</v>
      </c>
      <c r="M9" s="11">
        <v>11865057</v>
      </c>
      <c r="N9" s="11">
        <v>34324454</v>
      </c>
      <c r="O9" s="11">
        <v>11273721</v>
      </c>
      <c r="P9" s="11">
        <v>6227713</v>
      </c>
      <c r="Q9" s="11">
        <v>10285585</v>
      </c>
      <c r="R9" s="11">
        <v>27787019</v>
      </c>
      <c r="S9" s="11"/>
      <c r="T9" s="11"/>
      <c r="U9" s="11"/>
      <c r="V9" s="11"/>
      <c r="W9" s="11">
        <v>78796182</v>
      </c>
      <c r="X9" s="11">
        <v>187500</v>
      </c>
      <c r="Y9" s="11">
        <v>78608682</v>
      </c>
      <c r="Z9" s="2">
        <v>41924.63</v>
      </c>
      <c r="AA9" s="15">
        <v>250000</v>
      </c>
    </row>
    <row r="10" spans="1:27" ht="12.75">
      <c r="A10" s="49" t="s">
        <v>36</v>
      </c>
      <c r="B10" s="50"/>
      <c r="C10" s="9"/>
      <c r="D10" s="10"/>
      <c r="E10" s="11">
        <v>400000</v>
      </c>
      <c r="F10" s="11">
        <v>16685861</v>
      </c>
      <c r="G10" s="11">
        <v>57000</v>
      </c>
      <c r="H10" s="11">
        <v>25439</v>
      </c>
      <c r="I10" s="11">
        <v>1362664</v>
      </c>
      <c r="J10" s="11">
        <v>1445103</v>
      </c>
      <c r="K10" s="11">
        <v>35064</v>
      </c>
      <c r="L10" s="11">
        <v>2908375</v>
      </c>
      <c r="M10" s="11">
        <v>210788</v>
      </c>
      <c r="N10" s="11">
        <v>3154227</v>
      </c>
      <c r="O10" s="11">
        <v>43860</v>
      </c>
      <c r="P10" s="11">
        <v>297334</v>
      </c>
      <c r="Q10" s="11">
        <v>406187</v>
      </c>
      <c r="R10" s="11">
        <v>747381</v>
      </c>
      <c r="S10" s="11"/>
      <c r="T10" s="11"/>
      <c r="U10" s="11"/>
      <c r="V10" s="11"/>
      <c r="W10" s="11">
        <v>5346711</v>
      </c>
      <c r="X10" s="11">
        <v>12514396</v>
      </c>
      <c r="Y10" s="11">
        <v>-7167685</v>
      </c>
      <c r="Z10" s="2">
        <v>-57.28</v>
      </c>
      <c r="AA10" s="15">
        <v>16685861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47230000</v>
      </c>
      <c r="F11" s="54">
        <f t="shared" si="1"/>
        <v>54542664</v>
      </c>
      <c r="G11" s="54">
        <f t="shared" si="1"/>
        <v>57000</v>
      </c>
      <c r="H11" s="54">
        <f t="shared" si="1"/>
        <v>6296422</v>
      </c>
      <c r="I11" s="54">
        <f t="shared" si="1"/>
        <v>18011113</v>
      </c>
      <c r="J11" s="54">
        <f t="shared" si="1"/>
        <v>24364535</v>
      </c>
      <c r="K11" s="54">
        <f t="shared" si="1"/>
        <v>15816591</v>
      </c>
      <c r="L11" s="54">
        <f t="shared" si="1"/>
        <v>16657591</v>
      </c>
      <c r="M11" s="54">
        <f t="shared" si="1"/>
        <v>20139342</v>
      </c>
      <c r="N11" s="54">
        <f t="shared" si="1"/>
        <v>52613524</v>
      </c>
      <c r="O11" s="54">
        <f t="shared" si="1"/>
        <v>14118537</v>
      </c>
      <c r="P11" s="54">
        <f t="shared" si="1"/>
        <v>10260109</v>
      </c>
      <c r="Q11" s="54">
        <f t="shared" si="1"/>
        <v>17513679</v>
      </c>
      <c r="R11" s="54">
        <f t="shared" si="1"/>
        <v>41892325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118870384</v>
      </c>
      <c r="X11" s="54">
        <f t="shared" si="1"/>
        <v>40906998</v>
      </c>
      <c r="Y11" s="54">
        <f t="shared" si="1"/>
        <v>77963386</v>
      </c>
      <c r="Z11" s="55">
        <f>+IF(X11&lt;&gt;0,+(Y11/X11)*100,0)</f>
        <v>190.58691620441078</v>
      </c>
      <c r="AA11" s="56">
        <f>SUM(AA6:AA10)</f>
        <v>54542664</v>
      </c>
    </row>
    <row r="12" spans="1:27" ht="12.75">
      <c r="A12" s="57" t="s">
        <v>38</v>
      </c>
      <c r="B12" s="38"/>
      <c r="C12" s="9"/>
      <c r="D12" s="10"/>
      <c r="E12" s="11">
        <v>10711749</v>
      </c>
      <c r="F12" s="11">
        <v>14210029</v>
      </c>
      <c r="G12" s="11"/>
      <c r="H12" s="11">
        <v>4790</v>
      </c>
      <c r="I12" s="11">
        <v>260454</v>
      </c>
      <c r="J12" s="11">
        <v>265244</v>
      </c>
      <c r="K12" s="11">
        <v>392641</v>
      </c>
      <c r="L12" s="11">
        <v>818313</v>
      </c>
      <c r="M12" s="11">
        <v>564386</v>
      </c>
      <c r="N12" s="11">
        <v>1775340</v>
      </c>
      <c r="O12" s="11">
        <v>55521</v>
      </c>
      <c r="P12" s="11">
        <v>502528</v>
      </c>
      <c r="Q12" s="11">
        <v>1306489</v>
      </c>
      <c r="R12" s="11">
        <v>1864538</v>
      </c>
      <c r="S12" s="11"/>
      <c r="T12" s="11"/>
      <c r="U12" s="11"/>
      <c r="V12" s="11"/>
      <c r="W12" s="11">
        <v>3905122</v>
      </c>
      <c r="X12" s="11">
        <v>10657522</v>
      </c>
      <c r="Y12" s="11">
        <v>-6752400</v>
      </c>
      <c r="Z12" s="2">
        <v>-63.36</v>
      </c>
      <c r="AA12" s="15">
        <v>14210029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5426000</v>
      </c>
      <c r="F15" s="11">
        <v>7732535</v>
      </c>
      <c r="G15" s="11"/>
      <c r="H15" s="11">
        <v>503346</v>
      </c>
      <c r="I15" s="11">
        <v>566202</v>
      </c>
      <c r="J15" s="11">
        <v>1069548</v>
      </c>
      <c r="K15" s="11">
        <v>384128</v>
      </c>
      <c r="L15" s="11">
        <v>1431194</v>
      </c>
      <c r="M15" s="11">
        <v>950769</v>
      </c>
      <c r="N15" s="11">
        <v>2766091</v>
      </c>
      <c r="O15" s="11">
        <v>557782</v>
      </c>
      <c r="P15" s="11">
        <v>688295</v>
      </c>
      <c r="Q15" s="11">
        <v>1684018</v>
      </c>
      <c r="R15" s="11">
        <v>2930095</v>
      </c>
      <c r="S15" s="11"/>
      <c r="T15" s="11"/>
      <c r="U15" s="11"/>
      <c r="V15" s="11"/>
      <c r="W15" s="11">
        <v>6765734</v>
      </c>
      <c r="X15" s="11">
        <v>5799401</v>
      </c>
      <c r="Y15" s="11">
        <v>966333</v>
      </c>
      <c r="Z15" s="2">
        <v>16.66</v>
      </c>
      <c r="AA15" s="15">
        <v>7732535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>
        <v>43350</v>
      </c>
      <c r="N16" s="11">
        <v>43350</v>
      </c>
      <c r="O16" s="11"/>
      <c r="P16" s="11"/>
      <c r="Q16" s="11">
        <v>1754</v>
      </c>
      <c r="R16" s="11">
        <v>1754</v>
      </c>
      <c r="S16" s="11"/>
      <c r="T16" s="11"/>
      <c r="U16" s="11"/>
      <c r="V16" s="11"/>
      <c r="W16" s="11">
        <v>45104</v>
      </c>
      <c r="X16" s="11"/>
      <c r="Y16" s="11">
        <v>45104</v>
      </c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>
        <v>500000</v>
      </c>
      <c r="F18" s="18">
        <v>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375000</v>
      </c>
      <c r="Y18" s="18">
        <v>-375000</v>
      </c>
      <c r="Z18" s="3">
        <v>-100</v>
      </c>
      <c r="AA18" s="23">
        <v>500000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399923964</v>
      </c>
      <c r="F20" s="63">
        <f t="shared" si="2"/>
        <v>387745154</v>
      </c>
      <c r="G20" s="63">
        <f t="shared" si="2"/>
        <v>8989</v>
      </c>
      <c r="H20" s="63">
        <f t="shared" si="2"/>
        <v>1753110</v>
      </c>
      <c r="I20" s="63">
        <f t="shared" si="2"/>
        <v>1852957</v>
      </c>
      <c r="J20" s="63">
        <f t="shared" si="2"/>
        <v>3615056</v>
      </c>
      <c r="K20" s="63">
        <f t="shared" si="2"/>
        <v>1952071</v>
      </c>
      <c r="L20" s="63">
        <f t="shared" si="2"/>
        <v>5240842</v>
      </c>
      <c r="M20" s="63">
        <f t="shared" si="2"/>
        <v>4207616</v>
      </c>
      <c r="N20" s="63">
        <f t="shared" si="2"/>
        <v>11400529</v>
      </c>
      <c r="O20" s="63">
        <f t="shared" si="2"/>
        <v>601591</v>
      </c>
      <c r="P20" s="63">
        <f t="shared" si="2"/>
        <v>6569014</v>
      </c>
      <c r="Q20" s="63">
        <f t="shared" si="2"/>
        <v>4461617</v>
      </c>
      <c r="R20" s="63">
        <f t="shared" si="2"/>
        <v>11632222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26647807</v>
      </c>
      <c r="X20" s="63">
        <f t="shared" si="2"/>
        <v>290808866</v>
      </c>
      <c r="Y20" s="63">
        <f t="shared" si="2"/>
        <v>-264161059</v>
      </c>
      <c r="Z20" s="64">
        <f>+IF(X20&lt;&gt;0,+(Y20/X20)*100,0)</f>
        <v>-90.8366593609976</v>
      </c>
      <c r="AA20" s="65">
        <f>SUM(AA26:AA33)</f>
        <v>387745154</v>
      </c>
    </row>
    <row r="21" spans="1:27" ht="12.75">
      <c r="A21" s="49" t="s">
        <v>32</v>
      </c>
      <c r="B21" s="50"/>
      <c r="C21" s="9"/>
      <c r="D21" s="10"/>
      <c r="E21" s="11">
        <v>36145934</v>
      </c>
      <c r="F21" s="11">
        <v>39757651</v>
      </c>
      <c r="G21" s="11"/>
      <c r="H21" s="11">
        <v>1051635</v>
      </c>
      <c r="I21" s="11">
        <v>54258</v>
      </c>
      <c r="J21" s="11">
        <v>1105893</v>
      </c>
      <c r="K21" s="11">
        <v>26593</v>
      </c>
      <c r="L21" s="11"/>
      <c r="M21" s="11">
        <v>401782</v>
      </c>
      <c r="N21" s="11">
        <v>428375</v>
      </c>
      <c r="O21" s="11"/>
      <c r="P21" s="11">
        <v>66588</v>
      </c>
      <c r="Q21" s="11">
        <v>28165</v>
      </c>
      <c r="R21" s="11">
        <v>94753</v>
      </c>
      <c r="S21" s="11"/>
      <c r="T21" s="11"/>
      <c r="U21" s="11"/>
      <c r="V21" s="11"/>
      <c r="W21" s="11">
        <v>1629021</v>
      </c>
      <c r="X21" s="11">
        <v>29818238</v>
      </c>
      <c r="Y21" s="11">
        <v>-28189217</v>
      </c>
      <c r="Z21" s="2">
        <v>-94.54</v>
      </c>
      <c r="AA21" s="15">
        <v>39757651</v>
      </c>
    </row>
    <row r="22" spans="1:27" ht="12.75">
      <c r="A22" s="49" t="s">
        <v>33</v>
      </c>
      <c r="B22" s="50"/>
      <c r="C22" s="9"/>
      <c r="D22" s="10"/>
      <c r="E22" s="11">
        <v>22790000</v>
      </c>
      <c r="F22" s="11">
        <v>29451500</v>
      </c>
      <c r="G22" s="11">
        <v>8989</v>
      </c>
      <c r="H22" s="11">
        <v>21331</v>
      </c>
      <c r="I22" s="11"/>
      <c r="J22" s="11">
        <v>30320</v>
      </c>
      <c r="K22" s="11">
        <v>66129</v>
      </c>
      <c r="L22" s="11">
        <v>131241</v>
      </c>
      <c r="M22" s="11">
        <v>24900</v>
      </c>
      <c r="N22" s="11">
        <v>222270</v>
      </c>
      <c r="O22" s="11">
        <v>22151</v>
      </c>
      <c r="P22" s="11">
        <v>1841934</v>
      </c>
      <c r="Q22" s="11">
        <v>100509</v>
      </c>
      <c r="R22" s="11">
        <v>1964594</v>
      </c>
      <c r="S22" s="11"/>
      <c r="T22" s="11"/>
      <c r="U22" s="11"/>
      <c r="V22" s="11"/>
      <c r="W22" s="11">
        <v>2217184</v>
      </c>
      <c r="X22" s="11">
        <v>22088625</v>
      </c>
      <c r="Y22" s="11">
        <v>-19871441</v>
      </c>
      <c r="Z22" s="2">
        <v>-89.96</v>
      </c>
      <c r="AA22" s="15">
        <v>29451500</v>
      </c>
    </row>
    <row r="23" spans="1:27" ht="12.75">
      <c r="A23" s="49" t="s">
        <v>34</v>
      </c>
      <c r="B23" s="50"/>
      <c r="C23" s="9"/>
      <c r="D23" s="10"/>
      <c r="E23" s="11">
        <v>28419000</v>
      </c>
      <c r="F23" s="11">
        <v>29930705</v>
      </c>
      <c r="G23" s="11"/>
      <c r="H23" s="11">
        <v>100797</v>
      </c>
      <c r="I23" s="11">
        <v>4001</v>
      </c>
      <c r="J23" s="11">
        <v>104798</v>
      </c>
      <c r="K23" s="11"/>
      <c r="L23" s="11"/>
      <c r="M23" s="11"/>
      <c r="N23" s="11"/>
      <c r="O23" s="11">
        <v>27704</v>
      </c>
      <c r="P23" s="11"/>
      <c r="Q23" s="11">
        <v>546096</v>
      </c>
      <c r="R23" s="11">
        <v>573800</v>
      </c>
      <c r="S23" s="11"/>
      <c r="T23" s="11"/>
      <c r="U23" s="11"/>
      <c r="V23" s="11"/>
      <c r="W23" s="11">
        <v>678598</v>
      </c>
      <c r="X23" s="11">
        <v>22448029</v>
      </c>
      <c r="Y23" s="11">
        <v>-21769431</v>
      </c>
      <c r="Z23" s="2">
        <v>-96.98</v>
      </c>
      <c r="AA23" s="15">
        <v>29930705</v>
      </c>
    </row>
    <row r="24" spans="1:27" ht="12.75">
      <c r="A24" s="49" t="s">
        <v>35</v>
      </c>
      <c r="B24" s="50"/>
      <c r="C24" s="9"/>
      <c r="D24" s="10"/>
      <c r="E24" s="11">
        <v>202966810</v>
      </c>
      <c r="F24" s="11">
        <v>192474059</v>
      </c>
      <c r="G24" s="11"/>
      <c r="H24" s="11"/>
      <c r="I24" s="11">
        <v>1644715</v>
      </c>
      <c r="J24" s="11">
        <v>1644715</v>
      </c>
      <c r="K24" s="11">
        <v>1661061</v>
      </c>
      <c r="L24" s="11">
        <v>1548118</v>
      </c>
      <c r="M24" s="11">
        <v>3378693</v>
      </c>
      <c r="N24" s="11">
        <v>6587872</v>
      </c>
      <c r="O24" s="11">
        <v>380135</v>
      </c>
      <c r="P24" s="11">
        <v>4404524</v>
      </c>
      <c r="Q24" s="11">
        <v>3194733</v>
      </c>
      <c r="R24" s="11">
        <v>7979392</v>
      </c>
      <c r="S24" s="11"/>
      <c r="T24" s="11"/>
      <c r="U24" s="11"/>
      <c r="V24" s="11"/>
      <c r="W24" s="11">
        <v>16211979</v>
      </c>
      <c r="X24" s="11">
        <v>144355544</v>
      </c>
      <c r="Y24" s="11">
        <v>-128143565</v>
      </c>
      <c r="Z24" s="2">
        <v>-88.77</v>
      </c>
      <c r="AA24" s="15">
        <v>192474059</v>
      </c>
    </row>
    <row r="25" spans="1:27" ht="12.75">
      <c r="A25" s="49" t="s">
        <v>36</v>
      </c>
      <c r="B25" s="50"/>
      <c r="C25" s="9"/>
      <c r="D25" s="10"/>
      <c r="E25" s="11">
        <v>4850000</v>
      </c>
      <c r="F25" s="11">
        <v>10560830</v>
      </c>
      <c r="G25" s="11"/>
      <c r="H25" s="11"/>
      <c r="I25" s="11">
        <v>19298</v>
      </c>
      <c r="J25" s="11">
        <v>19298</v>
      </c>
      <c r="K25" s="11"/>
      <c r="L25" s="11">
        <v>888062</v>
      </c>
      <c r="M25" s="11">
        <v>97378</v>
      </c>
      <c r="N25" s="11">
        <v>985440</v>
      </c>
      <c r="O25" s="11"/>
      <c r="P25" s="11"/>
      <c r="Q25" s="11">
        <v>105263</v>
      </c>
      <c r="R25" s="11">
        <v>105263</v>
      </c>
      <c r="S25" s="11"/>
      <c r="T25" s="11"/>
      <c r="U25" s="11"/>
      <c r="V25" s="11"/>
      <c r="W25" s="11">
        <v>1110001</v>
      </c>
      <c r="X25" s="11">
        <v>7920623</v>
      </c>
      <c r="Y25" s="11">
        <v>-6810622</v>
      </c>
      <c r="Z25" s="2">
        <v>-85.99</v>
      </c>
      <c r="AA25" s="15">
        <v>10560830</v>
      </c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295171744</v>
      </c>
      <c r="F26" s="54">
        <f t="shared" si="3"/>
        <v>302174745</v>
      </c>
      <c r="G26" s="54">
        <f t="shared" si="3"/>
        <v>8989</v>
      </c>
      <c r="H26" s="54">
        <f t="shared" si="3"/>
        <v>1173763</v>
      </c>
      <c r="I26" s="54">
        <f t="shared" si="3"/>
        <v>1722272</v>
      </c>
      <c r="J26" s="54">
        <f t="shared" si="3"/>
        <v>2905024</v>
      </c>
      <c r="K26" s="54">
        <f t="shared" si="3"/>
        <v>1753783</v>
      </c>
      <c r="L26" s="54">
        <f t="shared" si="3"/>
        <v>2567421</v>
      </c>
      <c r="M26" s="54">
        <f t="shared" si="3"/>
        <v>3902753</v>
      </c>
      <c r="N26" s="54">
        <f t="shared" si="3"/>
        <v>8223957</v>
      </c>
      <c r="O26" s="54">
        <f t="shared" si="3"/>
        <v>429990</v>
      </c>
      <c r="P26" s="54">
        <f t="shared" si="3"/>
        <v>6313046</v>
      </c>
      <c r="Q26" s="54">
        <f t="shared" si="3"/>
        <v>3974766</v>
      </c>
      <c r="R26" s="54">
        <f t="shared" si="3"/>
        <v>10717802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21846783</v>
      </c>
      <c r="X26" s="54">
        <f t="shared" si="3"/>
        <v>226631059</v>
      </c>
      <c r="Y26" s="54">
        <f t="shared" si="3"/>
        <v>-204784276</v>
      </c>
      <c r="Z26" s="55">
        <f>+IF(X26&lt;&gt;0,+(Y26/X26)*100,0)</f>
        <v>-90.36019904050309</v>
      </c>
      <c r="AA26" s="56">
        <f>SUM(AA21:AA25)</f>
        <v>302174745</v>
      </c>
    </row>
    <row r="27" spans="1:27" ht="12.75">
      <c r="A27" s="57" t="s">
        <v>38</v>
      </c>
      <c r="B27" s="67"/>
      <c r="C27" s="9"/>
      <c r="D27" s="10"/>
      <c r="E27" s="11">
        <v>40073370</v>
      </c>
      <c r="F27" s="11">
        <v>27262252</v>
      </c>
      <c r="G27" s="11"/>
      <c r="H27" s="11">
        <v>42000</v>
      </c>
      <c r="I27" s="11"/>
      <c r="J27" s="11">
        <v>42000</v>
      </c>
      <c r="K27" s="11"/>
      <c r="L27" s="11"/>
      <c r="M27" s="11">
        <v>2000</v>
      </c>
      <c r="N27" s="11">
        <v>2000</v>
      </c>
      <c r="O27" s="11"/>
      <c r="P27" s="11">
        <v>64550</v>
      </c>
      <c r="Q27" s="11">
        <v>4815</v>
      </c>
      <c r="R27" s="11">
        <v>69365</v>
      </c>
      <c r="S27" s="11"/>
      <c r="T27" s="11"/>
      <c r="U27" s="11"/>
      <c r="V27" s="11"/>
      <c r="W27" s="11">
        <v>113365</v>
      </c>
      <c r="X27" s="11">
        <v>20446689</v>
      </c>
      <c r="Y27" s="11">
        <v>-20333324</v>
      </c>
      <c r="Z27" s="2">
        <v>-99.45</v>
      </c>
      <c r="AA27" s="15">
        <v>27262252</v>
      </c>
    </row>
    <row r="28" spans="1:27" ht="12.75">
      <c r="A28" s="57" t="s">
        <v>39</v>
      </c>
      <c r="B28" s="67"/>
      <c r="C28" s="12"/>
      <c r="D28" s="13"/>
      <c r="E28" s="14">
        <v>600000</v>
      </c>
      <c r="F28" s="14">
        <v>600000</v>
      </c>
      <c r="G28" s="14"/>
      <c r="H28" s="14"/>
      <c r="I28" s="14">
        <v>7062</v>
      </c>
      <c r="J28" s="14">
        <v>7062</v>
      </c>
      <c r="K28" s="14">
        <v>146781</v>
      </c>
      <c r="L28" s="14"/>
      <c r="M28" s="14">
        <v>3200</v>
      </c>
      <c r="N28" s="14">
        <v>149981</v>
      </c>
      <c r="O28" s="14">
        <v>10376</v>
      </c>
      <c r="P28" s="14"/>
      <c r="Q28" s="14">
        <v>213039</v>
      </c>
      <c r="R28" s="14">
        <v>223415</v>
      </c>
      <c r="S28" s="14"/>
      <c r="T28" s="14"/>
      <c r="U28" s="14"/>
      <c r="V28" s="14"/>
      <c r="W28" s="14">
        <v>380458</v>
      </c>
      <c r="X28" s="14">
        <v>450000</v>
      </c>
      <c r="Y28" s="14">
        <v>-69542</v>
      </c>
      <c r="Z28" s="2">
        <v>-15.45</v>
      </c>
      <c r="AA28" s="22">
        <v>600000</v>
      </c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61628850</v>
      </c>
      <c r="F30" s="11">
        <v>54385751</v>
      </c>
      <c r="G30" s="11"/>
      <c r="H30" s="11">
        <v>537347</v>
      </c>
      <c r="I30" s="11">
        <v>123623</v>
      </c>
      <c r="J30" s="11">
        <v>660970</v>
      </c>
      <c r="K30" s="11">
        <v>51507</v>
      </c>
      <c r="L30" s="11">
        <v>2673421</v>
      </c>
      <c r="M30" s="11">
        <v>299663</v>
      </c>
      <c r="N30" s="11">
        <v>3024591</v>
      </c>
      <c r="O30" s="11">
        <v>161225</v>
      </c>
      <c r="P30" s="11">
        <v>191418</v>
      </c>
      <c r="Q30" s="11">
        <v>268997</v>
      </c>
      <c r="R30" s="11">
        <v>621640</v>
      </c>
      <c r="S30" s="11"/>
      <c r="T30" s="11"/>
      <c r="U30" s="11"/>
      <c r="V30" s="11"/>
      <c r="W30" s="11">
        <v>4307201</v>
      </c>
      <c r="X30" s="11">
        <v>40789313</v>
      </c>
      <c r="Y30" s="11">
        <v>-36482112</v>
      </c>
      <c r="Z30" s="2">
        <v>-89.44</v>
      </c>
      <c r="AA30" s="15">
        <v>54385751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>
        <v>2450000</v>
      </c>
      <c r="F33" s="18">
        <v>3322406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2491805</v>
      </c>
      <c r="Y33" s="18">
        <v>-2491805</v>
      </c>
      <c r="Z33" s="3">
        <v>-100</v>
      </c>
      <c r="AA33" s="23">
        <v>3322406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40425934</v>
      </c>
      <c r="F36" s="11">
        <f t="shared" si="4"/>
        <v>48037651</v>
      </c>
      <c r="G36" s="11">
        <f t="shared" si="4"/>
        <v>0</v>
      </c>
      <c r="H36" s="11">
        <f t="shared" si="4"/>
        <v>1051635</v>
      </c>
      <c r="I36" s="11">
        <f t="shared" si="4"/>
        <v>452993</v>
      </c>
      <c r="J36" s="11">
        <f t="shared" si="4"/>
        <v>1504628</v>
      </c>
      <c r="K36" s="11">
        <f t="shared" si="4"/>
        <v>90507</v>
      </c>
      <c r="L36" s="11">
        <f t="shared" si="4"/>
        <v>71682</v>
      </c>
      <c r="M36" s="11">
        <f t="shared" si="4"/>
        <v>970043</v>
      </c>
      <c r="N36" s="11">
        <f t="shared" si="4"/>
        <v>1132232</v>
      </c>
      <c r="O36" s="11">
        <f t="shared" si="4"/>
        <v>558549</v>
      </c>
      <c r="P36" s="11">
        <f t="shared" si="4"/>
        <v>656510</v>
      </c>
      <c r="Q36" s="11">
        <f t="shared" si="4"/>
        <v>1118172</v>
      </c>
      <c r="R36" s="11">
        <f t="shared" si="4"/>
        <v>2333231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4970091</v>
      </c>
      <c r="X36" s="11">
        <f t="shared" si="4"/>
        <v>36028238</v>
      </c>
      <c r="Y36" s="11">
        <f t="shared" si="4"/>
        <v>-31058147</v>
      </c>
      <c r="Z36" s="2">
        <f aca="true" t="shared" si="5" ref="Z36:Z49">+IF(X36&lt;&gt;0,+(Y36/X36)*100,0)</f>
        <v>-86.20501230173954</v>
      </c>
      <c r="AA36" s="15">
        <f>AA6+AA21</f>
        <v>48037651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39090000</v>
      </c>
      <c r="F37" s="11">
        <f t="shared" si="4"/>
        <v>37837908</v>
      </c>
      <c r="G37" s="11">
        <f t="shared" si="4"/>
        <v>8989</v>
      </c>
      <c r="H37" s="11">
        <f t="shared" si="4"/>
        <v>21331</v>
      </c>
      <c r="I37" s="11">
        <f t="shared" si="4"/>
        <v>159070</v>
      </c>
      <c r="J37" s="11">
        <f t="shared" si="4"/>
        <v>189390</v>
      </c>
      <c r="K37" s="11">
        <f t="shared" si="4"/>
        <v>376471</v>
      </c>
      <c r="L37" s="11">
        <f t="shared" si="4"/>
        <v>423013</v>
      </c>
      <c r="M37" s="11">
        <f t="shared" si="4"/>
        <v>198434</v>
      </c>
      <c r="N37" s="11">
        <f t="shared" si="4"/>
        <v>997918</v>
      </c>
      <c r="O37" s="11">
        <f t="shared" si="4"/>
        <v>1203239</v>
      </c>
      <c r="P37" s="11">
        <f t="shared" si="4"/>
        <v>3353302</v>
      </c>
      <c r="Q37" s="11">
        <f t="shared" si="4"/>
        <v>1875623</v>
      </c>
      <c r="R37" s="11">
        <f t="shared" si="4"/>
        <v>6432164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7619472</v>
      </c>
      <c r="X37" s="11">
        <f t="shared" si="4"/>
        <v>28378431</v>
      </c>
      <c r="Y37" s="11">
        <f t="shared" si="4"/>
        <v>-20758959</v>
      </c>
      <c r="Z37" s="2">
        <f t="shared" si="5"/>
        <v>-73.15048178667806</v>
      </c>
      <c r="AA37" s="15">
        <f>AA7+AA22</f>
        <v>37837908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54419000</v>
      </c>
      <c r="F38" s="11">
        <f t="shared" si="4"/>
        <v>50871100</v>
      </c>
      <c r="G38" s="11">
        <f t="shared" si="4"/>
        <v>0</v>
      </c>
      <c r="H38" s="11">
        <f t="shared" si="4"/>
        <v>3286754</v>
      </c>
      <c r="I38" s="11">
        <f t="shared" si="4"/>
        <v>2494962</v>
      </c>
      <c r="J38" s="11">
        <f t="shared" si="4"/>
        <v>5781716</v>
      </c>
      <c r="K38" s="11">
        <f t="shared" si="4"/>
        <v>2974030</v>
      </c>
      <c r="L38" s="11">
        <f t="shared" si="4"/>
        <v>3359606</v>
      </c>
      <c r="M38" s="11">
        <f t="shared" si="4"/>
        <v>7321702</v>
      </c>
      <c r="N38" s="11">
        <f t="shared" si="4"/>
        <v>13655338</v>
      </c>
      <c r="O38" s="11">
        <f t="shared" si="4"/>
        <v>1089023</v>
      </c>
      <c r="P38" s="11">
        <f t="shared" si="4"/>
        <v>1633772</v>
      </c>
      <c r="Q38" s="11">
        <f t="shared" si="4"/>
        <v>4502882</v>
      </c>
      <c r="R38" s="11">
        <f t="shared" si="4"/>
        <v>7225677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26662731</v>
      </c>
      <c r="X38" s="11">
        <f t="shared" si="4"/>
        <v>38153325</v>
      </c>
      <c r="Y38" s="11">
        <f t="shared" si="4"/>
        <v>-11490594</v>
      </c>
      <c r="Z38" s="2">
        <f t="shared" si="5"/>
        <v>-30.116887584502795</v>
      </c>
      <c r="AA38" s="15">
        <f>AA8+AA23</f>
        <v>50871100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203216810</v>
      </c>
      <c r="F39" s="11">
        <f t="shared" si="4"/>
        <v>192724059</v>
      </c>
      <c r="G39" s="11">
        <f t="shared" si="4"/>
        <v>0</v>
      </c>
      <c r="H39" s="11">
        <f t="shared" si="4"/>
        <v>3085026</v>
      </c>
      <c r="I39" s="11">
        <f t="shared" si="4"/>
        <v>15244398</v>
      </c>
      <c r="J39" s="11">
        <f t="shared" si="4"/>
        <v>18329424</v>
      </c>
      <c r="K39" s="11">
        <f t="shared" si="4"/>
        <v>14094302</v>
      </c>
      <c r="L39" s="11">
        <f t="shared" si="4"/>
        <v>11574274</v>
      </c>
      <c r="M39" s="11">
        <f t="shared" si="4"/>
        <v>15243750</v>
      </c>
      <c r="N39" s="11">
        <f t="shared" si="4"/>
        <v>40912326</v>
      </c>
      <c r="O39" s="11">
        <f t="shared" si="4"/>
        <v>11653856</v>
      </c>
      <c r="P39" s="11">
        <f t="shared" si="4"/>
        <v>10632237</v>
      </c>
      <c r="Q39" s="11">
        <f t="shared" si="4"/>
        <v>13480318</v>
      </c>
      <c r="R39" s="11">
        <f t="shared" si="4"/>
        <v>35766411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95008161</v>
      </c>
      <c r="X39" s="11">
        <f t="shared" si="4"/>
        <v>144543044</v>
      </c>
      <c r="Y39" s="11">
        <f t="shared" si="4"/>
        <v>-49534883</v>
      </c>
      <c r="Z39" s="2">
        <f t="shared" si="5"/>
        <v>-34.26998742326196</v>
      </c>
      <c r="AA39" s="15">
        <f>AA9+AA24</f>
        <v>192724059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5250000</v>
      </c>
      <c r="F40" s="11">
        <f t="shared" si="4"/>
        <v>27246691</v>
      </c>
      <c r="G40" s="11">
        <f t="shared" si="4"/>
        <v>57000</v>
      </c>
      <c r="H40" s="11">
        <f t="shared" si="4"/>
        <v>25439</v>
      </c>
      <c r="I40" s="11">
        <f t="shared" si="4"/>
        <v>1381962</v>
      </c>
      <c r="J40" s="11">
        <f t="shared" si="4"/>
        <v>1464401</v>
      </c>
      <c r="K40" s="11">
        <f t="shared" si="4"/>
        <v>35064</v>
      </c>
      <c r="L40" s="11">
        <f t="shared" si="4"/>
        <v>3796437</v>
      </c>
      <c r="M40" s="11">
        <f t="shared" si="4"/>
        <v>308166</v>
      </c>
      <c r="N40" s="11">
        <f t="shared" si="4"/>
        <v>4139667</v>
      </c>
      <c r="O40" s="11">
        <f t="shared" si="4"/>
        <v>43860</v>
      </c>
      <c r="P40" s="11">
        <f t="shared" si="4"/>
        <v>297334</v>
      </c>
      <c r="Q40" s="11">
        <f t="shared" si="4"/>
        <v>511450</v>
      </c>
      <c r="R40" s="11">
        <f t="shared" si="4"/>
        <v>852644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6456712</v>
      </c>
      <c r="X40" s="11">
        <f t="shared" si="4"/>
        <v>20435019</v>
      </c>
      <c r="Y40" s="11">
        <f t="shared" si="4"/>
        <v>-13978307</v>
      </c>
      <c r="Z40" s="2">
        <f t="shared" si="5"/>
        <v>-68.403689764125</v>
      </c>
      <c r="AA40" s="15">
        <f>AA10+AA25</f>
        <v>27246691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342401744</v>
      </c>
      <c r="F41" s="54">
        <f t="shared" si="6"/>
        <v>356717409</v>
      </c>
      <c r="G41" s="54">
        <f t="shared" si="6"/>
        <v>65989</v>
      </c>
      <c r="H41" s="54">
        <f t="shared" si="6"/>
        <v>7470185</v>
      </c>
      <c r="I41" s="54">
        <f t="shared" si="6"/>
        <v>19733385</v>
      </c>
      <c r="J41" s="54">
        <f t="shared" si="6"/>
        <v>27269559</v>
      </c>
      <c r="K41" s="54">
        <f t="shared" si="6"/>
        <v>17570374</v>
      </c>
      <c r="L41" s="54">
        <f t="shared" si="6"/>
        <v>19225012</v>
      </c>
      <c r="M41" s="54">
        <f t="shared" si="6"/>
        <v>24042095</v>
      </c>
      <c r="N41" s="54">
        <f t="shared" si="6"/>
        <v>60837481</v>
      </c>
      <c r="O41" s="54">
        <f t="shared" si="6"/>
        <v>14548527</v>
      </c>
      <c r="P41" s="54">
        <f t="shared" si="6"/>
        <v>16573155</v>
      </c>
      <c r="Q41" s="54">
        <f t="shared" si="6"/>
        <v>21488445</v>
      </c>
      <c r="R41" s="54">
        <f t="shared" si="6"/>
        <v>52610127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140717167</v>
      </c>
      <c r="X41" s="54">
        <f t="shared" si="6"/>
        <v>267538057</v>
      </c>
      <c r="Y41" s="54">
        <f t="shared" si="6"/>
        <v>-126820890</v>
      </c>
      <c r="Z41" s="55">
        <f t="shared" si="5"/>
        <v>-47.40293452904908</v>
      </c>
      <c r="AA41" s="56">
        <f>SUM(AA36:AA40)</f>
        <v>356717409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50785119</v>
      </c>
      <c r="F42" s="70">
        <f t="shared" si="7"/>
        <v>41472281</v>
      </c>
      <c r="G42" s="70">
        <f t="shared" si="7"/>
        <v>0</v>
      </c>
      <c r="H42" s="70">
        <f t="shared" si="7"/>
        <v>46790</v>
      </c>
      <c r="I42" s="70">
        <f t="shared" si="7"/>
        <v>260454</v>
      </c>
      <c r="J42" s="70">
        <f t="shared" si="7"/>
        <v>307244</v>
      </c>
      <c r="K42" s="70">
        <f t="shared" si="7"/>
        <v>392641</v>
      </c>
      <c r="L42" s="70">
        <f t="shared" si="7"/>
        <v>818313</v>
      </c>
      <c r="M42" s="70">
        <f t="shared" si="7"/>
        <v>566386</v>
      </c>
      <c r="N42" s="70">
        <f t="shared" si="7"/>
        <v>1777340</v>
      </c>
      <c r="O42" s="70">
        <f t="shared" si="7"/>
        <v>55521</v>
      </c>
      <c r="P42" s="70">
        <f t="shared" si="7"/>
        <v>567078</v>
      </c>
      <c r="Q42" s="70">
        <f t="shared" si="7"/>
        <v>1311304</v>
      </c>
      <c r="R42" s="70">
        <f t="shared" si="7"/>
        <v>1933903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4018487</v>
      </c>
      <c r="X42" s="70">
        <f t="shared" si="7"/>
        <v>31104211</v>
      </c>
      <c r="Y42" s="70">
        <f t="shared" si="7"/>
        <v>-27085724</v>
      </c>
      <c r="Z42" s="72">
        <f t="shared" si="5"/>
        <v>-87.08056925153961</v>
      </c>
      <c r="AA42" s="71">
        <f aca="true" t="shared" si="8" ref="AA42:AA48">AA12+AA27</f>
        <v>41472281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600000</v>
      </c>
      <c r="F43" s="75">
        <f t="shared" si="7"/>
        <v>600000</v>
      </c>
      <c r="G43" s="75">
        <f t="shared" si="7"/>
        <v>0</v>
      </c>
      <c r="H43" s="75">
        <f t="shared" si="7"/>
        <v>0</v>
      </c>
      <c r="I43" s="75">
        <f t="shared" si="7"/>
        <v>7062</v>
      </c>
      <c r="J43" s="75">
        <f t="shared" si="7"/>
        <v>7062</v>
      </c>
      <c r="K43" s="75">
        <f t="shared" si="7"/>
        <v>146781</v>
      </c>
      <c r="L43" s="75">
        <f t="shared" si="7"/>
        <v>0</v>
      </c>
      <c r="M43" s="75">
        <f t="shared" si="7"/>
        <v>3200</v>
      </c>
      <c r="N43" s="75">
        <f t="shared" si="7"/>
        <v>149981</v>
      </c>
      <c r="O43" s="75">
        <f t="shared" si="7"/>
        <v>10376</v>
      </c>
      <c r="P43" s="75">
        <f t="shared" si="7"/>
        <v>0</v>
      </c>
      <c r="Q43" s="75">
        <f t="shared" si="7"/>
        <v>213039</v>
      </c>
      <c r="R43" s="75">
        <f t="shared" si="7"/>
        <v>223415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380458</v>
      </c>
      <c r="X43" s="75">
        <f t="shared" si="7"/>
        <v>450000</v>
      </c>
      <c r="Y43" s="75">
        <f t="shared" si="7"/>
        <v>-69542</v>
      </c>
      <c r="Z43" s="76">
        <f t="shared" si="5"/>
        <v>-15.453777777777777</v>
      </c>
      <c r="AA43" s="77">
        <f t="shared" si="8"/>
        <v>600000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67054850</v>
      </c>
      <c r="F45" s="70">
        <f t="shared" si="7"/>
        <v>62118286</v>
      </c>
      <c r="G45" s="70">
        <f t="shared" si="7"/>
        <v>0</v>
      </c>
      <c r="H45" s="70">
        <f t="shared" si="7"/>
        <v>1040693</v>
      </c>
      <c r="I45" s="70">
        <f t="shared" si="7"/>
        <v>689825</v>
      </c>
      <c r="J45" s="70">
        <f t="shared" si="7"/>
        <v>1730518</v>
      </c>
      <c r="K45" s="70">
        <f t="shared" si="7"/>
        <v>435635</v>
      </c>
      <c r="L45" s="70">
        <f t="shared" si="7"/>
        <v>4104615</v>
      </c>
      <c r="M45" s="70">
        <f t="shared" si="7"/>
        <v>1250432</v>
      </c>
      <c r="N45" s="70">
        <f t="shared" si="7"/>
        <v>5790682</v>
      </c>
      <c r="O45" s="70">
        <f t="shared" si="7"/>
        <v>719007</v>
      </c>
      <c r="P45" s="70">
        <f t="shared" si="7"/>
        <v>879713</v>
      </c>
      <c r="Q45" s="70">
        <f t="shared" si="7"/>
        <v>1953015</v>
      </c>
      <c r="R45" s="70">
        <f t="shared" si="7"/>
        <v>3551735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11072935</v>
      </c>
      <c r="X45" s="70">
        <f t="shared" si="7"/>
        <v>46588714</v>
      </c>
      <c r="Y45" s="70">
        <f t="shared" si="7"/>
        <v>-35515779</v>
      </c>
      <c r="Z45" s="72">
        <f t="shared" si="5"/>
        <v>-76.23258070613412</v>
      </c>
      <c r="AA45" s="71">
        <f t="shared" si="8"/>
        <v>62118286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43350</v>
      </c>
      <c r="N46" s="70">
        <f t="shared" si="7"/>
        <v>43350</v>
      </c>
      <c r="O46" s="70">
        <f t="shared" si="7"/>
        <v>0</v>
      </c>
      <c r="P46" s="70">
        <f t="shared" si="7"/>
        <v>0</v>
      </c>
      <c r="Q46" s="70">
        <f t="shared" si="7"/>
        <v>1754</v>
      </c>
      <c r="R46" s="70">
        <f t="shared" si="7"/>
        <v>1754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45104</v>
      </c>
      <c r="X46" s="70">
        <f t="shared" si="7"/>
        <v>0</v>
      </c>
      <c r="Y46" s="70">
        <f t="shared" si="7"/>
        <v>45104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2950000</v>
      </c>
      <c r="F48" s="70">
        <f t="shared" si="7"/>
        <v>3822406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2866805</v>
      </c>
      <c r="Y48" s="70">
        <f t="shared" si="7"/>
        <v>-2866805</v>
      </c>
      <c r="Z48" s="72">
        <f t="shared" si="5"/>
        <v>-100</v>
      </c>
      <c r="AA48" s="71">
        <f t="shared" si="8"/>
        <v>3822406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463791713</v>
      </c>
      <c r="F49" s="82">
        <f t="shared" si="9"/>
        <v>464730382</v>
      </c>
      <c r="G49" s="82">
        <f t="shared" si="9"/>
        <v>65989</v>
      </c>
      <c r="H49" s="82">
        <f t="shared" si="9"/>
        <v>8557668</v>
      </c>
      <c r="I49" s="82">
        <f t="shared" si="9"/>
        <v>20690726</v>
      </c>
      <c r="J49" s="82">
        <f t="shared" si="9"/>
        <v>29314383</v>
      </c>
      <c r="K49" s="82">
        <f t="shared" si="9"/>
        <v>18545431</v>
      </c>
      <c r="L49" s="82">
        <f t="shared" si="9"/>
        <v>24147940</v>
      </c>
      <c r="M49" s="82">
        <f t="shared" si="9"/>
        <v>25905463</v>
      </c>
      <c r="N49" s="82">
        <f t="shared" si="9"/>
        <v>68598834</v>
      </c>
      <c r="O49" s="82">
        <f t="shared" si="9"/>
        <v>15333431</v>
      </c>
      <c r="P49" s="82">
        <f t="shared" si="9"/>
        <v>18019946</v>
      </c>
      <c r="Q49" s="82">
        <f t="shared" si="9"/>
        <v>24967557</v>
      </c>
      <c r="R49" s="82">
        <f t="shared" si="9"/>
        <v>58320934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156234151</v>
      </c>
      <c r="X49" s="82">
        <f t="shared" si="9"/>
        <v>348547787</v>
      </c>
      <c r="Y49" s="82">
        <f t="shared" si="9"/>
        <v>-192313636</v>
      </c>
      <c r="Z49" s="83">
        <f t="shared" si="5"/>
        <v>-55.17568699984315</v>
      </c>
      <c r="AA49" s="84">
        <f>SUM(AA41:AA48)</f>
        <v>464730382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83498996</v>
      </c>
      <c r="F51" s="70">
        <f t="shared" si="10"/>
        <v>83498996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62624248</v>
      </c>
      <c r="Y51" s="70">
        <f t="shared" si="10"/>
        <v>-62624248</v>
      </c>
      <c r="Z51" s="72">
        <f>+IF(X51&lt;&gt;0,+(Y51/X51)*100,0)</f>
        <v>-100</v>
      </c>
      <c r="AA51" s="71">
        <f>SUM(AA57:AA61)</f>
        <v>83498996</v>
      </c>
    </row>
    <row r="52" spans="1:27" ht="12.75">
      <c r="A52" s="87" t="s">
        <v>32</v>
      </c>
      <c r="B52" s="50"/>
      <c r="C52" s="9"/>
      <c r="D52" s="10"/>
      <c r="E52" s="11">
        <v>11678120</v>
      </c>
      <c r="F52" s="11">
        <v>11678120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8758590</v>
      </c>
      <c r="Y52" s="11">
        <v>-8758590</v>
      </c>
      <c r="Z52" s="2">
        <v>-100</v>
      </c>
      <c r="AA52" s="15">
        <v>11678120</v>
      </c>
    </row>
    <row r="53" spans="1:27" ht="12.75">
      <c r="A53" s="87" t="s">
        <v>33</v>
      </c>
      <c r="B53" s="50"/>
      <c r="C53" s="9"/>
      <c r="D53" s="10"/>
      <c r="E53" s="11">
        <v>13490817</v>
      </c>
      <c r="F53" s="11">
        <v>13490817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10118113</v>
      </c>
      <c r="Y53" s="11">
        <v>-10118113</v>
      </c>
      <c r="Z53" s="2">
        <v>-100</v>
      </c>
      <c r="AA53" s="15">
        <v>13490817</v>
      </c>
    </row>
    <row r="54" spans="1:27" ht="12.75">
      <c r="A54" s="87" t="s">
        <v>34</v>
      </c>
      <c r="B54" s="50"/>
      <c r="C54" s="9"/>
      <c r="D54" s="10"/>
      <c r="E54" s="11">
        <v>11077018</v>
      </c>
      <c r="F54" s="11">
        <v>11077018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8307764</v>
      </c>
      <c r="Y54" s="11">
        <v>-8307764</v>
      </c>
      <c r="Z54" s="2">
        <v>-100</v>
      </c>
      <c r="AA54" s="15">
        <v>11077018</v>
      </c>
    </row>
    <row r="55" spans="1:27" ht="12.75">
      <c r="A55" s="87" t="s">
        <v>35</v>
      </c>
      <c r="B55" s="50"/>
      <c r="C55" s="9"/>
      <c r="D55" s="10"/>
      <c r="E55" s="11">
        <v>11225285</v>
      </c>
      <c r="F55" s="11">
        <v>11225285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8418964</v>
      </c>
      <c r="Y55" s="11">
        <v>-8418964</v>
      </c>
      <c r="Z55" s="2">
        <v>-100</v>
      </c>
      <c r="AA55" s="15">
        <v>11225285</v>
      </c>
    </row>
    <row r="56" spans="1:27" ht="12.75">
      <c r="A56" s="87" t="s">
        <v>36</v>
      </c>
      <c r="B56" s="50"/>
      <c r="C56" s="9"/>
      <c r="D56" s="10"/>
      <c r="E56" s="11">
        <v>3279405</v>
      </c>
      <c r="F56" s="11">
        <v>3279405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2459554</v>
      </c>
      <c r="Y56" s="11">
        <v>-2459554</v>
      </c>
      <c r="Z56" s="2">
        <v>-100</v>
      </c>
      <c r="AA56" s="15">
        <v>3279405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50750645</v>
      </c>
      <c r="F57" s="54">
        <f t="shared" si="11"/>
        <v>50750645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38062985</v>
      </c>
      <c r="Y57" s="54">
        <f t="shared" si="11"/>
        <v>-38062985</v>
      </c>
      <c r="Z57" s="55">
        <f>+IF(X57&lt;&gt;0,+(Y57/X57)*100,0)</f>
        <v>-100</v>
      </c>
      <c r="AA57" s="56">
        <f>SUM(AA52:AA56)</f>
        <v>50750645</v>
      </c>
    </row>
    <row r="58" spans="1:27" ht="12.75">
      <c r="A58" s="89" t="s">
        <v>38</v>
      </c>
      <c r="B58" s="38"/>
      <c r="C58" s="9"/>
      <c r="D58" s="10"/>
      <c r="E58" s="11">
        <v>21704536</v>
      </c>
      <c r="F58" s="11">
        <v>21704536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16278402</v>
      </c>
      <c r="Y58" s="11">
        <v>-16278402</v>
      </c>
      <c r="Z58" s="2">
        <v>-100</v>
      </c>
      <c r="AA58" s="15">
        <v>21704536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11043815</v>
      </c>
      <c r="F61" s="11">
        <v>11043815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8282861</v>
      </c>
      <c r="Y61" s="11">
        <v>-8282861</v>
      </c>
      <c r="Z61" s="2">
        <v>-100</v>
      </c>
      <c r="AA61" s="15">
        <v>11043815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>
        <v>1097026</v>
      </c>
      <c r="H65" s="11">
        <v>1382727</v>
      </c>
      <c r="I65" s="11">
        <v>1369491</v>
      </c>
      <c r="J65" s="11">
        <v>3849244</v>
      </c>
      <c r="K65" s="11">
        <v>1442908</v>
      </c>
      <c r="L65" s="11">
        <v>1320225</v>
      </c>
      <c r="M65" s="11">
        <v>1341065</v>
      </c>
      <c r="N65" s="11">
        <v>4104198</v>
      </c>
      <c r="O65" s="11">
        <v>1284998</v>
      </c>
      <c r="P65" s="11">
        <v>1252019</v>
      </c>
      <c r="Q65" s="11">
        <v>1256295</v>
      </c>
      <c r="R65" s="11">
        <v>3793312</v>
      </c>
      <c r="S65" s="11"/>
      <c r="T65" s="11"/>
      <c r="U65" s="11"/>
      <c r="V65" s="11"/>
      <c r="W65" s="11">
        <v>11746754</v>
      </c>
      <c r="X65" s="11"/>
      <c r="Y65" s="11">
        <v>11746754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515602</v>
      </c>
      <c r="H66" s="14">
        <v>1077654</v>
      </c>
      <c r="I66" s="14">
        <v>1006135</v>
      </c>
      <c r="J66" s="14">
        <v>2599391</v>
      </c>
      <c r="K66" s="14">
        <v>572854</v>
      </c>
      <c r="L66" s="14">
        <v>724799</v>
      </c>
      <c r="M66" s="14">
        <v>475857</v>
      </c>
      <c r="N66" s="14">
        <v>1773510</v>
      </c>
      <c r="O66" s="14">
        <v>510839</v>
      </c>
      <c r="P66" s="14">
        <v>418595</v>
      </c>
      <c r="Q66" s="14">
        <v>708807</v>
      </c>
      <c r="R66" s="14">
        <v>1638241</v>
      </c>
      <c r="S66" s="14"/>
      <c r="T66" s="14"/>
      <c r="U66" s="14"/>
      <c r="V66" s="14"/>
      <c r="W66" s="14">
        <v>6011142</v>
      </c>
      <c r="X66" s="14"/>
      <c r="Y66" s="14">
        <v>6011142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>
        <v>54657830</v>
      </c>
      <c r="D68" s="10">
        <v>91422859</v>
      </c>
      <c r="E68" s="11">
        <v>83498996</v>
      </c>
      <c r="F68" s="11">
        <v>91422859</v>
      </c>
      <c r="G68" s="11">
        <v>621673</v>
      </c>
      <c r="H68" s="11">
        <v>1170469</v>
      </c>
      <c r="I68" s="11">
        <v>3791294</v>
      </c>
      <c r="J68" s="11">
        <v>5583436</v>
      </c>
      <c r="K68" s="11">
        <v>5114742</v>
      </c>
      <c r="L68" s="11">
        <v>3892615</v>
      </c>
      <c r="M68" s="11">
        <v>3236199</v>
      </c>
      <c r="N68" s="11">
        <v>12243556</v>
      </c>
      <c r="O68" s="11">
        <v>3401809</v>
      </c>
      <c r="P68" s="11">
        <v>3016114</v>
      </c>
      <c r="Q68" s="11">
        <v>3031215</v>
      </c>
      <c r="R68" s="11">
        <v>9449138</v>
      </c>
      <c r="S68" s="11"/>
      <c r="T68" s="11"/>
      <c r="U68" s="11"/>
      <c r="V68" s="11"/>
      <c r="W68" s="11">
        <v>27276130</v>
      </c>
      <c r="X68" s="11">
        <v>68567144</v>
      </c>
      <c r="Y68" s="11">
        <v>-41291014</v>
      </c>
      <c r="Z68" s="2">
        <v>-60.22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54657830</v>
      </c>
      <c r="D69" s="81">
        <f t="shared" si="12"/>
        <v>91422859</v>
      </c>
      <c r="E69" s="82">
        <f t="shared" si="12"/>
        <v>83498996</v>
      </c>
      <c r="F69" s="82">
        <f t="shared" si="12"/>
        <v>91422859</v>
      </c>
      <c r="G69" s="82">
        <f t="shared" si="12"/>
        <v>2234301</v>
      </c>
      <c r="H69" s="82">
        <f t="shared" si="12"/>
        <v>3630850</v>
      </c>
      <c r="I69" s="82">
        <f t="shared" si="12"/>
        <v>6166920</v>
      </c>
      <c r="J69" s="82">
        <f t="shared" si="12"/>
        <v>12032071</v>
      </c>
      <c r="K69" s="82">
        <f t="shared" si="12"/>
        <v>7130504</v>
      </c>
      <c r="L69" s="82">
        <f t="shared" si="12"/>
        <v>5937639</v>
      </c>
      <c r="M69" s="82">
        <f t="shared" si="12"/>
        <v>5053121</v>
      </c>
      <c r="N69" s="82">
        <f t="shared" si="12"/>
        <v>18121264</v>
      </c>
      <c r="O69" s="82">
        <f t="shared" si="12"/>
        <v>5197646</v>
      </c>
      <c r="P69" s="82">
        <f t="shared" si="12"/>
        <v>4686728</v>
      </c>
      <c r="Q69" s="82">
        <f t="shared" si="12"/>
        <v>4996317</v>
      </c>
      <c r="R69" s="82">
        <f t="shared" si="12"/>
        <v>14880691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45034026</v>
      </c>
      <c r="X69" s="82">
        <f t="shared" si="12"/>
        <v>68567144</v>
      </c>
      <c r="Y69" s="82">
        <f t="shared" si="12"/>
        <v>-23533118</v>
      </c>
      <c r="Z69" s="83">
        <f>+IF(X69&lt;&gt;0,+(Y69/X69)*100,0)</f>
        <v>-34.321274924328186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53309757</v>
      </c>
      <c r="D5" s="45">
        <f t="shared" si="0"/>
        <v>0</v>
      </c>
      <c r="E5" s="46">
        <f t="shared" si="0"/>
        <v>60460293</v>
      </c>
      <c r="F5" s="46">
        <f t="shared" si="0"/>
        <v>101468155</v>
      </c>
      <c r="G5" s="46">
        <f t="shared" si="0"/>
        <v>76626</v>
      </c>
      <c r="H5" s="46">
        <f t="shared" si="0"/>
        <v>1739032</v>
      </c>
      <c r="I5" s="46">
        <f t="shared" si="0"/>
        <v>1684029</v>
      </c>
      <c r="J5" s="46">
        <f t="shared" si="0"/>
        <v>3499687</v>
      </c>
      <c r="K5" s="46">
        <f t="shared" si="0"/>
        <v>2680877</v>
      </c>
      <c r="L5" s="46">
        <f t="shared" si="0"/>
        <v>5504266</v>
      </c>
      <c r="M5" s="46">
        <f t="shared" si="0"/>
        <v>8161468</v>
      </c>
      <c r="N5" s="46">
        <f t="shared" si="0"/>
        <v>16346611</v>
      </c>
      <c r="O5" s="46">
        <f t="shared" si="0"/>
        <v>1727084</v>
      </c>
      <c r="P5" s="46">
        <f t="shared" si="0"/>
        <v>11591604</v>
      </c>
      <c r="Q5" s="46">
        <f t="shared" si="0"/>
        <v>12675560</v>
      </c>
      <c r="R5" s="46">
        <f t="shared" si="0"/>
        <v>25994248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45840546</v>
      </c>
      <c r="X5" s="46">
        <f t="shared" si="0"/>
        <v>76101118</v>
      </c>
      <c r="Y5" s="46">
        <f t="shared" si="0"/>
        <v>-30260572</v>
      </c>
      <c r="Z5" s="47">
        <f>+IF(X5&lt;&gt;0,+(Y5/X5)*100,0)</f>
        <v>-39.76363658678444</v>
      </c>
      <c r="AA5" s="48">
        <f>SUM(AA11:AA18)</f>
        <v>101468155</v>
      </c>
    </row>
    <row r="6" spans="1:27" ht="12.75">
      <c r="A6" s="49" t="s">
        <v>32</v>
      </c>
      <c r="B6" s="50"/>
      <c r="C6" s="9">
        <v>9800925</v>
      </c>
      <c r="D6" s="10"/>
      <c r="E6" s="11">
        <v>5861101</v>
      </c>
      <c r="F6" s="11">
        <v>16213135</v>
      </c>
      <c r="G6" s="11"/>
      <c r="H6" s="11">
        <v>1352070</v>
      </c>
      <c r="I6" s="11">
        <v>339217</v>
      </c>
      <c r="J6" s="11">
        <v>1691287</v>
      </c>
      <c r="K6" s="11">
        <v>624552</v>
      </c>
      <c r="L6" s="11">
        <v>1243481</v>
      </c>
      <c r="M6" s="11">
        <v>360867</v>
      </c>
      <c r="N6" s="11">
        <v>2228900</v>
      </c>
      <c r="O6" s="11">
        <v>14360</v>
      </c>
      <c r="P6" s="11">
        <v>8775</v>
      </c>
      <c r="Q6" s="11">
        <v>2265180</v>
      </c>
      <c r="R6" s="11">
        <v>2288315</v>
      </c>
      <c r="S6" s="11"/>
      <c r="T6" s="11"/>
      <c r="U6" s="11"/>
      <c r="V6" s="11"/>
      <c r="W6" s="11">
        <v>6208502</v>
      </c>
      <c r="X6" s="11">
        <v>12159851</v>
      </c>
      <c r="Y6" s="11">
        <v>-5951349</v>
      </c>
      <c r="Z6" s="2">
        <v>-48.94</v>
      </c>
      <c r="AA6" s="15">
        <v>16213135</v>
      </c>
    </row>
    <row r="7" spans="1:27" ht="12.75">
      <c r="A7" s="49" t="s">
        <v>33</v>
      </c>
      <c r="B7" s="50"/>
      <c r="C7" s="9">
        <v>2252279</v>
      </c>
      <c r="D7" s="10"/>
      <c r="E7" s="11">
        <v>2279220</v>
      </c>
      <c r="F7" s="11">
        <v>2279220</v>
      </c>
      <c r="G7" s="11">
        <v>8934</v>
      </c>
      <c r="H7" s="11">
        <v>37669</v>
      </c>
      <c r="I7" s="11">
        <v>91589</v>
      </c>
      <c r="J7" s="11">
        <v>138192</v>
      </c>
      <c r="K7" s="11">
        <v>55102</v>
      </c>
      <c r="L7" s="11">
        <v>84788</v>
      </c>
      <c r="M7" s="11">
        <v>28645</v>
      </c>
      <c r="N7" s="11">
        <v>168535</v>
      </c>
      <c r="O7" s="11">
        <v>26347</v>
      </c>
      <c r="P7" s="11">
        <v>346944</v>
      </c>
      <c r="Q7" s="11">
        <v>121017</v>
      </c>
      <c r="R7" s="11">
        <v>494308</v>
      </c>
      <c r="S7" s="11"/>
      <c r="T7" s="11"/>
      <c r="U7" s="11"/>
      <c r="V7" s="11"/>
      <c r="W7" s="11">
        <v>801035</v>
      </c>
      <c r="X7" s="11">
        <v>1709415</v>
      </c>
      <c r="Y7" s="11">
        <v>-908380</v>
      </c>
      <c r="Z7" s="2">
        <v>-53.14</v>
      </c>
      <c r="AA7" s="15">
        <v>2279220</v>
      </c>
    </row>
    <row r="8" spans="1:27" ht="12.75">
      <c r="A8" s="49" t="s">
        <v>34</v>
      </c>
      <c r="B8" s="50"/>
      <c r="C8" s="9">
        <v>18299582</v>
      </c>
      <c r="D8" s="10"/>
      <c r="E8" s="11">
        <v>11760912</v>
      </c>
      <c r="F8" s="11">
        <v>9482290</v>
      </c>
      <c r="G8" s="11"/>
      <c r="H8" s="11">
        <v>101381</v>
      </c>
      <c r="I8" s="11">
        <v>7158</v>
      </c>
      <c r="J8" s="11">
        <v>108539</v>
      </c>
      <c r="K8" s="11">
        <v>95247</v>
      </c>
      <c r="L8" s="11">
        <v>34264</v>
      </c>
      <c r="M8" s="11">
        <v>2048332</v>
      </c>
      <c r="N8" s="11">
        <v>2177843</v>
      </c>
      <c r="O8" s="11">
        <v>-797239</v>
      </c>
      <c r="P8" s="11">
        <v>385394</v>
      </c>
      <c r="Q8" s="11">
        <v>4228797</v>
      </c>
      <c r="R8" s="11">
        <v>3816952</v>
      </c>
      <c r="S8" s="11"/>
      <c r="T8" s="11"/>
      <c r="U8" s="11"/>
      <c r="V8" s="11"/>
      <c r="W8" s="11">
        <v>6103334</v>
      </c>
      <c r="X8" s="11">
        <v>7111718</v>
      </c>
      <c r="Y8" s="11">
        <v>-1008384</v>
      </c>
      <c r="Z8" s="2">
        <v>-14.18</v>
      </c>
      <c r="AA8" s="15">
        <v>9482290</v>
      </c>
    </row>
    <row r="9" spans="1:27" ht="12.75">
      <c r="A9" s="49" t="s">
        <v>35</v>
      </c>
      <c r="B9" s="50"/>
      <c r="C9" s="9">
        <v>2964137</v>
      </c>
      <c r="D9" s="10"/>
      <c r="E9" s="11">
        <v>22980560</v>
      </c>
      <c r="F9" s="11">
        <v>47123970</v>
      </c>
      <c r="G9" s="11">
        <v>67692</v>
      </c>
      <c r="H9" s="11">
        <v>247912</v>
      </c>
      <c r="I9" s="11">
        <v>1242965</v>
      </c>
      <c r="J9" s="11">
        <v>1558569</v>
      </c>
      <c r="K9" s="11">
        <v>1713929</v>
      </c>
      <c r="L9" s="11">
        <v>3295819</v>
      </c>
      <c r="M9" s="11">
        <v>4510344</v>
      </c>
      <c r="N9" s="11">
        <v>9520092</v>
      </c>
      <c r="O9" s="11">
        <v>1831327</v>
      </c>
      <c r="P9" s="11">
        <v>10126954</v>
      </c>
      <c r="Q9" s="11">
        <v>5470024</v>
      </c>
      <c r="R9" s="11">
        <v>17428305</v>
      </c>
      <c r="S9" s="11"/>
      <c r="T9" s="11"/>
      <c r="U9" s="11"/>
      <c r="V9" s="11"/>
      <c r="W9" s="11">
        <v>28506966</v>
      </c>
      <c r="X9" s="11">
        <v>35342978</v>
      </c>
      <c r="Y9" s="11">
        <v>-6836012</v>
      </c>
      <c r="Z9" s="2">
        <v>-19.34</v>
      </c>
      <c r="AA9" s="15">
        <v>47123970</v>
      </c>
    </row>
    <row r="10" spans="1:27" ht="12.75">
      <c r="A10" s="49" t="s">
        <v>36</v>
      </c>
      <c r="B10" s="50"/>
      <c r="C10" s="9">
        <v>1577955</v>
      </c>
      <c r="D10" s="10"/>
      <c r="E10" s="11">
        <v>3797000</v>
      </c>
      <c r="F10" s="11">
        <v>4397000</v>
      </c>
      <c r="G10" s="11"/>
      <c r="H10" s="11"/>
      <c r="I10" s="11"/>
      <c r="J10" s="11"/>
      <c r="K10" s="11"/>
      <c r="L10" s="11">
        <v>26537</v>
      </c>
      <c r="M10" s="11">
        <v>42187</v>
      </c>
      <c r="N10" s="11">
        <v>68724</v>
      </c>
      <c r="O10" s="11"/>
      <c r="P10" s="11">
        <v>62290</v>
      </c>
      <c r="Q10" s="11">
        <v>200000</v>
      </c>
      <c r="R10" s="11">
        <v>262290</v>
      </c>
      <c r="S10" s="11"/>
      <c r="T10" s="11"/>
      <c r="U10" s="11"/>
      <c r="V10" s="11"/>
      <c r="W10" s="11">
        <v>331014</v>
      </c>
      <c r="X10" s="11">
        <v>3297750</v>
      </c>
      <c r="Y10" s="11">
        <v>-2966736</v>
      </c>
      <c r="Z10" s="2">
        <v>-89.96</v>
      </c>
      <c r="AA10" s="15">
        <v>4397000</v>
      </c>
    </row>
    <row r="11" spans="1:27" ht="12.75">
      <c r="A11" s="51" t="s">
        <v>37</v>
      </c>
      <c r="B11" s="50"/>
      <c r="C11" s="52">
        <f aca="true" t="shared" si="1" ref="C11:Y11">SUM(C6:C10)</f>
        <v>34894878</v>
      </c>
      <c r="D11" s="53">
        <f t="shared" si="1"/>
        <v>0</v>
      </c>
      <c r="E11" s="54">
        <f t="shared" si="1"/>
        <v>46678793</v>
      </c>
      <c r="F11" s="54">
        <f t="shared" si="1"/>
        <v>79495615</v>
      </c>
      <c r="G11" s="54">
        <f t="shared" si="1"/>
        <v>76626</v>
      </c>
      <c r="H11" s="54">
        <f t="shared" si="1"/>
        <v>1739032</v>
      </c>
      <c r="I11" s="54">
        <f t="shared" si="1"/>
        <v>1680929</v>
      </c>
      <c r="J11" s="54">
        <f t="shared" si="1"/>
        <v>3496587</v>
      </c>
      <c r="K11" s="54">
        <f t="shared" si="1"/>
        <v>2488830</v>
      </c>
      <c r="L11" s="54">
        <f t="shared" si="1"/>
        <v>4684889</v>
      </c>
      <c r="M11" s="54">
        <f t="shared" si="1"/>
        <v>6990375</v>
      </c>
      <c r="N11" s="54">
        <f t="shared" si="1"/>
        <v>14164094</v>
      </c>
      <c r="O11" s="54">
        <f t="shared" si="1"/>
        <v>1074795</v>
      </c>
      <c r="P11" s="54">
        <f t="shared" si="1"/>
        <v>10930357</v>
      </c>
      <c r="Q11" s="54">
        <f t="shared" si="1"/>
        <v>12285018</v>
      </c>
      <c r="R11" s="54">
        <f t="shared" si="1"/>
        <v>24290170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41950851</v>
      </c>
      <c r="X11" s="54">
        <f t="shared" si="1"/>
        <v>59621712</v>
      </c>
      <c r="Y11" s="54">
        <f t="shared" si="1"/>
        <v>-17670861</v>
      </c>
      <c r="Z11" s="55">
        <f>+IF(X11&lt;&gt;0,+(Y11/X11)*100,0)</f>
        <v>-29.638298544664398</v>
      </c>
      <c r="AA11" s="56">
        <f>SUM(AA6:AA10)</f>
        <v>79495615</v>
      </c>
    </row>
    <row r="12" spans="1:27" ht="12.75">
      <c r="A12" s="57" t="s">
        <v>38</v>
      </c>
      <c r="B12" s="38"/>
      <c r="C12" s="9">
        <v>7663567</v>
      </c>
      <c r="D12" s="10"/>
      <c r="E12" s="11">
        <v>8030000</v>
      </c>
      <c r="F12" s="11">
        <v>11896346</v>
      </c>
      <c r="G12" s="11"/>
      <c r="H12" s="11"/>
      <c r="I12" s="11"/>
      <c r="J12" s="11"/>
      <c r="K12" s="11"/>
      <c r="L12" s="11">
        <v>81332</v>
      </c>
      <c r="M12" s="11">
        <v>2630</v>
      </c>
      <c r="N12" s="11">
        <v>83962</v>
      </c>
      <c r="O12" s="11">
        <v>647096</v>
      </c>
      <c r="P12" s="11">
        <v>99993</v>
      </c>
      <c r="Q12" s="11">
        <v>-42943</v>
      </c>
      <c r="R12" s="11">
        <v>704146</v>
      </c>
      <c r="S12" s="11"/>
      <c r="T12" s="11"/>
      <c r="U12" s="11"/>
      <c r="V12" s="11"/>
      <c r="W12" s="11">
        <v>788108</v>
      </c>
      <c r="X12" s="11">
        <v>8922260</v>
      </c>
      <c r="Y12" s="11">
        <v>-8134152</v>
      </c>
      <c r="Z12" s="2">
        <v>-91.17</v>
      </c>
      <c r="AA12" s="15">
        <v>11896346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10425264</v>
      </c>
      <c r="D15" s="10"/>
      <c r="E15" s="11">
        <v>5751500</v>
      </c>
      <c r="F15" s="11">
        <v>10029836</v>
      </c>
      <c r="G15" s="11"/>
      <c r="H15" s="11"/>
      <c r="I15" s="11">
        <v>3100</v>
      </c>
      <c r="J15" s="11">
        <v>3100</v>
      </c>
      <c r="K15" s="11">
        <v>192047</v>
      </c>
      <c r="L15" s="11">
        <v>738045</v>
      </c>
      <c r="M15" s="11">
        <v>1168463</v>
      </c>
      <c r="N15" s="11">
        <v>2098555</v>
      </c>
      <c r="O15" s="11">
        <v>5193</v>
      </c>
      <c r="P15" s="11">
        <v>561254</v>
      </c>
      <c r="Q15" s="11">
        <v>390542</v>
      </c>
      <c r="R15" s="11">
        <v>956989</v>
      </c>
      <c r="S15" s="11"/>
      <c r="T15" s="11"/>
      <c r="U15" s="11"/>
      <c r="V15" s="11"/>
      <c r="W15" s="11">
        <v>3058644</v>
      </c>
      <c r="X15" s="11">
        <v>7522377</v>
      </c>
      <c r="Y15" s="11">
        <v>-4463733</v>
      </c>
      <c r="Z15" s="2">
        <v>-59.34</v>
      </c>
      <c r="AA15" s="15">
        <v>10029836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326048</v>
      </c>
      <c r="D18" s="17"/>
      <c r="E18" s="18"/>
      <c r="F18" s="18">
        <v>46358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42943</v>
      </c>
      <c r="R18" s="18">
        <v>42943</v>
      </c>
      <c r="S18" s="18"/>
      <c r="T18" s="18"/>
      <c r="U18" s="18"/>
      <c r="V18" s="18"/>
      <c r="W18" s="18">
        <v>42943</v>
      </c>
      <c r="X18" s="18">
        <v>34769</v>
      </c>
      <c r="Y18" s="18">
        <v>8174</v>
      </c>
      <c r="Z18" s="3">
        <v>23.51</v>
      </c>
      <c r="AA18" s="23">
        <v>46358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30260639</v>
      </c>
      <c r="D20" s="62">
        <f t="shared" si="2"/>
        <v>0</v>
      </c>
      <c r="E20" s="63">
        <f t="shared" si="2"/>
        <v>28017814</v>
      </c>
      <c r="F20" s="63">
        <f t="shared" si="2"/>
        <v>33471106</v>
      </c>
      <c r="G20" s="63">
        <f t="shared" si="2"/>
        <v>2841898</v>
      </c>
      <c r="H20" s="63">
        <f t="shared" si="2"/>
        <v>1228366</v>
      </c>
      <c r="I20" s="63">
        <f t="shared" si="2"/>
        <v>492454</v>
      </c>
      <c r="J20" s="63">
        <f t="shared" si="2"/>
        <v>4562718</v>
      </c>
      <c r="K20" s="63">
        <f t="shared" si="2"/>
        <v>573441</v>
      </c>
      <c r="L20" s="63">
        <f t="shared" si="2"/>
        <v>546130</v>
      </c>
      <c r="M20" s="63">
        <f t="shared" si="2"/>
        <v>1050862</v>
      </c>
      <c r="N20" s="63">
        <f t="shared" si="2"/>
        <v>2170433</v>
      </c>
      <c r="O20" s="63">
        <f t="shared" si="2"/>
        <v>2492716</v>
      </c>
      <c r="P20" s="63">
        <f t="shared" si="2"/>
        <v>1469356</v>
      </c>
      <c r="Q20" s="63">
        <f t="shared" si="2"/>
        <v>532972</v>
      </c>
      <c r="R20" s="63">
        <f t="shared" si="2"/>
        <v>4495044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11228195</v>
      </c>
      <c r="X20" s="63">
        <f t="shared" si="2"/>
        <v>25103330</v>
      </c>
      <c r="Y20" s="63">
        <f t="shared" si="2"/>
        <v>-13875135</v>
      </c>
      <c r="Z20" s="64">
        <f>+IF(X20&lt;&gt;0,+(Y20/X20)*100,0)</f>
        <v>-55.27208940009154</v>
      </c>
      <c r="AA20" s="65">
        <f>SUM(AA26:AA33)</f>
        <v>33471106</v>
      </c>
    </row>
    <row r="21" spans="1:27" ht="12.75">
      <c r="A21" s="49" t="s">
        <v>32</v>
      </c>
      <c r="B21" s="50"/>
      <c r="C21" s="9">
        <v>10018228</v>
      </c>
      <c r="D21" s="10"/>
      <c r="E21" s="11">
        <v>2000000</v>
      </c>
      <c r="F21" s="11">
        <v>2659557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1994668</v>
      </c>
      <c r="Y21" s="11">
        <v>-1994668</v>
      </c>
      <c r="Z21" s="2">
        <v>-100</v>
      </c>
      <c r="AA21" s="15">
        <v>2659557</v>
      </c>
    </row>
    <row r="22" spans="1:27" ht="12.75">
      <c r="A22" s="49" t="s">
        <v>33</v>
      </c>
      <c r="B22" s="50"/>
      <c r="C22" s="9">
        <v>5029360</v>
      </c>
      <c r="D22" s="10"/>
      <c r="E22" s="11">
        <v>6227500</v>
      </c>
      <c r="F22" s="11">
        <v>11221128</v>
      </c>
      <c r="G22" s="11">
        <v>1004752</v>
      </c>
      <c r="H22" s="11"/>
      <c r="I22" s="11">
        <v>780</v>
      </c>
      <c r="J22" s="11">
        <v>1005532</v>
      </c>
      <c r="K22" s="11">
        <v>460880</v>
      </c>
      <c r="L22" s="11"/>
      <c r="M22" s="11">
        <v>193263</v>
      </c>
      <c r="N22" s="11">
        <v>654143</v>
      </c>
      <c r="O22" s="11">
        <v>2369395</v>
      </c>
      <c r="P22" s="11">
        <v>464566</v>
      </c>
      <c r="Q22" s="11"/>
      <c r="R22" s="11">
        <v>2833961</v>
      </c>
      <c r="S22" s="11"/>
      <c r="T22" s="11"/>
      <c r="U22" s="11"/>
      <c r="V22" s="11"/>
      <c r="W22" s="11">
        <v>4493636</v>
      </c>
      <c r="X22" s="11">
        <v>8415846</v>
      </c>
      <c r="Y22" s="11">
        <v>-3922210</v>
      </c>
      <c r="Z22" s="2">
        <v>-46.61</v>
      </c>
      <c r="AA22" s="15">
        <v>11221128</v>
      </c>
    </row>
    <row r="23" spans="1:27" ht="12.75">
      <c r="A23" s="49" t="s">
        <v>34</v>
      </c>
      <c r="B23" s="50"/>
      <c r="C23" s="9">
        <v>1004200</v>
      </c>
      <c r="D23" s="10"/>
      <c r="E23" s="11">
        <v>6000000</v>
      </c>
      <c r="F23" s="11">
        <v>7995800</v>
      </c>
      <c r="G23" s="11">
        <v>158900</v>
      </c>
      <c r="H23" s="11">
        <v>1071582</v>
      </c>
      <c r="I23" s="11">
        <v>487813</v>
      </c>
      <c r="J23" s="11">
        <v>1718295</v>
      </c>
      <c r="K23" s="11">
        <v>93425</v>
      </c>
      <c r="L23" s="11">
        <v>38105</v>
      </c>
      <c r="M23" s="11"/>
      <c r="N23" s="11">
        <v>131530</v>
      </c>
      <c r="O23" s="11">
        <v>10018</v>
      </c>
      <c r="P23" s="11">
        <v>20745</v>
      </c>
      <c r="Q23" s="11"/>
      <c r="R23" s="11">
        <v>30763</v>
      </c>
      <c r="S23" s="11"/>
      <c r="T23" s="11"/>
      <c r="U23" s="11"/>
      <c r="V23" s="11"/>
      <c r="W23" s="11">
        <v>1880588</v>
      </c>
      <c r="X23" s="11">
        <v>5996850</v>
      </c>
      <c r="Y23" s="11">
        <v>-4116262</v>
      </c>
      <c r="Z23" s="2">
        <v>-68.64</v>
      </c>
      <c r="AA23" s="15">
        <v>7995800</v>
      </c>
    </row>
    <row r="24" spans="1:27" ht="12.75">
      <c r="A24" s="49" t="s">
        <v>35</v>
      </c>
      <c r="B24" s="50"/>
      <c r="C24" s="9">
        <v>394179</v>
      </c>
      <c r="D24" s="10"/>
      <c r="E24" s="11">
        <v>6000000</v>
      </c>
      <c r="F24" s="11">
        <v>3000000</v>
      </c>
      <c r="G24" s="11"/>
      <c r="H24" s="11"/>
      <c r="I24" s="11"/>
      <c r="J24" s="11"/>
      <c r="K24" s="11">
        <v>3756</v>
      </c>
      <c r="L24" s="11"/>
      <c r="M24" s="11">
        <v>4195</v>
      </c>
      <c r="N24" s="11">
        <v>7951</v>
      </c>
      <c r="O24" s="11">
        <v>111944</v>
      </c>
      <c r="P24" s="11"/>
      <c r="Q24" s="11"/>
      <c r="R24" s="11">
        <v>111944</v>
      </c>
      <c r="S24" s="11"/>
      <c r="T24" s="11"/>
      <c r="U24" s="11"/>
      <c r="V24" s="11"/>
      <c r="W24" s="11">
        <v>119895</v>
      </c>
      <c r="X24" s="11">
        <v>2250000</v>
      </c>
      <c r="Y24" s="11">
        <v>-2130105</v>
      </c>
      <c r="Z24" s="2">
        <v>-94.67</v>
      </c>
      <c r="AA24" s="15">
        <v>3000000</v>
      </c>
    </row>
    <row r="25" spans="1:27" ht="12.75">
      <c r="A25" s="49" t="s">
        <v>36</v>
      </c>
      <c r="B25" s="50"/>
      <c r="C25" s="9">
        <v>3957710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20403677</v>
      </c>
      <c r="D26" s="53">
        <f t="shared" si="3"/>
        <v>0</v>
      </c>
      <c r="E26" s="54">
        <f t="shared" si="3"/>
        <v>20227500</v>
      </c>
      <c r="F26" s="54">
        <f t="shared" si="3"/>
        <v>24876485</v>
      </c>
      <c r="G26" s="54">
        <f t="shared" si="3"/>
        <v>1163652</v>
      </c>
      <c r="H26" s="54">
        <f t="shared" si="3"/>
        <v>1071582</v>
      </c>
      <c r="I26" s="54">
        <f t="shared" si="3"/>
        <v>488593</v>
      </c>
      <c r="J26" s="54">
        <f t="shared" si="3"/>
        <v>2723827</v>
      </c>
      <c r="K26" s="54">
        <f t="shared" si="3"/>
        <v>558061</v>
      </c>
      <c r="L26" s="54">
        <f t="shared" si="3"/>
        <v>38105</v>
      </c>
      <c r="M26" s="54">
        <f t="shared" si="3"/>
        <v>197458</v>
      </c>
      <c r="N26" s="54">
        <f t="shared" si="3"/>
        <v>793624</v>
      </c>
      <c r="O26" s="54">
        <f t="shared" si="3"/>
        <v>2491357</v>
      </c>
      <c r="P26" s="54">
        <f t="shared" si="3"/>
        <v>485311</v>
      </c>
      <c r="Q26" s="54">
        <f t="shared" si="3"/>
        <v>0</v>
      </c>
      <c r="R26" s="54">
        <f t="shared" si="3"/>
        <v>2976668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6494119</v>
      </c>
      <c r="X26" s="54">
        <f t="shared" si="3"/>
        <v>18657364</v>
      </c>
      <c r="Y26" s="54">
        <f t="shared" si="3"/>
        <v>-12163245</v>
      </c>
      <c r="Z26" s="55">
        <f>+IF(X26&lt;&gt;0,+(Y26/X26)*100,0)</f>
        <v>-65.192730334253</v>
      </c>
      <c r="AA26" s="56">
        <f>SUM(AA21:AA25)</f>
        <v>24876485</v>
      </c>
    </row>
    <row r="27" spans="1:27" ht="12.75">
      <c r="A27" s="57" t="s">
        <v>38</v>
      </c>
      <c r="B27" s="67"/>
      <c r="C27" s="9">
        <v>502462</v>
      </c>
      <c r="D27" s="10"/>
      <c r="E27" s="11">
        <v>2966944</v>
      </c>
      <c r="F27" s="11">
        <v>3275874</v>
      </c>
      <c r="G27" s="11"/>
      <c r="H27" s="11">
        <v>156784</v>
      </c>
      <c r="I27" s="11"/>
      <c r="J27" s="11">
        <v>156784</v>
      </c>
      <c r="K27" s="11"/>
      <c r="L27" s="11"/>
      <c r="M27" s="11">
        <v>43500</v>
      </c>
      <c r="N27" s="11">
        <v>43500</v>
      </c>
      <c r="O27" s="11"/>
      <c r="P27" s="11"/>
      <c r="Q27" s="11"/>
      <c r="R27" s="11"/>
      <c r="S27" s="11"/>
      <c r="T27" s="11"/>
      <c r="U27" s="11"/>
      <c r="V27" s="11"/>
      <c r="W27" s="11">
        <v>200284</v>
      </c>
      <c r="X27" s="11">
        <v>2456906</v>
      </c>
      <c r="Y27" s="11">
        <v>-2256622</v>
      </c>
      <c r="Z27" s="2">
        <v>-91.85</v>
      </c>
      <c r="AA27" s="15">
        <v>3275874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9354500</v>
      </c>
      <c r="D30" s="10"/>
      <c r="E30" s="11">
        <v>4823370</v>
      </c>
      <c r="F30" s="11">
        <v>5318747</v>
      </c>
      <c r="G30" s="11">
        <v>1678246</v>
      </c>
      <c r="H30" s="11"/>
      <c r="I30" s="11">
        <v>3861</v>
      </c>
      <c r="J30" s="11">
        <v>1682107</v>
      </c>
      <c r="K30" s="11">
        <v>15380</v>
      </c>
      <c r="L30" s="11">
        <v>508025</v>
      </c>
      <c r="M30" s="11">
        <v>809904</v>
      </c>
      <c r="N30" s="11">
        <v>1333309</v>
      </c>
      <c r="O30" s="11">
        <v>1359</v>
      </c>
      <c r="P30" s="11">
        <v>984045</v>
      </c>
      <c r="Q30" s="11">
        <v>532972</v>
      </c>
      <c r="R30" s="11">
        <v>1518376</v>
      </c>
      <c r="S30" s="11"/>
      <c r="T30" s="11"/>
      <c r="U30" s="11"/>
      <c r="V30" s="11"/>
      <c r="W30" s="11">
        <v>4533792</v>
      </c>
      <c r="X30" s="11">
        <v>3989060</v>
      </c>
      <c r="Y30" s="11">
        <v>544732</v>
      </c>
      <c r="Z30" s="2">
        <v>13.66</v>
      </c>
      <c r="AA30" s="15">
        <v>5318747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19819153</v>
      </c>
      <c r="D36" s="10">
        <f t="shared" si="4"/>
        <v>0</v>
      </c>
      <c r="E36" s="11">
        <f t="shared" si="4"/>
        <v>7861101</v>
      </c>
      <c r="F36" s="11">
        <f t="shared" si="4"/>
        <v>18872692</v>
      </c>
      <c r="G36" s="11">
        <f t="shared" si="4"/>
        <v>0</v>
      </c>
      <c r="H36" s="11">
        <f t="shared" si="4"/>
        <v>1352070</v>
      </c>
      <c r="I36" s="11">
        <f t="shared" si="4"/>
        <v>339217</v>
      </c>
      <c r="J36" s="11">
        <f t="shared" si="4"/>
        <v>1691287</v>
      </c>
      <c r="K36" s="11">
        <f t="shared" si="4"/>
        <v>624552</v>
      </c>
      <c r="L36" s="11">
        <f t="shared" si="4"/>
        <v>1243481</v>
      </c>
      <c r="M36" s="11">
        <f t="shared" si="4"/>
        <v>360867</v>
      </c>
      <c r="N36" s="11">
        <f t="shared" si="4"/>
        <v>2228900</v>
      </c>
      <c r="O36" s="11">
        <f t="shared" si="4"/>
        <v>14360</v>
      </c>
      <c r="P36" s="11">
        <f t="shared" si="4"/>
        <v>8775</v>
      </c>
      <c r="Q36" s="11">
        <f t="shared" si="4"/>
        <v>2265180</v>
      </c>
      <c r="R36" s="11">
        <f t="shared" si="4"/>
        <v>2288315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6208502</v>
      </c>
      <c r="X36" s="11">
        <f t="shared" si="4"/>
        <v>14154519</v>
      </c>
      <c r="Y36" s="11">
        <f t="shared" si="4"/>
        <v>-7946017</v>
      </c>
      <c r="Z36" s="2">
        <f aca="true" t="shared" si="5" ref="Z36:Z49">+IF(X36&lt;&gt;0,+(Y36/X36)*100,0)</f>
        <v>-56.137668825058626</v>
      </c>
      <c r="AA36" s="15">
        <f>AA6+AA21</f>
        <v>18872692</v>
      </c>
    </row>
    <row r="37" spans="1:27" ht="12.75">
      <c r="A37" s="49" t="s">
        <v>33</v>
      </c>
      <c r="B37" s="50"/>
      <c r="C37" s="9">
        <f t="shared" si="4"/>
        <v>7281639</v>
      </c>
      <c r="D37" s="10">
        <f t="shared" si="4"/>
        <v>0</v>
      </c>
      <c r="E37" s="11">
        <f t="shared" si="4"/>
        <v>8506720</v>
      </c>
      <c r="F37" s="11">
        <f t="shared" si="4"/>
        <v>13500348</v>
      </c>
      <c r="G37" s="11">
        <f t="shared" si="4"/>
        <v>1013686</v>
      </c>
      <c r="H37" s="11">
        <f t="shared" si="4"/>
        <v>37669</v>
      </c>
      <c r="I37" s="11">
        <f t="shared" si="4"/>
        <v>92369</v>
      </c>
      <c r="J37" s="11">
        <f t="shared" si="4"/>
        <v>1143724</v>
      </c>
      <c r="K37" s="11">
        <f t="shared" si="4"/>
        <v>515982</v>
      </c>
      <c r="L37" s="11">
        <f t="shared" si="4"/>
        <v>84788</v>
      </c>
      <c r="M37" s="11">
        <f t="shared" si="4"/>
        <v>221908</v>
      </c>
      <c r="N37" s="11">
        <f t="shared" si="4"/>
        <v>822678</v>
      </c>
      <c r="O37" s="11">
        <f t="shared" si="4"/>
        <v>2395742</v>
      </c>
      <c r="P37" s="11">
        <f t="shared" si="4"/>
        <v>811510</v>
      </c>
      <c r="Q37" s="11">
        <f t="shared" si="4"/>
        <v>121017</v>
      </c>
      <c r="R37" s="11">
        <f t="shared" si="4"/>
        <v>3328269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5294671</v>
      </c>
      <c r="X37" s="11">
        <f t="shared" si="4"/>
        <v>10125261</v>
      </c>
      <c r="Y37" s="11">
        <f t="shared" si="4"/>
        <v>-4830590</v>
      </c>
      <c r="Z37" s="2">
        <f t="shared" si="5"/>
        <v>-47.7083010502149</v>
      </c>
      <c r="AA37" s="15">
        <f>AA7+AA22</f>
        <v>13500348</v>
      </c>
    </row>
    <row r="38" spans="1:27" ht="12.75">
      <c r="A38" s="49" t="s">
        <v>34</v>
      </c>
      <c r="B38" s="50"/>
      <c r="C38" s="9">
        <f t="shared" si="4"/>
        <v>19303782</v>
      </c>
      <c r="D38" s="10">
        <f t="shared" si="4"/>
        <v>0</v>
      </c>
      <c r="E38" s="11">
        <f t="shared" si="4"/>
        <v>17760912</v>
      </c>
      <c r="F38" s="11">
        <f t="shared" si="4"/>
        <v>17478090</v>
      </c>
      <c r="G38" s="11">
        <f t="shared" si="4"/>
        <v>158900</v>
      </c>
      <c r="H38" s="11">
        <f t="shared" si="4"/>
        <v>1172963</v>
      </c>
      <c r="I38" s="11">
        <f t="shared" si="4"/>
        <v>494971</v>
      </c>
      <c r="J38" s="11">
        <f t="shared" si="4"/>
        <v>1826834</v>
      </c>
      <c r="K38" s="11">
        <f t="shared" si="4"/>
        <v>188672</v>
      </c>
      <c r="L38" s="11">
        <f t="shared" si="4"/>
        <v>72369</v>
      </c>
      <c r="M38" s="11">
        <f t="shared" si="4"/>
        <v>2048332</v>
      </c>
      <c r="N38" s="11">
        <f t="shared" si="4"/>
        <v>2309373</v>
      </c>
      <c r="O38" s="11">
        <f t="shared" si="4"/>
        <v>-787221</v>
      </c>
      <c r="P38" s="11">
        <f t="shared" si="4"/>
        <v>406139</v>
      </c>
      <c r="Q38" s="11">
        <f t="shared" si="4"/>
        <v>4228797</v>
      </c>
      <c r="R38" s="11">
        <f t="shared" si="4"/>
        <v>3847715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7983922</v>
      </c>
      <c r="X38" s="11">
        <f t="shared" si="4"/>
        <v>13108568</v>
      </c>
      <c r="Y38" s="11">
        <f t="shared" si="4"/>
        <v>-5124646</v>
      </c>
      <c r="Z38" s="2">
        <f t="shared" si="5"/>
        <v>-39.09386593562317</v>
      </c>
      <c r="AA38" s="15">
        <f>AA8+AA23</f>
        <v>17478090</v>
      </c>
    </row>
    <row r="39" spans="1:27" ht="12.75">
      <c r="A39" s="49" t="s">
        <v>35</v>
      </c>
      <c r="B39" s="50"/>
      <c r="C39" s="9">
        <f t="shared" si="4"/>
        <v>3358316</v>
      </c>
      <c r="D39" s="10">
        <f t="shared" si="4"/>
        <v>0</v>
      </c>
      <c r="E39" s="11">
        <f t="shared" si="4"/>
        <v>28980560</v>
      </c>
      <c r="F39" s="11">
        <f t="shared" si="4"/>
        <v>50123970</v>
      </c>
      <c r="G39" s="11">
        <f t="shared" si="4"/>
        <v>67692</v>
      </c>
      <c r="H39" s="11">
        <f t="shared" si="4"/>
        <v>247912</v>
      </c>
      <c r="I39" s="11">
        <f t="shared" si="4"/>
        <v>1242965</v>
      </c>
      <c r="J39" s="11">
        <f t="shared" si="4"/>
        <v>1558569</v>
      </c>
      <c r="K39" s="11">
        <f t="shared" si="4"/>
        <v>1717685</v>
      </c>
      <c r="L39" s="11">
        <f t="shared" si="4"/>
        <v>3295819</v>
      </c>
      <c r="M39" s="11">
        <f t="shared" si="4"/>
        <v>4514539</v>
      </c>
      <c r="N39" s="11">
        <f t="shared" si="4"/>
        <v>9528043</v>
      </c>
      <c r="O39" s="11">
        <f t="shared" si="4"/>
        <v>1943271</v>
      </c>
      <c r="P39" s="11">
        <f t="shared" si="4"/>
        <v>10126954</v>
      </c>
      <c r="Q39" s="11">
        <f t="shared" si="4"/>
        <v>5470024</v>
      </c>
      <c r="R39" s="11">
        <f t="shared" si="4"/>
        <v>17540249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28626861</v>
      </c>
      <c r="X39" s="11">
        <f t="shared" si="4"/>
        <v>37592978</v>
      </c>
      <c r="Y39" s="11">
        <f t="shared" si="4"/>
        <v>-8966117</v>
      </c>
      <c r="Z39" s="2">
        <f t="shared" si="5"/>
        <v>-23.85051006068208</v>
      </c>
      <c r="AA39" s="15">
        <f>AA9+AA24</f>
        <v>50123970</v>
      </c>
    </row>
    <row r="40" spans="1:27" ht="12.75">
      <c r="A40" s="49" t="s">
        <v>36</v>
      </c>
      <c r="B40" s="50"/>
      <c r="C40" s="9">
        <f t="shared" si="4"/>
        <v>5535665</v>
      </c>
      <c r="D40" s="10">
        <f t="shared" si="4"/>
        <v>0</v>
      </c>
      <c r="E40" s="11">
        <f t="shared" si="4"/>
        <v>3797000</v>
      </c>
      <c r="F40" s="11">
        <f t="shared" si="4"/>
        <v>4397000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26537</v>
      </c>
      <c r="M40" s="11">
        <f t="shared" si="4"/>
        <v>42187</v>
      </c>
      <c r="N40" s="11">
        <f t="shared" si="4"/>
        <v>68724</v>
      </c>
      <c r="O40" s="11">
        <f t="shared" si="4"/>
        <v>0</v>
      </c>
      <c r="P40" s="11">
        <f t="shared" si="4"/>
        <v>62290</v>
      </c>
      <c r="Q40" s="11">
        <f t="shared" si="4"/>
        <v>200000</v>
      </c>
      <c r="R40" s="11">
        <f t="shared" si="4"/>
        <v>262290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331014</v>
      </c>
      <c r="X40" s="11">
        <f t="shared" si="4"/>
        <v>3297750</v>
      </c>
      <c r="Y40" s="11">
        <f t="shared" si="4"/>
        <v>-2966736</v>
      </c>
      <c r="Z40" s="2">
        <f t="shared" si="5"/>
        <v>-89.9624289288151</v>
      </c>
      <c r="AA40" s="15">
        <f>AA10+AA25</f>
        <v>4397000</v>
      </c>
    </row>
    <row r="41" spans="1:27" ht="12.75">
      <c r="A41" s="51" t="s">
        <v>37</v>
      </c>
      <c r="B41" s="50"/>
      <c r="C41" s="52">
        <f aca="true" t="shared" si="6" ref="C41:Y41">SUM(C36:C40)</f>
        <v>55298555</v>
      </c>
      <c r="D41" s="53">
        <f t="shared" si="6"/>
        <v>0</v>
      </c>
      <c r="E41" s="54">
        <f t="shared" si="6"/>
        <v>66906293</v>
      </c>
      <c r="F41" s="54">
        <f t="shared" si="6"/>
        <v>104372100</v>
      </c>
      <c r="G41" s="54">
        <f t="shared" si="6"/>
        <v>1240278</v>
      </c>
      <c r="H41" s="54">
        <f t="shared" si="6"/>
        <v>2810614</v>
      </c>
      <c r="I41" s="54">
        <f t="shared" si="6"/>
        <v>2169522</v>
      </c>
      <c r="J41" s="54">
        <f t="shared" si="6"/>
        <v>6220414</v>
      </c>
      <c r="K41" s="54">
        <f t="shared" si="6"/>
        <v>3046891</v>
      </c>
      <c r="L41" s="54">
        <f t="shared" si="6"/>
        <v>4722994</v>
      </c>
      <c r="M41" s="54">
        <f t="shared" si="6"/>
        <v>7187833</v>
      </c>
      <c r="N41" s="54">
        <f t="shared" si="6"/>
        <v>14957718</v>
      </c>
      <c r="O41" s="54">
        <f t="shared" si="6"/>
        <v>3566152</v>
      </c>
      <c r="P41" s="54">
        <f t="shared" si="6"/>
        <v>11415668</v>
      </c>
      <c r="Q41" s="54">
        <f t="shared" si="6"/>
        <v>12285018</v>
      </c>
      <c r="R41" s="54">
        <f t="shared" si="6"/>
        <v>27266838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48444970</v>
      </c>
      <c r="X41" s="54">
        <f t="shared" si="6"/>
        <v>78279076</v>
      </c>
      <c r="Y41" s="54">
        <f t="shared" si="6"/>
        <v>-29834106</v>
      </c>
      <c r="Z41" s="55">
        <f t="shared" si="5"/>
        <v>-38.11249126139404</v>
      </c>
      <c r="AA41" s="56">
        <f>SUM(AA36:AA40)</f>
        <v>104372100</v>
      </c>
    </row>
    <row r="42" spans="1:27" ht="12.75">
      <c r="A42" s="57" t="s">
        <v>38</v>
      </c>
      <c r="B42" s="38"/>
      <c r="C42" s="68">
        <f aca="true" t="shared" si="7" ref="C42:Y48">C12+C27</f>
        <v>8166029</v>
      </c>
      <c r="D42" s="69">
        <f t="shared" si="7"/>
        <v>0</v>
      </c>
      <c r="E42" s="70">
        <f t="shared" si="7"/>
        <v>10996944</v>
      </c>
      <c r="F42" s="70">
        <f t="shared" si="7"/>
        <v>15172220</v>
      </c>
      <c r="G42" s="70">
        <f t="shared" si="7"/>
        <v>0</v>
      </c>
      <c r="H42" s="70">
        <f t="shared" si="7"/>
        <v>156784</v>
      </c>
      <c r="I42" s="70">
        <f t="shared" si="7"/>
        <v>0</v>
      </c>
      <c r="J42" s="70">
        <f t="shared" si="7"/>
        <v>156784</v>
      </c>
      <c r="K42" s="70">
        <f t="shared" si="7"/>
        <v>0</v>
      </c>
      <c r="L42" s="70">
        <f t="shared" si="7"/>
        <v>81332</v>
      </c>
      <c r="M42" s="70">
        <f t="shared" si="7"/>
        <v>46130</v>
      </c>
      <c r="N42" s="70">
        <f t="shared" si="7"/>
        <v>127462</v>
      </c>
      <c r="O42" s="70">
        <f t="shared" si="7"/>
        <v>647096</v>
      </c>
      <c r="P42" s="70">
        <f t="shared" si="7"/>
        <v>99993</v>
      </c>
      <c r="Q42" s="70">
        <f t="shared" si="7"/>
        <v>-42943</v>
      </c>
      <c r="R42" s="70">
        <f t="shared" si="7"/>
        <v>704146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988392</v>
      </c>
      <c r="X42" s="70">
        <f t="shared" si="7"/>
        <v>11379166</v>
      </c>
      <c r="Y42" s="70">
        <f t="shared" si="7"/>
        <v>-10390774</v>
      </c>
      <c r="Z42" s="72">
        <f t="shared" si="5"/>
        <v>-91.31402072875991</v>
      </c>
      <c r="AA42" s="71">
        <f aca="true" t="shared" si="8" ref="AA42:AA48">AA12+AA27</f>
        <v>15172220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19779764</v>
      </c>
      <c r="D45" s="69">
        <f t="shared" si="7"/>
        <v>0</v>
      </c>
      <c r="E45" s="70">
        <f t="shared" si="7"/>
        <v>10574870</v>
      </c>
      <c r="F45" s="70">
        <f t="shared" si="7"/>
        <v>15348583</v>
      </c>
      <c r="G45" s="70">
        <f t="shared" si="7"/>
        <v>1678246</v>
      </c>
      <c r="H45" s="70">
        <f t="shared" si="7"/>
        <v>0</v>
      </c>
      <c r="I45" s="70">
        <f t="shared" si="7"/>
        <v>6961</v>
      </c>
      <c r="J45" s="70">
        <f t="shared" si="7"/>
        <v>1685207</v>
      </c>
      <c r="K45" s="70">
        <f t="shared" si="7"/>
        <v>207427</v>
      </c>
      <c r="L45" s="70">
        <f t="shared" si="7"/>
        <v>1246070</v>
      </c>
      <c r="M45" s="70">
        <f t="shared" si="7"/>
        <v>1978367</v>
      </c>
      <c r="N45" s="70">
        <f t="shared" si="7"/>
        <v>3431864</v>
      </c>
      <c r="O45" s="70">
        <f t="shared" si="7"/>
        <v>6552</v>
      </c>
      <c r="P45" s="70">
        <f t="shared" si="7"/>
        <v>1545299</v>
      </c>
      <c r="Q45" s="70">
        <f t="shared" si="7"/>
        <v>923514</v>
      </c>
      <c r="R45" s="70">
        <f t="shared" si="7"/>
        <v>2475365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7592436</v>
      </c>
      <c r="X45" s="70">
        <f t="shared" si="7"/>
        <v>11511437</v>
      </c>
      <c r="Y45" s="70">
        <f t="shared" si="7"/>
        <v>-3919001</v>
      </c>
      <c r="Z45" s="72">
        <f t="shared" si="5"/>
        <v>-34.04441165772788</v>
      </c>
      <c r="AA45" s="71">
        <f t="shared" si="8"/>
        <v>15348583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326048</v>
      </c>
      <c r="D48" s="69">
        <f t="shared" si="7"/>
        <v>0</v>
      </c>
      <c r="E48" s="70">
        <f t="shared" si="7"/>
        <v>0</v>
      </c>
      <c r="F48" s="70">
        <f t="shared" si="7"/>
        <v>46358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42943</v>
      </c>
      <c r="R48" s="70">
        <f t="shared" si="7"/>
        <v>42943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42943</v>
      </c>
      <c r="X48" s="70">
        <f t="shared" si="7"/>
        <v>34769</v>
      </c>
      <c r="Y48" s="70">
        <f t="shared" si="7"/>
        <v>8174</v>
      </c>
      <c r="Z48" s="72">
        <f t="shared" si="5"/>
        <v>23.509448071557998</v>
      </c>
      <c r="AA48" s="71">
        <f t="shared" si="8"/>
        <v>46358</v>
      </c>
    </row>
    <row r="49" spans="1:27" ht="12.75">
      <c r="A49" s="78" t="s">
        <v>49</v>
      </c>
      <c r="B49" s="79"/>
      <c r="C49" s="80">
        <f aca="true" t="shared" si="9" ref="C49:Y49">SUM(C41:C48)</f>
        <v>83570396</v>
      </c>
      <c r="D49" s="81">
        <f t="shared" si="9"/>
        <v>0</v>
      </c>
      <c r="E49" s="82">
        <f t="shared" si="9"/>
        <v>88478107</v>
      </c>
      <c r="F49" s="82">
        <f t="shared" si="9"/>
        <v>134939261</v>
      </c>
      <c r="G49" s="82">
        <f t="shared" si="9"/>
        <v>2918524</v>
      </c>
      <c r="H49" s="82">
        <f t="shared" si="9"/>
        <v>2967398</v>
      </c>
      <c r="I49" s="82">
        <f t="shared" si="9"/>
        <v>2176483</v>
      </c>
      <c r="J49" s="82">
        <f t="shared" si="9"/>
        <v>8062405</v>
      </c>
      <c r="K49" s="82">
        <f t="shared" si="9"/>
        <v>3254318</v>
      </c>
      <c r="L49" s="82">
        <f t="shared" si="9"/>
        <v>6050396</v>
      </c>
      <c r="M49" s="82">
        <f t="shared" si="9"/>
        <v>9212330</v>
      </c>
      <c r="N49" s="82">
        <f t="shared" si="9"/>
        <v>18517044</v>
      </c>
      <c r="O49" s="82">
        <f t="shared" si="9"/>
        <v>4219800</v>
      </c>
      <c r="P49" s="82">
        <f t="shared" si="9"/>
        <v>13060960</v>
      </c>
      <c r="Q49" s="82">
        <f t="shared" si="9"/>
        <v>13208532</v>
      </c>
      <c r="R49" s="82">
        <f t="shared" si="9"/>
        <v>30489292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57068741</v>
      </c>
      <c r="X49" s="82">
        <f t="shared" si="9"/>
        <v>101204448</v>
      </c>
      <c r="Y49" s="82">
        <f t="shared" si="9"/>
        <v>-44135707</v>
      </c>
      <c r="Z49" s="83">
        <f t="shared" si="5"/>
        <v>-43.610441904687825</v>
      </c>
      <c r="AA49" s="84">
        <f>SUM(AA41:AA48)</f>
        <v>134939261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55423002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12960358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314540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13851674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11776910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-13821320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25082162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30340840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55423074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438668</v>
      </c>
      <c r="H66" s="14">
        <v>2031021</v>
      </c>
      <c r="I66" s="14">
        <v>4220960</v>
      </c>
      <c r="J66" s="14">
        <v>6690649</v>
      </c>
      <c r="K66" s="14">
        <v>4478855</v>
      </c>
      <c r="L66" s="14">
        <v>5544504</v>
      </c>
      <c r="M66" s="14">
        <v>5009848</v>
      </c>
      <c r="N66" s="14">
        <v>15033207</v>
      </c>
      <c r="O66" s="14">
        <v>4239198</v>
      </c>
      <c r="P66" s="14">
        <v>4703857</v>
      </c>
      <c r="Q66" s="14">
        <v>6645971</v>
      </c>
      <c r="R66" s="14">
        <v>15589026</v>
      </c>
      <c r="S66" s="14"/>
      <c r="T66" s="14"/>
      <c r="U66" s="14"/>
      <c r="V66" s="14"/>
      <c r="W66" s="14">
        <v>37312882</v>
      </c>
      <c r="X66" s="14"/>
      <c r="Y66" s="14">
        <v>37312882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>
        <v>72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55423146</v>
      </c>
      <c r="F69" s="82">
        <f t="shared" si="12"/>
        <v>0</v>
      </c>
      <c r="G69" s="82">
        <f t="shared" si="12"/>
        <v>438668</v>
      </c>
      <c r="H69" s="82">
        <f t="shared" si="12"/>
        <v>2031021</v>
      </c>
      <c r="I69" s="82">
        <f t="shared" si="12"/>
        <v>4220960</v>
      </c>
      <c r="J69" s="82">
        <f t="shared" si="12"/>
        <v>6690649</v>
      </c>
      <c r="K69" s="82">
        <f t="shared" si="12"/>
        <v>4478855</v>
      </c>
      <c r="L69" s="82">
        <f t="shared" si="12"/>
        <v>5544504</v>
      </c>
      <c r="M69" s="82">
        <f t="shared" si="12"/>
        <v>5009848</v>
      </c>
      <c r="N69" s="82">
        <f t="shared" si="12"/>
        <v>15033207</v>
      </c>
      <c r="O69" s="82">
        <f t="shared" si="12"/>
        <v>4239198</v>
      </c>
      <c r="P69" s="82">
        <f t="shared" si="12"/>
        <v>4703857</v>
      </c>
      <c r="Q69" s="82">
        <f t="shared" si="12"/>
        <v>6645971</v>
      </c>
      <c r="R69" s="82">
        <f t="shared" si="12"/>
        <v>15589026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37312882</v>
      </c>
      <c r="X69" s="82">
        <f t="shared" si="12"/>
        <v>0</v>
      </c>
      <c r="Y69" s="82">
        <f t="shared" si="12"/>
        <v>37312882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49214996</v>
      </c>
      <c r="D5" s="45">
        <f t="shared" si="0"/>
        <v>0</v>
      </c>
      <c r="E5" s="46">
        <f t="shared" si="0"/>
        <v>46648010</v>
      </c>
      <c r="F5" s="46">
        <f t="shared" si="0"/>
        <v>53824563</v>
      </c>
      <c r="G5" s="46">
        <f t="shared" si="0"/>
        <v>5823799</v>
      </c>
      <c r="H5" s="46">
        <f t="shared" si="0"/>
        <v>423543</v>
      </c>
      <c r="I5" s="46">
        <f t="shared" si="0"/>
        <v>3040420</v>
      </c>
      <c r="J5" s="46">
        <f t="shared" si="0"/>
        <v>9287762</v>
      </c>
      <c r="K5" s="46">
        <f t="shared" si="0"/>
        <v>1926267</v>
      </c>
      <c r="L5" s="46">
        <f t="shared" si="0"/>
        <v>2215968</v>
      </c>
      <c r="M5" s="46">
        <f t="shared" si="0"/>
        <v>2390631</v>
      </c>
      <c r="N5" s="46">
        <f t="shared" si="0"/>
        <v>6532866</v>
      </c>
      <c r="O5" s="46">
        <f t="shared" si="0"/>
        <v>2901435</v>
      </c>
      <c r="P5" s="46">
        <f t="shared" si="0"/>
        <v>2554408</v>
      </c>
      <c r="Q5" s="46">
        <f t="shared" si="0"/>
        <v>3474763</v>
      </c>
      <c r="R5" s="46">
        <f t="shared" si="0"/>
        <v>8930606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24751234</v>
      </c>
      <c r="X5" s="46">
        <f t="shared" si="0"/>
        <v>40368423</v>
      </c>
      <c r="Y5" s="46">
        <f t="shared" si="0"/>
        <v>-15617189</v>
      </c>
      <c r="Z5" s="47">
        <f>+IF(X5&lt;&gt;0,+(Y5/X5)*100,0)</f>
        <v>-38.68664624327782</v>
      </c>
      <c r="AA5" s="48">
        <f>SUM(AA11:AA18)</f>
        <v>53824563</v>
      </c>
    </row>
    <row r="6" spans="1:27" ht="12.75">
      <c r="A6" s="49" t="s">
        <v>32</v>
      </c>
      <c r="B6" s="50"/>
      <c r="C6" s="9">
        <v>581750</v>
      </c>
      <c r="D6" s="10"/>
      <c r="E6" s="11">
        <v>2060000</v>
      </c>
      <c r="F6" s="11">
        <v>1960000</v>
      </c>
      <c r="G6" s="11">
        <v>2469</v>
      </c>
      <c r="H6" s="11"/>
      <c r="I6" s="11"/>
      <c r="J6" s="11">
        <v>2469</v>
      </c>
      <c r="K6" s="11"/>
      <c r="L6" s="11">
        <v>5352</v>
      </c>
      <c r="M6" s="11">
        <v>1338</v>
      </c>
      <c r="N6" s="11">
        <v>6690</v>
      </c>
      <c r="O6" s="11"/>
      <c r="P6" s="11"/>
      <c r="Q6" s="11">
        <v>7568</v>
      </c>
      <c r="R6" s="11">
        <v>7568</v>
      </c>
      <c r="S6" s="11"/>
      <c r="T6" s="11"/>
      <c r="U6" s="11"/>
      <c r="V6" s="11"/>
      <c r="W6" s="11">
        <v>16727</v>
      </c>
      <c r="X6" s="11">
        <v>1470000</v>
      </c>
      <c r="Y6" s="11">
        <v>-1453273</v>
      </c>
      <c r="Z6" s="2">
        <v>-98.86</v>
      </c>
      <c r="AA6" s="15">
        <v>1960000</v>
      </c>
    </row>
    <row r="7" spans="1:27" ht="12.75">
      <c r="A7" s="49" t="s">
        <v>33</v>
      </c>
      <c r="B7" s="50"/>
      <c r="C7" s="9">
        <v>1869655</v>
      </c>
      <c r="D7" s="10"/>
      <c r="E7" s="11">
        <v>1995060</v>
      </c>
      <c r="F7" s="11">
        <v>4400460</v>
      </c>
      <c r="G7" s="11">
        <v>9882</v>
      </c>
      <c r="H7" s="11">
        <v>17329</v>
      </c>
      <c r="I7" s="11">
        <v>86569</v>
      </c>
      <c r="J7" s="11">
        <v>113780</v>
      </c>
      <c r="K7" s="11">
        <v>129674</v>
      </c>
      <c r="L7" s="11">
        <v>105451</v>
      </c>
      <c r="M7" s="11">
        <v>243657</v>
      </c>
      <c r="N7" s="11">
        <v>478782</v>
      </c>
      <c r="O7" s="11">
        <v>1596</v>
      </c>
      <c r="P7" s="11">
        <v>101059</v>
      </c>
      <c r="Q7" s="11">
        <v>187501</v>
      </c>
      <c r="R7" s="11">
        <v>290156</v>
      </c>
      <c r="S7" s="11"/>
      <c r="T7" s="11"/>
      <c r="U7" s="11"/>
      <c r="V7" s="11"/>
      <c r="W7" s="11">
        <v>882718</v>
      </c>
      <c r="X7" s="11">
        <v>3300345</v>
      </c>
      <c r="Y7" s="11">
        <v>-2417627</v>
      </c>
      <c r="Z7" s="2">
        <v>-73.25</v>
      </c>
      <c r="AA7" s="15">
        <v>4400460</v>
      </c>
    </row>
    <row r="8" spans="1:27" ht="12.75">
      <c r="A8" s="49" t="s">
        <v>34</v>
      </c>
      <c r="B8" s="50"/>
      <c r="C8" s="9"/>
      <c r="D8" s="10"/>
      <c r="E8" s="11">
        <v>9935480</v>
      </c>
      <c r="F8" s="11">
        <v>9700546</v>
      </c>
      <c r="G8" s="11"/>
      <c r="H8" s="11"/>
      <c r="I8" s="11"/>
      <c r="J8" s="11"/>
      <c r="K8" s="11"/>
      <c r="L8" s="11">
        <v>306488</v>
      </c>
      <c r="M8" s="11"/>
      <c r="N8" s="11">
        <v>306488</v>
      </c>
      <c r="O8" s="11"/>
      <c r="P8" s="11"/>
      <c r="Q8" s="11">
        <v>539284</v>
      </c>
      <c r="R8" s="11">
        <v>539284</v>
      </c>
      <c r="S8" s="11"/>
      <c r="T8" s="11"/>
      <c r="U8" s="11"/>
      <c r="V8" s="11"/>
      <c r="W8" s="11">
        <v>845772</v>
      </c>
      <c r="X8" s="11">
        <v>7275410</v>
      </c>
      <c r="Y8" s="11">
        <v>-6429638</v>
      </c>
      <c r="Z8" s="2">
        <v>-88.37</v>
      </c>
      <c r="AA8" s="15">
        <v>9700546</v>
      </c>
    </row>
    <row r="9" spans="1:27" ht="12.75">
      <c r="A9" s="49" t="s">
        <v>35</v>
      </c>
      <c r="B9" s="50"/>
      <c r="C9" s="9">
        <v>4395409</v>
      </c>
      <c r="D9" s="10"/>
      <c r="E9" s="11">
        <v>8875700</v>
      </c>
      <c r="F9" s="11">
        <v>10390120</v>
      </c>
      <c r="G9" s="11">
        <v>4166419</v>
      </c>
      <c r="H9" s="11">
        <v>16200</v>
      </c>
      <c r="I9" s="11">
        <v>1381276</v>
      </c>
      <c r="J9" s="11">
        <v>5563895</v>
      </c>
      <c r="K9" s="11"/>
      <c r="L9" s="11"/>
      <c r="M9" s="11">
        <v>2417</v>
      </c>
      <c r="N9" s="11">
        <v>2417</v>
      </c>
      <c r="O9" s="11"/>
      <c r="P9" s="11">
        <v>268765</v>
      </c>
      <c r="Q9" s="11">
        <v>1530300</v>
      </c>
      <c r="R9" s="11">
        <v>1799065</v>
      </c>
      <c r="S9" s="11"/>
      <c r="T9" s="11"/>
      <c r="U9" s="11"/>
      <c r="V9" s="11"/>
      <c r="W9" s="11">
        <v>7365377</v>
      </c>
      <c r="X9" s="11">
        <v>7792590</v>
      </c>
      <c r="Y9" s="11">
        <v>-427213</v>
      </c>
      <c r="Z9" s="2">
        <v>-5.48</v>
      </c>
      <c r="AA9" s="15">
        <v>10390120</v>
      </c>
    </row>
    <row r="10" spans="1:27" ht="12.75">
      <c r="A10" s="49" t="s">
        <v>36</v>
      </c>
      <c r="B10" s="50"/>
      <c r="C10" s="9">
        <v>23839468</v>
      </c>
      <c r="D10" s="10"/>
      <c r="E10" s="11"/>
      <c r="F10" s="11">
        <v>715596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536697</v>
      </c>
      <c r="Y10" s="11">
        <v>-536697</v>
      </c>
      <c r="Z10" s="2">
        <v>-100</v>
      </c>
      <c r="AA10" s="15">
        <v>715596</v>
      </c>
    </row>
    <row r="11" spans="1:27" ht="12.75">
      <c r="A11" s="51" t="s">
        <v>37</v>
      </c>
      <c r="B11" s="50"/>
      <c r="C11" s="52">
        <f aca="true" t="shared" si="1" ref="C11:Y11">SUM(C6:C10)</f>
        <v>30686282</v>
      </c>
      <c r="D11" s="53">
        <f t="shared" si="1"/>
        <v>0</v>
      </c>
      <c r="E11" s="54">
        <f t="shared" si="1"/>
        <v>22866240</v>
      </c>
      <c r="F11" s="54">
        <f t="shared" si="1"/>
        <v>27166722</v>
      </c>
      <c r="G11" s="54">
        <f t="shared" si="1"/>
        <v>4178770</v>
      </c>
      <c r="H11" s="54">
        <f t="shared" si="1"/>
        <v>33529</v>
      </c>
      <c r="I11" s="54">
        <f t="shared" si="1"/>
        <v>1467845</v>
      </c>
      <c r="J11" s="54">
        <f t="shared" si="1"/>
        <v>5680144</v>
      </c>
      <c r="K11" s="54">
        <f t="shared" si="1"/>
        <v>129674</v>
      </c>
      <c r="L11" s="54">
        <f t="shared" si="1"/>
        <v>417291</v>
      </c>
      <c r="M11" s="54">
        <f t="shared" si="1"/>
        <v>247412</v>
      </c>
      <c r="N11" s="54">
        <f t="shared" si="1"/>
        <v>794377</v>
      </c>
      <c r="O11" s="54">
        <f t="shared" si="1"/>
        <v>1596</v>
      </c>
      <c r="P11" s="54">
        <f t="shared" si="1"/>
        <v>369824</v>
      </c>
      <c r="Q11" s="54">
        <f t="shared" si="1"/>
        <v>2264653</v>
      </c>
      <c r="R11" s="54">
        <f t="shared" si="1"/>
        <v>2636073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9110594</v>
      </c>
      <c r="X11" s="54">
        <f t="shared" si="1"/>
        <v>20375042</v>
      </c>
      <c r="Y11" s="54">
        <f t="shared" si="1"/>
        <v>-11264448</v>
      </c>
      <c r="Z11" s="55">
        <f>+IF(X11&lt;&gt;0,+(Y11/X11)*100,0)</f>
        <v>-55.285520393037714</v>
      </c>
      <c r="AA11" s="56">
        <f>SUM(AA6:AA10)</f>
        <v>27166722</v>
      </c>
    </row>
    <row r="12" spans="1:27" ht="12.75">
      <c r="A12" s="57" t="s">
        <v>38</v>
      </c>
      <c r="B12" s="38"/>
      <c r="C12" s="9">
        <v>197122</v>
      </c>
      <c r="D12" s="10"/>
      <c r="E12" s="11">
        <v>4407120</v>
      </c>
      <c r="F12" s="11">
        <v>5626910</v>
      </c>
      <c r="G12" s="11">
        <v>71237</v>
      </c>
      <c r="H12" s="11">
        <v>54803</v>
      </c>
      <c r="I12" s="11">
        <v>369982</v>
      </c>
      <c r="J12" s="11">
        <v>496022</v>
      </c>
      <c r="K12" s="11">
        <v>1009855</v>
      </c>
      <c r="L12" s="11">
        <v>440690</v>
      </c>
      <c r="M12" s="11">
        <v>1655898</v>
      </c>
      <c r="N12" s="11">
        <v>3106443</v>
      </c>
      <c r="O12" s="11">
        <v>288174</v>
      </c>
      <c r="P12" s="11">
        <v>394586</v>
      </c>
      <c r="Q12" s="11">
        <v>30204</v>
      </c>
      <c r="R12" s="11">
        <v>712964</v>
      </c>
      <c r="S12" s="11"/>
      <c r="T12" s="11"/>
      <c r="U12" s="11"/>
      <c r="V12" s="11"/>
      <c r="W12" s="11">
        <v>4315429</v>
      </c>
      <c r="X12" s="11">
        <v>4220183</v>
      </c>
      <c r="Y12" s="11">
        <v>95246</v>
      </c>
      <c r="Z12" s="2">
        <v>2.26</v>
      </c>
      <c r="AA12" s="15">
        <v>5626910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18331592</v>
      </c>
      <c r="D15" s="10"/>
      <c r="E15" s="11">
        <v>19374650</v>
      </c>
      <c r="F15" s="11">
        <v>21030931</v>
      </c>
      <c r="G15" s="11">
        <v>1573792</v>
      </c>
      <c r="H15" s="11">
        <v>335211</v>
      </c>
      <c r="I15" s="11">
        <v>1202593</v>
      </c>
      <c r="J15" s="11">
        <v>3111596</v>
      </c>
      <c r="K15" s="11">
        <v>786738</v>
      </c>
      <c r="L15" s="11">
        <v>1357987</v>
      </c>
      <c r="M15" s="11">
        <v>487321</v>
      </c>
      <c r="N15" s="11">
        <v>2632046</v>
      </c>
      <c r="O15" s="11">
        <v>2611665</v>
      </c>
      <c r="P15" s="11">
        <v>1789998</v>
      </c>
      <c r="Q15" s="11">
        <v>1179906</v>
      </c>
      <c r="R15" s="11">
        <v>5581569</v>
      </c>
      <c r="S15" s="11"/>
      <c r="T15" s="11"/>
      <c r="U15" s="11"/>
      <c r="V15" s="11"/>
      <c r="W15" s="11">
        <v>11325211</v>
      </c>
      <c r="X15" s="11">
        <v>15773198</v>
      </c>
      <c r="Y15" s="11">
        <v>-4447987</v>
      </c>
      <c r="Z15" s="2">
        <v>-28.2</v>
      </c>
      <c r="AA15" s="15">
        <v>21030931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25180347</v>
      </c>
      <c r="D20" s="62">
        <f t="shared" si="2"/>
        <v>0</v>
      </c>
      <c r="E20" s="63">
        <f t="shared" si="2"/>
        <v>6588120</v>
      </c>
      <c r="F20" s="63">
        <f t="shared" si="2"/>
        <v>4565000</v>
      </c>
      <c r="G20" s="63">
        <f t="shared" si="2"/>
        <v>84933</v>
      </c>
      <c r="H20" s="63">
        <f t="shared" si="2"/>
        <v>212695</v>
      </c>
      <c r="I20" s="63">
        <f t="shared" si="2"/>
        <v>208055</v>
      </c>
      <c r="J20" s="63">
        <f t="shared" si="2"/>
        <v>505683</v>
      </c>
      <c r="K20" s="63">
        <f t="shared" si="2"/>
        <v>249483</v>
      </c>
      <c r="L20" s="63">
        <f t="shared" si="2"/>
        <v>1232346</v>
      </c>
      <c r="M20" s="63">
        <f t="shared" si="2"/>
        <v>151728</v>
      </c>
      <c r="N20" s="63">
        <f t="shared" si="2"/>
        <v>1633557</v>
      </c>
      <c r="O20" s="63">
        <f t="shared" si="2"/>
        <v>70552</v>
      </c>
      <c r="P20" s="63">
        <f t="shared" si="2"/>
        <v>233388</v>
      </c>
      <c r="Q20" s="63">
        <f t="shared" si="2"/>
        <v>230574</v>
      </c>
      <c r="R20" s="63">
        <f t="shared" si="2"/>
        <v>534514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2673754</v>
      </c>
      <c r="X20" s="63">
        <f t="shared" si="2"/>
        <v>3423750</v>
      </c>
      <c r="Y20" s="63">
        <f t="shared" si="2"/>
        <v>-749996</v>
      </c>
      <c r="Z20" s="64">
        <f>+IF(X20&lt;&gt;0,+(Y20/X20)*100,0)</f>
        <v>-21.905688207374954</v>
      </c>
      <c r="AA20" s="65">
        <f>SUM(AA26:AA33)</f>
        <v>4565000</v>
      </c>
    </row>
    <row r="21" spans="1:27" ht="12.75">
      <c r="A21" s="49" t="s">
        <v>32</v>
      </c>
      <c r="B21" s="50"/>
      <c r="C21" s="9">
        <v>4028821</v>
      </c>
      <c r="D21" s="10"/>
      <c r="E21" s="11">
        <v>215000</v>
      </c>
      <c r="F21" s="11">
        <v>215000</v>
      </c>
      <c r="G21" s="11">
        <v>10804</v>
      </c>
      <c r="H21" s="11"/>
      <c r="I21" s="11">
        <v>8475</v>
      </c>
      <c r="J21" s="11">
        <v>19279</v>
      </c>
      <c r="K21" s="11">
        <v>32808</v>
      </c>
      <c r="L21" s="11">
        <v>20566</v>
      </c>
      <c r="M21" s="11">
        <v>4900</v>
      </c>
      <c r="N21" s="11">
        <v>58274</v>
      </c>
      <c r="O21" s="11">
        <v>33720</v>
      </c>
      <c r="P21" s="11">
        <v>-24455</v>
      </c>
      <c r="Q21" s="11">
        <v>5936</v>
      </c>
      <c r="R21" s="11">
        <v>15201</v>
      </c>
      <c r="S21" s="11"/>
      <c r="T21" s="11"/>
      <c r="U21" s="11"/>
      <c r="V21" s="11"/>
      <c r="W21" s="11">
        <v>92754</v>
      </c>
      <c r="X21" s="11">
        <v>161250</v>
      </c>
      <c r="Y21" s="11">
        <v>-68496</v>
      </c>
      <c r="Z21" s="2">
        <v>-42.48</v>
      </c>
      <c r="AA21" s="15">
        <v>215000</v>
      </c>
    </row>
    <row r="22" spans="1:27" ht="12.75">
      <c r="A22" s="49" t="s">
        <v>33</v>
      </c>
      <c r="B22" s="50"/>
      <c r="C22" s="9">
        <v>2131959</v>
      </c>
      <c r="D22" s="10"/>
      <c r="E22" s="11">
        <v>1300000</v>
      </c>
      <c r="F22" s="11">
        <v>1400000</v>
      </c>
      <c r="G22" s="11">
        <v>14422</v>
      </c>
      <c r="H22" s="11">
        <v>61932</v>
      </c>
      <c r="I22" s="11">
        <v>140893</v>
      </c>
      <c r="J22" s="11">
        <v>217247</v>
      </c>
      <c r="K22" s="11">
        <v>109880</v>
      </c>
      <c r="L22" s="11">
        <v>617262</v>
      </c>
      <c r="M22" s="11">
        <v>92522</v>
      </c>
      <c r="N22" s="11">
        <v>819664</v>
      </c>
      <c r="O22" s="11">
        <v>33026</v>
      </c>
      <c r="P22" s="11">
        <v>31850</v>
      </c>
      <c r="Q22" s="11">
        <v>87808</v>
      </c>
      <c r="R22" s="11">
        <v>152684</v>
      </c>
      <c r="S22" s="11"/>
      <c r="T22" s="11"/>
      <c r="U22" s="11"/>
      <c r="V22" s="11"/>
      <c r="W22" s="11">
        <v>1189595</v>
      </c>
      <c r="X22" s="11">
        <v>1050000</v>
      </c>
      <c r="Y22" s="11">
        <v>139595</v>
      </c>
      <c r="Z22" s="2">
        <v>13.29</v>
      </c>
      <c r="AA22" s="15">
        <v>1400000</v>
      </c>
    </row>
    <row r="23" spans="1:27" ht="12.75">
      <c r="A23" s="49" t="s">
        <v>34</v>
      </c>
      <c r="B23" s="50"/>
      <c r="C23" s="9">
        <v>3785</v>
      </c>
      <c r="D23" s="10"/>
      <c r="E23" s="11">
        <v>850000</v>
      </c>
      <c r="F23" s="11">
        <v>850000</v>
      </c>
      <c r="G23" s="11"/>
      <c r="H23" s="11"/>
      <c r="I23" s="11"/>
      <c r="J23" s="11"/>
      <c r="K23" s="11">
        <v>840</v>
      </c>
      <c r="L23" s="11"/>
      <c r="M23" s="11"/>
      <c r="N23" s="11">
        <v>840</v>
      </c>
      <c r="O23" s="11"/>
      <c r="P23" s="11"/>
      <c r="Q23" s="11"/>
      <c r="R23" s="11"/>
      <c r="S23" s="11"/>
      <c r="T23" s="11"/>
      <c r="U23" s="11"/>
      <c r="V23" s="11"/>
      <c r="W23" s="11">
        <v>840</v>
      </c>
      <c r="X23" s="11">
        <v>637500</v>
      </c>
      <c r="Y23" s="11">
        <v>-636660</v>
      </c>
      <c r="Z23" s="2">
        <v>-99.87</v>
      </c>
      <c r="AA23" s="15">
        <v>850000</v>
      </c>
    </row>
    <row r="24" spans="1:27" ht="12.75">
      <c r="A24" s="49" t="s">
        <v>35</v>
      </c>
      <c r="B24" s="50"/>
      <c r="C24" s="9">
        <v>15828890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21993455</v>
      </c>
      <c r="D26" s="53">
        <f t="shared" si="3"/>
        <v>0</v>
      </c>
      <c r="E26" s="54">
        <f t="shared" si="3"/>
        <v>2365000</v>
      </c>
      <c r="F26" s="54">
        <f t="shared" si="3"/>
        <v>2465000</v>
      </c>
      <c r="G26" s="54">
        <f t="shared" si="3"/>
        <v>25226</v>
      </c>
      <c r="H26" s="54">
        <f t="shared" si="3"/>
        <v>61932</v>
      </c>
      <c r="I26" s="54">
        <f t="shared" si="3"/>
        <v>149368</v>
      </c>
      <c r="J26" s="54">
        <f t="shared" si="3"/>
        <v>236526</v>
      </c>
      <c r="K26" s="54">
        <f t="shared" si="3"/>
        <v>143528</v>
      </c>
      <c r="L26" s="54">
        <f t="shared" si="3"/>
        <v>637828</v>
      </c>
      <c r="M26" s="54">
        <f t="shared" si="3"/>
        <v>97422</v>
      </c>
      <c r="N26" s="54">
        <f t="shared" si="3"/>
        <v>878778</v>
      </c>
      <c r="O26" s="54">
        <f t="shared" si="3"/>
        <v>66746</v>
      </c>
      <c r="P26" s="54">
        <f t="shared" si="3"/>
        <v>7395</v>
      </c>
      <c r="Q26" s="54">
        <f t="shared" si="3"/>
        <v>93744</v>
      </c>
      <c r="R26" s="54">
        <f t="shared" si="3"/>
        <v>167885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1283189</v>
      </c>
      <c r="X26" s="54">
        <f t="shared" si="3"/>
        <v>1848750</v>
      </c>
      <c r="Y26" s="54">
        <f t="shared" si="3"/>
        <v>-565561</v>
      </c>
      <c r="Z26" s="55">
        <f>+IF(X26&lt;&gt;0,+(Y26/X26)*100,0)</f>
        <v>-30.591534820824883</v>
      </c>
      <c r="AA26" s="56">
        <f>SUM(AA21:AA25)</f>
        <v>2465000</v>
      </c>
    </row>
    <row r="27" spans="1:27" ht="12.75">
      <c r="A27" s="57" t="s">
        <v>38</v>
      </c>
      <c r="B27" s="67"/>
      <c r="C27" s="9">
        <v>79425</v>
      </c>
      <c r="D27" s="10"/>
      <c r="E27" s="11">
        <v>2623120</v>
      </c>
      <c r="F27" s="11">
        <v>500000</v>
      </c>
      <c r="G27" s="11"/>
      <c r="H27" s="11"/>
      <c r="I27" s="11"/>
      <c r="J27" s="11"/>
      <c r="K27" s="11"/>
      <c r="L27" s="11">
        <v>305461</v>
      </c>
      <c r="M27" s="11"/>
      <c r="N27" s="11">
        <v>305461</v>
      </c>
      <c r="O27" s="11"/>
      <c r="P27" s="11">
        <v>71462</v>
      </c>
      <c r="Q27" s="11">
        <v>72123</v>
      </c>
      <c r="R27" s="11">
        <v>143585</v>
      </c>
      <c r="S27" s="11"/>
      <c r="T27" s="11"/>
      <c r="U27" s="11"/>
      <c r="V27" s="11"/>
      <c r="W27" s="11">
        <v>449046</v>
      </c>
      <c r="X27" s="11">
        <v>375000</v>
      </c>
      <c r="Y27" s="11">
        <v>74046</v>
      </c>
      <c r="Z27" s="2">
        <v>19.75</v>
      </c>
      <c r="AA27" s="15">
        <v>500000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3107467</v>
      </c>
      <c r="D30" s="10"/>
      <c r="E30" s="11">
        <v>1600000</v>
      </c>
      <c r="F30" s="11">
        <v>1600000</v>
      </c>
      <c r="G30" s="11">
        <v>59707</v>
      </c>
      <c r="H30" s="11">
        <v>150763</v>
      </c>
      <c r="I30" s="11">
        <v>58687</v>
      </c>
      <c r="J30" s="11">
        <v>269157</v>
      </c>
      <c r="K30" s="11">
        <v>105955</v>
      </c>
      <c r="L30" s="11">
        <v>289057</v>
      </c>
      <c r="M30" s="11">
        <v>54306</v>
      </c>
      <c r="N30" s="11">
        <v>449318</v>
      </c>
      <c r="O30" s="11">
        <v>3806</v>
      </c>
      <c r="P30" s="11">
        <v>154531</v>
      </c>
      <c r="Q30" s="11">
        <v>64707</v>
      </c>
      <c r="R30" s="11">
        <v>223044</v>
      </c>
      <c r="S30" s="11"/>
      <c r="T30" s="11"/>
      <c r="U30" s="11"/>
      <c r="V30" s="11"/>
      <c r="W30" s="11">
        <v>941519</v>
      </c>
      <c r="X30" s="11">
        <v>1200000</v>
      </c>
      <c r="Y30" s="11">
        <v>-258481</v>
      </c>
      <c r="Z30" s="2">
        <v>-21.54</v>
      </c>
      <c r="AA30" s="15">
        <v>1600000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4610571</v>
      </c>
      <c r="D36" s="10">
        <f t="shared" si="4"/>
        <v>0</v>
      </c>
      <c r="E36" s="11">
        <f t="shared" si="4"/>
        <v>2275000</v>
      </c>
      <c r="F36" s="11">
        <f t="shared" si="4"/>
        <v>2175000</v>
      </c>
      <c r="G36" s="11">
        <f t="shared" si="4"/>
        <v>13273</v>
      </c>
      <c r="H36" s="11">
        <f t="shared" si="4"/>
        <v>0</v>
      </c>
      <c r="I36" s="11">
        <f t="shared" si="4"/>
        <v>8475</v>
      </c>
      <c r="J36" s="11">
        <f t="shared" si="4"/>
        <v>21748</v>
      </c>
      <c r="K36" s="11">
        <f t="shared" si="4"/>
        <v>32808</v>
      </c>
      <c r="L36" s="11">
        <f t="shared" si="4"/>
        <v>25918</v>
      </c>
      <c r="M36" s="11">
        <f t="shared" si="4"/>
        <v>6238</v>
      </c>
      <c r="N36" s="11">
        <f t="shared" si="4"/>
        <v>64964</v>
      </c>
      <c r="O36" s="11">
        <f t="shared" si="4"/>
        <v>33720</v>
      </c>
      <c r="P36" s="11">
        <f t="shared" si="4"/>
        <v>-24455</v>
      </c>
      <c r="Q36" s="11">
        <f t="shared" si="4"/>
        <v>13504</v>
      </c>
      <c r="R36" s="11">
        <f t="shared" si="4"/>
        <v>22769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109481</v>
      </c>
      <c r="X36" s="11">
        <f t="shared" si="4"/>
        <v>1631250</v>
      </c>
      <c r="Y36" s="11">
        <f t="shared" si="4"/>
        <v>-1521769</v>
      </c>
      <c r="Z36" s="2">
        <f aca="true" t="shared" si="5" ref="Z36:Z49">+IF(X36&lt;&gt;0,+(Y36/X36)*100,0)</f>
        <v>-93.28852107279694</v>
      </c>
      <c r="AA36" s="15">
        <f>AA6+AA21</f>
        <v>2175000</v>
      </c>
    </row>
    <row r="37" spans="1:27" ht="12.75">
      <c r="A37" s="49" t="s">
        <v>33</v>
      </c>
      <c r="B37" s="50"/>
      <c r="C37" s="9">
        <f t="shared" si="4"/>
        <v>4001614</v>
      </c>
      <c r="D37" s="10">
        <f t="shared" si="4"/>
        <v>0</v>
      </c>
      <c r="E37" s="11">
        <f t="shared" si="4"/>
        <v>3295060</v>
      </c>
      <c r="F37" s="11">
        <f t="shared" si="4"/>
        <v>5800460</v>
      </c>
      <c r="G37" s="11">
        <f t="shared" si="4"/>
        <v>24304</v>
      </c>
      <c r="H37" s="11">
        <f t="shared" si="4"/>
        <v>79261</v>
      </c>
      <c r="I37" s="11">
        <f t="shared" si="4"/>
        <v>227462</v>
      </c>
      <c r="J37" s="11">
        <f t="shared" si="4"/>
        <v>331027</v>
      </c>
      <c r="K37" s="11">
        <f t="shared" si="4"/>
        <v>239554</v>
      </c>
      <c r="L37" s="11">
        <f t="shared" si="4"/>
        <v>722713</v>
      </c>
      <c r="M37" s="11">
        <f t="shared" si="4"/>
        <v>336179</v>
      </c>
      <c r="N37" s="11">
        <f t="shared" si="4"/>
        <v>1298446</v>
      </c>
      <c r="O37" s="11">
        <f t="shared" si="4"/>
        <v>34622</v>
      </c>
      <c r="P37" s="11">
        <f t="shared" si="4"/>
        <v>132909</v>
      </c>
      <c r="Q37" s="11">
        <f t="shared" si="4"/>
        <v>275309</v>
      </c>
      <c r="R37" s="11">
        <f t="shared" si="4"/>
        <v>442840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2072313</v>
      </c>
      <c r="X37" s="11">
        <f t="shared" si="4"/>
        <v>4350345</v>
      </c>
      <c r="Y37" s="11">
        <f t="shared" si="4"/>
        <v>-2278032</v>
      </c>
      <c r="Z37" s="2">
        <f t="shared" si="5"/>
        <v>-52.36439868562148</v>
      </c>
      <c r="AA37" s="15">
        <f>AA7+AA22</f>
        <v>5800460</v>
      </c>
    </row>
    <row r="38" spans="1:27" ht="12.75">
      <c r="A38" s="49" t="s">
        <v>34</v>
      </c>
      <c r="B38" s="50"/>
      <c r="C38" s="9">
        <f t="shared" si="4"/>
        <v>3785</v>
      </c>
      <c r="D38" s="10">
        <f t="shared" si="4"/>
        <v>0</v>
      </c>
      <c r="E38" s="11">
        <f t="shared" si="4"/>
        <v>10785480</v>
      </c>
      <c r="F38" s="11">
        <f t="shared" si="4"/>
        <v>10550546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840</v>
      </c>
      <c r="L38" s="11">
        <f t="shared" si="4"/>
        <v>306488</v>
      </c>
      <c r="M38" s="11">
        <f t="shared" si="4"/>
        <v>0</v>
      </c>
      <c r="N38" s="11">
        <f t="shared" si="4"/>
        <v>307328</v>
      </c>
      <c r="O38" s="11">
        <f t="shared" si="4"/>
        <v>0</v>
      </c>
      <c r="P38" s="11">
        <f t="shared" si="4"/>
        <v>0</v>
      </c>
      <c r="Q38" s="11">
        <f t="shared" si="4"/>
        <v>539284</v>
      </c>
      <c r="R38" s="11">
        <f t="shared" si="4"/>
        <v>539284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846612</v>
      </c>
      <c r="X38" s="11">
        <f t="shared" si="4"/>
        <v>7912910</v>
      </c>
      <c r="Y38" s="11">
        <f t="shared" si="4"/>
        <v>-7066298</v>
      </c>
      <c r="Z38" s="2">
        <f t="shared" si="5"/>
        <v>-89.3008766686339</v>
      </c>
      <c r="AA38" s="15">
        <f>AA8+AA23</f>
        <v>10550546</v>
      </c>
    </row>
    <row r="39" spans="1:27" ht="12.75">
      <c r="A39" s="49" t="s">
        <v>35</v>
      </c>
      <c r="B39" s="50"/>
      <c r="C39" s="9">
        <f t="shared" si="4"/>
        <v>20224299</v>
      </c>
      <c r="D39" s="10">
        <f t="shared" si="4"/>
        <v>0</v>
      </c>
      <c r="E39" s="11">
        <f t="shared" si="4"/>
        <v>8875700</v>
      </c>
      <c r="F39" s="11">
        <f t="shared" si="4"/>
        <v>10390120</v>
      </c>
      <c r="G39" s="11">
        <f t="shared" si="4"/>
        <v>4166419</v>
      </c>
      <c r="H39" s="11">
        <f t="shared" si="4"/>
        <v>16200</v>
      </c>
      <c r="I39" s="11">
        <f t="shared" si="4"/>
        <v>1381276</v>
      </c>
      <c r="J39" s="11">
        <f t="shared" si="4"/>
        <v>5563895</v>
      </c>
      <c r="K39" s="11">
        <f t="shared" si="4"/>
        <v>0</v>
      </c>
      <c r="L39" s="11">
        <f t="shared" si="4"/>
        <v>0</v>
      </c>
      <c r="M39" s="11">
        <f t="shared" si="4"/>
        <v>2417</v>
      </c>
      <c r="N39" s="11">
        <f t="shared" si="4"/>
        <v>2417</v>
      </c>
      <c r="O39" s="11">
        <f t="shared" si="4"/>
        <v>0</v>
      </c>
      <c r="P39" s="11">
        <f t="shared" si="4"/>
        <v>268765</v>
      </c>
      <c r="Q39" s="11">
        <f t="shared" si="4"/>
        <v>1530300</v>
      </c>
      <c r="R39" s="11">
        <f t="shared" si="4"/>
        <v>1799065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7365377</v>
      </c>
      <c r="X39" s="11">
        <f t="shared" si="4"/>
        <v>7792590</v>
      </c>
      <c r="Y39" s="11">
        <f t="shared" si="4"/>
        <v>-427213</v>
      </c>
      <c r="Z39" s="2">
        <f t="shared" si="5"/>
        <v>-5.482297926620032</v>
      </c>
      <c r="AA39" s="15">
        <f>AA9+AA24</f>
        <v>10390120</v>
      </c>
    </row>
    <row r="40" spans="1:27" ht="12.75">
      <c r="A40" s="49" t="s">
        <v>36</v>
      </c>
      <c r="B40" s="50"/>
      <c r="C40" s="9">
        <f t="shared" si="4"/>
        <v>23839468</v>
      </c>
      <c r="D40" s="10">
        <f t="shared" si="4"/>
        <v>0</v>
      </c>
      <c r="E40" s="11">
        <f t="shared" si="4"/>
        <v>0</v>
      </c>
      <c r="F40" s="11">
        <f t="shared" si="4"/>
        <v>715596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536697</v>
      </c>
      <c r="Y40" s="11">
        <f t="shared" si="4"/>
        <v>-536697</v>
      </c>
      <c r="Z40" s="2">
        <f t="shared" si="5"/>
        <v>-100</v>
      </c>
      <c r="AA40" s="15">
        <f>AA10+AA25</f>
        <v>715596</v>
      </c>
    </row>
    <row r="41" spans="1:27" ht="12.75">
      <c r="A41" s="51" t="s">
        <v>37</v>
      </c>
      <c r="B41" s="50"/>
      <c r="C41" s="52">
        <f aca="true" t="shared" si="6" ref="C41:Y41">SUM(C36:C40)</f>
        <v>52679737</v>
      </c>
      <c r="D41" s="53">
        <f t="shared" si="6"/>
        <v>0</v>
      </c>
      <c r="E41" s="54">
        <f t="shared" si="6"/>
        <v>25231240</v>
      </c>
      <c r="F41" s="54">
        <f t="shared" si="6"/>
        <v>29631722</v>
      </c>
      <c r="G41" s="54">
        <f t="shared" si="6"/>
        <v>4203996</v>
      </c>
      <c r="H41" s="54">
        <f t="shared" si="6"/>
        <v>95461</v>
      </c>
      <c r="I41" s="54">
        <f t="shared" si="6"/>
        <v>1617213</v>
      </c>
      <c r="J41" s="54">
        <f t="shared" si="6"/>
        <v>5916670</v>
      </c>
      <c r="K41" s="54">
        <f t="shared" si="6"/>
        <v>273202</v>
      </c>
      <c r="L41" s="54">
        <f t="shared" si="6"/>
        <v>1055119</v>
      </c>
      <c r="M41" s="54">
        <f t="shared" si="6"/>
        <v>344834</v>
      </c>
      <c r="N41" s="54">
        <f t="shared" si="6"/>
        <v>1673155</v>
      </c>
      <c r="O41" s="54">
        <f t="shared" si="6"/>
        <v>68342</v>
      </c>
      <c r="P41" s="54">
        <f t="shared" si="6"/>
        <v>377219</v>
      </c>
      <c r="Q41" s="54">
        <f t="shared" si="6"/>
        <v>2358397</v>
      </c>
      <c r="R41" s="54">
        <f t="shared" si="6"/>
        <v>2803958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10393783</v>
      </c>
      <c r="X41" s="54">
        <f t="shared" si="6"/>
        <v>22223792</v>
      </c>
      <c r="Y41" s="54">
        <f t="shared" si="6"/>
        <v>-11830009</v>
      </c>
      <c r="Z41" s="55">
        <f t="shared" si="5"/>
        <v>-53.231280242363674</v>
      </c>
      <c r="AA41" s="56">
        <f>SUM(AA36:AA40)</f>
        <v>29631722</v>
      </c>
    </row>
    <row r="42" spans="1:27" ht="12.75">
      <c r="A42" s="57" t="s">
        <v>38</v>
      </c>
      <c r="B42" s="38"/>
      <c r="C42" s="68">
        <f aca="true" t="shared" si="7" ref="C42:Y48">C12+C27</f>
        <v>276547</v>
      </c>
      <c r="D42" s="69">
        <f t="shared" si="7"/>
        <v>0</v>
      </c>
      <c r="E42" s="70">
        <f t="shared" si="7"/>
        <v>7030240</v>
      </c>
      <c r="F42" s="70">
        <f t="shared" si="7"/>
        <v>6126910</v>
      </c>
      <c r="G42" s="70">
        <f t="shared" si="7"/>
        <v>71237</v>
      </c>
      <c r="H42" s="70">
        <f t="shared" si="7"/>
        <v>54803</v>
      </c>
      <c r="I42" s="70">
        <f t="shared" si="7"/>
        <v>369982</v>
      </c>
      <c r="J42" s="70">
        <f t="shared" si="7"/>
        <v>496022</v>
      </c>
      <c r="K42" s="70">
        <f t="shared" si="7"/>
        <v>1009855</v>
      </c>
      <c r="L42" s="70">
        <f t="shared" si="7"/>
        <v>746151</v>
      </c>
      <c r="M42" s="70">
        <f t="shared" si="7"/>
        <v>1655898</v>
      </c>
      <c r="N42" s="70">
        <f t="shared" si="7"/>
        <v>3411904</v>
      </c>
      <c r="O42" s="70">
        <f t="shared" si="7"/>
        <v>288174</v>
      </c>
      <c r="P42" s="70">
        <f t="shared" si="7"/>
        <v>466048</v>
      </c>
      <c r="Q42" s="70">
        <f t="shared" si="7"/>
        <v>102327</v>
      </c>
      <c r="R42" s="70">
        <f t="shared" si="7"/>
        <v>856549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4764475</v>
      </c>
      <c r="X42" s="70">
        <f t="shared" si="7"/>
        <v>4595183</v>
      </c>
      <c r="Y42" s="70">
        <f t="shared" si="7"/>
        <v>169292</v>
      </c>
      <c r="Z42" s="72">
        <f t="shared" si="5"/>
        <v>3.6841187826469586</v>
      </c>
      <c r="AA42" s="71">
        <f aca="true" t="shared" si="8" ref="AA42:AA48">AA12+AA27</f>
        <v>6126910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21439059</v>
      </c>
      <c r="D45" s="69">
        <f t="shared" si="7"/>
        <v>0</v>
      </c>
      <c r="E45" s="70">
        <f t="shared" si="7"/>
        <v>20974650</v>
      </c>
      <c r="F45" s="70">
        <f t="shared" si="7"/>
        <v>22630931</v>
      </c>
      <c r="G45" s="70">
        <f t="shared" si="7"/>
        <v>1633499</v>
      </c>
      <c r="H45" s="70">
        <f t="shared" si="7"/>
        <v>485974</v>
      </c>
      <c r="I45" s="70">
        <f t="shared" si="7"/>
        <v>1261280</v>
      </c>
      <c r="J45" s="70">
        <f t="shared" si="7"/>
        <v>3380753</v>
      </c>
      <c r="K45" s="70">
        <f t="shared" si="7"/>
        <v>892693</v>
      </c>
      <c r="L45" s="70">
        <f t="shared" si="7"/>
        <v>1647044</v>
      </c>
      <c r="M45" s="70">
        <f t="shared" si="7"/>
        <v>541627</v>
      </c>
      <c r="N45" s="70">
        <f t="shared" si="7"/>
        <v>3081364</v>
      </c>
      <c r="O45" s="70">
        <f t="shared" si="7"/>
        <v>2615471</v>
      </c>
      <c r="P45" s="70">
        <f t="shared" si="7"/>
        <v>1944529</v>
      </c>
      <c r="Q45" s="70">
        <f t="shared" si="7"/>
        <v>1244613</v>
      </c>
      <c r="R45" s="70">
        <f t="shared" si="7"/>
        <v>5804613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12266730</v>
      </c>
      <c r="X45" s="70">
        <f t="shared" si="7"/>
        <v>16973198</v>
      </c>
      <c r="Y45" s="70">
        <f t="shared" si="7"/>
        <v>-4706468</v>
      </c>
      <c r="Z45" s="72">
        <f t="shared" si="5"/>
        <v>-27.72882281818665</v>
      </c>
      <c r="AA45" s="71">
        <f t="shared" si="8"/>
        <v>22630931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74395343</v>
      </c>
      <c r="D49" s="81">
        <f t="shared" si="9"/>
        <v>0</v>
      </c>
      <c r="E49" s="82">
        <f t="shared" si="9"/>
        <v>53236130</v>
      </c>
      <c r="F49" s="82">
        <f t="shared" si="9"/>
        <v>58389563</v>
      </c>
      <c r="G49" s="82">
        <f t="shared" si="9"/>
        <v>5908732</v>
      </c>
      <c r="H49" s="82">
        <f t="shared" si="9"/>
        <v>636238</v>
      </c>
      <c r="I49" s="82">
        <f t="shared" si="9"/>
        <v>3248475</v>
      </c>
      <c r="J49" s="82">
        <f t="shared" si="9"/>
        <v>9793445</v>
      </c>
      <c r="K49" s="82">
        <f t="shared" si="9"/>
        <v>2175750</v>
      </c>
      <c r="L49" s="82">
        <f t="shared" si="9"/>
        <v>3448314</v>
      </c>
      <c r="M49" s="82">
        <f t="shared" si="9"/>
        <v>2542359</v>
      </c>
      <c r="N49" s="82">
        <f t="shared" si="9"/>
        <v>8166423</v>
      </c>
      <c r="O49" s="82">
        <f t="shared" si="9"/>
        <v>2971987</v>
      </c>
      <c r="P49" s="82">
        <f t="shared" si="9"/>
        <v>2787796</v>
      </c>
      <c r="Q49" s="82">
        <f t="shared" si="9"/>
        <v>3705337</v>
      </c>
      <c r="R49" s="82">
        <f t="shared" si="9"/>
        <v>9465120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27424988</v>
      </c>
      <c r="X49" s="82">
        <f t="shared" si="9"/>
        <v>43792173</v>
      </c>
      <c r="Y49" s="82">
        <f t="shared" si="9"/>
        <v>-16367185</v>
      </c>
      <c r="Z49" s="83">
        <f t="shared" si="5"/>
        <v>-37.37468108741715</v>
      </c>
      <c r="AA49" s="84">
        <f>SUM(AA41:AA48)</f>
        <v>58389563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18136920</v>
      </c>
      <c r="D51" s="69">
        <f t="shared" si="10"/>
        <v>0</v>
      </c>
      <c r="E51" s="70">
        <f t="shared" si="10"/>
        <v>18574130</v>
      </c>
      <c r="F51" s="70">
        <f t="shared" si="10"/>
        <v>19935490</v>
      </c>
      <c r="G51" s="70">
        <f t="shared" si="10"/>
        <v>512354</v>
      </c>
      <c r="H51" s="70">
        <f t="shared" si="10"/>
        <v>1175844</v>
      </c>
      <c r="I51" s="70">
        <f t="shared" si="10"/>
        <v>1437995</v>
      </c>
      <c r="J51" s="70">
        <f t="shared" si="10"/>
        <v>3126193</v>
      </c>
      <c r="K51" s="70">
        <f t="shared" si="10"/>
        <v>1415035</v>
      </c>
      <c r="L51" s="70">
        <f t="shared" si="10"/>
        <v>1590799</v>
      </c>
      <c r="M51" s="70">
        <f t="shared" si="10"/>
        <v>1120661</v>
      </c>
      <c r="N51" s="70">
        <f t="shared" si="10"/>
        <v>4126495</v>
      </c>
      <c r="O51" s="70">
        <f t="shared" si="10"/>
        <v>868502</v>
      </c>
      <c r="P51" s="70">
        <f t="shared" si="10"/>
        <v>1743823</v>
      </c>
      <c r="Q51" s="70">
        <f t="shared" si="10"/>
        <v>1533797</v>
      </c>
      <c r="R51" s="70">
        <f t="shared" si="10"/>
        <v>4146122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11398810</v>
      </c>
      <c r="X51" s="70">
        <f t="shared" si="10"/>
        <v>14951618</v>
      </c>
      <c r="Y51" s="70">
        <f t="shared" si="10"/>
        <v>-3552808</v>
      </c>
      <c r="Z51" s="72">
        <f>+IF(X51&lt;&gt;0,+(Y51/X51)*100,0)</f>
        <v>-23.76203030334242</v>
      </c>
      <c r="AA51" s="71">
        <f>SUM(AA57:AA61)</f>
        <v>19935490</v>
      </c>
    </row>
    <row r="52" spans="1:27" ht="12.75">
      <c r="A52" s="87" t="s">
        <v>32</v>
      </c>
      <c r="B52" s="50"/>
      <c r="C52" s="9">
        <v>1914269</v>
      </c>
      <c r="D52" s="10"/>
      <c r="E52" s="11">
        <v>2032440</v>
      </c>
      <c r="F52" s="11">
        <v>2032440</v>
      </c>
      <c r="G52" s="11">
        <v>38134</v>
      </c>
      <c r="H52" s="11">
        <v>186397</v>
      </c>
      <c r="I52" s="11">
        <v>380072</v>
      </c>
      <c r="J52" s="11">
        <v>604603</v>
      </c>
      <c r="K52" s="11">
        <v>275559</v>
      </c>
      <c r="L52" s="11">
        <v>184608</v>
      </c>
      <c r="M52" s="11">
        <v>145948</v>
      </c>
      <c r="N52" s="11">
        <v>606115</v>
      </c>
      <c r="O52" s="11">
        <v>40229</v>
      </c>
      <c r="P52" s="11">
        <v>225775</v>
      </c>
      <c r="Q52" s="11">
        <v>368192</v>
      </c>
      <c r="R52" s="11">
        <v>634196</v>
      </c>
      <c r="S52" s="11"/>
      <c r="T52" s="11"/>
      <c r="U52" s="11"/>
      <c r="V52" s="11"/>
      <c r="W52" s="11">
        <v>1844914</v>
      </c>
      <c r="X52" s="11">
        <v>1524330</v>
      </c>
      <c r="Y52" s="11">
        <v>320584</v>
      </c>
      <c r="Z52" s="2">
        <v>21.03</v>
      </c>
      <c r="AA52" s="15">
        <v>2032440</v>
      </c>
    </row>
    <row r="53" spans="1:27" ht="12.75">
      <c r="A53" s="87" t="s">
        <v>33</v>
      </c>
      <c r="B53" s="50"/>
      <c r="C53" s="9">
        <v>3267373</v>
      </c>
      <c r="D53" s="10"/>
      <c r="E53" s="11">
        <v>1970080</v>
      </c>
      <c r="F53" s="11">
        <v>1845080</v>
      </c>
      <c r="G53" s="11">
        <v>102409</v>
      </c>
      <c r="H53" s="11">
        <v>164573</v>
      </c>
      <c r="I53" s="11">
        <v>140923</v>
      </c>
      <c r="J53" s="11">
        <v>407905</v>
      </c>
      <c r="K53" s="11">
        <v>224253</v>
      </c>
      <c r="L53" s="11">
        <v>94978</v>
      </c>
      <c r="M53" s="11">
        <v>69913</v>
      </c>
      <c r="N53" s="11">
        <v>389144</v>
      </c>
      <c r="O53" s="11">
        <v>96118</v>
      </c>
      <c r="P53" s="11">
        <v>189786</v>
      </c>
      <c r="Q53" s="11">
        <v>56589</v>
      </c>
      <c r="R53" s="11">
        <v>342493</v>
      </c>
      <c r="S53" s="11"/>
      <c r="T53" s="11"/>
      <c r="U53" s="11"/>
      <c r="V53" s="11"/>
      <c r="W53" s="11">
        <v>1139542</v>
      </c>
      <c r="X53" s="11">
        <v>1383810</v>
      </c>
      <c r="Y53" s="11">
        <v>-244268</v>
      </c>
      <c r="Z53" s="2">
        <v>-17.65</v>
      </c>
      <c r="AA53" s="15">
        <v>1845080</v>
      </c>
    </row>
    <row r="54" spans="1:27" ht="12.75">
      <c r="A54" s="87" t="s">
        <v>34</v>
      </c>
      <c r="B54" s="50"/>
      <c r="C54" s="9">
        <v>3047578</v>
      </c>
      <c r="D54" s="10"/>
      <c r="E54" s="11">
        <v>2830400</v>
      </c>
      <c r="F54" s="11">
        <v>3424900</v>
      </c>
      <c r="G54" s="11">
        <v>81463</v>
      </c>
      <c r="H54" s="11">
        <v>130440</v>
      </c>
      <c r="I54" s="11">
        <v>112347</v>
      </c>
      <c r="J54" s="11">
        <v>324250</v>
      </c>
      <c r="K54" s="11">
        <v>105873</v>
      </c>
      <c r="L54" s="11">
        <v>160399</v>
      </c>
      <c r="M54" s="11">
        <v>205940</v>
      </c>
      <c r="N54" s="11">
        <v>472212</v>
      </c>
      <c r="O54" s="11">
        <v>101174</v>
      </c>
      <c r="P54" s="11">
        <v>417102</v>
      </c>
      <c r="Q54" s="11">
        <v>278055</v>
      </c>
      <c r="R54" s="11">
        <v>796331</v>
      </c>
      <c r="S54" s="11"/>
      <c r="T54" s="11"/>
      <c r="U54" s="11"/>
      <c r="V54" s="11"/>
      <c r="W54" s="11">
        <v>1592793</v>
      </c>
      <c r="X54" s="11">
        <v>2568675</v>
      </c>
      <c r="Y54" s="11">
        <v>-975882</v>
      </c>
      <c r="Z54" s="2">
        <v>-37.99</v>
      </c>
      <c r="AA54" s="15">
        <v>3424900</v>
      </c>
    </row>
    <row r="55" spans="1:27" ht="12.75">
      <c r="A55" s="87" t="s">
        <v>35</v>
      </c>
      <c r="B55" s="50"/>
      <c r="C55" s="9">
        <v>1448536</v>
      </c>
      <c r="D55" s="10"/>
      <c r="E55" s="11">
        <v>1763610</v>
      </c>
      <c r="F55" s="11">
        <v>2263610</v>
      </c>
      <c r="G55" s="11">
        <v>14454</v>
      </c>
      <c r="H55" s="11">
        <v>62530</v>
      </c>
      <c r="I55" s="11">
        <v>53188</v>
      </c>
      <c r="J55" s="11">
        <v>130172</v>
      </c>
      <c r="K55" s="11">
        <v>201591</v>
      </c>
      <c r="L55" s="11">
        <v>264410</v>
      </c>
      <c r="M55" s="11">
        <v>182334</v>
      </c>
      <c r="N55" s="11">
        <v>648335</v>
      </c>
      <c r="O55" s="11">
        <v>202311</v>
      </c>
      <c r="P55" s="11">
        <v>144613</v>
      </c>
      <c r="Q55" s="11">
        <v>76751</v>
      </c>
      <c r="R55" s="11">
        <v>423675</v>
      </c>
      <c r="S55" s="11"/>
      <c r="T55" s="11"/>
      <c r="U55" s="11"/>
      <c r="V55" s="11"/>
      <c r="W55" s="11">
        <v>1202182</v>
      </c>
      <c r="X55" s="11">
        <v>1697708</v>
      </c>
      <c r="Y55" s="11">
        <v>-495526</v>
      </c>
      <c r="Z55" s="2">
        <v>-29.19</v>
      </c>
      <c r="AA55" s="15">
        <v>2263610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9677756</v>
      </c>
      <c r="D57" s="53">
        <f t="shared" si="11"/>
        <v>0</v>
      </c>
      <c r="E57" s="54">
        <f t="shared" si="11"/>
        <v>8596530</v>
      </c>
      <c r="F57" s="54">
        <f t="shared" si="11"/>
        <v>9566030</v>
      </c>
      <c r="G57" s="54">
        <f t="shared" si="11"/>
        <v>236460</v>
      </c>
      <c r="H57" s="54">
        <f t="shared" si="11"/>
        <v>543940</v>
      </c>
      <c r="I57" s="54">
        <f t="shared" si="11"/>
        <v>686530</v>
      </c>
      <c r="J57" s="54">
        <f t="shared" si="11"/>
        <v>1466930</v>
      </c>
      <c r="K57" s="54">
        <f t="shared" si="11"/>
        <v>807276</v>
      </c>
      <c r="L57" s="54">
        <f t="shared" si="11"/>
        <v>704395</v>
      </c>
      <c r="M57" s="54">
        <f t="shared" si="11"/>
        <v>604135</v>
      </c>
      <c r="N57" s="54">
        <f t="shared" si="11"/>
        <v>2115806</v>
      </c>
      <c r="O57" s="54">
        <f t="shared" si="11"/>
        <v>439832</v>
      </c>
      <c r="P57" s="54">
        <f t="shared" si="11"/>
        <v>977276</v>
      </c>
      <c r="Q57" s="54">
        <f t="shared" si="11"/>
        <v>779587</v>
      </c>
      <c r="R57" s="54">
        <f t="shared" si="11"/>
        <v>2196695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5779431</v>
      </c>
      <c r="X57" s="54">
        <f t="shared" si="11"/>
        <v>7174523</v>
      </c>
      <c r="Y57" s="54">
        <f t="shared" si="11"/>
        <v>-1395092</v>
      </c>
      <c r="Z57" s="55">
        <f>+IF(X57&lt;&gt;0,+(Y57/X57)*100,0)</f>
        <v>-19.445083666189376</v>
      </c>
      <c r="AA57" s="56">
        <f>SUM(AA52:AA56)</f>
        <v>9566030</v>
      </c>
    </row>
    <row r="58" spans="1:27" ht="12.75">
      <c r="A58" s="89" t="s">
        <v>38</v>
      </c>
      <c r="B58" s="38"/>
      <c r="C58" s="9">
        <v>570725</v>
      </c>
      <c r="D58" s="10"/>
      <c r="E58" s="11">
        <v>695760</v>
      </c>
      <c r="F58" s="11">
        <v>1070760</v>
      </c>
      <c r="G58" s="11">
        <v>18175</v>
      </c>
      <c r="H58" s="11">
        <v>15980</v>
      </c>
      <c r="I58" s="11">
        <v>56844</v>
      </c>
      <c r="J58" s="11">
        <v>90999</v>
      </c>
      <c r="K58" s="11">
        <v>26560</v>
      </c>
      <c r="L58" s="11">
        <v>27826</v>
      </c>
      <c r="M58" s="11">
        <v>14180</v>
      </c>
      <c r="N58" s="11">
        <v>68566</v>
      </c>
      <c r="O58" s="11">
        <v>22530</v>
      </c>
      <c r="P58" s="11">
        <v>85199</v>
      </c>
      <c r="Q58" s="11">
        <v>89579</v>
      </c>
      <c r="R58" s="11">
        <v>197308</v>
      </c>
      <c r="S58" s="11"/>
      <c r="T58" s="11"/>
      <c r="U58" s="11"/>
      <c r="V58" s="11"/>
      <c r="W58" s="11">
        <v>356873</v>
      </c>
      <c r="X58" s="11">
        <v>803070</v>
      </c>
      <c r="Y58" s="11">
        <v>-446197</v>
      </c>
      <c r="Z58" s="2">
        <v>-55.56</v>
      </c>
      <c r="AA58" s="15">
        <v>1070760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7888439</v>
      </c>
      <c r="D61" s="10"/>
      <c r="E61" s="11">
        <v>9281840</v>
      </c>
      <c r="F61" s="11">
        <v>9298700</v>
      </c>
      <c r="G61" s="11">
        <v>257719</v>
      </c>
      <c r="H61" s="11">
        <v>615924</v>
      </c>
      <c r="I61" s="11">
        <v>694621</v>
      </c>
      <c r="J61" s="11">
        <v>1568264</v>
      </c>
      <c r="K61" s="11">
        <v>581199</v>
      </c>
      <c r="L61" s="11">
        <v>858578</v>
      </c>
      <c r="M61" s="11">
        <v>502346</v>
      </c>
      <c r="N61" s="11">
        <v>1942123</v>
      </c>
      <c r="O61" s="11">
        <v>406140</v>
      </c>
      <c r="P61" s="11">
        <v>681348</v>
      </c>
      <c r="Q61" s="11">
        <v>664631</v>
      </c>
      <c r="R61" s="11">
        <v>1752119</v>
      </c>
      <c r="S61" s="11"/>
      <c r="T61" s="11"/>
      <c r="U61" s="11"/>
      <c r="V61" s="11"/>
      <c r="W61" s="11">
        <v>5262506</v>
      </c>
      <c r="X61" s="11">
        <v>6974025</v>
      </c>
      <c r="Y61" s="11">
        <v>-1711519</v>
      </c>
      <c r="Z61" s="2">
        <v>-24.54</v>
      </c>
      <c r="AA61" s="15">
        <v>9298700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>
        <v>18136914</v>
      </c>
      <c r="D66" s="13">
        <v>19935490</v>
      </c>
      <c r="E66" s="14">
        <v>18574130</v>
      </c>
      <c r="F66" s="14">
        <v>19935490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14951618</v>
      </c>
      <c r="Y66" s="14">
        <v>-14951618</v>
      </c>
      <c r="Z66" s="2">
        <v>-100</v>
      </c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512354</v>
      </c>
      <c r="H68" s="11">
        <v>1175843</v>
      </c>
      <c r="I68" s="11">
        <v>1437994</v>
      </c>
      <c r="J68" s="11">
        <v>3126191</v>
      </c>
      <c r="K68" s="11">
        <v>1415035</v>
      </c>
      <c r="L68" s="11">
        <v>1590799</v>
      </c>
      <c r="M68" s="11">
        <v>1120662</v>
      </c>
      <c r="N68" s="11">
        <v>4126496</v>
      </c>
      <c r="O68" s="11">
        <v>868500</v>
      </c>
      <c r="P68" s="11">
        <v>1743821</v>
      </c>
      <c r="Q68" s="11">
        <v>1533799</v>
      </c>
      <c r="R68" s="11">
        <v>4146120</v>
      </c>
      <c r="S68" s="11"/>
      <c r="T68" s="11"/>
      <c r="U68" s="11"/>
      <c r="V68" s="11"/>
      <c r="W68" s="11">
        <v>11398807</v>
      </c>
      <c r="X68" s="11"/>
      <c r="Y68" s="11">
        <v>11398807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18136914</v>
      </c>
      <c r="D69" s="81">
        <f t="shared" si="12"/>
        <v>19935490</v>
      </c>
      <c r="E69" s="82">
        <f t="shared" si="12"/>
        <v>18574130</v>
      </c>
      <c r="F69" s="82">
        <f t="shared" si="12"/>
        <v>19935490</v>
      </c>
      <c r="G69" s="82">
        <f t="shared" si="12"/>
        <v>512354</v>
      </c>
      <c r="H69" s="82">
        <f t="shared" si="12"/>
        <v>1175843</v>
      </c>
      <c r="I69" s="82">
        <f t="shared" si="12"/>
        <v>1437994</v>
      </c>
      <c r="J69" s="82">
        <f t="shared" si="12"/>
        <v>3126191</v>
      </c>
      <c r="K69" s="82">
        <f t="shared" si="12"/>
        <v>1415035</v>
      </c>
      <c r="L69" s="82">
        <f t="shared" si="12"/>
        <v>1590799</v>
      </c>
      <c r="M69" s="82">
        <f t="shared" si="12"/>
        <v>1120662</v>
      </c>
      <c r="N69" s="82">
        <f t="shared" si="12"/>
        <v>4126496</v>
      </c>
      <c r="O69" s="82">
        <f t="shared" si="12"/>
        <v>868500</v>
      </c>
      <c r="P69" s="82">
        <f t="shared" si="12"/>
        <v>1743821</v>
      </c>
      <c r="Q69" s="82">
        <f t="shared" si="12"/>
        <v>1533799</v>
      </c>
      <c r="R69" s="82">
        <f t="shared" si="12"/>
        <v>4146120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11398807</v>
      </c>
      <c r="X69" s="82">
        <f t="shared" si="12"/>
        <v>14951618</v>
      </c>
      <c r="Y69" s="82">
        <f t="shared" si="12"/>
        <v>-3552811</v>
      </c>
      <c r="Z69" s="83">
        <f>+IF(X69&lt;&gt;0,+(Y69/X69)*100,0)</f>
        <v>-23.7620503680605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4773245</v>
      </c>
      <c r="D5" s="45">
        <f t="shared" si="0"/>
        <v>0</v>
      </c>
      <c r="E5" s="46">
        <f t="shared" si="0"/>
        <v>18494360</v>
      </c>
      <c r="F5" s="46">
        <f t="shared" si="0"/>
        <v>11783917</v>
      </c>
      <c r="G5" s="46">
        <f t="shared" si="0"/>
        <v>964</v>
      </c>
      <c r="H5" s="46">
        <f t="shared" si="0"/>
        <v>169596</v>
      </c>
      <c r="I5" s="46">
        <f t="shared" si="0"/>
        <v>835415</v>
      </c>
      <c r="J5" s="46">
        <f t="shared" si="0"/>
        <v>1005975</v>
      </c>
      <c r="K5" s="46">
        <f t="shared" si="0"/>
        <v>886080</v>
      </c>
      <c r="L5" s="46">
        <f t="shared" si="0"/>
        <v>3158586</v>
      </c>
      <c r="M5" s="46">
        <f t="shared" si="0"/>
        <v>2458185</v>
      </c>
      <c r="N5" s="46">
        <f t="shared" si="0"/>
        <v>6502851</v>
      </c>
      <c r="O5" s="46">
        <f t="shared" si="0"/>
        <v>310436</v>
      </c>
      <c r="P5" s="46">
        <f t="shared" si="0"/>
        <v>27187</v>
      </c>
      <c r="Q5" s="46">
        <f t="shared" si="0"/>
        <v>236682</v>
      </c>
      <c r="R5" s="46">
        <f t="shared" si="0"/>
        <v>574305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8083131</v>
      </c>
      <c r="X5" s="46">
        <f t="shared" si="0"/>
        <v>8837938</v>
      </c>
      <c r="Y5" s="46">
        <f t="shared" si="0"/>
        <v>-754807</v>
      </c>
      <c r="Z5" s="47">
        <f>+IF(X5&lt;&gt;0,+(Y5/X5)*100,0)</f>
        <v>-8.540532870902693</v>
      </c>
      <c r="AA5" s="48">
        <f>SUM(AA11:AA18)</f>
        <v>11783917</v>
      </c>
    </row>
    <row r="6" spans="1:27" ht="12.75">
      <c r="A6" s="49" t="s">
        <v>32</v>
      </c>
      <c r="B6" s="50"/>
      <c r="C6" s="9"/>
      <c r="D6" s="10"/>
      <c r="E6" s="11">
        <v>670000</v>
      </c>
      <c r="F6" s="11">
        <v>775650</v>
      </c>
      <c r="G6" s="11"/>
      <c r="H6" s="11"/>
      <c r="I6" s="11"/>
      <c r="J6" s="11"/>
      <c r="K6" s="11"/>
      <c r="L6" s="11">
        <v>72573</v>
      </c>
      <c r="M6" s="11"/>
      <c r="N6" s="11">
        <v>72573</v>
      </c>
      <c r="O6" s="11">
        <v>166846</v>
      </c>
      <c r="P6" s="11"/>
      <c r="Q6" s="11"/>
      <c r="R6" s="11">
        <v>166846</v>
      </c>
      <c r="S6" s="11"/>
      <c r="T6" s="11"/>
      <c r="U6" s="11"/>
      <c r="V6" s="11"/>
      <c r="W6" s="11">
        <v>239419</v>
      </c>
      <c r="X6" s="11">
        <v>581738</v>
      </c>
      <c r="Y6" s="11">
        <v>-342319</v>
      </c>
      <c r="Z6" s="2">
        <v>-58.84</v>
      </c>
      <c r="AA6" s="15">
        <v>775650</v>
      </c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>
        <v>95000</v>
      </c>
      <c r="F8" s="11">
        <v>67100</v>
      </c>
      <c r="G8" s="11"/>
      <c r="H8" s="11"/>
      <c r="I8" s="11"/>
      <c r="J8" s="11"/>
      <c r="K8" s="11">
        <v>67041</v>
      </c>
      <c r="L8" s="11"/>
      <c r="M8" s="11"/>
      <c r="N8" s="11">
        <v>67041</v>
      </c>
      <c r="O8" s="11"/>
      <c r="P8" s="11"/>
      <c r="Q8" s="11"/>
      <c r="R8" s="11"/>
      <c r="S8" s="11"/>
      <c r="T8" s="11"/>
      <c r="U8" s="11"/>
      <c r="V8" s="11"/>
      <c r="W8" s="11">
        <v>67041</v>
      </c>
      <c r="X8" s="11">
        <v>50325</v>
      </c>
      <c r="Y8" s="11">
        <v>16716</v>
      </c>
      <c r="Z8" s="2">
        <v>33.22</v>
      </c>
      <c r="AA8" s="15">
        <v>67100</v>
      </c>
    </row>
    <row r="9" spans="1:27" ht="12.75">
      <c r="A9" s="49" t="s">
        <v>35</v>
      </c>
      <c r="B9" s="50"/>
      <c r="C9" s="9"/>
      <c r="D9" s="10"/>
      <c r="E9" s="11">
        <v>30000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>
        <v>202701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202701</v>
      </c>
      <c r="D11" s="53">
        <f t="shared" si="1"/>
        <v>0</v>
      </c>
      <c r="E11" s="54">
        <f t="shared" si="1"/>
        <v>795000</v>
      </c>
      <c r="F11" s="54">
        <f t="shared" si="1"/>
        <v>842750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67041</v>
      </c>
      <c r="L11" s="54">
        <f t="shared" si="1"/>
        <v>72573</v>
      </c>
      <c r="M11" s="54">
        <f t="shared" si="1"/>
        <v>0</v>
      </c>
      <c r="N11" s="54">
        <f t="shared" si="1"/>
        <v>139614</v>
      </c>
      <c r="O11" s="54">
        <f t="shared" si="1"/>
        <v>166846</v>
      </c>
      <c r="P11" s="54">
        <f t="shared" si="1"/>
        <v>0</v>
      </c>
      <c r="Q11" s="54">
        <f t="shared" si="1"/>
        <v>0</v>
      </c>
      <c r="R11" s="54">
        <f t="shared" si="1"/>
        <v>166846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306460</v>
      </c>
      <c r="X11" s="54">
        <f t="shared" si="1"/>
        <v>632063</v>
      </c>
      <c r="Y11" s="54">
        <f t="shared" si="1"/>
        <v>-325603</v>
      </c>
      <c r="Z11" s="55">
        <f>+IF(X11&lt;&gt;0,+(Y11/X11)*100,0)</f>
        <v>-51.51432689462917</v>
      </c>
      <c r="AA11" s="56">
        <f>SUM(AA6:AA10)</f>
        <v>842750</v>
      </c>
    </row>
    <row r="12" spans="1:27" ht="12.75">
      <c r="A12" s="57" t="s">
        <v>38</v>
      </c>
      <c r="B12" s="38"/>
      <c r="C12" s="9">
        <v>720446</v>
      </c>
      <c r="D12" s="10"/>
      <c r="E12" s="11">
        <v>407000</v>
      </c>
      <c r="F12" s="11">
        <v>824900</v>
      </c>
      <c r="G12" s="11"/>
      <c r="H12" s="11"/>
      <c r="I12" s="11">
        <v>74880</v>
      </c>
      <c r="J12" s="11">
        <v>74880</v>
      </c>
      <c r="K12" s="11">
        <v>162116</v>
      </c>
      <c r="L12" s="11">
        <v>35022</v>
      </c>
      <c r="M12" s="11"/>
      <c r="N12" s="11">
        <v>197138</v>
      </c>
      <c r="O12" s="11"/>
      <c r="P12" s="11">
        <v>7460</v>
      </c>
      <c r="Q12" s="11">
        <v>76675</v>
      </c>
      <c r="R12" s="11">
        <v>84135</v>
      </c>
      <c r="S12" s="11"/>
      <c r="T12" s="11"/>
      <c r="U12" s="11"/>
      <c r="V12" s="11"/>
      <c r="W12" s="11">
        <v>356153</v>
      </c>
      <c r="X12" s="11">
        <v>618675</v>
      </c>
      <c r="Y12" s="11">
        <v>-262522</v>
      </c>
      <c r="Z12" s="2">
        <v>-42.43</v>
      </c>
      <c r="AA12" s="15">
        <v>824900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3472406</v>
      </c>
      <c r="D15" s="10"/>
      <c r="E15" s="11">
        <v>16969560</v>
      </c>
      <c r="F15" s="11">
        <v>10116267</v>
      </c>
      <c r="G15" s="11">
        <v>964</v>
      </c>
      <c r="H15" s="11">
        <v>169596</v>
      </c>
      <c r="I15" s="11">
        <v>760535</v>
      </c>
      <c r="J15" s="11">
        <v>931095</v>
      </c>
      <c r="K15" s="11">
        <v>656923</v>
      </c>
      <c r="L15" s="11">
        <v>3050991</v>
      </c>
      <c r="M15" s="11">
        <v>2458185</v>
      </c>
      <c r="N15" s="11">
        <v>6166099</v>
      </c>
      <c r="O15" s="11">
        <v>143590</v>
      </c>
      <c r="P15" s="11">
        <v>19727</v>
      </c>
      <c r="Q15" s="11">
        <v>160007</v>
      </c>
      <c r="R15" s="11">
        <v>323324</v>
      </c>
      <c r="S15" s="11"/>
      <c r="T15" s="11"/>
      <c r="U15" s="11"/>
      <c r="V15" s="11"/>
      <c r="W15" s="11">
        <v>7420518</v>
      </c>
      <c r="X15" s="11">
        <v>7587200</v>
      </c>
      <c r="Y15" s="11">
        <v>-166682</v>
      </c>
      <c r="Z15" s="2">
        <v>-2.2</v>
      </c>
      <c r="AA15" s="15">
        <v>10116267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377692</v>
      </c>
      <c r="D18" s="17"/>
      <c r="E18" s="18">
        <v>322800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670000</v>
      </c>
      <c r="F36" s="11">
        <f t="shared" si="4"/>
        <v>775650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72573</v>
      </c>
      <c r="M36" s="11">
        <f t="shared" si="4"/>
        <v>0</v>
      </c>
      <c r="N36" s="11">
        <f t="shared" si="4"/>
        <v>72573</v>
      </c>
      <c r="O36" s="11">
        <f t="shared" si="4"/>
        <v>166846</v>
      </c>
      <c r="P36" s="11">
        <f t="shared" si="4"/>
        <v>0</v>
      </c>
      <c r="Q36" s="11">
        <f t="shared" si="4"/>
        <v>0</v>
      </c>
      <c r="R36" s="11">
        <f t="shared" si="4"/>
        <v>166846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239419</v>
      </c>
      <c r="X36" s="11">
        <f t="shared" si="4"/>
        <v>581738</v>
      </c>
      <c r="Y36" s="11">
        <f t="shared" si="4"/>
        <v>-342319</v>
      </c>
      <c r="Z36" s="2">
        <f aca="true" t="shared" si="5" ref="Z36:Z49">+IF(X36&lt;&gt;0,+(Y36/X36)*100,0)</f>
        <v>-58.84418758960219</v>
      </c>
      <c r="AA36" s="15">
        <f>AA6+AA21</f>
        <v>775650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95000</v>
      </c>
      <c r="F38" s="11">
        <f t="shared" si="4"/>
        <v>67100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67041</v>
      </c>
      <c r="L38" s="11">
        <f t="shared" si="4"/>
        <v>0</v>
      </c>
      <c r="M38" s="11">
        <f t="shared" si="4"/>
        <v>0</v>
      </c>
      <c r="N38" s="11">
        <f t="shared" si="4"/>
        <v>67041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67041</v>
      </c>
      <c r="X38" s="11">
        <f t="shared" si="4"/>
        <v>50325</v>
      </c>
      <c r="Y38" s="11">
        <f t="shared" si="4"/>
        <v>16716</v>
      </c>
      <c r="Z38" s="2">
        <f t="shared" si="5"/>
        <v>33.216095380029806</v>
      </c>
      <c r="AA38" s="15">
        <f>AA8+AA23</f>
        <v>67100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30000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202701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202701</v>
      </c>
      <c r="D41" s="53">
        <f t="shared" si="6"/>
        <v>0</v>
      </c>
      <c r="E41" s="54">
        <f t="shared" si="6"/>
        <v>795000</v>
      </c>
      <c r="F41" s="54">
        <f t="shared" si="6"/>
        <v>842750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67041</v>
      </c>
      <c r="L41" s="54">
        <f t="shared" si="6"/>
        <v>72573</v>
      </c>
      <c r="M41" s="54">
        <f t="shared" si="6"/>
        <v>0</v>
      </c>
      <c r="N41" s="54">
        <f t="shared" si="6"/>
        <v>139614</v>
      </c>
      <c r="O41" s="54">
        <f t="shared" si="6"/>
        <v>166846</v>
      </c>
      <c r="P41" s="54">
        <f t="shared" si="6"/>
        <v>0</v>
      </c>
      <c r="Q41" s="54">
        <f t="shared" si="6"/>
        <v>0</v>
      </c>
      <c r="R41" s="54">
        <f t="shared" si="6"/>
        <v>166846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306460</v>
      </c>
      <c r="X41" s="54">
        <f t="shared" si="6"/>
        <v>632063</v>
      </c>
      <c r="Y41" s="54">
        <f t="shared" si="6"/>
        <v>-325603</v>
      </c>
      <c r="Z41" s="55">
        <f t="shared" si="5"/>
        <v>-51.51432689462917</v>
      </c>
      <c r="AA41" s="56">
        <f>SUM(AA36:AA40)</f>
        <v>842750</v>
      </c>
    </row>
    <row r="42" spans="1:27" ht="12.75">
      <c r="A42" s="57" t="s">
        <v>38</v>
      </c>
      <c r="B42" s="38"/>
      <c r="C42" s="68">
        <f aca="true" t="shared" si="7" ref="C42:Y48">C12+C27</f>
        <v>720446</v>
      </c>
      <c r="D42" s="69">
        <f t="shared" si="7"/>
        <v>0</v>
      </c>
      <c r="E42" s="70">
        <f t="shared" si="7"/>
        <v>407000</v>
      </c>
      <c r="F42" s="70">
        <f t="shared" si="7"/>
        <v>824900</v>
      </c>
      <c r="G42" s="70">
        <f t="shared" si="7"/>
        <v>0</v>
      </c>
      <c r="H42" s="70">
        <f t="shared" si="7"/>
        <v>0</v>
      </c>
      <c r="I42" s="70">
        <f t="shared" si="7"/>
        <v>74880</v>
      </c>
      <c r="J42" s="70">
        <f t="shared" si="7"/>
        <v>74880</v>
      </c>
      <c r="K42" s="70">
        <f t="shared" si="7"/>
        <v>162116</v>
      </c>
      <c r="L42" s="70">
        <f t="shared" si="7"/>
        <v>35022</v>
      </c>
      <c r="M42" s="70">
        <f t="shared" si="7"/>
        <v>0</v>
      </c>
      <c r="N42" s="70">
        <f t="shared" si="7"/>
        <v>197138</v>
      </c>
      <c r="O42" s="70">
        <f t="shared" si="7"/>
        <v>0</v>
      </c>
      <c r="P42" s="70">
        <f t="shared" si="7"/>
        <v>7460</v>
      </c>
      <c r="Q42" s="70">
        <f t="shared" si="7"/>
        <v>76675</v>
      </c>
      <c r="R42" s="70">
        <f t="shared" si="7"/>
        <v>84135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356153</v>
      </c>
      <c r="X42" s="70">
        <f t="shared" si="7"/>
        <v>618675</v>
      </c>
      <c r="Y42" s="70">
        <f t="shared" si="7"/>
        <v>-262522</v>
      </c>
      <c r="Z42" s="72">
        <f t="shared" si="5"/>
        <v>-42.4329413666303</v>
      </c>
      <c r="AA42" s="71">
        <f aca="true" t="shared" si="8" ref="AA42:AA48">AA12+AA27</f>
        <v>824900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3472406</v>
      </c>
      <c r="D45" s="69">
        <f t="shared" si="7"/>
        <v>0</v>
      </c>
      <c r="E45" s="70">
        <f t="shared" si="7"/>
        <v>16969560</v>
      </c>
      <c r="F45" s="70">
        <f t="shared" si="7"/>
        <v>10116267</v>
      </c>
      <c r="G45" s="70">
        <f t="shared" si="7"/>
        <v>964</v>
      </c>
      <c r="H45" s="70">
        <f t="shared" si="7"/>
        <v>169596</v>
      </c>
      <c r="I45" s="70">
        <f t="shared" si="7"/>
        <v>760535</v>
      </c>
      <c r="J45" s="70">
        <f t="shared" si="7"/>
        <v>931095</v>
      </c>
      <c r="K45" s="70">
        <f t="shared" si="7"/>
        <v>656923</v>
      </c>
      <c r="L45" s="70">
        <f t="shared" si="7"/>
        <v>3050991</v>
      </c>
      <c r="M45" s="70">
        <f t="shared" si="7"/>
        <v>2458185</v>
      </c>
      <c r="N45" s="70">
        <f t="shared" si="7"/>
        <v>6166099</v>
      </c>
      <c r="O45" s="70">
        <f t="shared" si="7"/>
        <v>143590</v>
      </c>
      <c r="P45" s="70">
        <f t="shared" si="7"/>
        <v>19727</v>
      </c>
      <c r="Q45" s="70">
        <f t="shared" si="7"/>
        <v>160007</v>
      </c>
      <c r="R45" s="70">
        <f t="shared" si="7"/>
        <v>323324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7420518</v>
      </c>
      <c r="X45" s="70">
        <f t="shared" si="7"/>
        <v>7587200</v>
      </c>
      <c r="Y45" s="70">
        <f t="shared" si="7"/>
        <v>-166682</v>
      </c>
      <c r="Z45" s="72">
        <f t="shared" si="5"/>
        <v>-2.1968842260649515</v>
      </c>
      <c r="AA45" s="71">
        <f t="shared" si="8"/>
        <v>10116267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377692</v>
      </c>
      <c r="D48" s="69">
        <f t="shared" si="7"/>
        <v>0</v>
      </c>
      <c r="E48" s="70">
        <f t="shared" si="7"/>
        <v>322800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4773245</v>
      </c>
      <c r="D49" s="81">
        <f t="shared" si="9"/>
        <v>0</v>
      </c>
      <c r="E49" s="82">
        <f t="shared" si="9"/>
        <v>18494360</v>
      </c>
      <c r="F49" s="82">
        <f t="shared" si="9"/>
        <v>11783917</v>
      </c>
      <c r="G49" s="82">
        <f t="shared" si="9"/>
        <v>964</v>
      </c>
      <c r="H49" s="82">
        <f t="shared" si="9"/>
        <v>169596</v>
      </c>
      <c r="I49" s="82">
        <f t="shared" si="9"/>
        <v>835415</v>
      </c>
      <c r="J49" s="82">
        <f t="shared" si="9"/>
        <v>1005975</v>
      </c>
      <c r="K49" s="82">
        <f t="shared" si="9"/>
        <v>886080</v>
      </c>
      <c r="L49" s="82">
        <f t="shared" si="9"/>
        <v>3158586</v>
      </c>
      <c r="M49" s="82">
        <f t="shared" si="9"/>
        <v>2458185</v>
      </c>
      <c r="N49" s="82">
        <f t="shared" si="9"/>
        <v>6502851</v>
      </c>
      <c r="O49" s="82">
        <f t="shared" si="9"/>
        <v>310436</v>
      </c>
      <c r="P49" s="82">
        <f t="shared" si="9"/>
        <v>27187</v>
      </c>
      <c r="Q49" s="82">
        <f t="shared" si="9"/>
        <v>236682</v>
      </c>
      <c r="R49" s="82">
        <f t="shared" si="9"/>
        <v>574305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8083131</v>
      </c>
      <c r="X49" s="82">
        <f t="shared" si="9"/>
        <v>8837938</v>
      </c>
      <c r="Y49" s="82">
        <f t="shared" si="9"/>
        <v>-754807</v>
      </c>
      <c r="Z49" s="83">
        <f t="shared" si="5"/>
        <v>-8.540532870902693</v>
      </c>
      <c r="AA49" s="84">
        <f>SUM(AA41:AA48)</f>
        <v>11783917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>
        <v>2382109</v>
      </c>
      <c r="H65" s="11">
        <v>3323052</v>
      </c>
      <c r="I65" s="11">
        <v>2797209</v>
      </c>
      <c r="J65" s="11">
        <v>8502370</v>
      </c>
      <c r="K65" s="11">
        <v>2867200</v>
      </c>
      <c r="L65" s="11">
        <v>4527674</v>
      </c>
      <c r="M65" s="11">
        <v>3377997</v>
      </c>
      <c r="N65" s="11">
        <v>10772871</v>
      </c>
      <c r="O65" s="11">
        <v>2707168</v>
      </c>
      <c r="P65" s="11">
        <v>3842544</v>
      </c>
      <c r="Q65" s="11">
        <v>2960880</v>
      </c>
      <c r="R65" s="11">
        <v>9510592</v>
      </c>
      <c r="S65" s="11"/>
      <c r="T65" s="11"/>
      <c r="U65" s="11"/>
      <c r="V65" s="11"/>
      <c r="W65" s="11">
        <v>28785833</v>
      </c>
      <c r="X65" s="11"/>
      <c r="Y65" s="11">
        <v>28785833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81711</v>
      </c>
      <c r="H66" s="14">
        <v>2300505</v>
      </c>
      <c r="I66" s="14">
        <v>2300505</v>
      </c>
      <c r="J66" s="14">
        <v>4682721</v>
      </c>
      <c r="K66" s="14">
        <v>2581928</v>
      </c>
      <c r="L66" s="14">
        <v>3412630</v>
      </c>
      <c r="M66" s="14">
        <v>7758168</v>
      </c>
      <c r="N66" s="14">
        <v>13752726</v>
      </c>
      <c r="O66" s="14">
        <v>2791899</v>
      </c>
      <c r="P66" s="14">
        <v>7536011</v>
      </c>
      <c r="Q66" s="14">
        <v>8783342</v>
      </c>
      <c r="R66" s="14">
        <v>19111252</v>
      </c>
      <c r="S66" s="14"/>
      <c r="T66" s="14"/>
      <c r="U66" s="14"/>
      <c r="V66" s="14"/>
      <c r="W66" s="14">
        <v>37546699</v>
      </c>
      <c r="X66" s="14"/>
      <c r="Y66" s="14">
        <v>37546699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107482</v>
      </c>
      <c r="H68" s="11">
        <v>178760</v>
      </c>
      <c r="I68" s="11">
        <v>178760</v>
      </c>
      <c r="J68" s="11">
        <v>465002</v>
      </c>
      <c r="K68" s="11">
        <v>295456</v>
      </c>
      <c r="L68" s="11">
        <v>426326</v>
      </c>
      <c r="M68" s="11">
        <v>412557</v>
      </c>
      <c r="N68" s="11">
        <v>1134339</v>
      </c>
      <c r="O68" s="11">
        <v>280331</v>
      </c>
      <c r="P68" s="11">
        <v>243272</v>
      </c>
      <c r="Q68" s="11">
        <v>283017</v>
      </c>
      <c r="R68" s="11">
        <v>806620</v>
      </c>
      <c r="S68" s="11"/>
      <c r="T68" s="11"/>
      <c r="U68" s="11"/>
      <c r="V68" s="11"/>
      <c r="W68" s="11">
        <v>2405961</v>
      </c>
      <c r="X68" s="11"/>
      <c r="Y68" s="11">
        <v>2405961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2571302</v>
      </c>
      <c r="H69" s="82">
        <f t="shared" si="12"/>
        <v>5802317</v>
      </c>
      <c r="I69" s="82">
        <f t="shared" si="12"/>
        <v>5276474</v>
      </c>
      <c r="J69" s="82">
        <f t="shared" si="12"/>
        <v>13650093</v>
      </c>
      <c r="K69" s="82">
        <f t="shared" si="12"/>
        <v>5744584</v>
      </c>
      <c r="L69" s="82">
        <f t="shared" si="12"/>
        <v>8366630</v>
      </c>
      <c r="M69" s="82">
        <f t="shared" si="12"/>
        <v>11548722</v>
      </c>
      <c r="N69" s="82">
        <f t="shared" si="12"/>
        <v>25659936</v>
      </c>
      <c r="O69" s="82">
        <f t="shared" si="12"/>
        <v>5779398</v>
      </c>
      <c r="P69" s="82">
        <f t="shared" si="12"/>
        <v>11621827</v>
      </c>
      <c r="Q69" s="82">
        <f t="shared" si="12"/>
        <v>12027239</v>
      </c>
      <c r="R69" s="82">
        <f t="shared" si="12"/>
        <v>29428464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68738493</v>
      </c>
      <c r="X69" s="82">
        <f t="shared" si="12"/>
        <v>0</v>
      </c>
      <c r="Y69" s="82">
        <f t="shared" si="12"/>
        <v>68738493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41364365</v>
      </c>
      <c r="D5" s="45">
        <f t="shared" si="0"/>
        <v>0</v>
      </c>
      <c r="E5" s="46">
        <f t="shared" si="0"/>
        <v>36970985</v>
      </c>
      <c r="F5" s="46">
        <f t="shared" si="0"/>
        <v>51983818</v>
      </c>
      <c r="G5" s="46">
        <f t="shared" si="0"/>
        <v>7995</v>
      </c>
      <c r="H5" s="46">
        <f t="shared" si="0"/>
        <v>2072839</v>
      </c>
      <c r="I5" s="46">
        <f t="shared" si="0"/>
        <v>4319575</v>
      </c>
      <c r="J5" s="46">
        <f t="shared" si="0"/>
        <v>6400409</v>
      </c>
      <c r="K5" s="46">
        <f t="shared" si="0"/>
        <v>1594290</v>
      </c>
      <c r="L5" s="46">
        <f t="shared" si="0"/>
        <v>1043477</v>
      </c>
      <c r="M5" s="46">
        <f t="shared" si="0"/>
        <v>2328375</v>
      </c>
      <c r="N5" s="46">
        <f t="shared" si="0"/>
        <v>4966142</v>
      </c>
      <c r="O5" s="46">
        <f t="shared" si="0"/>
        <v>426754</v>
      </c>
      <c r="P5" s="46">
        <f t="shared" si="0"/>
        <v>951845</v>
      </c>
      <c r="Q5" s="46">
        <f t="shared" si="0"/>
        <v>1190989</v>
      </c>
      <c r="R5" s="46">
        <f t="shared" si="0"/>
        <v>2569588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13936139</v>
      </c>
      <c r="X5" s="46">
        <f t="shared" si="0"/>
        <v>38987865</v>
      </c>
      <c r="Y5" s="46">
        <f t="shared" si="0"/>
        <v>-25051726</v>
      </c>
      <c r="Z5" s="47">
        <f>+IF(X5&lt;&gt;0,+(Y5/X5)*100,0)</f>
        <v>-64.25518812071397</v>
      </c>
      <c r="AA5" s="48">
        <f>SUM(AA11:AA18)</f>
        <v>51983818</v>
      </c>
    </row>
    <row r="6" spans="1:27" ht="12.75">
      <c r="A6" s="49" t="s">
        <v>32</v>
      </c>
      <c r="B6" s="50"/>
      <c r="C6" s="9">
        <v>771992</v>
      </c>
      <c r="D6" s="10"/>
      <c r="E6" s="11">
        <v>1526320</v>
      </c>
      <c r="F6" s="11">
        <v>5174484</v>
      </c>
      <c r="G6" s="11"/>
      <c r="H6" s="11"/>
      <c r="I6" s="11">
        <v>194955</v>
      </c>
      <c r="J6" s="11">
        <v>194955</v>
      </c>
      <c r="K6" s="11">
        <v>173932</v>
      </c>
      <c r="L6" s="11">
        <v>29200</v>
      </c>
      <c r="M6" s="11">
        <v>29200</v>
      </c>
      <c r="N6" s="11">
        <v>232332</v>
      </c>
      <c r="O6" s="11"/>
      <c r="P6" s="11">
        <v>97175</v>
      </c>
      <c r="Q6" s="11"/>
      <c r="R6" s="11">
        <v>97175</v>
      </c>
      <c r="S6" s="11"/>
      <c r="T6" s="11"/>
      <c r="U6" s="11"/>
      <c r="V6" s="11"/>
      <c r="W6" s="11">
        <v>524462</v>
      </c>
      <c r="X6" s="11">
        <v>3880863</v>
      </c>
      <c r="Y6" s="11">
        <v>-3356401</v>
      </c>
      <c r="Z6" s="2">
        <v>-86.49</v>
      </c>
      <c r="AA6" s="15">
        <v>5174484</v>
      </c>
    </row>
    <row r="7" spans="1:27" ht="12.75">
      <c r="A7" s="49" t="s">
        <v>33</v>
      </c>
      <c r="B7" s="50"/>
      <c r="C7" s="9">
        <v>10385688</v>
      </c>
      <c r="D7" s="10"/>
      <c r="E7" s="11">
        <v>7903510</v>
      </c>
      <c r="F7" s="11">
        <v>8120306</v>
      </c>
      <c r="G7" s="11"/>
      <c r="H7" s="11">
        <v>272809</v>
      </c>
      <c r="I7" s="11"/>
      <c r="J7" s="11">
        <v>272809</v>
      </c>
      <c r="K7" s="11">
        <v>1549592</v>
      </c>
      <c r="L7" s="11">
        <v>717076</v>
      </c>
      <c r="M7" s="11">
        <v>1819921</v>
      </c>
      <c r="N7" s="11">
        <v>4086589</v>
      </c>
      <c r="O7" s="11"/>
      <c r="P7" s="11">
        <v>316301</v>
      </c>
      <c r="Q7" s="11">
        <v>248457</v>
      </c>
      <c r="R7" s="11">
        <v>564758</v>
      </c>
      <c r="S7" s="11"/>
      <c r="T7" s="11"/>
      <c r="U7" s="11"/>
      <c r="V7" s="11"/>
      <c r="W7" s="11">
        <v>4924156</v>
      </c>
      <c r="X7" s="11">
        <v>6090230</v>
      </c>
      <c r="Y7" s="11">
        <v>-1166074</v>
      </c>
      <c r="Z7" s="2">
        <v>-19.15</v>
      </c>
      <c r="AA7" s="15">
        <v>8120306</v>
      </c>
    </row>
    <row r="8" spans="1:27" ht="12.75">
      <c r="A8" s="49" t="s">
        <v>34</v>
      </c>
      <c r="B8" s="50"/>
      <c r="C8" s="9">
        <v>3816190</v>
      </c>
      <c r="D8" s="10"/>
      <c r="E8" s="11">
        <v>7116481</v>
      </c>
      <c r="F8" s="11">
        <v>14266817</v>
      </c>
      <c r="G8" s="11"/>
      <c r="H8" s="11">
        <v>1499233</v>
      </c>
      <c r="I8" s="11">
        <v>2095757</v>
      </c>
      <c r="J8" s="11">
        <v>3594990</v>
      </c>
      <c r="K8" s="11">
        <v>-187510</v>
      </c>
      <c r="L8" s="11"/>
      <c r="M8" s="11">
        <v>149025</v>
      </c>
      <c r="N8" s="11">
        <v>-38485</v>
      </c>
      <c r="O8" s="11">
        <v>73361</v>
      </c>
      <c r="P8" s="11">
        <v>343887</v>
      </c>
      <c r="Q8" s="11">
        <v>136343</v>
      </c>
      <c r="R8" s="11">
        <v>553591</v>
      </c>
      <c r="S8" s="11"/>
      <c r="T8" s="11"/>
      <c r="U8" s="11"/>
      <c r="V8" s="11"/>
      <c r="W8" s="11">
        <v>4110096</v>
      </c>
      <c r="X8" s="11">
        <v>10700113</v>
      </c>
      <c r="Y8" s="11">
        <v>-6590017</v>
      </c>
      <c r="Z8" s="2">
        <v>-61.59</v>
      </c>
      <c r="AA8" s="15">
        <v>14266817</v>
      </c>
    </row>
    <row r="9" spans="1:27" ht="12.75">
      <c r="A9" s="49" t="s">
        <v>35</v>
      </c>
      <c r="B9" s="50"/>
      <c r="C9" s="9">
        <v>8513987</v>
      </c>
      <c r="D9" s="10"/>
      <c r="E9" s="11">
        <v>7510257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>
        <v>7069326</v>
      </c>
      <c r="D10" s="10"/>
      <c r="E10" s="11">
        <v>8317920</v>
      </c>
      <c r="F10" s="11">
        <v>15823732</v>
      </c>
      <c r="G10" s="11">
        <v>7995</v>
      </c>
      <c r="H10" s="11">
        <v>596</v>
      </c>
      <c r="I10" s="11">
        <v>993626</v>
      </c>
      <c r="J10" s="11">
        <v>1002217</v>
      </c>
      <c r="K10" s="11">
        <v>446</v>
      </c>
      <c r="L10" s="11">
        <v>57683</v>
      </c>
      <c r="M10" s="11">
        <v>254270</v>
      </c>
      <c r="N10" s="11">
        <v>312399</v>
      </c>
      <c r="O10" s="11">
        <v>101724</v>
      </c>
      <c r="P10" s="11">
        <v>25964</v>
      </c>
      <c r="Q10" s="11">
        <v>408076</v>
      </c>
      <c r="R10" s="11">
        <v>535764</v>
      </c>
      <c r="S10" s="11"/>
      <c r="T10" s="11"/>
      <c r="U10" s="11"/>
      <c r="V10" s="11"/>
      <c r="W10" s="11">
        <v>1850380</v>
      </c>
      <c r="X10" s="11">
        <v>11867799</v>
      </c>
      <c r="Y10" s="11">
        <v>-10017419</v>
      </c>
      <c r="Z10" s="2">
        <v>-84.41</v>
      </c>
      <c r="AA10" s="15">
        <v>15823732</v>
      </c>
    </row>
    <row r="11" spans="1:27" ht="12.75">
      <c r="A11" s="51" t="s">
        <v>37</v>
      </c>
      <c r="B11" s="50"/>
      <c r="C11" s="52">
        <f aca="true" t="shared" si="1" ref="C11:Y11">SUM(C6:C10)</f>
        <v>30557183</v>
      </c>
      <c r="D11" s="53">
        <f t="shared" si="1"/>
        <v>0</v>
      </c>
      <c r="E11" s="54">
        <f t="shared" si="1"/>
        <v>32374488</v>
      </c>
      <c r="F11" s="54">
        <f t="shared" si="1"/>
        <v>43385339</v>
      </c>
      <c r="G11" s="54">
        <f t="shared" si="1"/>
        <v>7995</v>
      </c>
      <c r="H11" s="54">
        <f t="shared" si="1"/>
        <v>1772638</v>
      </c>
      <c r="I11" s="54">
        <f t="shared" si="1"/>
        <v>3284338</v>
      </c>
      <c r="J11" s="54">
        <f t="shared" si="1"/>
        <v>5064971</v>
      </c>
      <c r="K11" s="54">
        <f t="shared" si="1"/>
        <v>1536460</v>
      </c>
      <c r="L11" s="54">
        <f t="shared" si="1"/>
        <v>803959</v>
      </c>
      <c r="M11" s="54">
        <f t="shared" si="1"/>
        <v>2252416</v>
      </c>
      <c r="N11" s="54">
        <f t="shared" si="1"/>
        <v>4592835</v>
      </c>
      <c r="O11" s="54">
        <f t="shared" si="1"/>
        <v>175085</v>
      </c>
      <c r="P11" s="54">
        <f t="shared" si="1"/>
        <v>783327</v>
      </c>
      <c r="Q11" s="54">
        <f t="shared" si="1"/>
        <v>792876</v>
      </c>
      <c r="R11" s="54">
        <f t="shared" si="1"/>
        <v>1751288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11409094</v>
      </c>
      <c r="X11" s="54">
        <f t="shared" si="1"/>
        <v>32539005</v>
      </c>
      <c r="Y11" s="54">
        <f t="shared" si="1"/>
        <v>-21129911</v>
      </c>
      <c r="Z11" s="55">
        <f>+IF(X11&lt;&gt;0,+(Y11/X11)*100,0)</f>
        <v>-64.93717616749498</v>
      </c>
      <c r="AA11" s="56">
        <f>SUM(AA6:AA10)</f>
        <v>43385339</v>
      </c>
    </row>
    <row r="12" spans="1:27" ht="12.75">
      <c r="A12" s="57" t="s">
        <v>38</v>
      </c>
      <c r="B12" s="38"/>
      <c r="C12" s="9">
        <v>1111647</v>
      </c>
      <c r="D12" s="10"/>
      <c r="E12" s="11">
        <v>750000</v>
      </c>
      <c r="F12" s="11">
        <v>2332165</v>
      </c>
      <c r="G12" s="11"/>
      <c r="H12" s="11">
        <v>282210</v>
      </c>
      <c r="I12" s="11">
        <v>29400</v>
      </c>
      <c r="J12" s="11">
        <v>311610</v>
      </c>
      <c r="K12" s="11">
        <v>17903</v>
      </c>
      <c r="L12" s="11">
        <v>54362</v>
      </c>
      <c r="M12" s="11">
        <v>13137</v>
      </c>
      <c r="N12" s="11">
        <v>85402</v>
      </c>
      <c r="O12" s="11">
        <v>44081</v>
      </c>
      <c r="P12" s="11">
        <v>97531</v>
      </c>
      <c r="Q12" s="11">
        <v>208952</v>
      </c>
      <c r="R12" s="11">
        <v>350564</v>
      </c>
      <c r="S12" s="11"/>
      <c r="T12" s="11"/>
      <c r="U12" s="11"/>
      <c r="V12" s="11"/>
      <c r="W12" s="11">
        <v>747576</v>
      </c>
      <c r="X12" s="11">
        <v>1749124</v>
      </c>
      <c r="Y12" s="11">
        <v>-1001548</v>
      </c>
      <c r="Z12" s="2">
        <v>-57.26</v>
      </c>
      <c r="AA12" s="15">
        <v>2332165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9695535</v>
      </c>
      <c r="D15" s="10"/>
      <c r="E15" s="11">
        <v>3846497</v>
      </c>
      <c r="F15" s="11">
        <v>6266314</v>
      </c>
      <c r="G15" s="11"/>
      <c r="H15" s="11">
        <v>17991</v>
      </c>
      <c r="I15" s="11">
        <v>1005837</v>
      </c>
      <c r="J15" s="11">
        <v>1023828</v>
      </c>
      <c r="K15" s="11">
        <v>39927</v>
      </c>
      <c r="L15" s="11">
        <v>185156</v>
      </c>
      <c r="M15" s="11">
        <v>62822</v>
      </c>
      <c r="N15" s="11">
        <v>287905</v>
      </c>
      <c r="O15" s="11">
        <v>207588</v>
      </c>
      <c r="P15" s="11">
        <v>70987</v>
      </c>
      <c r="Q15" s="11">
        <v>189161</v>
      </c>
      <c r="R15" s="11">
        <v>467736</v>
      </c>
      <c r="S15" s="11"/>
      <c r="T15" s="11"/>
      <c r="U15" s="11"/>
      <c r="V15" s="11"/>
      <c r="W15" s="11">
        <v>1779469</v>
      </c>
      <c r="X15" s="11">
        <v>4699736</v>
      </c>
      <c r="Y15" s="11">
        <v>-2920267</v>
      </c>
      <c r="Z15" s="2">
        <v>-62.14</v>
      </c>
      <c r="AA15" s="15">
        <v>6266314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23866819</v>
      </c>
      <c r="D20" s="62">
        <f t="shared" si="2"/>
        <v>0</v>
      </c>
      <c r="E20" s="63">
        <f t="shared" si="2"/>
        <v>21060055</v>
      </c>
      <c r="F20" s="63">
        <f t="shared" si="2"/>
        <v>27352344</v>
      </c>
      <c r="G20" s="63">
        <f t="shared" si="2"/>
        <v>209996</v>
      </c>
      <c r="H20" s="63">
        <f t="shared" si="2"/>
        <v>871883</v>
      </c>
      <c r="I20" s="63">
        <f t="shared" si="2"/>
        <v>831603</v>
      </c>
      <c r="J20" s="63">
        <f t="shared" si="2"/>
        <v>1913482</v>
      </c>
      <c r="K20" s="63">
        <f t="shared" si="2"/>
        <v>457238</v>
      </c>
      <c r="L20" s="63">
        <f t="shared" si="2"/>
        <v>1646461</v>
      </c>
      <c r="M20" s="63">
        <f t="shared" si="2"/>
        <v>7955803</v>
      </c>
      <c r="N20" s="63">
        <f t="shared" si="2"/>
        <v>10059502</v>
      </c>
      <c r="O20" s="63">
        <f t="shared" si="2"/>
        <v>393063</v>
      </c>
      <c r="P20" s="63">
        <f t="shared" si="2"/>
        <v>863614</v>
      </c>
      <c r="Q20" s="63">
        <f t="shared" si="2"/>
        <v>3810535</v>
      </c>
      <c r="R20" s="63">
        <f t="shared" si="2"/>
        <v>5067212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17040196</v>
      </c>
      <c r="X20" s="63">
        <f t="shared" si="2"/>
        <v>20514259</v>
      </c>
      <c r="Y20" s="63">
        <f t="shared" si="2"/>
        <v>-3474063</v>
      </c>
      <c r="Z20" s="64">
        <f>+IF(X20&lt;&gt;0,+(Y20/X20)*100,0)</f>
        <v>-16.93486954610449</v>
      </c>
      <c r="AA20" s="65">
        <f>SUM(AA26:AA33)</f>
        <v>27352344</v>
      </c>
    </row>
    <row r="21" spans="1:27" ht="12.75">
      <c r="A21" s="49" t="s">
        <v>32</v>
      </c>
      <c r="B21" s="50"/>
      <c r="C21" s="9">
        <v>2745769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>
        <v>2370157</v>
      </c>
      <c r="D22" s="10"/>
      <c r="E22" s="11">
        <v>3660000</v>
      </c>
      <c r="F22" s="11">
        <v>3660000</v>
      </c>
      <c r="G22" s="11"/>
      <c r="H22" s="11">
        <v>155333</v>
      </c>
      <c r="I22" s="11">
        <v>323347</v>
      </c>
      <c r="J22" s="11">
        <v>478680</v>
      </c>
      <c r="K22" s="11"/>
      <c r="L22" s="11">
        <v>777272</v>
      </c>
      <c r="M22" s="11">
        <v>1359868</v>
      </c>
      <c r="N22" s="11">
        <v>2137140</v>
      </c>
      <c r="O22" s="11">
        <v>176653</v>
      </c>
      <c r="P22" s="11">
        <v>167738</v>
      </c>
      <c r="Q22" s="11">
        <v>79435</v>
      </c>
      <c r="R22" s="11">
        <v>423826</v>
      </c>
      <c r="S22" s="11"/>
      <c r="T22" s="11"/>
      <c r="U22" s="11"/>
      <c r="V22" s="11"/>
      <c r="W22" s="11">
        <v>3039646</v>
      </c>
      <c r="X22" s="11">
        <v>2745000</v>
      </c>
      <c r="Y22" s="11">
        <v>294646</v>
      </c>
      <c r="Z22" s="2">
        <v>10.73</v>
      </c>
      <c r="AA22" s="15">
        <v>3660000</v>
      </c>
    </row>
    <row r="23" spans="1:27" ht="12.75">
      <c r="A23" s="49" t="s">
        <v>34</v>
      </c>
      <c r="B23" s="50"/>
      <c r="C23" s="9">
        <v>2764641</v>
      </c>
      <c r="D23" s="10"/>
      <c r="E23" s="11">
        <v>1500000</v>
      </c>
      <c r="F23" s="11">
        <v>20617181</v>
      </c>
      <c r="G23" s="11">
        <v>209996</v>
      </c>
      <c r="H23" s="11">
        <v>676343</v>
      </c>
      <c r="I23" s="11">
        <v>237073</v>
      </c>
      <c r="J23" s="11">
        <v>1123412</v>
      </c>
      <c r="K23" s="11">
        <v>432973</v>
      </c>
      <c r="L23" s="11">
        <v>482303</v>
      </c>
      <c r="M23" s="11">
        <v>6093668</v>
      </c>
      <c r="N23" s="11">
        <v>7008944</v>
      </c>
      <c r="O23" s="11">
        <v>216410</v>
      </c>
      <c r="P23" s="11">
        <v>235244</v>
      </c>
      <c r="Q23" s="11">
        <v>3722006</v>
      </c>
      <c r="R23" s="11">
        <v>4173660</v>
      </c>
      <c r="S23" s="11"/>
      <c r="T23" s="11"/>
      <c r="U23" s="11"/>
      <c r="V23" s="11"/>
      <c r="W23" s="11">
        <v>12306016</v>
      </c>
      <c r="X23" s="11">
        <v>15462886</v>
      </c>
      <c r="Y23" s="11">
        <v>-3156870</v>
      </c>
      <c r="Z23" s="2">
        <v>-20.42</v>
      </c>
      <c r="AA23" s="15">
        <v>20617181</v>
      </c>
    </row>
    <row r="24" spans="1:27" ht="12.75">
      <c r="A24" s="49" t="s">
        <v>35</v>
      </c>
      <c r="B24" s="50"/>
      <c r="C24" s="9">
        <v>10342571</v>
      </c>
      <c r="D24" s="10"/>
      <c r="E24" s="11">
        <v>13619345</v>
      </c>
      <c r="F24" s="11">
        <v>794453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595840</v>
      </c>
      <c r="Y24" s="11">
        <v>-595840</v>
      </c>
      <c r="Z24" s="2">
        <v>-100</v>
      </c>
      <c r="AA24" s="15">
        <v>794453</v>
      </c>
    </row>
    <row r="25" spans="1:27" ht="12.75">
      <c r="A25" s="49" t="s">
        <v>36</v>
      </c>
      <c r="B25" s="50"/>
      <c r="C25" s="9">
        <v>3000000</v>
      </c>
      <c r="D25" s="10"/>
      <c r="E25" s="11">
        <v>2280710</v>
      </c>
      <c r="F25" s="11">
        <v>2280710</v>
      </c>
      <c r="G25" s="11"/>
      <c r="H25" s="11">
        <v>40207</v>
      </c>
      <c r="I25" s="11">
        <v>271183</v>
      </c>
      <c r="J25" s="11">
        <v>311390</v>
      </c>
      <c r="K25" s="11">
        <v>24265</v>
      </c>
      <c r="L25" s="11">
        <v>386886</v>
      </c>
      <c r="M25" s="11">
        <v>502267</v>
      </c>
      <c r="N25" s="11">
        <v>913418</v>
      </c>
      <c r="O25" s="11"/>
      <c r="P25" s="11">
        <v>460632</v>
      </c>
      <c r="Q25" s="11">
        <v>9094</v>
      </c>
      <c r="R25" s="11">
        <v>469726</v>
      </c>
      <c r="S25" s="11"/>
      <c r="T25" s="11"/>
      <c r="U25" s="11"/>
      <c r="V25" s="11"/>
      <c r="W25" s="11">
        <v>1694534</v>
      </c>
      <c r="X25" s="11">
        <v>1710533</v>
      </c>
      <c r="Y25" s="11">
        <v>-15999</v>
      </c>
      <c r="Z25" s="2">
        <v>-0.94</v>
      </c>
      <c r="AA25" s="15">
        <v>2280710</v>
      </c>
    </row>
    <row r="26" spans="1:27" ht="12.75">
      <c r="A26" s="51" t="s">
        <v>37</v>
      </c>
      <c r="B26" s="66"/>
      <c r="C26" s="52">
        <f aca="true" t="shared" si="3" ref="C26:Y26">SUM(C21:C25)</f>
        <v>21223138</v>
      </c>
      <c r="D26" s="53">
        <f t="shared" si="3"/>
        <v>0</v>
      </c>
      <c r="E26" s="54">
        <f t="shared" si="3"/>
        <v>21060055</v>
      </c>
      <c r="F26" s="54">
        <f t="shared" si="3"/>
        <v>27352344</v>
      </c>
      <c r="G26" s="54">
        <f t="shared" si="3"/>
        <v>209996</v>
      </c>
      <c r="H26" s="54">
        <f t="shared" si="3"/>
        <v>871883</v>
      </c>
      <c r="I26" s="54">
        <f t="shared" si="3"/>
        <v>831603</v>
      </c>
      <c r="J26" s="54">
        <f t="shared" si="3"/>
        <v>1913482</v>
      </c>
      <c r="K26" s="54">
        <f t="shared" si="3"/>
        <v>457238</v>
      </c>
      <c r="L26" s="54">
        <f t="shared" si="3"/>
        <v>1646461</v>
      </c>
      <c r="M26" s="54">
        <f t="shared" si="3"/>
        <v>7955803</v>
      </c>
      <c r="N26" s="54">
        <f t="shared" si="3"/>
        <v>10059502</v>
      </c>
      <c r="O26" s="54">
        <f t="shared" si="3"/>
        <v>393063</v>
      </c>
      <c r="P26" s="54">
        <f t="shared" si="3"/>
        <v>863614</v>
      </c>
      <c r="Q26" s="54">
        <f t="shared" si="3"/>
        <v>3810535</v>
      </c>
      <c r="R26" s="54">
        <f t="shared" si="3"/>
        <v>5067212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17040196</v>
      </c>
      <c r="X26" s="54">
        <f t="shared" si="3"/>
        <v>20514259</v>
      </c>
      <c r="Y26" s="54">
        <f t="shared" si="3"/>
        <v>-3474063</v>
      </c>
      <c r="Z26" s="55">
        <f>+IF(X26&lt;&gt;0,+(Y26/X26)*100,0)</f>
        <v>-16.93486954610449</v>
      </c>
      <c r="AA26" s="56">
        <f>SUM(AA21:AA25)</f>
        <v>27352344</v>
      </c>
    </row>
    <row r="27" spans="1:27" ht="12.75">
      <c r="A27" s="57" t="s">
        <v>38</v>
      </c>
      <c r="B27" s="67"/>
      <c r="C27" s="9">
        <v>2643681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3517761</v>
      </c>
      <c r="D36" s="10">
        <f t="shared" si="4"/>
        <v>0</v>
      </c>
      <c r="E36" s="11">
        <f t="shared" si="4"/>
        <v>1526320</v>
      </c>
      <c r="F36" s="11">
        <f t="shared" si="4"/>
        <v>5174484</v>
      </c>
      <c r="G36" s="11">
        <f t="shared" si="4"/>
        <v>0</v>
      </c>
      <c r="H36" s="11">
        <f t="shared" si="4"/>
        <v>0</v>
      </c>
      <c r="I36" s="11">
        <f t="shared" si="4"/>
        <v>194955</v>
      </c>
      <c r="J36" s="11">
        <f t="shared" si="4"/>
        <v>194955</v>
      </c>
      <c r="K36" s="11">
        <f t="shared" si="4"/>
        <v>173932</v>
      </c>
      <c r="L36" s="11">
        <f t="shared" si="4"/>
        <v>29200</v>
      </c>
      <c r="M36" s="11">
        <f t="shared" si="4"/>
        <v>29200</v>
      </c>
      <c r="N36" s="11">
        <f t="shared" si="4"/>
        <v>232332</v>
      </c>
      <c r="O36" s="11">
        <f t="shared" si="4"/>
        <v>0</v>
      </c>
      <c r="P36" s="11">
        <f t="shared" si="4"/>
        <v>97175</v>
      </c>
      <c r="Q36" s="11">
        <f t="shared" si="4"/>
        <v>0</v>
      </c>
      <c r="R36" s="11">
        <f t="shared" si="4"/>
        <v>97175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524462</v>
      </c>
      <c r="X36" s="11">
        <f t="shared" si="4"/>
        <v>3880863</v>
      </c>
      <c r="Y36" s="11">
        <f t="shared" si="4"/>
        <v>-3356401</v>
      </c>
      <c r="Z36" s="2">
        <f aca="true" t="shared" si="5" ref="Z36:Z49">+IF(X36&lt;&gt;0,+(Y36/X36)*100,0)</f>
        <v>-86.4859439768938</v>
      </c>
      <c r="AA36" s="15">
        <f>AA6+AA21</f>
        <v>5174484</v>
      </c>
    </row>
    <row r="37" spans="1:27" ht="12.75">
      <c r="A37" s="49" t="s">
        <v>33</v>
      </c>
      <c r="B37" s="50"/>
      <c r="C37" s="9">
        <f t="shared" si="4"/>
        <v>12755845</v>
      </c>
      <c r="D37" s="10">
        <f t="shared" si="4"/>
        <v>0</v>
      </c>
      <c r="E37" s="11">
        <f t="shared" si="4"/>
        <v>11563510</v>
      </c>
      <c r="F37" s="11">
        <f t="shared" si="4"/>
        <v>11780306</v>
      </c>
      <c r="G37" s="11">
        <f t="shared" si="4"/>
        <v>0</v>
      </c>
      <c r="H37" s="11">
        <f t="shared" si="4"/>
        <v>428142</v>
      </c>
      <c r="I37" s="11">
        <f t="shared" si="4"/>
        <v>323347</v>
      </c>
      <c r="J37" s="11">
        <f t="shared" si="4"/>
        <v>751489</v>
      </c>
      <c r="K37" s="11">
        <f t="shared" si="4"/>
        <v>1549592</v>
      </c>
      <c r="L37" s="11">
        <f t="shared" si="4"/>
        <v>1494348</v>
      </c>
      <c r="M37" s="11">
        <f t="shared" si="4"/>
        <v>3179789</v>
      </c>
      <c r="N37" s="11">
        <f t="shared" si="4"/>
        <v>6223729</v>
      </c>
      <c r="O37" s="11">
        <f t="shared" si="4"/>
        <v>176653</v>
      </c>
      <c r="P37" s="11">
        <f t="shared" si="4"/>
        <v>484039</v>
      </c>
      <c r="Q37" s="11">
        <f t="shared" si="4"/>
        <v>327892</v>
      </c>
      <c r="R37" s="11">
        <f t="shared" si="4"/>
        <v>988584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7963802</v>
      </c>
      <c r="X37" s="11">
        <f t="shared" si="4"/>
        <v>8835230</v>
      </c>
      <c r="Y37" s="11">
        <f t="shared" si="4"/>
        <v>-871428</v>
      </c>
      <c r="Z37" s="2">
        <f t="shared" si="5"/>
        <v>-9.863104865408143</v>
      </c>
      <c r="AA37" s="15">
        <f>AA7+AA22</f>
        <v>11780306</v>
      </c>
    </row>
    <row r="38" spans="1:27" ht="12.75">
      <c r="A38" s="49" t="s">
        <v>34</v>
      </c>
      <c r="B38" s="50"/>
      <c r="C38" s="9">
        <f t="shared" si="4"/>
        <v>6580831</v>
      </c>
      <c r="D38" s="10">
        <f t="shared" si="4"/>
        <v>0</v>
      </c>
      <c r="E38" s="11">
        <f t="shared" si="4"/>
        <v>8616481</v>
      </c>
      <c r="F38" s="11">
        <f t="shared" si="4"/>
        <v>34883998</v>
      </c>
      <c r="G38" s="11">
        <f t="shared" si="4"/>
        <v>209996</v>
      </c>
      <c r="H38" s="11">
        <f t="shared" si="4"/>
        <v>2175576</v>
      </c>
      <c r="I38" s="11">
        <f t="shared" si="4"/>
        <v>2332830</v>
      </c>
      <c r="J38" s="11">
        <f t="shared" si="4"/>
        <v>4718402</v>
      </c>
      <c r="K38" s="11">
        <f t="shared" si="4"/>
        <v>245463</v>
      </c>
      <c r="L38" s="11">
        <f t="shared" si="4"/>
        <v>482303</v>
      </c>
      <c r="M38" s="11">
        <f t="shared" si="4"/>
        <v>6242693</v>
      </c>
      <c r="N38" s="11">
        <f t="shared" si="4"/>
        <v>6970459</v>
      </c>
      <c r="O38" s="11">
        <f t="shared" si="4"/>
        <v>289771</v>
      </c>
      <c r="P38" s="11">
        <f t="shared" si="4"/>
        <v>579131</v>
      </c>
      <c r="Q38" s="11">
        <f t="shared" si="4"/>
        <v>3858349</v>
      </c>
      <c r="R38" s="11">
        <f t="shared" si="4"/>
        <v>4727251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16416112</v>
      </c>
      <c r="X38" s="11">
        <f t="shared" si="4"/>
        <v>26162999</v>
      </c>
      <c r="Y38" s="11">
        <f t="shared" si="4"/>
        <v>-9746887</v>
      </c>
      <c r="Z38" s="2">
        <f t="shared" si="5"/>
        <v>-37.254471477065756</v>
      </c>
      <c r="AA38" s="15">
        <f>AA8+AA23</f>
        <v>34883998</v>
      </c>
    </row>
    <row r="39" spans="1:27" ht="12.75">
      <c r="A39" s="49" t="s">
        <v>35</v>
      </c>
      <c r="B39" s="50"/>
      <c r="C39" s="9">
        <f t="shared" si="4"/>
        <v>18856558</v>
      </c>
      <c r="D39" s="10">
        <f t="shared" si="4"/>
        <v>0</v>
      </c>
      <c r="E39" s="11">
        <f t="shared" si="4"/>
        <v>21129602</v>
      </c>
      <c r="F39" s="11">
        <f t="shared" si="4"/>
        <v>794453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595840</v>
      </c>
      <c r="Y39" s="11">
        <f t="shared" si="4"/>
        <v>-595840</v>
      </c>
      <c r="Z39" s="2">
        <f t="shared" si="5"/>
        <v>-100</v>
      </c>
      <c r="AA39" s="15">
        <f>AA9+AA24</f>
        <v>794453</v>
      </c>
    </row>
    <row r="40" spans="1:27" ht="12.75">
      <c r="A40" s="49" t="s">
        <v>36</v>
      </c>
      <c r="B40" s="50"/>
      <c r="C40" s="9">
        <f t="shared" si="4"/>
        <v>10069326</v>
      </c>
      <c r="D40" s="10">
        <f t="shared" si="4"/>
        <v>0</v>
      </c>
      <c r="E40" s="11">
        <f t="shared" si="4"/>
        <v>10598630</v>
      </c>
      <c r="F40" s="11">
        <f t="shared" si="4"/>
        <v>18104442</v>
      </c>
      <c r="G40" s="11">
        <f t="shared" si="4"/>
        <v>7995</v>
      </c>
      <c r="H40" s="11">
        <f t="shared" si="4"/>
        <v>40803</v>
      </c>
      <c r="I40" s="11">
        <f t="shared" si="4"/>
        <v>1264809</v>
      </c>
      <c r="J40" s="11">
        <f t="shared" si="4"/>
        <v>1313607</v>
      </c>
      <c r="K40" s="11">
        <f t="shared" si="4"/>
        <v>24711</v>
      </c>
      <c r="L40" s="11">
        <f t="shared" si="4"/>
        <v>444569</v>
      </c>
      <c r="M40" s="11">
        <f t="shared" si="4"/>
        <v>756537</v>
      </c>
      <c r="N40" s="11">
        <f t="shared" si="4"/>
        <v>1225817</v>
      </c>
      <c r="O40" s="11">
        <f t="shared" si="4"/>
        <v>101724</v>
      </c>
      <c r="P40" s="11">
        <f t="shared" si="4"/>
        <v>486596</v>
      </c>
      <c r="Q40" s="11">
        <f t="shared" si="4"/>
        <v>417170</v>
      </c>
      <c r="R40" s="11">
        <f t="shared" si="4"/>
        <v>1005490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3544914</v>
      </c>
      <c r="X40" s="11">
        <f t="shared" si="4"/>
        <v>13578332</v>
      </c>
      <c r="Y40" s="11">
        <f t="shared" si="4"/>
        <v>-10033418</v>
      </c>
      <c r="Z40" s="2">
        <f t="shared" si="5"/>
        <v>-73.89286106717672</v>
      </c>
      <c r="AA40" s="15">
        <f>AA10+AA25</f>
        <v>18104442</v>
      </c>
    </row>
    <row r="41" spans="1:27" ht="12.75">
      <c r="A41" s="51" t="s">
        <v>37</v>
      </c>
      <c r="B41" s="50"/>
      <c r="C41" s="52">
        <f aca="true" t="shared" si="6" ref="C41:Y41">SUM(C36:C40)</f>
        <v>51780321</v>
      </c>
      <c r="D41" s="53">
        <f t="shared" si="6"/>
        <v>0</v>
      </c>
      <c r="E41" s="54">
        <f t="shared" si="6"/>
        <v>53434543</v>
      </c>
      <c r="F41" s="54">
        <f t="shared" si="6"/>
        <v>70737683</v>
      </c>
      <c r="G41" s="54">
        <f t="shared" si="6"/>
        <v>217991</v>
      </c>
      <c r="H41" s="54">
        <f t="shared" si="6"/>
        <v>2644521</v>
      </c>
      <c r="I41" s="54">
        <f t="shared" si="6"/>
        <v>4115941</v>
      </c>
      <c r="J41" s="54">
        <f t="shared" si="6"/>
        <v>6978453</v>
      </c>
      <c r="K41" s="54">
        <f t="shared" si="6"/>
        <v>1993698</v>
      </c>
      <c r="L41" s="54">
        <f t="shared" si="6"/>
        <v>2450420</v>
      </c>
      <c r="M41" s="54">
        <f t="shared" si="6"/>
        <v>10208219</v>
      </c>
      <c r="N41" s="54">
        <f t="shared" si="6"/>
        <v>14652337</v>
      </c>
      <c r="O41" s="54">
        <f t="shared" si="6"/>
        <v>568148</v>
      </c>
      <c r="P41" s="54">
        <f t="shared" si="6"/>
        <v>1646941</v>
      </c>
      <c r="Q41" s="54">
        <f t="shared" si="6"/>
        <v>4603411</v>
      </c>
      <c r="R41" s="54">
        <f t="shared" si="6"/>
        <v>6818500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28449290</v>
      </c>
      <c r="X41" s="54">
        <f t="shared" si="6"/>
        <v>53053264</v>
      </c>
      <c r="Y41" s="54">
        <f t="shared" si="6"/>
        <v>-24603974</v>
      </c>
      <c r="Z41" s="55">
        <f t="shared" si="5"/>
        <v>-46.37598546245901</v>
      </c>
      <c r="AA41" s="56">
        <f>SUM(AA36:AA40)</f>
        <v>70737683</v>
      </c>
    </row>
    <row r="42" spans="1:27" ht="12.75">
      <c r="A42" s="57" t="s">
        <v>38</v>
      </c>
      <c r="B42" s="38"/>
      <c r="C42" s="68">
        <f aca="true" t="shared" si="7" ref="C42:Y48">C12+C27</f>
        <v>3755328</v>
      </c>
      <c r="D42" s="69">
        <f t="shared" si="7"/>
        <v>0</v>
      </c>
      <c r="E42" s="70">
        <f t="shared" si="7"/>
        <v>750000</v>
      </c>
      <c r="F42" s="70">
        <f t="shared" si="7"/>
        <v>2332165</v>
      </c>
      <c r="G42" s="70">
        <f t="shared" si="7"/>
        <v>0</v>
      </c>
      <c r="H42" s="70">
        <f t="shared" si="7"/>
        <v>282210</v>
      </c>
      <c r="I42" s="70">
        <f t="shared" si="7"/>
        <v>29400</v>
      </c>
      <c r="J42" s="70">
        <f t="shared" si="7"/>
        <v>311610</v>
      </c>
      <c r="K42" s="70">
        <f t="shared" si="7"/>
        <v>17903</v>
      </c>
      <c r="L42" s="70">
        <f t="shared" si="7"/>
        <v>54362</v>
      </c>
      <c r="M42" s="70">
        <f t="shared" si="7"/>
        <v>13137</v>
      </c>
      <c r="N42" s="70">
        <f t="shared" si="7"/>
        <v>85402</v>
      </c>
      <c r="O42" s="70">
        <f t="shared" si="7"/>
        <v>44081</v>
      </c>
      <c r="P42" s="70">
        <f t="shared" si="7"/>
        <v>97531</v>
      </c>
      <c r="Q42" s="70">
        <f t="shared" si="7"/>
        <v>208952</v>
      </c>
      <c r="R42" s="70">
        <f t="shared" si="7"/>
        <v>350564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747576</v>
      </c>
      <c r="X42" s="70">
        <f t="shared" si="7"/>
        <v>1749124</v>
      </c>
      <c r="Y42" s="70">
        <f t="shared" si="7"/>
        <v>-1001548</v>
      </c>
      <c r="Z42" s="72">
        <f t="shared" si="5"/>
        <v>-57.25997699419823</v>
      </c>
      <c r="AA42" s="71">
        <f aca="true" t="shared" si="8" ref="AA42:AA48">AA12+AA27</f>
        <v>2332165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9695535</v>
      </c>
      <c r="D45" s="69">
        <f t="shared" si="7"/>
        <v>0</v>
      </c>
      <c r="E45" s="70">
        <f t="shared" si="7"/>
        <v>3846497</v>
      </c>
      <c r="F45" s="70">
        <f t="shared" si="7"/>
        <v>6266314</v>
      </c>
      <c r="G45" s="70">
        <f t="shared" si="7"/>
        <v>0</v>
      </c>
      <c r="H45" s="70">
        <f t="shared" si="7"/>
        <v>17991</v>
      </c>
      <c r="I45" s="70">
        <f t="shared" si="7"/>
        <v>1005837</v>
      </c>
      <c r="J45" s="70">
        <f t="shared" si="7"/>
        <v>1023828</v>
      </c>
      <c r="K45" s="70">
        <f t="shared" si="7"/>
        <v>39927</v>
      </c>
      <c r="L45" s="70">
        <f t="shared" si="7"/>
        <v>185156</v>
      </c>
      <c r="M45" s="70">
        <f t="shared" si="7"/>
        <v>62822</v>
      </c>
      <c r="N45" s="70">
        <f t="shared" si="7"/>
        <v>287905</v>
      </c>
      <c r="O45" s="70">
        <f t="shared" si="7"/>
        <v>207588</v>
      </c>
      <c r="P45" s="70">
        <f t="shared" si="7"/>
        <v>70987</v>
      </c>
      <c r="Q45" s="70">
        <f t="shared" si="7"/>
        <v>189161</v>
      </c>
      <c r="R45" s="70">
        <f t="shared" si="7"/>
        <v>467736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1779469</v>
      </c>
      <c r="X45" s="70">
        <f t="shared" si="7"/>
        <v>4699736</v>
      </c>
      <c r="Y45" s="70">
        <f t="shared" si="7"/>
        <v>-2920267</v>
      </c>
      <c r="Z45" s="72">
        <f t="shared" si="5"/>
        <v>-62.13683066453094</v>
      </c>
      <c r="AA45" s="71">
        <f t="shared" si="8"/>
        <v>6266314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65231184</v>
      </c>
      <c r="D49" s="81">
        <f t="shared" si="9"/>
        <v>0</v>
      </c>
      <c r="E49" s="82">
        <f t="shared" si="9"/>
        <v>58031040</v>
      </c>
      <c r="F49" s="82">
        <f t="shared" si="9"/>
        <v>79336162</v>
      </c>
      <c r="G49" s="82">
        <f t="shared" si="9"/>
        <v>217991</v>
      </c>
      <c r="H49" s="82">
        <f t="shared" si="9"/>
        <v>2944722</v>
      </c>
      <c r="I49" s="82">
        <f t="shared" si="9"/>
        <v>5151178</v>
      </c>
      <c r="J49" s="82">
        <f t="shared" si="9"/>
        <v>8313891</v>
      </c>
      <c r="K49" s="82">
        <f t="shared" si="9"/>
        <v>2051528</v>
      </c>
      <c r="L49" s="82">
        <f t="shared" si="9"/>
        <v>2689938</v>
      </c>
      <c r="M49" s="82">
        <f t="shared" si="9"/>
        <v>10284178</v>
      </c>
      <c r="N49" s="82">
        <f t="shared" si="9"/>
        <v>15025644</v>
      </c>
      <c r="O49" s="82">
        <f t="shared" si="9"/>
        <v>819817</v>
      </c>
      <c r="P49" s="82">
        <f t="shared" si="9"/>
        <v>1815459</v>
      </c>
      <c r="Q49" s="82">
        <f t="shared" si="9"/>
        <v>5001524</v>
      </c>
      <c r="R49" s="82">
        <f t="shared" si="9"/>
        <v>7636800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30976335</v>
      </c>
      <c r="X49" s="82">
        <f t="shared" si="9"/>
        <v>59502124</v>
      </c>
      <c r="Y49" s="82">
        <f t="shared" si="9"/>
        <v>-28525789</v>
      </c>
      <c r="Z49" s="83">
        <f t="shared" si="5"/>
        <v>-47.94079115562329</v>
      </c>
      <c r="AA49" s="84">
        <f>SUM(AA41:AA48)</f>
        <v>79336162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23837000</v>
      </c>
      <c r="D51" s="69">
        <f t="shared" si="10"/>
        <v>0</v>
      </c>
      <c r="E51" s="70">
        <f t="shared" si="10"/>
        <v>26557351</v>
      </c>
      <c r="F51" s="70">
        <f t="shared" si="10"/>
        <v>27635377</v>
      </c>
      <c r="G51" s="70">
        <f t="shared" si="10"/>
        <v>431013</v>
      </c>
      <c r="H51" s="70">
        <f t="shared" si="10"/>
        <v>1163246</v>
      </c>
      <c r="I51" s="70">
        <f t="shared" si="10"/>
        <v>2053081</v>
      </c>
      <c r="J51" s="70">
        <f t="shared" si="10"/>
        <v>3647340</v>
      </c>
      <c r="K51" s="70">
        <f t="shared" si="10"/>
        <v>2004234</v>
      </c>
      <c r="L51" s="70">
        <f t="shared" si="10"/>
        <v>2631805</v>
      </c>
      <c r="M51" s="70">
        <f t="shared" si="10"/>
        <v>2214519</v>
      </c>
      <c r="N51" s="70">
        <f t="shared" si="10"/>
        <v>6850558</v>
      </c>
      <c r="O51" s="70">
        <f t="shared" si="10"/>
        <v>2474056</v>
      </c>
      <c r="P51" s="70">
        <f t="shared" si="10"/>
        <v>2332018</v>
      </c>
      <c r="Q51" s="70">
        <f t="shared" si="10"/>
        <v>2679215</v>
      </c>
      <c r="R51" s="70">
        <f t="shared" si="10"/>
        <v>7485289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17983187</v>
      </c>
      <c r="X51" s="70">
        <f t="shared" si="10"/>
        <v>20726534</v>
      </c>
      <c r="Y51" s="70">
        <f t="shared" si="10"/>
        <v>-2743347</v>
      </c>
      <c r="Z51" s="72">
        <f>+IF(X51&lt;&gt;0,+(Y51/X51)*100,0)</f>
        <v>-13.235917785385631</v>
      </c>
      <c r="AA51" s="71">
        <f>SUM(AA57:AA61)</f>
        <v>27635377</v>
      </c>
    </row>
    <row r="52" spans="1:27" ht="12.75">
      <c r="A52" s="87" t="s">
        <v>32</v>
      </c>
      <c r="B52" s="50"/>
      <c r="C52" s="9">
        <v>5122247</v>
      </c>
      <c r="D52" s="10"/>
      <c r="E52" s="11">
        <v>5409250</v>
      </c>
      <c r="F52" s="11">
        <v>5240250</v>
      </c>
      <c r="G52" s="11">
        <v>221319</v>
      </c>
      <c r="H52" s="11">
        <v>371032</v>
      </c>
      <c r="I52" s="11">
        <v>394590</v>
      </c>
      <c r="J52" s="11">
        <v>986941</v>
      </c>
      <c r="K52" s="11">
        <v>448647</v>
      </c>
      <c r="L52" s="11">
        <v>533295</v>
      </c>
      <c r="M52" s="11">
        <v>344584</v>
      </c>
      <c r="N52" s="11">
        <v>1326526</v>
      </c>
      <c r="O52" s="11">
        <v>792564</v>
      </c>
      <c r="P52" s="11">
        <v>571886</v>
      </c>
      <c r="Q52" s="11">
        <v>352703</v>
      </c>
      <c r="R52" s="11">
        <v>1717153</v>
      </c>
      <c r="S52" s="11"/>
      <c r="T52" s="11"/>
      <c r="U52" s="11"/>
      <c r="V52" s="11"/>
      <c r="W52" s="11">
        <v>4030620</v>
      </c>
      <c r="X52" s="11">
        <v>3930188</v>
      </c>
      <c r="Y52" s="11">
        <v>100432</v>
      </c>
      <c r="Z52" s="2">
        <v>2.56</v>
      </c>
      <c r="AA52" s="15">
        <v>5240250</v>
      </c>
    </row>
    <row r="53" spans="1:27" ht="12.75">
      <c r="A53" s="87" t="s">
        <v>33</v>
      </c>
      <c r="B53" s="50"/>
      <c r="C53" s="9">
        <v>1360174</v>
      </c>
      <c r="D53" s="10"/>
      <c r="E53" s="11">
        <v>1538000</v>
      </c>
      <c r="F53" s="11">
        <v>1127000</v>
      </c>
      <c r="G53" s="11">
        <v>47051</v>
      </c>
      <c r="H53" s="11">
        <v>29603</v>
      </c>
      <c r="I53" s="11">
        <v>21810</v>
      </c>
      <c r="J53" s="11">
        <v>98464</v>
      </c>
      <c r="K53" s="11">
        <v>22705</v>
      </c>
      <c r="L53" s="11">
        <v>92668</v>
      </c>
      <c r="M53" s="11">
        <v>52874</v>
      </c>
      <c r="N53" s="11">
        <v>168247</v>
      </c>
      <c r="O53" s="11">
        <v>206683</v>
      </c>
      <c r="P53" s="11">
        <v>41326</v>
      </c>
      <c r="Q53" s="11">
        <v>23231</v>
      </c>
      <c r="R53" s="11">
        <v>271240</v>
      </c>
      <c r="S53" s="11"/>
      <c r="T53" s="11"/>
      <c r="U53" s="11"/>
      <c r="V53" s="11"/>
      <c r="W53" s="11">
        <v>537951</v>
      </c>
      <c r="X53" s="11">
        <v>845250</v>
      </c>
      <c r="Y53" s="11">
        <v>-307299</v>
      </c>
      <c r="Z53" s="2">
        <v>-36.36</v>
      </c>
      <c r="AA53" s="15">
        <v>1127000</v>
      </c>
    </row>
    <row r="54" spans="1:27" ht="12.75">
      <c r="A54" s="87" t="s">
        <v>34</v>
      </c>
      <c r="B54" s="50"/>
      <c r="C54" s="9">
        <v>1955961</v>
      </c>
      <c r="D54" s="10"/>
      <c r="E54" s="11">
        <v>1684650</v>
      </c>
      <c r="F54" s="11">
        <v>1749650</v>
      </c>
      <c r="G54" s="11">
        <v>67237</v>
      </c>
      <c r="H54" s="11">
        <v>83928</v>
      </c>
      <c r="I54" s="11">
        <v>229801</v>
      </c>
      <c r="J54" s="11">
        <v>380966</v>
      </c>
      <c r="K54" s="11">
        <v>123910</v>
      </c>
      <c r="L54" s="11">
        <v>198021</v>
      </c>
      <c r="M54" s="11">
        <v>228897</v>
      </c>
      <c r="N54" s="11">
        <v>550828</v>
      </c>
      <c r="O54" s="11">
        <v>341941</v>
      </c>
      <c r="P54" s="11">
        <v>4619</v>
      </c>
      <c r="Q54" s="11">
        <v>170690</v>
      </c>
      <c r="R54" s="11">
        <v>517250</v>
      </c>
      <c r="S54" s="11"/>
      <c r="T54" s="11"/>
      <c r="U54" s="11"/>
      <c r="V54" s="11"/>
      <c r="W54" s="11">
        <v>1449044</v>
      </c>
      <c r="X54" s="11">
        <v>1312238</v>
      </c>
      <c r="Y54" s="11">
        <v>136806</v>
      </c>
      <c r="Z54" s="2">
        <v>10.43</v>
      </c>
      <c r="AA54" s="15">
        <v>1749650</v>
      </c>
    </row>
    <row r="55" spans="1:27" ht="12.75">
      <c r="A55" s="87" t="s">
        <v>35</v>
      </c>
      <c r="B55" s="50"/>
      <c r="C55" s="9">
        <v>2225717</v>
      </c>
      <c r="D55" s="10"/>
      <c r="E55" s="11">
        <v>2375000</v>
      </c>
      <c r="F55" s="11">
        <v>2402000</v>
      </c>
      <c r="G55" s="11">
        <v>7436</v>
      </c>
      <c r="H55" s="11">
        <v>64012</v>
      </c>
      <c r="I55" s="11">
        <v>138225</v>
      </c>
      <c r="J55" s="11">
        <v>209673</v>
      </c>
      <c r="K55" s="11">
        <v>186560</v>
      </c>
      <c r="L55" s="11">
        <v>153625</v>
      </c>
      <c r="M55" s="11">
        <v>165488</v>
      </c>
      <c r="N55" s="11">
        <v>505673</v>
      </c>
      <c r="O55" s="11">
        <v>298165</v>
      </c>
      <c r="P55" s="11">
        <v>169834</v>
      </c>
      <c r="Q55" s="11">
        <v>343284</v>
      </c>
      <c r="R55" s="11">
        <v>811283</v>
      </c>
      <c r="S55" s="11"/>
      <c r="T55" s="11"/>
      <c r="U55" s="11"/>
      <c r="V55" s="11"/>
      <c r="W55" s="11">
        <v>1526629</v>
      </c>
      <c r="X55" s="11">
        <v>1801500</v>
      </c>
      <c r="Y55" s="11">
        <v>-274871</v>
      </c>
      <c r="Z55" s="2">
        <v>-15.26</v>
      </c>
      <c r="AA55" s="15">
        <v>2402000</v>
      </c>
    </row>
    <row r="56" spans="1:27" ht="12.75">
      <c r="A56" s="87" t="s">
        <v>36</v>
      </c>
      <c r="B56" s="50"/>
      <c r="C56" s="9">
        <v>107837</v>
      </c>
      <c r="D56" s="10"/>
      <c r="E56" s="11">
        <v>159075</v>
      </c>
      <c r="F56" s="11">
        <v>115075</v>
      </c>
      <c r="G56" s="11"/>
      <c r="H56" s="11">
        <v>12705</v>
      </c>
      <c r="I56" s="11">
        <v>7885</v>
      </c>
      <c r="J56" s="11">
        <v>20590</v>
      </c>
      <c r="K56" s="11">
        <v>116</v>
      </c>
      <c r="L56" s="11">
        <v>5526</v>
      </c>
      <c r="M56" s="11"/>
      <c r="N56" s="11">
        <v>5642</v>
      </c>
      <c r="O56" s="11">
        <v>846</v>
      </c>
      <c r="P56" s="11"/>
      <c r="Q56" s="11"/>
      <c r="R56" s="11">
        <v>846</v>
      </c>
      <c r="S56" s="11"/>
      <c r="T56" s="11"/>
      <c r="U56" s="11"/>
      <c r="V56" s="11"/>
      <c r="W56" s="11">
        <v>27078</v>
      </c>
      <c r="X56" s="11">
        <v>86306</v>
      </c>
      <c r="Y56" s="11">
        <v>-59228</v>
      </c>
      <c r="Z56" s="2">
        <v>-68.63</v>
      </c>
      <c r="AA56" s="15">
        <v>115075</v>
      </c>
    </row>
    <row r="57" spans="1:27" ht="12.75">
      <c r="A57" s="88" t="s">
        <v>37</v>
      </c>
      <c r="B57" s="50"/>
      <c r="C57" s="52">
        <f aca="true" t="shared" si="11" ref="C57:Y57">SUM(C52:C56)</f>
        <v>10771936</v>
      </c>
      <c r="D57" s="53">
        <f t="shared" si="11"/>
        <v>0</v>
      </c>
      <c r="E57" s="54">
        <f t="shared" si="11"/>
        <v>11165975</v>
      </c>
      <c r="F57" s="54">
        <f t="shared" si="11"/>
        <v>10633975</v>
      </c>
      <c r="G57" s="54">
        <f t="shared" si="11"/>
        <v>343043</v>
      </c>
      <c r="H57" s="54">
        <f t="shared" si="11"/>
        <v>561280</v>
      </c>
      <c r="I57" s="54">
        <f t="shared" si="11"/>
        <v>792311</v>
      </c>
      <c r="J57" s="54">
        <f t="shared" si="11"/>
        <v>1696634</v>
      </c>
      <c r="K57" s="54">
        <f t="shared" si="11"/>
        <v>781938</v>
      </c>
      <c r="L57" s="54">
        <f t="shared" si="11"/>
        <v>983135</v>
      </c>
      <c r="M57" s="54">
        <f t="shared" si="11"/>
        <v>791843</v>
      </c>
      <c r="N57" s="54">
        <f t="shared" si="11"/>
        <v>2556916</v>
      </c>
      <c r="O57" s="54">
        <f t="shared" si="11"/>
        <v>1640199</v>
      </c>
      <c r="P57" s="54">
        <f t="shared" si="11"/>
        <v>787665</v>
      </c>
      <c r="Q57" s="54">
        <f t="shared" si="11"/>
        <v>889908</v>
      </c>
      <c r="R57" s="54">
        <f t="shared" si="11"/>
        <v>3317772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7571322</v>
      </c>
      <c r="X57" s="54">
        <f t="shared" si="11"/>
        <v>7975482</v>
      </c>
      <c r="Y57" s="54">
        <f t="shared" si="11"/>
        <v>-404160</v>
      </c>
      <c r="Z57" s="55">
        <f>+IF(X57&lt;&gt;0,+(Y57/X57)*100,0)</f>
        <v>-5.067530714758055</v>
      </c>
      <c r="AA57" s="56">
        <f>SUM(AA52:AA56)</f>
        <v>10633975</v>
      </c>
    </row>
    <row r="58" spans="1:27" ht="12.75">
      <c r="A58" s="89" t="s">
        <v>38</v>
      </c>
      <c r="B58" s="38"/>
      <c r="C58" s="9">
        <v>1050445</v>
      </c>
      <c r="D58" s="10"/>
      <c r="E58" s="11">
        <v>950000</v>
      </c>
      <c r="F58" s="11">
        <v>950000</v>
      </c>
      <c r="G58" s="11">
        <v>33716</v>
      </c>
      <c r="H58" s="11">
        <v>8411</v>
      </c>
      <c r="I58" s="11">
        <v>2222</v>
      </c>
      <c r="J58" s="11">
        <v>44349</v>
      </c>
      <c r="K58" s="11">
        <v>26134</v>
      </c>
      <c r="L58" s="11">
        <v>26255</v>
      </c>
      <c r="M58" s="11">
        <v>52776</v>
      </c>
      <c r="N58" s="11">
        <v>105165</v>
      </c>
      <c r="O58" s="11">
        <v>14253</v>
      </c>
      <c r="P58" s="11">
        <v>217904</v>
      </c>
      <c r="Q58" s="11">
        <v>360416</v>
      </c>
      <c r="R58" s="11">
        <v>592573</v>
      </c>
      <c r="S58" s="11"/>
      <c r="T58" s="11"/>
      <c r="U58" s="11"/>
      <c r="V58" s="11"/>
      <c r="W58" s="11">
        <v>742087</v>
      </c>
      <c r="X58" s="11">
        <v>712500</v>
      </c>
      <c r="Y58" s="11">
        <v>29587</v>
      </c>
      <c r="Z58" s="2">
        <v>4.15</v>
      </c>
      <c r="AA58" s="15">
        <v>950000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12014619</v>
      </c>
      <c r="D61" s="10"/>
      <c r="E61" s="11">
        <v>14441376</v>
      </c>
      <c r="F61" s="11">
        <v>16051402</v>
      </c>
      <c r="G61" s="11">
        <v>54254</v>
      </c>
      <c r="H61" s="11">
        <v>593555</v>
      </c>
      <c r="I61" s="11">
        <v>1258548</v>
      </c>
      <c r="J61" s="11">
        <v>1906357</v>
      </c>
      <c r="K61" s="11">
        <v>1196162</v>
      </c>
      <c r="L61" s="11">
        <v>1622415</v>
      </c>
      <c r="M61" s="11">
        <v>1369900</v>
      </c>
      <c r="N61" s="11">
        <v>4188477</v>
      </c>
      <c r="O61" s="11">
        <v>819604</v>
      </c>
      <c r="P61" s="11">
        <v>1326449</v>
      </c>
      <c r="Q61" s="11">
        <v>1428891</v>
      </c>
      <c r="R61" s="11">
        <v>3574944</v>
      </c>
      <c r="S61" s="11"/>
      <c r="T61" s="11"/>
      <c r="U61" s="11"/>
      <c r="V61" s="11"/>
      <c r="W61" s="11">
        <v>9669778</v>
      </c>
      <c r="X61" s="11">
        <v>12038552</v>
      </c>
      <c r="Y61" s="11">
        <v>-2368774</v>
      </c>
      <c r="Z61" s="2">
        <v>-19.68</v>
      </c>
      <c r="AA61" s="15">
        <v>16051402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431012</v>
      </c>
      <c r="H68" s="11">
        <v>1316226</v>
      </c>
      <c r="I68" s="11">
        <v>2195162</v>
      </c>
      <c r="J68" s="11">
        <v>3942400</v>
      </c>
      <c r="K68" s="11">
        <v>2123009</v>
      </c>
      <c r="L68" s="11">
        <v>2745481</v>
      </c>
      <c r="M68" s="11">
        <v>2214519</v>
      </c>
      <c r="N68" s="11">
        <v>7083009</v>
      </c>
      <c r="O68" s="11">
        <v>2474056</v>
      </c>
      <c r="P68" s="11">
        <v>2332019</v>
      </c>
      <c r="Q68" s="11">
        <v>2679215</v>
      </c>
      <c r="R68" s="11">
        <v>7485290</v>
      </c>
      <c r="S68" s="11"/>
      <c r="T68" s="11"/>
      <c r="U68" s="11"/>
      <c r="V68" s="11"/>
      <c r="W68" s="11">
        <v>18510699</v>
      </c>
      <c r="X68" s="11"/>
      <c r="Y68" s="11">
        <v>18510699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431012</v>
      </c>
      <c r="H69" s="82">
        <f t="shared" si="12"/>
        <v>1316226</v>
      </c>
      <c r="I69" s="82">
        <f t="shared" si="12"/>
        <v>2195162</v>
      </c>
      <c r="J69" s="82">
        <f t="shared" si="12"/>
        <v>3942400</v>
      </c>
      <c r="K69" s="82">
        <f t="shared" si="12"/>
        <v>2123009</v>
      </c>
      <c r="L69" s="82">
        <f t="shared" si="12"/>
        <v>2745481</v>
      </c>
      <c r="M69" s="82">
        <f t="shared" si="12"/>
        <v>2214519</v>
      </c>
      <c r="N69" s="82">
        <f t="shared" si="12"/>
        <v>7083009</v>
      </c>
      <c r="O69" s="82">
        <f t="shared" si="12"/>
        <v>2474056</v>
      </c>
      <c r="P69" s="82">
        <f t="shared" si="12"/>
        <v>2332019</v>
      </c>
      <c r="Q69" s="82">
        <f t="shared" si="12"/>
        <v>2679215</v>
      </c>
      <c r="R69" s="82">
        <f t="shared" si="12"/>
        <v>7485290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18510699</v>
      </c>
      <c r="X69" s="82">
        <f t="shared" si="12"/>
        <v>0</v>
      </c>
      <c r="Y69" s="82">
        <f t="shared" si="12"/>
        <v>18510699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79368348</v>
      </c>
      <c r="D5" s="45">
        <f t="shared" si="0"/>
        <v>0</v>
      </c>
      <c r="E5" s="46">
        <f t="shared" si="0"/>
        <v>48822951</v>
      </c>
      <c r="F5" s="46">
        <f t="shared" si="0"/>
        <v>51527789</v>
      </c>
      <c r="G5" s="46">
        <f t="shared" si="0"/>
        <v>0</v>
      </c>
      <c r="H5" s="46">
        <f t="shared" si="0"/>
        <v>445621</v>
      </c>
      <c r="I5" s="46">
        <f t="shared" si="0"/>
        <v>3344656</v>
      </c>
      <c r="J5" s="46">
        <f t="shared" si="0"/>
        <v>3790277</v>
      </c>
      <c r="K5" s="46">
        <f t="shared" si="0"/>
        <v>1545236</v>
      </c>
      <c r="L5" s="46">
        <f t="shared" si="0"/>
        <v>3751915</v>
      </c>
      <c r="M5" s="46">
        <f t="shared" si="0"/>
        <v>5421403</v>
      </c>
      <c r="N5" s="46">
        <f t="shared" si="0"/>
        <v>10718554</v>
      </c>
      <c r="O5" s="46">
        <f t="shared" si="0"/>
        <v>1314916</v>
      </c>
      <c r="P5" s="46">
        <f t="shared" si="0"/>
        <v>4050533</v>
      </c>
      <c r="Q5" s="46">
        <f t="shared" si="0"/>
        <v>2154389</v>
      </c>
      <c r="R5" s="46">
        <f t="shared" si="0"/>
        <v>7519838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22028669</v>
      </c>
      <c r="X5" s="46">
        <f t="shared" si="0"/>
        <v>38645842</v>
      </c>
      <c r="Y5" s="46">
        <f t="shared" si="0"/>
        <v>-16617173</v>
      </c>
      <c r="Z5" s="47">
        <f>+IF(X5&lt;&gt;0,+(Y5/X5)*100,0)</f>
        <v>-42.99860512807562</v>
      </c>
      <c r="AA5" s="48">
        <f>SUM(AA11:AA18)</f>
        <v>51527789</v>
      </c>
    </row>
    <row r="6" spans="1:27" ht="12.75">
      <c r="A6" s="49" t="s">
        <v>32</v>
      </c>
      <c r="B6" s="50"/>
      <c r="C6" s="9">
        <v>16351959</v>
      </c>
      <c r="D6" s="10"/>
      <c r="E6" s="11">
        <v>1840000</v>
      </c>
      <c r="F6" s="11">
        <v>1280607</v>
      </c>
      <c r="G6" s="11"/>
      <c r="H6" s="11"/>
      <c r="I6" s="11">
        <v>147688</v>
      </c>
      <c r="J6" s="11">
        <v>147688</v>
      </c>
      <c r="K6" s="11">
        <v>206156</v>
      </c>
      <c r="L6" s="11">
        <v>97416</v>
      </c>
      <c r="M6" s="11">
        <v>51000</v>
      </c>
      <c r="N6" s="11">
        <v>354572</v>
      </c>
      <c r="O6" s="11"/>
      <c r="P6" s="11">
        <v>1071607</v>
      </c>
      <c r="Q6" s="11">
        <v>81968</v>
      </c>
      <c r="R6" s="11">
        <v>1153575</v>
      </c>
      <c r="S6" s="11"/>
      <c r="T6" s="11"/>
      <c r="U6" s="11"/>
      <c r="V6" s="11"/>
      <c r="W6" s="11">
        <v>1655835</v>
      </c>
      <c r="X6" s="11">
        <v>960455</v>
      </c>
      <c r="Y6" s="11">
        <v>695380</v>
      </c>
      <c r="Z6" s="2">
        <v>72.4</v>
      </c>
      <c r="AA6" s="15">
        <v>1280607</v>
      </c>
    </row>
    <row r="7" spans="1:27" ht="12.75">
      <c r="A7" s="49" t="s">
        <v>33</v>
      </c>
      <c r="B7" s="50"/>
      <c r="C7" s="9">
        <v>18237177</v>
      </c>
      <c r="D7" s="10"/>
      <c r="E7" s="11">
        <v>21599276</v>
      </c>
      <c r="F7" s="11">
        <v>23404109</v>
      </c>
      <c r="G7" s="11"/>
      <c r="H7" s="11"/>
      <c r="I7" s="11">
        <v>1367658</v>
      </c>
      <c r="J7" s="11">
        <v>1367658</v>
      </c>
      <c r="K7" s="11"/>
      <c r="L7" s="11">
        <v>2150538</v>
      </c>
      <c r="M7" s="11">
        <v>3443302</v>
      </c>
      <c r="N7" s="11">
        <v>5593840</v>
      </c>
      <c r="O7" s="11">
        <v>960525</v>
      </c>
      <c r="P7" s="11">
        <v>738092</v>
      </c>
      <c r="Q7" s="11">
        <v>548444</v>
      </c>
      <c r="R7" s="11">
        <v>2247061</v>
      </c>
      <c r="S7" s="11"/>
      <c r="T7" s="11"/>
      <c r="U7" s="11"/>
      <c r="V7" s="11"/>
      <c r="W7" s="11">
        <v>9208559</v>
      </c>
      <c r="X7" s="11">
        <v>17553082</v>
      </c>
      <c r="Y7" s="11">
        <v>-8344523</v>
      </c>
      <c r="Z7" s="2">
        <v>-47.54</v>
      </c>
      <c r="AA7" s="15">
        <v>23404109</v>
      </c>
    </row>
    <row r="8" spans="1:27" ht="12.75">
      <c r="A8" s="49" t="s">
        <v>34</v>
      </c>
      <c r="B8" s="50"/>
      <c r="C8" s="9">
        <v>3771984</v>
      </c>
      <c r="D8" s="10"/>
      <c r="E8" s="11">
        <v>4529000</v>
      </c>
      <c r="F8" s="11">
        <v>4879000</v>
      </c>
      <c r="G8" s="11"/>
      <c r="H8" s="11"/>
      <c r="I8" s="11">
        <v>823962</v>
      </c>
      <c r="J8" s="11">
        <v>823962</v>
      </c>
      <c r="K8" s="11">
        <v>654689</v>
      </c>
      <c r="L8" s="11">
        <v>493145</v>
      </c>
      <c r="M8" s="11">
        <v>332679</v>
      </c>
      <c r="N8" s="11">
        <v>1480513</v>
      </c>
      <c r="O8" s="11">
        <v>248427</v>
      </c>
      <c r="P8" s="11">
        <v>368661</v>
      </c>
      <c r="Q8" s="11"/>
      <c r="R8" s="11">
        <v>617088</v>
      </c>
      <c r="S8" s="11"/>
      <c r="T8" s="11"/>
      <c r="U8" s="11"/>
      <c r="V8" s="11"/>
      <c r="W8" s="11">
        <v>2921563</v>
      </c>
      <c r="X8" s="11">
        <v>3659250</v>
      </c>
      <c r="Y8" s="11">
        <v>-737687</v>
      </c>
      <c r="Z8" s="2">
        <v>-20.16</v>
      </c>
      <c r="AA8" s="15">
        <v>4879000</v>
      </c>
    </row>
    <row r="9" spans="1:27" ht="12.75">
      <c r="A9" s="49" t="s">
        <v>35</v>
      </c>
      <c r="B9" s="50"/>
      <c r="C9" s="9">
        <v>6216922</v>
      </c>
      <c r="D9" s="10"/>
      <c r="E9" s="11">
        <v>8300500</v>
      </c>
      <c r="F9" s="11">
        <v>6112663</v>
      </c>
      <c r="G9" s="11"/>
      <c r="H9" s="11">
        <v>445621</v>
      </c>
      <c r="I9" s="11">
        <v>956286</v>
      </c>
      <c r="J9" s="11">
        <v>1401907</v>
      </c>
      <c r="K9" s="11">
        <v>501619</v>
      </c>
      <c r="L9" s="11">
        <v>732704</v>
      </c>
      <c r="M9" s="11">
        <v>220237</v>
      </c>
      <c r="N9" s="11">
        <v>1454560</v>
      </c>
      <c r="O9" s="11">
        <v>95200</v>
      </c>
      <c r="P9" s="11">
        <v>393722</v>
      </c>
      <c r="Q9" s="11">
        <v>319779</v>
      </c>
      <c r="R9" s="11">
        <v>808701</v>
      </c>
      <c r="S9" s="11"/>
      <c r="T9" s="11"/>
      <c r="U9" s="11"/>
      <c r="V9" s="11"/>
      <c r="W9" s="11">
        <v>3665168</v>
      </c>
      <c r="X9" s="11">
        <v>4584497</v>
      </c>
      <c r="Y9" s="11">
        <v>-919329</v>
      </c>
      <c r="Z9" s="2">
        <v>-20.05</v>
      </c>
      <c r="AA9" s="15">
        <v>6112663</v>
      </c>
    </row>
    <row r="10" spans="1:27" ht="12.75">
      <c r="A10" s="49" t="s">
        <v>36</v>
      </c>
      <c r="B10" s="50"/>
      <c r="C10" s="9">
        <v>24737</v>
      </c>
      <c r="D10" s="10"/>
      <c r="E10" s="11">
        <v>15000</v>
      </c>
      <c r="F10" s="11">
        <v>15000</v>
      </c>
      <c r="G10" s="11"/>
      <c r="H10" s="11"/>
      <c r="I10" s="11"/>
      <c r="J10" s="11"/>
      <c r="K10" s="11"/>
      <c r="L10" s="11">
        <v>1100</v>
      </c>
      <c r="M10" s="11"/>
      <c r="N10" s="11">
        <v>1100</v>
      </c>
      <c r="O10" s="11"/>
      <c r="P10" s="11">
        <v>1226798</v>
      </c>
      <c r="Q10" s="11">
        <v>2851</v>
      </c>
      <c r="R10" s="11">
        <v>1229649</v>
      </c>
      <c r="S10" s="11"/>
      <c r="T10" s="11"/>
      <c r="U10" s="11"/>
      <c r="V10" s="11"/>
      <c r="W10" s="11">
        <v>1230749</v>
      </c>
      <c r="X10" s="11">
        <v>11250</v>
      </c>
      <c r="Y10" s="11">
        <v>1219499</v>
      </c>
      <c r="Z10" s="2">
        <v>10839.99</v>
      </c>
      <c r="AA10" s="15">
        <v>15000</v>
      </c>
    </row>
    <row r="11" spans="1:27" ht="12.75">
      <c r="A11" s="51" t="s">
        <v>37</v>
      </c>
      <c r="B11" s="50"/>
      <c r="C11" s="52">
        <f aca="true" t="shared" si="1" ref="C11:Y11">SUM(C6:C10)</f>
        <v>44602779</v>
      </c>
      <c r="D11" s="53">
        <f t="shared" si="1"/>
        <v>0</v>
      </c>
      <c r="E11" s="54">
        <f t="shared" si="1"/>
        <v>36283776</v>
      </c>
      <c r="F11" s="54">
        <f t="shared" si="1"/>
        <v>35691379</v>
      </c>
      <c r="G11" s="54">
        <f t="shared" si="1"/>
        <v>0</v>
      </c>
      <c r="H11" s="54">
        <f t="shared" si="1"/>
        <v>445621</v>
      </c>
      <c r="I11" s="54">
        <f t="shared" si="1"/>
        <v>3295594</v>
      </c>
      <c r="J11" s="54">
        <f t="shared" si="1"/>
        <v>3741215</v>
      </c>
      <c r="K11" s="54">
        <f t="shared" si="1"/>
        <v>1362464</v>
      </c>
      <c r="L11" s="54">
        <f t="shared" si="1"/>
        <v>3474903</v>
      </c>
      <c r="M11" s="54">
        <f t="shared" si="1"/>
        <v>4047218</v>
      </c>
      <c r="N11" s="54">
        <f t="shared" si="1"/>
        <v>8884585</v>
      </c>
      <c r="O11" s="54">
        <f t="shared" si="1"/>
        <v>1304152</v>
      </c>
      <c r="P11" s="54">
        <f t="shared" si="1"/>
        <v>3798880</v>
      </c>
      <c r="Q11" s="54">
        <f t="shared" si="1"/>
        <v>953042</v>
      </c>
      <c r="R11" s="54">
        <f t="shared" si="1"/>
        <v>6056074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18681874</v>
      </c>
      <c r="X11" s="54">
        <f t="shared" si="1"/>
        <v>26768534</v>
      </c>
      <c r="Y11" s="54">
        <f t="shared" si="1"/>
        <v>-8086660</v>
      </c>
      <c r="Z11" s="55">
        <f>+IF(X11&lt;&gt;0,+(Y11/X11)*100,0)</f>
        <v>-30.209573673328542</v>
      </c>
      <c r="AA11" s="56">
        <f>SUM(AA6:AA10)</f>
        <v>35691379</v>
      </c>
    </row>
    <row r="12" spans="1:27" ht="12.75">
      <c r="A12" s="57" t="s">
        <v>38</v>
      </c>
      <c r="B12" s="38"/>
      <c r="C12" s="9">
        <v>29836707</v>
      </c>
      <c r="D12" s="10"/>
      <c r="E12" s="11">
        <v>10366075</v>
      </c>
      <c r="F12" s="11">
        <v>12093285</v>
      </c>
      <c r="G12" s="11"/>
      <c r="H12" s="11"/>
      <c r="I12" s="11"/>
      <c r="J12" s="11"/>
      <c r="K12" s="11"/>
      <c r="L12" s="11">
        <v>42610</v>
      </c>
      <c r="M12" s="11">
        <v>1369396</v>
      </c>
      <c r="N12" s="11">
        <v>1412006</v>
      </c>
      <c r="O12" s="11">
        <v>9588</v>
      </c>
      <c r="P12" s="11">
        <v>251653</v>
      </c>
      <c r="Q12" s="11">
        <v>1186230</v>
      </c>
      <c r="R12" s="11">
        <v>1447471</v>
      </c>
      <c r="S12" s="11"/>
      <c r="T12" s="11"/>
      <c r="U12" s="11"/>
      <c r="V12" s="11"/>
      <c r="W12" s="11">
        <v>2859477</v>
      </c>
      <c r="X12" s="11">
        <v>9069964</v>
      </c>
      <c r="Y12" s="11">
        <v>-6210487</v>
      </c>
      <c r="Z12" s="2">
        <v>-68.47</v>
      </c>
      <c r="AA12" s="15">
        <v>12093285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4928862</v>
      </c>
      <c r="D15" s="10"/>
      <c r="E15" s="11">
        <v>2173100</v>
      </c>
      <c r="F15" s="11">
        <v>3743125</v>
      </c>
      <c r="G15" s="11"/>
      <c r="H15" s="11"/>
      <c r="I15" s="11">
        <v>49062</v>
      </c>
      <c r="J15" s="11">
        <v>49062</v>
      </c>
      <c r="K15" s="11">
        <v>182772</v>
      </c>
      <c r="L15" s="11">
        <v>234402</v>
      </c>
      <c r="M15" s="11">
        <v>4789</v>
      </c>
      <c r="N15" s="11">
        <v>421963</v>
      </c>
      <c r="O15" s="11">
        <v>1176</v>
      </c>
      <c r="P15" s="11"/>
      <c r="Q15" s="11">
        <v>15117</v>
      </c>
      <c r="R15" s="11">
        <v>16293</v>
      </c>
      <c r="S15" s="11"/>
      <c r="T15" s="11"/>
      <c r="U15" s="11"/>
      <c r="V15" s="11"/>
      <c r="W15" s="11">
        <v>487318</v>
      </c>
      <c r="X15" s="11">
        <v>2807344</v>
      </c>
      <c r="Y15" s="11">
        <v>-2320026</v>
      </c>
      <c r="Z15" s="2">
        <v>-82.64</v>
      </c>
      <c r="AA15" s="15">
        <v>3743125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15884404</v>
      </c>
      <c r="D20" s="62">
        <f t="shared" si="2"/>
        <v>0</v>
      </c>
      <c r="E20" s="63">
        <f t="shared" si="2"/>
        <v>39533118</v>
      </c>
      <c r="F20" s="63">
        <f t="shared" si="2"/>
        <v>34738315</v>
      </c>
      <c r="G20" s="63">
        <f t="shared" si="2"/>
        <v>0</v>
      </c>
      <c r="H20" s="63">
        <f t="shared" si="2"/>
        <v>125862</v>
      </c>
      <c r="I20" s="63">
        <f t="shared" si="2"/>
        <v>2524335</v>
      </c>
      <c r="J20" s="63">
        <f t="shared" si="2"/>
        <v>2650197</v>
      </c>
      <c r="K20" s="63">
        <f t="shared" si="2"/>
        <v>333653</v>
      </c>
      <c r="L20" s="63">
        <f t="shared" si="2"/>
        <v>318260</v>
      </c>
      <c r="M20" s="63">
        <f t="shared" si="2"/>
        <v>2418887</v>
      </c>
      <c r="N20" s="63">
        <f t="shared" si="2"/>
        <v>3070800</v>
      </c>
      <c r="O20" s="63">
        <f t="shared" si="2"/>
        <v>1898864</v>
      </c>
      <c r="P20" s="63">
        <f t="shared" si="2"/>
        <v>1246052</v>
      </c>
      <c r="Q20" s="63">
        <f t="shared" si="2"/>
        <v>3909468</v>
      </c>
      <c r="R20" s="63">
        <f t="shared" si="2"/>
        <v>7054384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12775381</v>
      </c>
      <c r="X20" s="63">
        <f t="shared" si="2"/>
        <v>26053737</v>
      </c>
      <c r="Y20" s="63">
        <f t="shared" si="2"/>
        <v>-13278356</v>
      </c>
      <c r="Z20" s="64">
        <f>+IF(X20&lt;&gt;0,+(Y20/X20)*100,0)</f>
        <v>-50.96526459908611</v>
      </c>
      <c r="AA20" s="65">
        <f>SUM(AA26:AA33)</f>
        <v>34738315</v>
      </c>
    </row>
    <row r="21" spans="1:27" ht="12.75">
      <c r="A21" s="49" t="s">
        <v>32</v>
      </c>
      <c r="B21" s="50"/>
      <c r="C21" s="9"/>
      <c r="D21" s="10"/>
      <c r="E21" s="11">
        <v>11854500</v>
      </c>
      <c r="F21" s="11">
        <v>11808911</v>
      </c>
      <c r="G21" s="11"/>
      <c r="H21" s="11"/>
      <c r="I21" s="11">
        <v>1182315</v>
      </c>
      <c r="J21" s="11">
        <v>1182315</v>
      </c>
      <c r="K21" s="11"/>
      <c r="L21" s="11">
        <v>10400</v>
      </c>
      <c r="M21" s="11">
        <v>917777</v>
      </c>
      <c r="N21" s="11">
        <v>928177</v>
      </c>
      <c r="O21" s="11">
        <v>1450894</v>
      </c>
      <c r="P21" s="11">
        <v>939419</v>
      </c>
      <c r="Q21" s="11">
        <v>2172155</v>
      </c>
      <c r="R21" s="11">
        <v>4562468</v>
      </c>
      <c r="S21" s="11"/>
      <c r="T21" s="11"/>
      <c r="U21" s="11"/>
      <c r="V21" s="11"/>
      <c r="W21" s="11">
        <v>6672960</v>
      </c>
      <c r="X21" s="11">
        <v>8856683</v>
      </c>
      <c r="Y21" s="11">
        <v>-2183723</v>
      </c>
      <c r="Z21" s="2">
        <v>-24.66</v>
      </c>
      <c r="AA21" s="15">
        <v>11808911</v>
      </c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>
        <v>10460339</v>
      </c>
      <c r="D23" s="10"/>
      <c r="E23" s="11">
        <v>10492315</v>
      </c>
      <c r="F23" s="11">
        <v>10709846</v>
      </c>
      <c r="G23" s="11"/>
      <c r="H23" s="11">
        <v>75156</v>
      </c>
      <c r="I23" s="11">
        <v>873555</v>
      </c>
      <c r="J23" s="11">
        <v>948711</v>
      </c>
      <c r="K23" s="11">
        <v>212114</v>
      </c>
      <c r="L23" s="11">
        <v>279031</v>
      </c>
      <c r="M23" s="11">
        <v>304963</v>
      </c>
      <c r="N23" s="11">
        <v>796108</v>
      </c>
      <c r="O23" s="11">
        <v>293513</v>
      </c>
      <c r="P23" s="11">
        <v>306633</v>
      </c>
      <c r="Q23" s="11">
        <v>1561065</v>
      </c>
      <c r="R23" s="11">
        <v>2161211</v>
      </c>
      <c r="S23" s="11"/>
      <c r="T23" s="11"/>
      <c r="U23" s="11"/>
      <c r="V23" s="11"/>
      <c r="W23" s="11">
        <v>3906030</v>
      </c>
      <c r="X23" s="11">
        <v>8032385</v>
      </c>
      <c r="Y23" s="11">
        <v>-4126355</v>
      </c>
      <c r="Z23" s="2">
        <v>-51.37</v>
      </c>
      <c r="AA23" s="15">
        <v>10709846</v>
      </c>
    </row>
    <row r="24" spans="1:27" ht="12.75">
      <c r="A24" s="49" t="s">
        <v>35</v>
      </c>
      <c r="B24" s="50"/>
      <c r="C24" s="9">
        <v>2531450</v>
      </c>
      <c r="D24" s="10"/>
      <c r="E24" s="11">
        <v>8200000</v>
      </c>
      <c r="F24" s="11">
        <v>8735856</v>
      </c>
      <c r="G24" s="11"/>
      <c r="H24" s="11">
        <v>50706</v>
      </c>
      <c r="I24" s="11">
        <v>395909</v>
      </c>
      <c r="J24" s="11">
        <v>446615</v>
      </c>
      <c r="K24" s="11">
        <v>121539</v>
      </c>
      <c r="L24" s="11">
        <v>28829</v>
      </c>
      <c r="M24" s="11">
        <v>746147</v>
      </c>
      <c r="N24" s="11">
        <v>896515</v>
      </c>
      <c r="O24" s="11">
        <v>154457</v>
      </c>
      <c r="P24" s="11"/>
      <c r="Q24" s="11">
        <v>176248</v>
      </c>
      <c r="R24" s="11">
        <v>330705</v>
      </c>
      <c r="S24" s="11"/>
      <c r="T24" s="11"/>
      <c r="U24" s="11"/>
      <c r="V24" s="11"/>
      <c r="W24" s="11">
        <v>1673835</v>
      </c>
      <c r="X24" s="11">
        <v>6551892</v>
      </c>
      <c r="Y24" s="11">
        <v>-4878057</v>
      </c>
      <c r="Z24" s="2">
        <v>-74.45</v>
      </c>
      <c r="AA24" s="15">
        <v>8735856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12991789</v>
      </c>
      <c r="D26" s="53">
        <f t="shared" si="3"/>
        <v>0</v>
      </c>
      <c r="E26" s="54">
        <f t="shared" si="3"/>
        <v>30546815</v>
      </c>
      <c r="F26" s="54">
        <f t="shared" si="3"/>
        <v>31254613</v>
      </c>
      <c r="G26" s="54">
        <f t="shared" si="3"/>
        <v>0</v>
      </c>
      <c r="H26" s="54">
        <f t="shared" si="3"/>
        <v>125862</v>
      </c>
      <c r="I26" s="54">
        <f t="shared" si="3"/>
        <v>2451779</v>
      </c>
      <c r="J26" s="54">
        <f t="shared" si="3"/>
        <v>2577641</v>
      </c>
      <c r="K26" s="54">
        <f t="shared" si="3"/>
        <v>333653</v>
      </c>
      <c r="L26" s="54">
        <f t="shared" si="3"/>
        <v>318260</v>
      </c>
      <c r="M26" s="54">
        <f t="shared" si="3"/>
        <v>1968887</v>
      </c>
      <c r="N26" s="54">
        <f t="shared" si="3"/>
        <v>2620800</v>
      </c>
      <c r="O26" s="54">
        <f t="shared" si="3"/>
        <v>1898864</v>
      </c>
      <c r="P26" s="54">
        <f t="shared" si="3"/>
        <v>1246052</v>
      </c>
      <c r="Q26" s="54">
        <f t="shared" si="3"/>
        <v>3909468</v>
      </c>
      <c r="R26" s="54">
        <f t="shared" si="3"/>
        <v>7054384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12252825</v>
      </c>
      <c r="X26" s="54">
        <f t="shared" si="3"/>
        <v>23440960</v>
      </c>
      <c r="Y26" s="54">
        <f t="shared" si="3"/>
        <v>-11188135</v>
      </c>
      <c r="Z26" s="55">
        <f>+IF(X26&lt;&gt;0,+(Y26/X26)*100,0)</f>
        <v>-47.72899659399615</v>
      </c>
      <c r="AA26" s="56">
        <f>SUM(AA21:AA25)</f>
        <v>31254613</v>
      </c>
    </row>
    <row r="27" spans="1:27" ht="12.75">
      <c r="A27" s="57" t="s">
        <v>38</v>
      </c>
      <c r="B27" s="67"/>
      <c r="C27" s="9">
        <v>2892615</v>
      </c>
      <c r="D27" s="10"/>
      <c r="E27" s="11">
        <v>8986303</v>
      </c>
      <c r="F27" s="11">
        <v>3483702</v>
      </c>
      <c r="G27" s="11"/>
      <c r="H27" s="11"/>
      <c r="I27" s="11">
        <v>72556</v>
      </c>
      <c r="J27" s="11">
        <v>72556</v>
      </c>
      <c r="K27" s="11"/>
      <c r="L27" s="11"/>
      <c r="M27" s="11">
        <v>450000</v>
      </c>
      <c r="N27" s="11">
        <v>450000</v>
      </c>
      <c r="O27" s="11"/>
      <c r="P27" s="11"/>
      <c r="Q27" s="11"/>
      <c r="R27" s="11"/>
      <c r="S27" s="11"/>
      <c r="T27" s="11"/>
      <c r="U27" s="11"/>
      <c r="V27" s="11"/>
      <c r="W27" s="11">
        <v>522556</v>
      </c>
      <c r="X27" s="11">
        <v>2612777</v>
      </c>
      <c r="Y27" s="11">
        <v>-2090221</v>
      </c>
      <c r="Z27" s="2">
        <v>-80</v>
      </c>
      <c r="AA27" s="15">
        <v>3483702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16351959</v>
      </c>
      <c r="D36" s="10">
        <f t="shared" si="4"/>
        <v>0</v>
      </c>
      <c r="E36" s="11">
        <f t="shared" si="4"/>
        <v>13694500</v>
      </c>
      <c r="F36" s="11">
        <f t="shared" si="4"/>
        <v>13089518</v>
      </c>
      <c r="G36" s="11">
        <f t="shared" si="4"/>
        <v>0</v>
      </c>
      <c r="H36" s="11">
        <f t="shared" si="4"/>
        <v>0</v>
      </c>
      <c r="I36" s="11">
        <f t="shared" si="4"/>
        <v>1330003</v>
      </c>
      <c r="J36" s="11">
        <f t="shared" si="4"/>
        <v>1330003</v>
      </c>
      <c r="K36" s="11">
        <f t="shared" si="4"/>
        <v>206156</v>
      </c>
      <c r="L36" s="11">
        <f t="shared" si="4"/>
        <v>107816</v>
      </c>
      <c r="M36" s="11">
        <f t="shared" si="4"/>
        <v>968777</v>
      </c>
      <c r="N36" s="11">
        <f t="shared" si="4"/>
        <v>1282749</v>
      </c>
      <c r="O36" s="11">
        <f t="shared" si="4"/>
        <v>1450894</v>
      </c>
      <c r="P36" s="11">
        <f t="shared" si="4"/>
        <v>2011026</v>
      </c>
      <c r="Q36" s="11">
        <f t="shared" si="4"/>
        <v>2254123</v>
      </c>
      <c r="R36" s="11">
        <f t="shared" si="4"/>
        <v>5716043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8328795</v>
      </c>
      <c r="X36" s="11">
        <f t="shared" si="4"/>
        <v>9817138</v>
      </c>
      <c r="Y36" s="11">
        <f t="shared" si="4"/>
        <v>-1488343</v>
      </c>
      <c r="Z36" s="2">
        <f aca="true" t="shared" si="5" ref="Z36:Z49">+IF(X36&lt;&gt;0,+(Y36/X36)*100,0)</f>
        <v>-15.160660876927675</v>
      </c>
      <c r="AA36" s="15">
        <f>AA6+AA21</f>
        <v>13089518</v>
      </c>
    </row>
    <row r="37" spans="1:27" ht="12.75">
      <c r="A37" s="49" t="s">
        <v>33</v>
      </c>
      <c r="B37" s="50"/>
      <c r="C37" s="9">
        <f t="shared" si="4"/>
        <v>18237177</v>
      </c>
      <c r="D37" s="10">
        <f t="shared" si="4"/>
        <v>0</v>
      </c>
      <c r="E37" s="11">
        <f t="shared" si="4"/>
        <v>21599276</v>
      </c>
      <c r="F37" s="11">
        <f t="shared" si="4"/>
        <v>23404109</v>
      </c>
      <c r="G37" s="11">
        <f t="shared" si="4"/>
        <v>0</v>
      </c>
      <c r="H37" s="11">
        <f t="shared" si="4"/>
        <v>0</v>
      </c>
      <c r="I37" s="11">
        <f t="shared" si="4"/>
        <v>1367658</v>
      </c>
      <c r="J37" s="11">
        <f t="shared" si="4"/>
        <v>1367658</v>
      </c>
      <c r="K37" s="11">
        <f t="shared" si="4"/>
        <v>0</v>
      </c>
      <c r="L37" s="11">
        <f t="shared" si="4"/>
        <v>2150538</v>
      </c>
      <c r="M37" s="11">
        <f t="shared" si="4"/>
        <v>3443302</v>
      </c>
      <c r="N37" s="11">
        <f t="shared" si="4"/>
        <v>5593840</v>
      </c>
      <c r="O37" s="11">
        <f t="shared" si="4"/>
        <v>960525</v>
      </c>
      <c r="P37" s="11">
        <f t="shared" si="4"/>
        <v>738092</v>
      </c>
      <c r="Q37" s="11">
        <f t="shared" si="4"/>
        <v>548444</v>
      </c>
      <c r="R37" s="11">
        <f t="shared" si="4"/>
        <v>2247061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9208559</v>
      </c>
      <c r="X37" s="11">
        <f t="shared" si="4"/>
        <v>17553082</v>
      </c>
      <c r="Y37" s="11">
        <f t="shared" si="4"/>
        <v>-8344523</v>
      </c>
      <c r="Z37" s="2">
        <f t="shared" si="5"/>
        <v>-47.53879119347816</v>
      </c>
      <c r="AA37" s="15">
        <f>AA7+AA22</f>
        <v>23404109</v>
      </c>
    </row>
    <row r="38" spans="1:27" ht="12.75">
      <c r="A38" s="49" t="s">
        <v>34</v>
      </c>
      <c r="B38" s="50"/>
      <c r="C38" s="9">
        <f t="shared" si="4"/>
        <v>14232323</v>
      </c>
      <c r="D38" s="10">
        <f t="shared" si="4"/>
        <v>0</v>
      </c>
      <c r="E38" s="11">
        <f t="shared" si="4"/>
        <v>15021315</v>
      </c>
      <c r="F38" s="11">
        <f t="shared" si="4"/>
        <v>15588846</v>
      </c>
      <c r="G38" s="11">
        <f t="shared" si="4"/>
        <v>0</v>
      </c>
      <c r="H38" s="11">
        <f t="shared" si="4"/>
        <v>75156</v>
      </c>
      <c r="I38" s="11">
        <f t="shared" si="4"/>
        <v>1697517</v>
      </c>
      <c r="J38" s="11">
        <f t="shared" si="4"/>
        <v>1772673</v>
      </c>
      <c r="K38" s="11">
        <f t="shared" si="4"/>
        <v>866803</v>
      </c>
      <c r="L38" s="11">
        <f t="shared" si="4"/>
        <v>772176</v>
      </c>
      <c r="M38" s="11">
        <f t="shared" si="4"/>
        <v>637642</v>
      </c>
      <c r="N38" s="11">
        <f t="shared" si="4"/>
        <v>2276621</v>
      </c>
      <c r="O38" s="11">
        <f t="shared" si="4"/>
        <v>541940</v>
      </c>
      <c r="P38" s="11">
        <f t="shared" si="4"/>
        <v>675294</v>
      </c>
      <c r="Q38" s="11">
        <f t="shared" si="4"/>
        <v>1561065</v>
      </c>
      <c r="R38" s="11">
        <f t="shared" si="4"/>
        <v>2778299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6827593</v>
      </c>
      <c r="X38" s="11">
        <f t="shared" si="4"/>
        <v>11691635</v>
      </c>
      <c r="Y38" s="11">
        <f t="shared" si="4"/>
        <v>-4864042</v>
      </c>
      <c r="Z38" s="2">
        <f t="shared" si="5"/>
        <v>-41.602752737320316</v>
      </c>
      <c r="AA38" s="15">
        <f>AA8+AA23</f>
        <v>15588846</v>
      </c>
    </row>
    <row r="39" spans="1:27" ht="12.75">
      <c r="A39" s="49" t="s">
        <v>35</v>
      </c>
      <c r="B39" s="50"/>
      <c r="C39" s="9">
        <f t="shared" si="4"/>
        <v>8748372</v>
      </c>
      <c r="D39" s="10">
        <f t="shared" si="4"/>
        <v>0</v>
      </c>
      <c r="E39" s="11">
        <f t="shared" si="4"/>
        <v>16500500</v>
      </c>
      <c r="F39" s="11">
        <f t="shared" si="4"/>
        <v>14848519</v>
      </c>
      <c r="G39" s="11">
        <f t="shared" si="4"/>
        <v>0</v>
      </c>
      <c r="H39" s="11">
        <f t="shared" si="4"/>
        <v>496327</v>
      </c>
      <c r="I39" s="11">
        <f t="shared" si="4"/>
        <v>1352195</v>
      </c>
      <c r="J39" s="11">
        <f t="shared" si="4"/>
        <v>1848522</v>
      </c>
      <c r="K39" s="11">
        <f t="shared" si="4"/>
        <v>623158</v>
      </c>
      <c r="L39" s="11">
        <f t="shared" si="4"/>
        <v>761533</v>
      </c>
      <c r="M39" s="11">
        <f t="shared" si="4"/>
        <v>966384</v>
      </c>
      <c r="N39" s="11">
        <f t="shared" si="4"/>
        <v>2351075</v>
      </c>
      <c r="O39" s="11">
        <f t="shared" si="4"/>
        <v>249657</v>
      </c>
      <c r="P39" s="11">
        <f t="shared" si="4"/>
        <v>393722</v>
      </c>
      <c r="Q39" s="11">
        <f t="shared" si="4"/>
        <v>496027</v>
      </c>
      <c r="R39" s="11">
        <f t="shared" si="4"/>
        <v>1139406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5339003</v>
      </c>
      <c r="X39" s="11">
        <f t="shared" si="4"/>
        <v>11136389</v>
      </c>
      <c r="Y39" s="11">
        <f t="shared" si="4"/>
        <v>-5797386</v>
      </c>
      <c r="Z39" s="2">
        <f t="shared" si="5"/>
        <v>-52.058041435154614</v>
      </c>
      <c r="AA39" s="15">
        <f>AA9+AA24</f>
        <v>14848519</v>
      </c>
    </row>
    <row r="40" spans="1:27" ht="12.75">
      <c r="A40" s="49" t="s">
        <v>36</v>
      </c>
      <c r="B40" s="50"/>
      <c r="C40" s="9">
        <f t="shared" si="4"/>
        <v>24737</v>
      </c>
      <c r="D40" s="10">
        <f t="shared" si="4"/>
        <v>0</v>
      </c>
      <c r="E40" s="11">
        <f t="shared" si="4"/>
        <v>15000</v>
      </c>
      <c r="F40" s="11">
        <f t="shared" si="4"/>
        <v>15000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1100</v>
      </c>
      <c r="M40" s="11">
        <f t="shared" si="4"/>
        <v>0</v>
      </c>
      <c r="N40" s="11">
        <f t="shared" si="4"/>
        <v>1100</v>
      </c>
      <c r="O40" s="11">
        <f t="shared" si="4"/>
        <v>0</v>
      </c>
      <c r="P40" s="11">
        <f t="shared" si="4"/>
        <v>1226798</v>
      </c>
      <c r="Q40" s="11">
        <f t="shared" si="4"/>
        <v>2851</v>
      </c>
      <c r="R40" s="11">
        <f t="shared" si="4"/>
        <v>1229649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1230749</v>
      </c>
      <c r="X40" s="11">
        <f t="shared" si="4"/>
        <v>11250</v>
      </c>
      <c r="Y40" s="11">
        <f t="shared" si="4"/>
        <v>1219499</v>
      </c>
      <c r="Z40" s="2">
        <f t="shared" si="5"/>
        <v>10839.99111111111</v>
      </c>
      <c r="AA40" s="15">
        <f>AA10+AA25</f>
        <v>15000</v>
      </c>
    </row>
    <row r="41" spans="1:27" ht="12.75">
      <c r="A41" s="51" t="s">
        <v>37</v>
      </c>
      <c r="B41" s="50"/>
      <c r="C41" s="52">
        <f aca="true" t="shared" si="6" ref="C41:Y41">SUM(C36:C40)</f>
        <v>57594568</v>
      </c>
      <c r="D41" s="53">
        <f t="shared" si="6"/>
        <v>0</v>
      </c>
      <c r="E41" s="54">
        <f t="shared" si="6"/>
        <v>66830591</v>
      </c>
      <c r="F41" s="54">
        <f t="shared" si="6"/>
        <v>66945992</v>
      </c>
      <c r="G41" s="54">
        <f t="shared" si="6"/>
        <v>0</v>
      </c>
      <c r="H41" s="54">
        <f t="shared" si="6"/>
        <v>571483</v>
      </c>
      <c r="I41" s="54">
        <f t="shared" si="6"/>
        <v>5747373</v>
      </c>
      <c r="J41" s="54">
        <f t="shared" si="6"/>
        <v>6318856</v>
      </c>
      <c r="K41" s="54">
        <f t="shared" si="6"/>
        <v>1696117</v>
      </c>
      <c r="L41" s="54">
        <f t="shared" si="6"/>
        <v>3793163</v>
      </c>
      <c r="M41" s="54">
        <f t="shared" si="6"/>
        <v>6016105</v>
      </c>
      <c r="N41" s="54">
        <f t="shared" si="6"/>
        <v>11505385</v>
      </c>
      <c r="O41" s="54">
        <f t="shared" si="6"/>
        <v>3203016</v>
      </c>
      <c r="P41" s="54">
        <f t="shared" si="6"/>
        <v>5044932</v>
      </c>
      <c r="Q41" s="54">
        <f t="shared" si="6"/>
        <v>4862510</v>
      </c>
      <c r="R41" s="54">
        <f t="shared" si="6"/>
        <v>13110458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30934699</v>
      </c>
      <c r="X41" s="54">
        <f t="shared" si="6"/>
        <v>50209494</v>
      </c>
      <c r="Y41" s="54">
        <f t="shared" si="6"/>
        <v>-19274795</v>
      </c>
      <c r="Z41" s="55">
        <f t="shared" si="5"/>
        <v>-38.3887457619071</v>
      </c>
      <c r="AA41" s="56">
        <f>SUM(AA36:AA40)</f>
        <v>66945992</v>
      </c>
    </row>
    <row r="42" spans="1:27" ht="12.75">
      <c r="A42" s="57" t="s">
        <v>38</v>
      </c>
      <c r="B42" s="38"/>
      <c r="C42" s="68">
        <f aca="true" t="shared" si="7" ref="C42:Y48">C12+C27</f>
        <v>32729322</v>
      </c>
      <c r="D42" s="69">
        <f t="shared" si="7"/>
        <v>0</v>
      </c>
      <c r="E42" s="70">
        <f t="shared" si="7"/>
        <v>19352378</v>
      </c>
      <c r="F42" s="70">
        <f t="shared" si="7"/>
        <v>15576987</v>
      </c>
      <c r="G42" s="70">
        <f t="shared" si="7"/>
        <v>0</v>
      </c>
      <c r="H42" s="70">
        <f t="shared" si="7"/>
        <v>0</v>
      </c>
      <c r="I42" s="70">
        <f t="shared" si="7"/>
        <v>72556</v>
      </c>
      <c r="J42" s="70">
        <f t="shared" si="7"/>
        <v>72556</v>
      </c>
      <c r="K42" s="70">
        <f t="shared" si="7"/>
        <v>0</v>
      </c>
      <c r="L42" s="70">
        <f t="shared" si="7"/>
        <v>42610</v>
      </c>
      <c r="M42" s="70">
        <f t="shared" si="7"/>
        <v>1819396</v>
      </c>
      <c r="N42" s="70">
        <f t="shared" si="7"/>
        <v>1862006</v>
      </c>
      <c r="O42" s="70">
        <f t="shared" si="7"/>
        <v>9588</v>
      </c>
      <c r="P42" s="70">
        <f t="shared" si="7"/>
        <v>251653</v>
      </c>
      <c r="Q42" s="70">
        <f t="shared" si="7"/>
        <v>1186230</v>
      </c>
      <c r="R42" s="70">
        <f t="shared" si="7"/>
        <v>1447471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3382033</v>
      </c>
      <c r="X42" s="70">
        <f t="shared" si="7"/>
        <v>11682741</v>
      </c>
      <c r="Y42" s="70">
        <f t="shared" si="7"/>
        <v>-8300708</v>
      </c>
      <c r="Z42" s="72">
        <f t="shared" si="5"/>
        <v>-71.05103160294318</v>
      </c>
      <c r="AA42" s="71">
        <f aca="true" t="shared" si="8" ref="AA42:AA48">AA12+AA27</f>
        <v>15576987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4928862</v>
      </c>
      <c r="D45" s="69">
        <f t="shared" si="7"/>
        <v>0</v>
      </c>
      <c r="E45" s="70">
        <f t="shared" si="7"/>
        <v>2173100</v>
      </c>
      <c r="F45" s="70">
        <f t="shared" si="7"/>
        <v>3743125</v>
      </c>
      <c r="G45" s="70">
        <f t="shared" si="7"/>
        <v>0</v>
      </c>
      <c r="H45" s="70">
        <f t="shared" si="7"/>
        <v>0</v>
      </c>
      <c r="I45" s="70">
        <f t="shared" si="7"/>
        <v>49062</v>
      </c>
      <c r="J45" s="70">
        <f t="shared" si="7"/>
        <v>49062</v>
      </c>
      <c r="K45" s="70">
        <f t="shared" si="7"/>
        <v>182772</v>
      </c>
      <c r="L45" s="70">
        <f t="shared" si="7"/>
        <v>234402</v>
      </c>
      <c r="M45" s="70">
        <f t="shared" si="7"/>
        <v>4789</v>
      </c>
      <c r="N45" s="70">
        <f t="shared" si="7"/>
        <v>421963</v>
      </c>
      <c r="O45" s="70">
        <f t="shared" si="7"/>
        <v>1176</v>
      </c>
      <c r="P45" s="70">
        <f t="shared" si="7"/>
        <v>0</v>
      </c>
      <c r="Q45" s="70">
        <f t="shared" si="7"/>
        <v>15117</v>
      </c>
      <c r="R45" s="70">
        <f t="shared" si="7"/>
        <v>16293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487318</v>
      </c>
      <c r="X45" s="70">
        <f t="shared" si="7"/>
        <v>2807344</v>
      </c>
      <c r="Y45" s="70">
        <f t="shared" si="7"/>
        <v>-2320026</v>
      </c>
      <c r="Z45" s="72">
        <f t="shared" si="5"/>
        <v>-82.64131506505792</v>
      </c>
      <c r="AA45" s="71">
        <f t="shared" si="8"/>
        <v>3743125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95252752</v>
      </c>
      <c r="D49" s="81">
        <f t="shared" si="9"/>
        <v>0</v>
      </c>
      <c r="E49" s="82">
        <f t="shared" si="9"/>
        <v>88356069</v>
      </c>
      <c r="F49" s="82">
        <f t="shared" si="9"/>
        <v>86266104</v>
      </c>
      <c r="G49" s="82">
        <f t="shared" si="9"/>
        <v>0</v>
      </c>
      <c r="H49" s="82">
        <f t="shared" si="9"/>
        <v>571483</v>
      </c>
      <c r="I49" s="82">
        <f t="shared" si="9"/>
        <v>5868991</v>
      </c>
      <c r="J49" s="82">
        <f t="shared" si="9"/>
        <v>6440474</v>
      </c>
      <c r="K49" s="82">
        <f t="shared" si="9"/>
        <v>1878889</v>
      </c>
      <c r="L49" s="82">
        <f t="shared" si="9"/>
        <v>4070175</v>
      </c>
      <c r="M49" s="82">
        <f t="shared" si="9"/>
        <v>7840290</v>
      </c>
      <c r="N49" s="82">
        <f t="shared" si="9"/>
        <v>13789354</v>
      </c>
      <c r="O49" s="82">
        <f t="shared" si="9"/>
        <v>3213780</v>
      </c>
      <c r="P49" s="82">
        <f t="shared" si="9"/>
        <v>5296585</v>
      </c>
      <c r="Q49" s="82">
        <f t="shared" si="9"/>
        <v>6063857</v>
      </c>
      <c r="R49" s="82">
        <f t="shared" si="9"/>
        <v>14574222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34804050</v>
      </c>
      <c r="X49" s="82">
        <f t="shared" si="9"/>
        <v>64699579</v>
      </c>
      <c r="Y49" s="82">
        <f t="shared" si="9"/>
        <v>-29895529</v>
      </c>
      <c r="Z49" s="83">
        <f t="shared" si="5"/>
        <v>-46.206682426789826</v>
      </c>
      <c r="AA49" s="84">
        <f>SUM(AA41:AA48)</f>
        <v>86266104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109377464</v>
      </c>
      <c r="D51" s="69">
        <f t="shared" si="10"/>
        <v>0</v>
      </c>
      <c r="E51" s="70">
        <f t="shared" si="10"/>
        <v>120795471</v>
      </c>
      <c r="F51" s="70">
        <f t="shared" si="10"/>
        <v>120795471</v>
      </c>
      <c r="G51" s="70">
        <f t="shared" si="10"/>
        <v>3779721</v>
      </c>
      <c r="H51" s="70">
        <f t="shared" si="10"/>
        <v>7707472</v>
      </c>
      <c r="I51" s="70">
        <f t="shared" si="10"/>
        <v>8268642</v>
      </c>
      <c r="J51" s="70">
        <f t="shared" si="10"/>
        <v>19755835</v>
      </c>
      <c r="K51" s="70">
        <f t="shared" si="10"/>
        <v>12421393</v>
      </c>
      <c r="L51" s="70">
        <f t="shared" si="10"/>
        <v>14616556</v>
      </c>
      <c r="M51" s="70">
        <f t="shared" si="10"/>
        <v>14721427</v>
      </c>
      <c r="N51" s="70">
        <f t="shared" si="10"/>
        <v>41759376</v>
      </c>
      <c r="O51" s="70">
        <f t="shared" si="10"/>
        <v>14383515</v>
      </c>
      <c r="P51" s="70">
        <f t="shared" si="10"/>
        <v>7642668</v>
      </c>
      <c r="Q51" s="70">
        <f t="shared" si="10"/>
        <v>10528843</v>
      </c>
      <c r="R51" s="70">
        <f t="shared" si="10"/>
        <v>32555026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94070237</v>
      </c>
      <c r="X51" s="70">
        <f t="shared" si="10"/>
        <v>90596604</v>
      </c>
      <c r="Y51" s="70">
        <f t="shared" si="10"/>
        <v>3473633</v>
      </c>
      <c r="Z51" s="72">
        <f>+IF(X51&lt;&gt;0,+(Y51/X51)*100,0)</f>
        <v>3.834175726940052</v>
      </c>
      <c r="AA51" s="71">
        <f>SUM(AA57:AA61)</f>
        <v>120795471</v>
      </c>
    </row>
    <row r="52" spans="1:27" ht="12.75">
      <c r="A52" s="87" t="s">
        <v>32</v>
      </c>
      <c r="B52" s="50"/>
      <c r="C52" s="9">
        <v>50780623</v>
      </c>
      <c r="D52" s="10"/>
      <c r="E52" s="11">
        <v>61851511</v>
      </c>
      <c r="F52" s="11">
        <v>61851511</v>
      </c>
      <c r="G52" s="11">
        <v>1709436</v>
      </c>
      <c r="H52" s="11">
        <v>2851037</v>
      </c>
      <c r="I52" s="11">
        <v>4083266</v>
      </c>
      <c r="J52" s="11">
        <v>8643739</v>
      </c>
      <c r="K52" s="11">
        <v>5610610</v>
      </c>
      <c r="L52" s="11">
        <v>5273729</v>
      </c>
      <c r="M52" s="11">
        <v>4698305</v>
      </c>
      <c r="N52" s="11">
        <v>15582644</v>
      </c>
      <c r="O52" s="11">
        <v>2887352</v>
      </c>
      <c r="P52" s="11">
        <v>3156191</v>
      </c>
      <c r="Q52" s="11">
        <v>5762028</v>
      </c>
      <c r="R52" s="11">
        <v>11805571</v>
      </c>
      <c r="S52" s="11"/>
      <c r="T52" s="11"/>
      <c r="U52" s="11"/>
      <c r="V52" s="11"/>
      <c r="W52" s="11">
        <v>36031954</v>
      </c>
      <c r="X52" s="11">
        <v>46388633</v>
      </c>
      <c r="Y52" s="11">
        <v>-10356679</v>
      </c>
      <c r="Z52" s="2">
        <v>-22.33</v>
      </c>
      <c r="AA52" s="15">
        <v>61851511</v>
      </c>
    </row>
    <row r="53" spans="1:27" ht="12.75">
      <c r="A53" s="87" t="s">
        <v>33</v>
      </c>
      <c r="B53" s="50"/>
      <c r="C53" s="9">
        <v>16972007</v>
      </c>
      <c r="D53" s="10"/>
      <c r="E53" s="11">
        <v>17747297</v>
      </c>
      <c r="F53" s="11">
        <v>17747297</v>
      </c>
      <c r="G53" s="11">
        <v>939728</v>
      </c>
      <c r="H53" s="11">
        <v>1148785</v>
      </c>
      <c r="I53" s="11">
        <v>1472326</v>
      </c>
      <c r="J53" s="11">
        <v>3560839</v>
      </c>
      <c r="K53" s="11">
        <v>1795396</v>
      </c>
      <c r="L53" s="11">
        <v>2160021</v>
      </c>
      <c r="M53" s="11">
        <v>1855188</v>
      </c>
      <c r="N53" s="11">
        <v>5810605</v>
      </c>
      <c r="O53" s="11">
        <v>1764705</v>
      </c>
      <c r="P53" s="11">
        <v>1307532</v>
      </c>
      <c r="Q53" s="11">
        <v>1367941</v>
      </c>
      <c r="R53" s="11">
        <v>4440178</v>
      </c>
      <c r="S53" s="11"/>
      <c r="T53" s="11"/>
      <c r="U53" s="11"/>
      <c r="V53" s="11"/>
      <c r="W53" s="11">
        <v>13811622</v>
      </c>
      <c r="X53" s="11">
        <v>13310473</v>
      </c>
      <c r="Y53" s="11">
        <v>501149</v>
      </c>
      <c r="Z53" s="2">
        <v>3.77</v>
      </c>
      <c r="AA53" s="15">
        <v>17747297</v>
      </c>
    </row>
    <row r="54" spans="1:27" ht="12.75">
      <c r="A54" s="87" t="s">
        <v>34</v>
      </c>
      <c r="B54" s="50"/>
      <c r="C54" s="9">
        <v>18055666</v>
      </c>
      <c r="D54" s="10"/>
      <c r="E54" s="11">
        <v>16554838</v>
      </c>
      <c r="F54" s="11">
        <v>16554838</v>
      </c>
      <c r="G54" s="11">
        <v>652191</v>
      </c>
      <c r="H54" s="11">
        <v>886418</v>
      </c>
      <c r="I54" s="11">
        <v>865483</v>
      </c>
      <c r="J54" s="11">
        <v>2404092</v>
      </c>
      <c r="K54" s="11">
        <v>907143</v>
      </c>
      <c r="L54" s="11">
        <v>1475770</v>
      </c>
      <c r="M54" s="11">
        <v>1037192</v>
      </c>
      <c r="N54" s="11">
        <v>3420105</v>
      </c>
      <c r="O54" s="11">
        <v>1072881</v>
      </c>
      <c r="P54" s="11">
        <v>942630</v>
      </c>
      <c r="Q54" s="11">
        <v>1215291</v>
      </c>
      <c r="R54" s="11">
        <v>3230802</v>
      </c>
      <c r="S54" s="11"/>
      <c r="T54" s="11"/>
      <c r="U54" s="11"/>
      <c r="V54" s="11"/>
      <c r="W54" s="11">
        <v>9054999</v>
      </c>
      <c r="X54" s="11">
        <v>12416129</v>
      </c>
      <c r="Y54" s="11">
        <v>-3361130</v>
      </c>
      <c r="Z54" s="2">
        <v>-27.07</v>
      </c>
      <c r="AA54" s="15">
        <v>16554838</v>
      </c>
    </row>
    <row r="55" spans="1:27" ht="12.75">
      <c r="A55" s="87" t="s">
        <v>35</v>
      </c>
      <c r="B55" s="50"/>
      <c r="C55" s="9">
        <v>11511732</v>
      </c>
      <c r="D55" s="10"/>
      <c r="E55" s="11">
        <v>11672476</v>
      </c>
      <c r="F55" s="11">
        <v>11672476</v>
      </c>
      <c r="G55" s="11">
        <v>334160</v>
      </c>
      <c r="H55" s="11">
        <v>1424059</v>
      </c>
      <c r="I55" s="11">
        <v>952189</v>
      </c>
      <c r="J55" s="11">
        <v>2710408</v>
      </c>
      <c r="K55" s="11">
        <v>1542753</v>
      </c>
      <c r="L55" s="11">
        <v>2108213</v>
      </c>
      <c r="M55" s="11">
        <v>2149593</v>
      </c>
      <c r="N55" s="11">
        <v>5800559</v>
      </c>
      <c r="O55" s="11">
        <v>2727091</v>
      </c>
      <c r="P55" s="11">
        <v>1009715</v>
      </c>
      <c r="Q55" s="11">
        <v>1056246</v>
      </c>
      <c r="R55" s="11">
        <v>4793052</v>
      </c>
      <c r="S55" s="11"/>
      <c r="T55" s="11"/>
      <c r="U55" s="11"/>
      <c r="V55" s="11"/>
      <c r="W55" s="11">
        <v>13304019</v>
      </c>
      <c r="X55" s="11">
        <v>8754357</v>
      </c>
      <c r="Y55" s="11">
        <v>4549662</v>
      </c>
      <c r="Z55" s="2">
        <v>51.97</v>
      </c>
      <c r="AA55" s="15">
        <v>11672476</v>
      </c>
    </row>
    <row r="56" spans="1:27" ht="12.75">
      <c r="A56" s="87" t="s">
        <v>36</v>
      </c>
      <c r="B56" s="50"/>
      <c r="C56" s="9">
        <v>2516200</v>
      </c>
      <c r="D56" s="10"/>
      <c r="E56" s="11">
        <v>2546241</v>
      </c>
      <c r="F56" s="11">
        <v>2546241</v>
      </c>
      <c r="G56" s="11">
        <v>43402</v>
      </c>
      <c r="H56" s="11">
        <v>335905</v>
      </c>
      <c r="I56" s="11">
        <v>227716</v>
      </c>
      <c r="J56" s="11">
        <v>607023</v>
      </c>
      <c r="K56" s="11">
        <v>593859</v>
      </c>
      <c r="L56" s="11">
        <v>884614</v>
      </c>
      <c r="M56" s="11">
        <v>1305527</v>
      </c>
      <c r="N56" s="11">
        <v>2784000</v>
      </c>
      <c r="O56" s="11">
        <v>1473398</v>
      </c>
      <c r="P56" s="11">
        <v>279481</v>
      </c>
      <c r="Q56" s="11">
        <v>229634</v>
      </c>
      <c r="R56" s="11">
        <v>1982513</v>
      </c>
      <c r="S56" s="11"/>
      <c r="T56" s="11"/>
      <c r="U56" s="11"/>
      <c r="V56" s="11"/>
      <c r="W56" s="11">
        <v>5373536</v>
      </c>
      <c r="X56" s="11">
        <v>1909681</v>
      </c>
      <c r="Y56" s="11">
        <v>3463855</v>
      </c>
      <c r="Z56" s="2">
        <v>181.38</v>
      </c>
      <c r="AA56" s="15">
        <v>2546241</v>
      </c>
    </row>
    <row r="57" spans="1:27" ht="12.75">
      <c r="A57" s="88" t="s">
        <v>37</v>
      </c>
      <c r="B57" s="50"/>
      <c r="C57" s="52">
        <f aca="true" t="shared" si="11" ref="C57:Y57">SUM(C52:C56)</f>
        <v>99836228</v>
      </c>
      <c r="D57" s="53">
        <f t="shared" si="11"/>
        <v>0</v>
      </c>
      <c r="E57" s="54">
        <f t="shared" si="11"/>
        <v>110372363</v>
      </c>
      <c r="F57" s="54">
        <f t="shared" si="11"/>
        <v>110372363</v>
      </c>
      <c r="G57" s="54">
        <f t="shared" si="11"/>
        <v>3678917</v>
      </c>
      <c r="H57" s="54">
        <f t="shared" si="11"/>
        <v>6646204</v>
      </c>
      <c r="I57" s="54">
        <f t="shared" si="11"/>
        <v>7600980</v>
      </c>
      <c r="J57" s="54">
        <f t="shared" si="11"/>
        <v>17926101</v>
      </c>
      <c r="K57" s="54">
        <f t="shared" si="11"/>
        <v>10449761</v>
      </c>
      <c r="L57" s="54">
        <f t="shared" si="11"/>
        <v>11902347</v>
      </c>
      <c r="M57" s="54">
        <f t="shared" si="11"/>
        <v>11045805</v>
      </c>
      <c r="N57" s="54">
        <f t="shared" si="11"/>
        <v>33397913</v>
      </c>
      <c r="O57" s="54">
        <f t="shared" si="11"/>
        <v>9925427</v>
      </c>
      <c r="P57" s="54">
        <f t="shared" si="11"/>
        <v>6695549</v>
      </c>
      <c r="Q57" s="54">
        <f t="shared" si="11"/>
        <v>9631140</v>
      </c>
      <c r="R57" s="54">
        <f t="shared" si="11"/>
        <v>26252116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77576130</v>
      </c>
      <c r="X57" s="54">
        <f t="shared" si="11"/>
        <v>82779273</v>
      </c>
      <c r="Y57" s="54">
        <f t="shared" si="11"/>
        <v>-5203143</v>
      </c>
      <c r="Z57" s="55">
        <f>+IF(X57&lt;&gt;0,+(Y57/X57)*100,0)</f>
        <v>-6.28556257071743</v>
      </c>
      <c r="AA57" s="56">
        <f>SUM(AA52:AA56)</f>
        <v>110372363</v>
      </c>
    </row>
    <row r="58" spans="1:27" ht="12.75">
      <c r="A58" s="89" t="s">
        <v>38</v>
      </c>
      <c r="B58" s="38"/>
      <c r="C58" s="9">
        <v>4531384</v>
      </c>
      <c r="D58" s="10"/>
      <c r="E58" s="11">
        <v>4877765</v>
      </c>
      <c r="F58" s="11">
        <v>4877765</v>
      </c>
      <c r="G58" s="11">
        <v>34766</v>
      </c>
      <c r="H58" s="11">
        <v>486075</v>
      </c>
      <c r="I58" s="11">
        <v>563278</v>
      </c>
      <c r="J58" s="11">
        <v>1084119</v>
      </c>
      <c r="K58" s="11">
        <v>1029040</v>
      </c>
      <c r="L58" s="11">
        <v>1453383</v>
      </c>
      <c r="M58" s="11">
        <v>1959005</v>
      </c>
      <c r="N58" s="11">
        <v>4441428</v>
      </c>
      <c r="O58" s="11">
        <v>2440099</v>
      </c>
      <c r="P58" s="11">
        <v>595687</v>
      </c>
      <c r="Q58" s="11">
        <v>534932</v>
      </c>
      <c r="R58" s="11">
        <v>3570718</v>
      </c>
      <c r="S58" s="11"/>
      <c r="T58" s="11"/>
      <c r="U58" s="11"/>
      <c r="V58" s="11"/>
      <c r="W58" s="11">
        <v>9096265</v>
      </c>
      <c r="X58" s="11">
        <v>3658324</v>
      </c>
      <c r="Y58" s="11">
        <v>5437941</v>
      </c>
      <c r="Z58" s="2">
        <v>148.65</v>
      </c>
      <c r="AA58" s="15">
        <v>4877765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5009852</v>
      </c>
      <c r="D61" s="10"/>
      <c r="E61" s="11">
        <v>5545343</v>
      </c>
      <c r="F61" s="11">
        <v>5545343</v>
      </c>
      <c r="G61" s="11">
        <v>66038</v>
      </c>
      <c r="H61" s="11">
        <v>575193</v>
      </c>
      <c r="I61" s="11">
        <v>104384</v>
      </c>
      <c r="J61" s="11">
        <v>745615</v>
      </c>
      <c r="K61" s="11">
        <v>942592</v>
      </c>
      <c r="L61" s="11">
        <v>1260826</v>
      </c>
      <c r="M61" s="11">
        <v>1716617</v>
      </c>
      <c r="N61" s="11">
        <v>3920035</v>
      </c>
      <c r="O61" s="11">
        <v>2017989</v>
      </c>
      <c r="P61" s="11">
        <v>351432</v>
      </c>
      <c r="Q61" s="11">
        <v>362771</v>
      </c>
      <c r="R61" s="11">
        <v>2732192</v>
      </c>
      <c r="S61" s="11"/>
      <c r="T61" s="11"/>
      <c r="U61" s="11"/>
      <c r="V61" s="11"/>
      <c r="W61" s="11">
        <v>7397842</v>
      </c>
      <c r="X61" s="11">
        <v>4159007</v>
      </c>
      <c r="Y61" s="11">
        <v>3238835</v>
      </c>
      <c r="Z61" s="2">
        <v>77.88</v>
      </c>
      <c r="AA61" s="15">
        <v>5545343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38174898</v>
      </c>
      <c r="D65" s="10"/>
      <c r="E65" s="11"/>
      <c r="F65" s="11">
        <v>50261463</v>
      </c>
      <c r="G65" s="11">
        <v>3012796</v>
      </c>
      <c r="H65" s="11">
        <v>3440804</v>
      </c>
      <c r="I65" s="11">
        <v>3526012</v>
      </c>
      <c r="J65" s="11">
        <v>9979612</v>
      </c>
      <c r="K65" s="11">
        <v>3471382</v>
      </c>
      <c r="L65" s="11">
        <v>6000885</v>
      </c>
      <c r="M65" s="11">
        <v>3538855</v>
      </c>
      <c r="N65" s="11">
        <v>13011122</v>
      </c>
      <c r="O65" s="11">
        <v>3618957</v>
      </c>
      <c r="P65" s="11">
        <v>3596927</v>
      </c>
      <c r="Q65" s="11">
        <v>3780043</v>
      </c>
      <c r="R65" s="11">
        <v>10995927</v>
      </c>
      <c r="S65" s="11"/>
      <c r="T65" s="11"/>
      <c r="U65" s="11"/>
      <c r="V65" s="11"/>
      <c r="W65" s="11">
        <v>33986661</v>
      </c>
      <c r="X65" s="11">
        <v>37696097</v>
      </c>
      <c r="Y65" s="11">
        <v>-3709436</v>
      </c>
      <c r="Z65" s="2">
        <v>-9.84</v>
      </c>
      <c r="AA65" s="15"/>
    </row>
    <row r="66" spans="1:27" ht="12.75">
      <c r="A66" s="89" t="s">
        <v>54</v>
      </c>
      <c r="B66" s="96"/>
      <c r="C66" s="12">
        <v>14541144</v>
      </c>
      <c r="D66" s="13"/>
      <c r="E66" s="14">
        <v>1550000</v>
      </c>
      <c r="F66" s="14">
        <v>3499683</v>
      </c>
      <c r="G66" s="14">
        <v>231081</v>
      </c>
      <c r="H66" s="14">
        <v>1376543</v>
      </c>
      <c r="I66" s="14">
        <v>1155203</v>
      </c>
      <c r="J66" s="14">
        <v>2762827</v>
      </c>
      <c r="K66" s="14">
        <v>1397785</v>
      </c>
      <c r="L66" s="14">
        <v>1417962</v>
      </c>
      <c r="M66" s="14">
        <v>1311118</v>
      </c>
      <c r="N66" s="14">
        <v>4126865</v>
      </c>
      <c r="O66" s="14">
        <v>770513</v>
      </c>
      <c r="P66" s="14">
        <v>730983</v>
      </c>
      <c r="Q66" s="14">
        <v>917779</v>
      </c>
      <c r="R66" s="14">
        <v>2419275</v>
      </c>
      <c r="S66" s="14"/>
      <c r="T66" s="14"/>
      <c r="U66" s="14"/>
      <c r="V66" s="14"/>
      <c r="W66" s="14">
        <v>9308967</v>
      </c>
      <c r="X66" s="14">
        <v>2624762</v>
      </c>
      <c r="Y66" s="14">
        <v>6684205</v>
      </c>
      <c r="Z66" s="2">
        <v>254.66</v>
      </c>
      <c r="AA66" s="22"/>
    </row>
    <row r="67" spans="1:27" ht="12.75">
      <c r="A67" s="89" t="s">
        <v>55</v>
      </c>
      <c r="B67" s="96"/>
      <c r="C67" s="9">
        <v>30494071</v>
      </c>
      <c r="D67" s="10"/>
      <c r="E67" s="11"/>
      <c r="F67" s="11">
        <v>36144699</v>
      </c>
      <c r="G67" s="11">
        <v>55355</v>
      </c>
      <c r="H67" s="11">
        <v>518893</v>
      </c>
      <c r="I67" s="11">
        <v>2083266</v>
      </c>
      <c r="J67" s="11">
        <v>2657514</v>
      </c>
      <c r="K67" s="11">
        <v>3496495</v>
      </c>
      <c r="L67" s="11">
        <v>1738375</v>
      </c>
      <c r="M67" s="11">
        <v>2574957</v>
      </c>
      <c r="N67" s="11">
        <v>7809827</v>
      </c>
      <c r="O67" s="11">
        <v>1022509</v>
      </c>
      <c r="P67" s="11">
        <v>1398738</v>
      </c>
      <c r="Q67" s="11">
        <v>4030280</v>
      </c>
      <c r="R67" s="11">
        <v>6451527</v>
      </c>
      <c r="S67" s="11"/>
      <c r="T67" s="11"/>
      <c r="U67" s="11"/>
      <c r="V67" s="11"/>
      <c r="W67" s="11">
        <v>16918868</v>
      </c>
      <c r="X67" s="11">
        <v>27108524</v>
      </c>
      <c r="Y67" s="11">
        <v>-10189656</v>
      </c>
      <c r="Z67" s="2">
        <v>-37.59</v>
      </c>
      <c r="AA67" s="15"/>
    </row>
    <row r="68" spans="1:27" ht="12.75">
      <c r="A68" s="89" t="s">
        <v>56</v>
      </c>
      <c r="B68" s="96"/>
      <c r="C68" s="9">
        <v>26167351</v>
      </c>
      <c r="D68" s="10"/>
      <c r="E68" s="11"/>
      <c r="F68" s="11">
        <v>30889626</v>
      </c>
      <c r="G68" s="11">
        <v>480489</v>
      </c>
      <c r="H68" s="11">
        <v>2371232</v>
      </c>
      <c r="I68" s="11">
        <v>1504161</v>
      </c>
      <c r="J68" s="11">
        <v>4355882</v>
      </c>
      <c r="K68" s="11">
        <v>4055731</v>
      </c>
      <c r="L68" s="11">
        <v>5459335</v>
      </c>
      <c r="M68" s="11">
        <v>7296498</v>
      </c>
      <c r="N68" s="11">
        <v>16811564</v>
      </c>
      <c r="O68" s="11">
        <v>8971537</v>
      </c>
      <c r="P68" s="11">
        <v>1916021</v>
      </c>
      <c r="Q68" s="11">
        <v>1800741</v>
      </c>
      <c r="R68" s="11">
        <v>12688299</v>
      </c>
      <c r="S68" s="11"/>
      <c r="T68" s="11"/>
      <c r="U68" s="11"/>
      <c r="V68" s="11"/>
      <c r="W68" s="11">
        <v>33855745</v>
      </c>
      <c r="X68" s="11">
        <v>23167220</v>
      </c>
      <c r="Y68" s="11">
        <v>10688525</v>
      </c>
      <c r="Z68" s="2">
        <v>46.14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109377464</v>
      </c>
      <c r="D69" s="81">
        <f t="shared" si="12"/>
        <v>0</v>
      </c>
      <c r="E69" s="82">
        <f t="shared" si="12"/>
        <v>1550000</v>
      </c>
      <c r="F69" s="82">
        <f t="shared" si="12"/>
        <v>120795471</v>
      </c>
      <c r="G69" s="82">
        <f t="shared" si="12"/>
        <v>3779721</v>
      </c>
      <c r="H69" s="82">
        <f t="shared" si="12"/>
        <v>7707472</v>
      </c>
      <c r="I69" s="82">
        <f t="shared" si="12"/>
        <v>8268642</v>
      </c>
      <c r="J69" s="82">
        <f t="shared" si="12"/>
        <v>19755835</v>
      </c>
      <c r="K69" s="82">
        <f t="shared" si="12"/>
        <v>12421393</v>
      </c>
      <c r="L69" s="82">
        <f t="shared" si="12"/>
        <v>14616557</v>
      </c>
      <c r="M69" s="82">
        <f t="shared" si="12"/>
        <v>14721428</v>
      </c>
      <c r="N69" s="82">
        <f t="shared" si="12"/>
        <v>41759378</v>
      </c>
      <c r="O69" s="82">
        <f t="shared" si="12"/>
        <v>14383516</v>
      </c>
      <c r="P69" s="82">
        <f t="shared" si="12"/>
        <v>7642669</v>
      </c>
      <c r="Q69" s="82">
        <f t="shared" si="12"/>
        <v>10528843</v>
      </c>
      <c r="R69" s="82">
        <f t="shared" si="12"/>
        <v>32555028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94070241</v>
      </c>
      <c r="X69" s="82">
        <f t="shared" si="12"/>
        <v>90596603</v>
      </c>
      <c r="Y69" s="82">
        <f t="shared" si="12"/>
        <v>3473638</v>
      </c>
      <c r="Z69" s="83">
        <f>+IF(X69&lt;&gt;0,+(Y69/X69)*100,0)</f>
        <v>3.834181288232187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12714173</v>
      </c>
      <c r="D5" s="45">
        <f t="shared" si="0"/>
        <v>0</v>
      </c>
      <c r="E5" s="46">
        <f t="shared" si="0"/>
        <v>10310157</v>
      </c>
      <c r="F5" s="46">
        <f t="shared" si="0"/>
        <v>10711046</v>
      </c>
      <c r="G5" s="46">
        <f t="shared" si="0"/>
        <v>85576</v>
      </c>
      <c r="H5" s="46">
        <f t="shared" si="0"/>
        <v>-17984</v>
      </c>
      <c r="I5" s="46">
        <f t="shared" si="0"/>
        <v>800810</v>
      </c>
      <c r="J5" s="46">
        <f t="shared" si="0"/>
        <v>868402</v>
      </c>
      <c r="K5" s="46">
        <f t="shared" si="0"/>
        <v>184942</v>
      </c>
      <c r="L5" s="46">
        <f t="shared" si="0"/>
        <v>866558</v>
      </c>
      <c r="M5" s="46">
        <f t="shared" si="0"/>
        <v>632331</v>
      </c>
      <c r="N5" s="46">
        <f t="shared" si="0"/>
        <v>1683831</v>
      </c>
      <c r="O5" s="46">
        <f t="shared" si="0"/>
        <v>57884</v>
      </c>
      <c r="P5" s="46">
        <f t="shared" si="0"/>
        <v>1023805</v>
      </c>
      <c r="Q5" s="46">
        <f t="shared" si="0"/>
        <v>646401</v>
      </c>
      <c r="R5" s="46">
        <f t="shared" si="0"/>
        <v>1728090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4280323</v>
      </c>
      <c r="X5" s="46">
        <f t="shared" si="0"/>
        <v>8033285</v>
      </c>
      <c r="Y5" s="46">
        <f t="shared" si="0"/>
        <v>-3752962</v>
      </c>
      <c r="Z5" s="47">
        <f>+IF(X5&lt;&gt;0,+(Y5/X5)*100,0)</f>
        <v>-46.71765037590475</v>
      </c>
      <c r="AA5" s="48">
        <f>SUM(AA11:AA18)</f>
        <v>10711046</v>
      </c>
    </row>
    <row r="6" spans="1:27" ht="12.75">
      <c r="A6" s="49" t="s">
        <v>32</v>
      </c>
      <c r="B6" s="50"/>
      <c r="C6" s="9">
        <v>2659243</v>
      </c>
      <c r="D6" s="10"/>
      <c r="E6" s="11">
        <v>1300000</v>
      </c>
      <c r="F6" s="11">
        <v>1500000</v>
      </c>
      <c r="G6" s="11"/>
      <c r="H6" s="11">
        <v>2322</v>
      </c>
      <c r="I6" s="11">
        <v>99116</v>
      </c>
      <c r="J6" s="11">
        <v>101438</v>
      </c>
      <c r="K6" s="11">
        <v>7806</v>
      </c>
      <c r="L6" s="11">
        <v>7806</v>
      </c>
      <c r="M6" s="11">
        <v>13981</v>
      </c>
      <c r="N6" s="11">
        <v>29593</v>
      </c>
      <c r="O6" s="11">
        <v>14578</v>
      </c>
      <c r="P6" s="11">
        <v>42422</v>
      </c>
      <c r="Q6" s="11">
        <v>119569</v>
      </c>
      <c r="R6" s="11">
        <v>176569</v>
      </c>
      <c r="S6" s="11"/>
      <c r="T6" s="11"/>
      <c r="U6" s="11"/>
      <c r="V6" s="11"/>
      <c r="W6" s="11">
        <v>307600</v>
      </c>
      <c r="X6" s="11">
        <v>1125000</v>
      </c>
      <c r="Y6" s="11">
        <v>-817400</v>
      </c>
      <c r="Z6" s="2">
        <v>-72.66</v>
      </c>
      <c r="AA6" s="15">
        <v>1500000</v>
      </c>
    </row>
    <row r="7" spans="1:27" ht="12.75">
      <c r="A7" s="49" t="s">
        <v>33</v>
      </c>
      <c r="B7" s="50"/>
      <c r="C7" s="9">
        <v>2924419</v>
      </c>
      <c r="D7" s="10"/>
      <c r="E7" s="11">
        <v>1200000</v>
      </c>
      <c r="F7" s="11">
        <v>1200000</v>
      </c>
      <c r="G7" s="11"/>
      <c r="H7" s="11"/>
      <c r="I7" s="11"/>
      <c r="J7" s="11"/>
      <c r="K7" s="11"/>
      <c r="L7" s="11"/>
      <c r="M7" s="11">
        <v>44575</v>
      </c>
      <c r="N7" s="11">
        <v>44575</v>
      </c>
      <c r="O7" s="11"/>
      <c r="P7" s="11"/>
      <c r="Q7" s="11">
        <v>16307</v>
      </c>
      <c r="R7" s="11">
        <v>16307</v>
      </c>
      <c r="S7" s="11"/>
      <c r="T7" s="11"/>
      <c r="U7" s="11"/>
      <c r="V7" s="11"/>
      <c r="W7" s="11">
        <v>60882</v>
      </c>
      <c r="X7" s="11">
        <v>900000</v>
      </c>
      <c r="Y7" s="11">
        <v>-839118</v>
      </c>
      <c r="Z7" s="2">
        <v>-93.24</v>
      </c>
      <c r="AA7" s="15">
        <v>1200000</v>
      </c>
    </row>
    <row r="8" spans="1:27" ht="12.75">
      <c r="A8" s="49" t="s">
        <v>34</v>
      </c>
      <c r="B8" s="50"/>
      <c r="C8" s="9">
        <v>39760</v>
      </c>
      <c r="D8" s="10"/>
      <c r="E8" s="11">
        <v>2527192</v>
      </c>
      <c r="F8" s="11">
        <v>2377192</v>
      </c>
      <c r="G8" s="11"/>
      <c r="H8" s="11"/>
      <c r="I8" s="11">
        <v>203677</v>
      </c>
      <c r="J8" s="11">
        <v>203677</v>
      </c>
      <c r="K8" s="11">
        <v>95994</v>
      </c>
      <c r="L8" s="11">
        <v>201939</v>
      </c>
      <c r="M8" s="11">
        <v>77630</v>
      </c>
      <c r="N8" s="11">
        <v>375563</v>
      </c>
      <c r="O8" s="11"/>
      <c r="P8" s="11">
        <v>48382</v>
      </c>
      <c r="Q8" s="11">
        <v>612</v>
      </c>
      <c r="R8" s="11">
        <v>48994</v>
      </c>
      <c r="S8" s="11"/>
      <c r="T8" s="11"/>
      <c r="U8" s="11"/>
      <c r="V8" s="11"/>
      <c r="W8" s="11">
        <v>628234</v>
      </c>
      <c r="X8" s="11">
        <v>1782894</v>
      </c>
      <c r="Y8" s="11">
        <v>-1154660</v>
      </c>
      <c r="Z8" s="2">
        <v>-64.76</v>
      </c>
      <c r="AA8" s="15">
        <v>2377192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>
        <v>198493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5821915</v>
      </c>
      <c r="D11" s="53">
        <f t="shared" si="1"/>
        <v>0</v>
      </c>
      <c r="E11" s="54">
        <f t="shared" si="1"/>
        <v>5027192</v>
      </c>
      <c r="F11" s="54">
        <f t="shared" si="1"/>
        <v>5077192</v>
      </c>
      <c r="G11" s="54">
        <f t="shared" si="1"/>
        <v>0</v>
      </c>
      <c r="H11" s="54">
        <f t="shared" si="1"/>
        <v>2322</v>
      </c>
      <c r="I11" s="54">
        <f t="shared" si="1"/>
        <v>302793</v>
      </c>
      <c r="J11" s="54">
        <f t="shared" si="1"/>
        <v>305115</v>
      </c>
      <c r="K11" s="54">
        <f t="shared" si="1"/>
        <v>103800</v>
      </c>
      <c r="L11" s="54">
        <f t="shared" si="1"/>
        <v>209745</v>
      </c>
      <c r="M11" s="54">
        <f t="shared" si="1"/>
        <v>136186</v>
      </c>
      <c r="N11" s="54">
        <f t="shared" si="1"/>
        <v>449731</v>
      </c>
      <c r="O11" s="54">
        <f t="shared" si="1"/>
        <v>14578</v>
      </c>
      <c r="P11" s="54">
        <f t="shared" si="1"/>
        <v>90804</v>
      </c>
      <c r="Q11" s="54">
        <f t="shared" si="1"/>
        <v>136488</v>
      </c>
      <c r="R11" s="54">
        <f t="shared" si="1"/>
        <v>241870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996716</v>
      </c>
      <c r="X11" s="54">
        <f t="shared" si="1"/>
        <v>3807894</v>
      </c>
      <c r="Y11" s="54">
        <f t="shared" si="1"/>
        <v>-2811178</v>
      </c>
      <c r="Z11" s="55">
        <f>+IF(X11&lt;&gt;0,+(Y11/X11)*100,0)</f>
        <v>-73.82500668348436</v>
      </c>
      <c r="AA11" s="56">
        <f>SUM(AA6:AA10)</f>
        <v>5077192</v>
      </c>
    </row>
    <row r="12" spans="1:27" ht="12.75">
      <c r="A12" s="57" t="s">
        <v>38</v>
      </c>
      <c r="B12" s="38"/>
      <c r="C12" s="9">
        <v>4400888</v>
      </c>
      <c r="D12" s="10"/>
      <c r="E12" s="11">
        <v>1450000</v>
      </c>
      <c r="F12" s="11">
        <v>1450000</v>
      </c>
      <c r="G12" s="11"/>
      <c r="H12" s="11"/>
      <c r="I12" s="11">
        <v>20000</v>
      </c>
      <c r="J12" s="11">
        <v>20000</v>
      </c>
      <c r="K12" s="11"/>
      <c r="L12" s="11">
        <v>240704</v>
      </c>
      <c r="M12" s="11">
        <v>461523</v>
      </c>
      <c r="N12" s="11">
        <v>702227</v>
      </c>
      <c r="O12" s="11"/>
      <c r="P12" s="11">
        <v>157006</v>
      </c>
      <c r="Q12" s="11"/>
      <c r="R12" s="11">
        <v>157006</v>
      </c>
      <c r="S12" s="11"/>
      <c r="T12" s="11"/>
      <c r="U12" s="11"/>
      <c r="V12" s="11"/>
      <c r="W12" s="11">
        <v>879233</v>
      </c>
      <c r="X12" s="11">
        <v>1087500</v>
      </c>
      <c r="Y12" s="11">
        <v>-208267</v>
      </c>
      <c r="Z12" s="2">
        <v>-19.15</v>
      </c>
      <c r="AA12" s="15">
        <v>1450000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2441370</v>
      </c>
      <c r="D15" s="10"/>
      <c r="E15" s="11">
        <v>3684965</v>
      </c>
      <c r="F15" s="11">
        <v>4037254</v>
      </c>
      <c r="G15" s="11">
        <v>85576</v>
      </c>
      <c r="H15" s="11">
        <v>-20306</v>
      </c>
      <c r="I15" s="11">
        <v>471422</v>
      </c>
      <c r="J15" s="11">
        <v>536692</v>
      </c>
      <c r="K15" s="11">
        <v>81142</v>
      </c>
      <c r="L15" s="11">
        <v>416109</v>
      </c>
      <c r="M15" s="11">
        <v>34622</v>
      </c>
      <c r="N15" s="11">
        <v>531873</v>
      </c>
      <c r="O15" s="11">
        <v>43306</v>
      </c>
      <c r="P15" s="11">
        <v>775995</v>
      </c>
      <c r="Q15" s="11">
        <v>509913</v>
      </c>
      <c r="R15" s="11">
        <v>1329214</v>
      </c>
      <c r="S15" s="11"/>
      <c r="T15" s="11"/>
      <c r="U15" s="11"/>
      <c r="V15" s="11"/>
      <c r="W15" s="11">
        <v>2397779</v>
      </c>
      <c r="X15" s="11">
        <v>3027941</v>
      </c>
      <c r="Y15" s="11">
        <v>-630162</v>
      </c>
      <c r="Z15" s="2">
        <v>-20.81</v>
      </c>
      <c r="AA15" s="15">
        <v>4037254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50000</v>
      </c>
      <c r="D18" s="17"/>
      <c r="E18" s="18">
        <v>148000</v>
      </c>
      <c r="F18" s="18">
        <v>146600</v>
      </c>
      <c r="G18" s="18"/>
      <c r="H18" s="18"/>
      <c r="I18" s="18">
        <v>6595</v>
      </c>
      <c r="J18" s="18">
        <v>6595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6595</v>
      </c>
      <c r="X18" s="18">
        <v>109950</v>
      </c>
      <c r="Y18" s="18">
        <v>-103355</v>
      </c>
      <c r="Z18" s="3">
        <v>-94</v>
      </c>
      <c r="AA18" s="23">
        <v>146600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8501031</v>
      </c>
      <c r="D20" s="62">
        <f t="shared" si="2"/>
        <v>0</v>
      </c>
      <c r="E20" s="63">
        <f t="shared" si="2"/>
        <v>14321668</v>
      </c>
      <c r="F20" s="63">
        <f t="shared" si="2"/>
        <v>14741145</v>
      </c>
      <c r="G20" s="63">
        <f t="shared" si="2"/>
        <v>337166</v>
      </c>
      <c r="H20" s="63">
        <f t="shared" si="2"/>
        <v>236772</v>
      </c>
      <c r="I20" s="63">
        <f t="shared" si="2"/>
        <v>863919</v>
      </c>
      <c r="J20" s="63">
        <f t="shared" si="2"/>
        <v>1437857</v>
      </c>
      <c r="K20" s="63">
        <f t="shared" si="2"/>
        <v>331553</v>
      </c>
      <c r="L20" s="63">
        <f t="shared" si="2"/>
        <v>472556</v>
      </c>
      <c r="M20" s="63">
        <f t="shared" si="2"/>
        <v>131990</v>
      </c>
      <c r="N20" s="63">
        <f t="shared" si="2"/>
        <v>936099</v>
      </c>
      <c r="O20" s="63">
        <f t="shared" si="2"/>
        <v>1663792</v>
      </c>
      <c r="P20" s="63">
        <f t="shared" si="2"/>
        <v>961897</v>
      </c>
      <c r="Q20" s="63">
        <f t="shared" si="2"/>
        <v>1782313</v>
      </c>
      <c r="R20" s="63">
        <f t="shared" si="2"/>
        <v>4408002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6781958</v>
      </c>
      <c r="X20" s="63">
        <f t="shared" si="2"/>
        <v>11055860</v>
      </c>
      <c r="Y20" s="63">
        <f t="shared" si="2"/>
        <v>-4273902</v>
      </c>
      <c r="Z20" s="64">
        <f>+IF(X20&lt;&gt;0,+(Y20/X20)*100,0)</f>
        <v>-38.65734551631442</v>
      </c>
      <c r="AA20" s="65">
        <f>SUM(AA26:AA33)</f>
        <v>14741145</v>
      </c>
    </row>
    <row r="21" spans="1:27" ht="12.75">
      <c r="A21" s="49" t="s">
        <v>32</v>
      </c>
      <c r="B21" s="50"/>
      <c r="C21" s="9">
        <v>1429153</v>
      </c>
      <c r="D21" s="10"/>
      <c r="E21" s="11">
        <v>6735008</v>
      </c>
      <c r="F21" s="11">
        <v>6735008</v>
      </c>
      <c r="G21" s="11"/>
      <c r="H21" s="11">
        <v>35849</v>
      </c>
      <c r="I21" s="11">
        <v>46089</v>
      </c>
      <c r="J21" s="11">
        <v>81938</v>
      </c>
      <c r="K21" s="11">
        <v>245252</v>
      </c>
      <c r="L21" s="11">
        <v>245252</v>
      </c>
      <c r="M21" s="11">
        <v>32227</v>
      </c>
      <c r="N21" s="11">
        <v>522731</v>
      </c>
      <c r="O21" s="11">
        <v>957189</v>
      </c>
      <c r="P21" s="11">
        <v>812260</v>
      </c>
      <c r="Q21" s="11">
        <v>715918</v>
      </c>
      <c r="R21" s="11">
        <v>2485367</v>
      </c>
      <c r="S21" s="11"/>
      <c r="T21" s="11"/>
      <c r="U21" s="11"/>
      <c r="V21" s="11"/>
      <c r="W21" s="11">
        <v>3090036</v>
      </c>
      <c r="X21" s="11">
        <v>5051256</v>
      </c>
      <c r="Y21" s="11">
        <v>-1961220</v>
      </c>
      <c r="Z21" s="2">
        <v>-38.83</v>
      </c>
      <c r="AA21" s="15">
        <v>6735008</v>
      </c>
    </row>
    <row r="22" spans="1:27" ht="12.75">
      <c r="A22" s="49" t="s">
        <v>33</v>
      </c>
      <c r="B22" s="50"/>
      <c r="C22" s="9">
        <v>1083204</v>
      </c>
      <c r="D22" s="10"/>
      <c r="E22" s="11">
        <v>2420429</v>
      </c>
      <c r="F22" s="11">
        <v>2340891</v>
      </c>
      <c r="G22" s="11"/>
      <c r="H22" s="11">
        <v>172458</v>
      </c>
      <c r="I22" s="11">
        <v>239137</v>
      </c>
      <c r="J22" s="11">
        <v>411595</v>
      </c>
      <c r="K22" s="11"/>
      <c r="L22" s="11"/>
      <c r="M22" s="11">
        <v>97987</v>
      </c>
      <c r="N22" s="11">
        <v>97987</v>
      </c>
      <c r="O22" s="11">
        <v>604800</v>
      </c>
      <c r="P22" s="11"/>
      <c r="Q22" s="11">
        <v>439206</v>
      </c>
      <c r="R22" s="11">
        <v>1044006</v>
      </c>
      <c r="S22" s="11"/>
      <c r="T22" s="11"/>
      <c r="U22" s="11"/>
      <c r="V22" s="11"/>
      <c r="W22" s="11">
        <v>1553588</v>
      </c>
      <c r="X22" s="11">
        <v>1755668</v>
      </c>
      <c r="Y22" s="11">
        <v>-202080</v>
      </c>
      <c r="Z22" s="2">
        <v>-11.51</v>
      </c>
      <c r="AA22" s="15">
        <v>2340891</v>
      </c>
    </row>
    <row r="23" spans="1:27" ht="12.75">
      <c r="A23" s="49" t="s">
        <v>34</v>
      </c>
      <c r="B23" s="50"/>
      <c r="C23" s="9">
        <v>298214</v>
      </c>
      <c r="D23" s="10"/>
      <c r="E23" s="11">
        <v>1129000</v>
      </c>
      <c r="F23" s="11">
        <v>1383780</v>
      </c>
      <c r="G23" s="11"/>
      <c r="H23" s="11"/>
      <c r="I23" s="11">
        <v>671</v>
      </c>
      <c r="J23" s="11">
        <v>671</v>
      </c>
      <c r="K23" s="11">
        <v>709</v>
      </c>
      <c r="L23" s="11">
        <v>1260</v>
      </c>
      <c r="M23" s="11"/>
      <c r="N23" s="11">
        <v>1969</v>
      </c>
      <c r="O23" s="11">
        <v>94403</v>
      </c>
      <c r="P23" s="11">
        <v>57198</v>
      </c>
      <c r="Q23" s="11">
        <v>317915</v>
      </c>
      <c r="R23" s="11">
        <v>469516</v>
      </c>
      <c r="S23" s="11"/>
      <c r="T23" s="11"/>
      <c r="U23" s="11"/>
      <c r="V23" s="11"/>
      <c r="W23" s="11">
        <v>472156</v>
      </c>
      <c r="X23" s="11">
        <v>1037835</v>
      </c>
      <c r="Y23" s="11">
        <v>-565679</v>
      </c>
      <c r="Z23" s="2">
        <v>-54.51</v>
      </c>
      <c r="AA23" s="15">
        <v>1383780</v>
      </c>
    </row>
    <row r="24" spans="1:27" ht="12.75">
      <c r="A24" s="49" t="s">
        <v>35</v>
      </c>
      <c r="B24" s="50"/>
      <c r="C24" s="9">
        <v>3060525</v>
      </c>
      <c r="D24" s="10"/>
      <c r="E24" s="11">
        <v>877192</v>
      </c>
      <c r="F24" s="11">
        <v>1579510</v>
      </c>
      <c r="G24" s="11"/>
      <c r="H24" s="11"/>
      <c r="I24" s="11"/>
      <c r="J24" s="11"/>
      <c r="K24" s="11"/>
      <c r="L24" s="11"/>
      <c r="M24" s="11"/>
      <c r="N24" s="11"/>
      <c r="O24" s="11">
        <v>7400</v>
      </c>
      <c r="P24" s="11">
        <v>26540</v>
      </c>
      <c r="Q24" s="11">
        <v>738</v>
      </c>
      <c r="R24" s="11">
        <v>34678</v>
      </c>
      <c r="S24" s="11"/>
      <c r="T24" s="11"/>
      <c r="U24" s="11"/>
      <c r="V24" s="11"/>
      <c r="W24" s="11">
        <v>34678</v>
      </c>
      <c r="X24" s="11">
        <v>1184633</v>
      </c>
      <c r="Y24" s="11">
        <v>-1149955</v>
      </c>
      <c r="Z24" s="2">
        <v>-97.07</v>
      </c>
      <c r="AA24" s="15">
        <v>1579510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5871096</v>
      </c>
      <c r="D26" s="53">
        <f t="shared" si="3"/>
        <v>0</v>
      </c>
      <c r="E26" s="54">
        <f t="shared" si="3"/>
        <v>11161629</v>
      </c>
      <c r="F26" s="54">
        <f t="shared" si="3"/>
        <v>12039189</v>
      </c>
      <c r="G26" s="54">
        <f t="shared" si="3"/>
        <v>0</v>
      </c>
      <c r="H26" s="54">
        <f t="shared" si="3"/>
        <v>208307</v>
      </c>
      <c r="I26" s="54">
        <f t="shared" si="3"/>
        <v>285897</v>
      </c>
      <c r="J26" s="54">
        <f t="shared" si="3"/>
        <v>494204</v>
      </c>
      <c r="K26" s="54">
        <f t="shared" si="3"/>
        <v>245961</v>
      </c>
      <c r="L26" s="54">
        <f t="shared" si="3"/>
        <v>246512</v>
      </c>
      <c r="M26" s="54">
        <f t="shared" si="3"/>
        <v>130214</v>
      </c>
      <c r="N26" s="54">
        <f t="shared" si="3"/>
        <v>622687</v>
      </c>
      <c r="O26" s="54">
        <f t="shared" si="3"/>
        <v>1663792</v>
      </c>
      <c r="P26" s="54">
        <f t="shared" si="3"/>
        <v>895998</v>
      </c>
      <c r="Q26" s="54">
        <f t="shared" si="3"/>
        <v>1473777</v>
      </c>
      <c r="R26" s="54">
        <f t="shared" si="3"/>
        <v>4033567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5150458</v>
      </c>
      <c r="X26" s="54">
        <f t="shared" si="3"/>
        <v>9029392</v>
      </c>
      <c r="Y26" s="54">
        <f t="shared" si="3"/>
        <v>-3878934</v>
      </c>
      <c r="Z26" s="55">
        <f>+IF(X26&lt;&gt;0,+(Y26/X26)*100,0)</f>
        <v>-42.95897220986751</v>
      </c>
      <c r="AA26" s="56">
        <f>SUM(AA21:AA25)</f>
        <v>12039189</v>
      </c>
    </row>
    <row r="27" spans="1:27" ht="12.75">
      <c r="A27" s="57" t="s">
        <v>38</v>
      </c>
      <c r="B27" s="67"/>
      <c r="C27" s="9">
        <v>1264914</v>
      </c>
      <c r="D27" s="10"/>
      <c r="E27" s="11">
        <v>2095789</v>
      </c>
      <c r="F27" s="11">
        <v>1669626</v>
      </c>
      <c r="G27" s="11">
        <v>337166</v>
      </c>
      <c r="H27" s="11">
        <v>22720</v>
      </c>
      <c r="I27" s="11">
        <v>440726</v>
      </c>
      <c r="J27" s="11">
        <v>800612</v>
      </c>
      <c r="K27" s="11">
        <v>1996</v>
      </c>
      <c r="L27" s="11">
        <v>90385</v>
      </c>
      <c r="M27" s="11">
        <v>-21136</v>
      </c>
      <c r="N27" s="11">
        <v>71245</v>
      </c>
      <c r="O27" s="11"/>
      <c r="P27" s="11"/>
      <c r="Q27" s="11"/>
      <c r="R27" s="11"/>
      <c r="S27" s="11"/>
      <c r="T27" s="11"/>
      <c r="U27" s="11"/>
      <c r="V27" s="11"/>
      <c r="W27" s="11">
        <v>871857</v>
      </c>
      <c r="X27" s="11">
        <v>1252220</v>
      </c>
      <c r="Y27" s="11">
        <v>-380363</v>
      </c>
      <c r="Z27" s="2">
        <v>-30.38</v>
      </c>
      <c r="AA27" s="15">
        <v>1669626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1365021</v>
      </c>
      <c r="D30" s="10"/>
      <c r="E30" s="11">
        <v>1064250</v>
      </c>
      <c r="F30" s="11">
        <v>1032330</v>
      </c>
      <c r="G30" s="11"/>
      <c r="H30" s="11">
        <v>5745</v>
      </c>
      <c r="I30" s="11">
        <v>137296</v>
      </c>
      <c r="J30" s="11">
        <v>143041</v>
      </c>
      <c r="K30" s="11">
        <v>83596</v>
      </c>
      <c r="L30" s="11">
        <v>135659</v>
      </c>
      <c r="M30" s="11">
        <v>22912</v>
      </c>
      <c r="N30" s="11">
        <v>242167</v>
      </c>
      <c r="O30" s="11"/>
      <c r="P30" s="11">
        <v>65899</v>
      </c>
      <c r="Q30" s="11">
        <v>308536</v>
      </c>
      <c r="R30" s="11">
        <v>374435</v>
      </c>
      <c r="S30" s="11"/>
      <c r="T30" s="11"/>
      <c r="U30" s="11"/>
      <c r="V30" s="11"/>
      <c r="W30" s="11">
        <v>759643</v>
      </c>
      <c r="X30" s="11">
        <v>774248</v>
      </c>
      <c r="Y30" s="11">
        <v>-14605</v>
      </c>
      <c r="Z30" s="2">
        <v>-1.89</v>
      </c>
      <c r="AA30" s="15">
        <v>1032330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4088396</v>
      </c>
      <c r="D36" s="10">
        <f t="shared" si="4"/>
        <v>0</v>
      </c>
      <c r="E36" s="11">
        <f t="shared" si="4"/>
        <v>8035008</v>
      </c>
      <c r="F36" s="11">
        <f t="shared" si="4"/>
        <v>8235008</v>
      </c>
      <c r="G36" s="11">
        <f t="shared" si="4"/>
        <v>0</v>
      </c>
      <c r="H36" s="11">
        <f t="shared" si="4"/>
        <v>38171</v>
      </c>
      <c r="I36" s="11">
        <f t="shared" si="4"/>
        <v>145205</v>
      </c>
      <c r="J36" s="11">
        <f t="shared" si="4"/>
        <v>183376</v>
      </c>
      <c r="K36" s="11">
        <f t="shared" si="4"/>
        <v>253058</v>
      </c>
      <c r="L36" s="11">
        <f t="shared" si="4"/>
        <v>253058</v>
      </c>
      <c r="M36" s="11">
        <f t="shared" si="4"/>
        <v>46208</v>
      </c>
      <c r="N36" s="11">
        <f t="shared" si="4"/>
        <v>552324</v>
      </c>
      <c r="O36" s="11">
        <f t="shared" si="4"/>
        <v>971767</v>
      </c>
      <c r="P36" s="11">
        <f t="shared" si="4"/>
        <v>854682</v>
      </c>
      <c r="Q36" s="11">
        <f t="shared" si="4"/>
        <v>835487</v>
      </c>
      <c r="R36" s="11">
        <f t="shared" si="4"/>
        <v>2661936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3397636</v>
      </c>
      <c r="X36" s="11">
        <f t="shared" si="4"/>
        <v>6176256</v>
      </c>
      <c r="Y36" s="11">
        <f t="shared" si="4"/>
        <v>-2778620</v>
      </c>
      <c r="Z36" s="2">
        <f aca="true" t="shared" si="5" ref="Z36:Z49">+IF(X36&lt;&gt;0,+(Y36/X36)*100,0)</f>
        <v>-44.98874398988643</v>
      </c>
      <c r="AA36" s="15">
        <f>AA6+AA21</f>
        <v>8235008</v>
      </c>
    </row>
    <row r="37" spans="1:27" ht="12.75">
      <c r="A37" s="49" t="s">
        <v>33</v>
      </c>
      <c r="B37" s="50"/>
      <c r="C37" s="9">
        <f t="shared" si="4"/>
        <v>4007623</v>
      </c>
      <c r="D37" s="10">
        <f t="shared" si="4"/>
        <v>0</v>
      </c>
      <c r="E37" s="11">
        <f t="shared" si="4"/>
        <v>3620429</v>
      </c>
      <c r="F37" s="11">
        <f t="shared" si="4"/>
        <v>3540891</v>
      </c>
      <c r="G37" s="11">
        <f t="shared" si="4"/>
        <v>0</v>
      </c>
      <c r="H37" s="11">
        <f t="shared" si="4"/>
        <v>172458</v>
      </c>
      <c r="I37" s="11">
        <f t="shared" si="4"/>
        <v>239137</v>
      </c>
      <c r="J37" s="11">
        <f t="shared" si="4"/>
        <v>411595</v>
      </c>
      <c r="K37" s="11">
        <f t="shared" si="4"/>
        <v>0</v>
      </c>
      <c r="L37" s="11">
        <f t="shared" si="4"/>
        <v>0</v>
      </c>
      <c r="M37" s="11">
        <f t="shared" si="4"/>
        <v>142562</v>
      </c>
      <c r="N37" s="11">
        <f t="shared" si="4"/>
        <v>142562</v>
      </c>
      <c r="O37" s="11">
        <f t="shared" si="4"/>
        <v>604800</v>
      </c>
      <c r="P37" s="11">
        <f t="shared" si="4"/>
        <v>0</v>
      </c>
      <c r="Q37" s="11">
        <f t="shared" si="4"/>
        <v>455513</v>
      </c>
      <c r="R37" s="11">
        <f t="shared" si="4"/>
        <v>1060313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1614470</v>
      </c>
      <c r="X37" s="11">
        <f t="shared" si="4"/>
        <v>2655668</v>
      </c>
      <c r="Y37" s="11">
        <f t="shared" si="4"/>
        <v>-1041198</v>
      </c>
      <c r="Z37" s="2">
        <f t="shared" si="5"/>
        <v>-39.20663275680544</v>
      </c>
      <c r="AA37" s="15">
        <f>AA7+AA22</f>
        <v>3540891</v>
      </c>
    </row>
    <row r="38" spans="1:27" ht="12.75">
      <c r="A38" s="49" t="s">
        <v>34</v>
      </c>
      <c r="B38" s="50"/>
      <c r="C38" s="9">
        <f t="shared" si="4"/>
        <v>337974</v>
      </c>
      <c r="D38" s="10">
        <f t="shared" si="4"/>
        <v>0</v>
      </c>
      <c r="E38" s="11">
        <f t="shared" si="4"/>
        <v>3656192</v>
      </c>
      <c r="F38" s="11">
        <f t="shared" si="4"/>
        <v>3760972</v>
      </c>
      <c r="G38" s="11">
        <f t="shared" si="4"/>
        <v>0</v>
      </c>
      <c r="H38" s="11">
        <f t="shared" si="4"/>
        <v>0</v>
      </c>
      <c r="I38" s="11">
        <f t="shared" si="4"/>
        <v>204348</v>
      </c>
      <c r="J38" s="11">
        <f t="shared" si="4"/>
        <v>204348</v>
      </c>
      <c r="K38" s="11">
        <f t="shared" si="4"/>
        <v>96703</v>
      </c>
      <c r="L38" s="11">
        <f t="shared" si="4"/>
        <v>203199</v>
      </c>
      <c r="M38" s="11">
        <f t="shared" si="4"/>
        <v>77630</v>
      </c>
      <c r="N38" s="11">
        <f t="shared" si="4"/>
        <v>377532</v>
      </c>
      <c r="O38" s="11">
        <f t="shared" si="4"/>
        <v>94403</v>
      </c>
      <c r="P38" s="11">
        <f t="shared" si="4"/>
        <v>105580</v>
      </c>
      <c r="Q38" s="11">
        <f t="shared" si="4"/>
        <v>318527</v>
      </c>
      <c r="R38" s="11">
        <f t="shared" si="4"/>
        <v>518510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1100390</v>
      </c>
      <c r="X38" s="11">
        <f t="shared" si="4"/>
        <v>2820729</v>
      </c>
      <c r="Y38" s="11">
        <f t="shared" si="4"/>
        <v>-1720339</v>
      </c>
      <c r="Z38" s="2">
        <f t="shared" si="5"/>
        <v>-60.989162730627434</v>
      </c>
      <c r="AA38" s="15">
        <f>AA8+AA23</f>
        <v>3760972</v>
      </c>
    </row>
    <row r="39" spans="1:27" ht="12.75">
      <c r="A39" s="49" t="s">
        <v>35</v>
      </c>
      <c r="B39" s="50"/>
      <c r="C39" s="9">
        <f t="shared" si="4"/>
        <v>3060525</v>
      </c>
      <c r="D39" s="10">
        <f t="shared" si="4"/>
        <v>0</v>
      </c>
      <c r="E39" s="11">
        <f t="shared" si="4"/>
        <v>877192</v>
      </c>
      <c r="F39" s="11">
        <f t="shared" si="4"/>
        <v>1579510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7400</v>
      </c>
      <c r="P39" s="11">
        <f t="shared" si="4"/>
        <v>26540</v>
      </c>
      <c r="Q39" s="11">
        <f t="shared" si="4"/>
        <v>738</v>
      </c>
      <c r="R39" s="11">
        <f t="shared" si="4"/>
        <v>34678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34678</v>
      </c>
      <c r="X39" s="11">
        <f t="shared" si="4"/>
        <v>1184633</v>
      </c>
      <c r="Y39" s="11">
        <f t="shared" si="4"/>
        <v>-1149955</v>
      </c>
      <c r="Z39" s="2">
        <f t="shared" si="5"/>
        <v>-97.07267989326652</v>
      </c>
      <c r="AA39" s="15">
        <f>AA9+AA24</f>
        <v>1579510</v>
      </c>
    </row>
    <row r="40" spans="1:27" ht="12.75">
      <c r="A40" s="49" t="s">
        <v>36</v>
      </c>
      <c r="B40" s="50"/>
      <c r="C40" s="9">
        <f t="shared" si="4"/>
        <v>198493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11693011</v>
      </c>
      <c r="D41" s="53">
        <f t="shared" si="6"/>
        <v>0</v>
      </c>
      <c r="E41" s="54">
        <f t="shared" si="6"/>
        <v>16188821</v>
      </c>
      <c r="F41" s="54">
        <f t="shared" si="6"/>
        <v>17116381</v>
      </c>
      <c r="G41" s="54">
        <f t="shared" si="6"/>
        <v>0</v>
      </c>
      <c r="H41" s="54">
        <f t="shared" si="6"/>
        <v>210629</v>
      </c>
      <c r="I41" s="54">
        <f t="shared" si="6"/>
        <v>588690</v>
      </c>
      <c r="J41" s="54">
        <f t="shared" si="6"/>
        <v>799319</v>
      </c>
      <c r="K41" s="54">
        <f t="shared" si="6"/>
        <v>349761</v>
      </c>
      <c r="L41" s="54">
        <f t="shared" si="6"/>
        <v>456257</v>
      </c>
      <c r="M41" s="54">
        <f t="shared" si="6"/>
        <v>266400</v>
      </c>
      <c r="N41" s="54">
        <f t="shared" si="6"/>
        <v>1072418</v>
      </c>
      <c r="O41" s="54">
        <f t="shared" si="6"/>
        <v>1678370</v>
      </c>
      <c r="P41" s="54">
        <f t="shared" si="6"/>
        <v>986802</v>
      </c>
      <c r="Q41" s="54">
        <f t="shared" si="6"/>
        <v>1610265</v>
      </c>
      <c r="R41" s="54">
        <f t="shared" si="6"/>
        <v>4275437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6147174</v>
      </c>
      <c r="X41" s="54">
        <f t="shared" si="6"/>
        <v>12837286</v>
      </c>
      <c r="Y41" s="54">
        <f t="shared" si="6"/>
        <v>-6690112</v>
      </c>
      <c r="Z41" s="55">
        <f t="shared" si="5"/>
        <v>-52.11469153215096</v>
      </c>
      <c r="AA41" s="56">
        <f>SUM(AA36:AA40)</f>
        <v>17116381</v>
      </c>
    </row>
    <row r="42" spans="1:27" ht="12.75">
      <c r="A42" s="57" t="s">
        <v>38</v>
      </c>
      <c r="B42" s="38"/>
      <c r="C42" s="68">
        <f aca="true" t="shared" si="7" ref="C42:Y48">C12+C27</f>
        <v>5665802</v>
      </c>
      <c r="D42" s="69">
        <f t="shared" si="7"/>
        <v>0</v>
      </c>
      <c r="E42" s="70">
        <f t="shared" si="7"/>
        <v>3545789</v>
      </c>
      <c r="F42" s="70">
        <f t="shared" si="7"/>
        <v>3119626</v>
      </c>
      <c r="G42" s="70">
        <f t="shared" si="7"/>
        <v>337166</v>
      </c>
      <c r="H42" s="70">
        <f t="shared" si="7"/>
        <v>22720</v>
      </c>
      <c r="I42" s="70">
        <f t="shared" si="7"/>
        <v>460726</v>
      </c>
      <c r="J42" s="70">
        <f t="shared" si="7"/>
        <v>820612</v>
      </c>
      <c r="K42" s="70">
        <f t="shared" si="7"/>
        <v>1996</v>
      </c>
      <c r="L42" s="70">
        <f t="shared" si="7"/>
        <v>331089</v>
      </c>
      <c r="M42" s="70">
        <f t="shared" si="7"/>
        <v>440387</v>
      </c>
      <c r="N42" s="70">
        <f t="shared" si="7"/>
        <v>773472</v>
      </c>
      <c r="O42" s="70">
        <f t="shared" si="7"/>
        <v>0</v>
      </c>
      <c r="P42" s="70">
        <f t="shared" si="7"/>
        <v>157006</v>
      </c>
      <c r="Q42" s="70">
        <f t="shared" si="7"/>
        <v>0</v>
      </c>
      <c r="R42" s="70">
        <f t="shared" si="7"/>
        <v>157006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1751090</v>
      </c>
      <c r="X42" s="70">
        <f t="shared" si="7"/>
        <v>2339720</v>
      </c>
      <c r="Y42" s="70">
        <f t="shared" si="7"/>
        <v>-588630</v>
      </c>
      <c r="Z42" s="72">
        <f t="shared" si="5"/>
        <v>-25.15813858068487</v>
      </c>
      <c r="AA42" s="71">
        <f aca="true" t="shared" si="8" ref="AA42:AA48">AA12+AA27</f>
        <v>3119626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3806391</v>
      </c>
      <c r="D45" s="69">
        <f t="shared" si="7"/>
        <v>0</v>
      </c>
      <c r="E45" s="70">
        <f t="shared" si="7"/>
        <v>4749215</v>
      </c>
      <c r="F45" s="70">
        <f t="shared" si="7"/>
        <v>5069584</v>
      </c>
      <c r="G45" s="70">
        <f t="shared" si="7"/>
        <v>85576</v>
      </c>
      <c r="H45" s="70">
        <f t="shared" si="7"/>
        <v>-14561</v>
      </c>
      <c r="I45" s="70">
        <f t="shared" si="7"/>
        <v>608718</v>
      </c>
      <c r="J45" s="70">
        <f t="shared" si="7"/>
        <v>679733</v>
      </c>
      <c r="K45" s="70">
        <f t="shared" si="7"/>
        <v>164738</v>
      </c>
      <c r="L45" s="70">
        <f t="shared" si="7"/>
        <v>551768</v>
      </c>
      <c r="M45" s="70">
        <f t="shared" si="7"/>
        <v>57534</v>
      </c>
      <c r="N45" s="70">
        <f t="shared" si="7"/>
        <v>774040</v>
      </c>
      <c r="O45" s="70">
        <f t="shared" si="7"/>
        <v>43306</v>
      </c>
      <c r="P45" s="70">
        <f t="shared" si="7"/>
        <v>841894</v>
      </c>
      <c r="Q45" s="70">
        <f t="shared" si="7"/>
        <v>818449</v>
      </c>
      <c r="R45" s="70">
        <f t="shared" si="7"/>
        <v>1703649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3157422</v>
      </c>
      <c r="X45" s="70">
        <f t="shared" si="7"/>
        <v>3802189</v>
      </c>
      <c r="Y45" s="70">
        <f t="shared" si="7"/>
        <v>-644767</v>
      </c>
      <c r="Z45" s="72">
        <f t="shared" si="5"/>
        <v>-16.95778405544806</v>
      </c>
      <c r="AA45" s="71">
        <f t="shared" si="8"/>
        <v>5069584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50000</v>
      </c>
      <c r="D48" s="69">
        <f t="shared" si="7"/>
        <v>0</v>
      </c>
      <c r="E48" s="70">
        <f t="shared" si="7"/>
        <v>148000</v>
      </c>
      <c r="F48" s="70">
        <f t="shared" si="7"/>
        <v>146600</v>
      </c>
      <c r="G48" s="70">
        <f t="shared" si="7"/>
        <v>0</v>
      </c>
      <c r="H48" s="70">
        <f t="shared" si="7"/>
        <v>0</v>
      </c>
      <c r="I48" s="70">
        <f t="shared" si="7"/>
        <v>6595</v>
      </c>
      <c r="J48" s="70">
        <f t="shared" si="7"/>
        <v>6595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6595</v>
      </c>
      <c r="X48" s="70">
        <f t="shared" si="7"/>
        <v>109950</v>
      </c>
      <c r="Y48" s="70">
        <f t="shared" si="7"/>
        <v>-103355</v>
      </c>
      <c r="Z48" s="72">
        <f t="shared" si="5"/>
        <v>-94.00181900864028</v>
      </c>
      <c r="AA48" s="71">
        <f t="shared" si="8"/>
        <v>146600</v>
      </c>
    </row>
    <row r="49" spans="1:27" ht="12.75">
      <c r="A49" s="78" t="s">
        <v>49</v>
      </c>
      <c r="B49" s="79"/>
      <c r="C49" s="80">
        <f aca="true" t="shared" si="9" ref="C49:Y49">SUM(C41:C48)</f>
        <v>21215204</v>
      </c>
      <c r="D49" s="81">
        <f t="shared" si="9"/>
        <v>0</v>
      </c>
      <c r="E49" s="82">
        <f t="shared" si="9"/>
        <v>24631825</v>
      </c>
      <c r="F49" s="82">
        <f t="shared" si="9"/>
        <v>25452191</v>
      </c>
      <c r="G49" s="82">
        <f t="shared" si="9"/>
        <v>422742</v>
      </c>
      <c r="H49" s="82">
        <f t="shared" si="9"/>
        <v>218788</v>
      </c>
      <c r="I49" s="82">
        <f t="shared" si="9"/>
        <v>1664729</v>
      </c>
      <c r="J49" s="82">
        <f t="shared" si="9"/>
        <v>2306259</v>
      </c>
      <c r="K49" s="82">
        <f t="shared" si="9"/>
        <v>516495</v>
      </c>
      <c r="L49" s="82">
        <f t="shared" si="9"/>
        <v>1339114</v>
      </c>
      <c r="M49" s="82">
        <f t="shared" si="9"/>
        <v>764321</v>
      </c>
      <c r="N49" s="82">
        <f t="shared" si="9"/>
        <v>2619930</v>
      </c>
      <c r="O49" s="82">
        <f t="shared" si="9"/>
        <v>1721676</v>
      </c>
      <c r="P49" s="82">
        <f t="shared" si="9"/>
        <v>1985702</v>
      </c>
      <c r="Q49" s="82">
        <f t="shared" si="9"/>
        <v>2428714</v>
      </c>
      <c r="R49" s="82">
        <f t="shared" si="9"/>
        <v>6136092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11062281</v>
      </c>
      <c r="X49" s="82">
        <f t="shared" si="9"/>
        <v>19089145</v>
      </c>
      <c r="Y49" s="82">
        <f t="shared" si="9"/>
        <v>-8026864</v>
      </c>
      <c r="Z49" s="83">
        <f t="shared" si="5"/>
        <v>-42.049363656675034</v>
      </c>
      <c r="AA49" s="84">
        <f>SUM(AA41:AA48)</f>
        <v>25452191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27267787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6077956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3032604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4701770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2836083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1266000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17914413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779000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8574374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703000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>
        <v>334300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285188</v>
      </c>
      <c r="H68" s="11">
        <v>1680603</v>
      </c>
      <c r="I68" s="11">
        <v>1600472</v>
      </c>
      <c r="J68" s="11">
        <v>3566263</v>
      </c>
      <c r="K68" s="11">
        <v>693137</v>
      </c>
      <c r="L68" s="11">
        <v>871047</v>
      </c>
      <c r="M68" s="11">
        <v>964406</v>
      </c>
      <c r="N68" s="11">
        <v>2528590</v>
      </c>
      <c r="O68" s="11">
        <v>465389</v>
      </c>
      <c r="P68" s="11">
        <v>798060</v>
      </c>
      <c r="Q68" s="11">
        <v>1742740</v>
      </c>
      <c r="R68" s="11">
        <v>3006189</v>
      </c>
      <c r="S68" s="11"/>
      <c r="T68" s="11"/>
      <c r="U68" s="11"/>
      <c r="V68" s="11"/>
      <c r="W68" s="11">
        <v>9101042</v>
      </c>
      <c r="X68" s="11"/>
      <c r="Y68" s="11">
        <v>9101042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1037300</v>
      </c>
      <c r="F69" s="82">
        <f t="shared" si="12"/>
        <v>0</v>
      </c>
      <c r="G69" s="82">
        <f t="shared" si="12"/>
        <v>285188</v>
      </c>
      <c r="H69" s="82">
        <f t="shared" si="12"/>
        <v>1680603</v>
      </c>
      <c r="I69" s="82">
        <f t="shared" si="12"/>
        <v>1600472</v>
      </c>
      <c r="J69" s="82">
        <f t="shared" si="12"/>
        <v>3566263</v>
      </c>
      <c r="K69" s="82">
        <f t="shared" si="12"/>
        <v>693137</v>
      </c>
      <c r="L69" s="82">
        <f t="shared" si="12"/>
        <v>871047</v>
      </c>
      <c r="M69" s="82">
        <f t="shared" si="12"/>
        <v>964406</v>
      </c>
      <c r="N69" s="82">
        <f t="shared" si="12"/>
        <v>2528590</v>
      </c>
      <c r="O69" s="82">
        <f t="shared" si="12"/>
        <v>465389</v>
      </c>
      <c r="P69" s="82">
        <f t="shared" si="12"/>
        <v>798060</v>
      </c>
      <c r="Q69" s="82">
        <f t="shared" si="12"/>
        <v>1742740</v>
      </c>
      <c r="R69" s="82">
        <f t="shared" si="12"/>
        <v>3006189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9101042</v>
      </c>
      <c r="X69" s="82">
        <f t="shared" si="12"/>
        <v>0</v>
      </c>
      <c r="Y69" s="82">
        <f t="shared" si="12"/>
        <v>9101042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16824529</v>
      </c>
      <c r="D5" s="45">
        <f t="shared" si="0"/>
        <v>0</v>
      </c>
      <c r="E5" s="46">
        <f t="shared" si="0"/>
        <v>14931917</v>
      </c>
      <c r="F5" s="46">
        <f t="shared" si="0"/>
        <v>15343575</v>
      </c>
      <c r="G5" s="46">
        <f t="shared" si="0"/>
        <v>0</v>
      </c>
      <c r="H5" s="46">
        <f t="shared" si="0"/>
        <v>713</v>
      </c>
      <c r="I5" s="46">
        <f t="shared" si="0"/>
        <v>12863</v>
      </c>
      <c r="J5" s="46">
        <f t="shared" si="0"/>
        <v>13576</v>
      </c>
      <c r="K5" s="46">
        <f t="shared" si="0"/>
        <v>1049143</v>
      </c>
      <c r="L5" s="46">
        <f t="shared" si="0"/>
        <v>2509827</v>
      </c>
      <c r="M5" s="46">
        <f t="shared" si="0"/>
        <v>786493</v>
      </c>
      <c r="N5" s="46">
        <f t="shared" si="0"/>
        <v>4345463</v>
      </c>
      <c r="O5" s="46">
        <f t="shared" si="0"/>
        <v>848731</v>
      </c>
      <c r="P5" s="46">
        <f t="shared" si="0"/>
        <v>185090</v>
      </c>
      <c r="Q5" s="46">
        <f t="shared" si="0"/>
        <v>688328</v>
      </c>
      <c r="R5" s="46">
        <f t="shared" si="0"/>
        <v>1722149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6081188</v>
      </c>
      <c r="X5" s="46">
        <f t="shared" si="0"/>
        <v>11507682</v>
      </c>
      <c r="Y5" s="46">
        <f t="shared" si="0"/>
        <v>-5426494</v>
      </c>
      <c r="Z5" s="47">
        <f>+IF(X5&lt;&gt;0,+(Y5/X5)*100,0)</f>
        <v>-47.155404537594976</v>
      </c>
      <c r="AA5" s="48">
        <f>SUM(AA11:AA18)</f>
        <v>15343575</v>
      </c>
    </row>
    <row r="6" spans="1:27" ht="12.75">
      <c r="A6" s="49" t="s">
        <v>32</v>
      </c>
      <c r="B6" s="50"/>
      <c r="C6" s="9">
        <v>6193064</v>
      </c>
      <c r="D6" s="10"/>
      <c r="E6" s="11">
        <v>4586754</v>
      </c>
      <c r="F6" s="11">
        <v>4295639</v>
      </c>
      <c r="G6" s="11"/>
      <c r="H6" s="11">
        <v>713</v>
      </c>
      <c r="I6" s="11"/>
      <c r="J6" s="11">
        <v>713</v>
      </c>
      <c r="K6" s="11">
        <v>1010972</v>
      </c>
      <c r="L6" s="11">
        <v>1991760</v>
      </c>
      <c r="M6" s="11">
        <v>530431</v>
      </c>
      <c r="N6" s="11">
        <v>3533163</v>
      </c>
      <c r="O6" s="11">
        <v>8995</v>
      </c>
      <c r="P6" s="11">
        <v>136800</v>
      </c>
      <c r="Q6" s="11">
        <v>148175</v>
      </c>
      <c r="R6" s="11">
        <v>293970</v>
      </c>
      <c r="S6" s="11"/>
      <c r="T6" s="11"/>
      <c r="U6" s="11"/>
      <c r="V6" s="11"/>
      <c r="W6" s="11">
        <v>3827846</v>
      </c>
      <c r="X6" s="11">
        <v>3221729</v>
      </c>
      <c r="Y6" s="11">
        <v>606117</v>
      </c>
      <c r="Z6" s="2">
        <v>18.81</v>
      </c>
      <c r="AA6" s="15">
        <v>4295639</v>
      </c>
    </row>
    <row r="7" spans="1:27" ht="12.75">
      <c r="A7" s="49" t="s">
        <v>33</v>
      </c>
      <c r="B7" s="50"/>
      <c r="C7" s="9">
        <v>3043996</v>
      </c>
      <c r="D7" s="10"/>
      <c r="E7" s="11">
        <v>1754385</v>
      </c>
      <c r="F7" s="11">
        <v>1754385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1315789</v>
      </c>
      <c r="Y7" s="11">
        <v>-1315789</v>
      </c>
      <c r="Z7" s="2">
        <v>-100</v>
      </c>
      <c r="AA7" s="15">
        <v>1754385</v>
      </c>
    </row>
    <row r="8" spans="1:27" ht="12.75">
      <c r="A8" s="49" t="s">
        <v>34</v>
      </c>
      <c r="B8" s="50"/>
      <c r="C8" s="9">
        <v>4294411</v>
      </c>
      <c r="D8" s="10"/>
      <c r="E8" s="11">
        <v>929164</v>
      </c>
      <c r="F8" s="11">
        <v>629166</v>
      </c>
      <c r="G8" s="11"/>
      <c r="H8" s="11"/>
      <c r="I8" s="11"/>
      <c r="J8" s="11"/>
      <c r="K8" s="11"/>
      <c r="L8" s="11">
        <v>262525</v>
      </c>
      <c r="M8" s="11"/>
      <c r="N8" s="11">
        <v>262525</v>
      </c>
      <c r="O8" s="11"/>
      <c r="P8" s="11">
        <v>28100</v>
      </c>
      <c r="Q8" s="11"/>
      <c r="R8" s="11">
        <v>28100</v>
      </c>
      <c r="S8" s="11"/>
      <c r="T8" s="11"/>
      <c r="U8" s="11"/>
      <c r="V8" s="11"/>
      <c r="W8" s="11">
        <v>290625</v>
      </c>
      <c r="X8" s="11">
        <v>471875</v>
      </c>
      <c r="Y8" s="11">
        <v>-181250</v>
      </c>
      <c r="Z8" s="2">
        <v>-38.41</v>
      </c>
      <c r="AA8" s="15">
        <v>629166</v>
      </c>
    </row>
    <row r="9" spans="1:27" ht="12.75">
      <c r="A9" s="49" t="s">
        <v>35</v>
      </c>
      <c r="B9" s="50"/>
      <c r="C9" s="9"/>
      <c r="D9" s="10"/>
      <c r="E9" s="11">
        <v>270000</v>
      </c>
      <c r="F9" s="11">
        <v>831780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623835</v>
      </c>
      <c r="Y9" s="11">
        <v>-623835</v>
      </c>
      <c r="Z9" s="2">
        <v>-100</v>
      </c>
      <c r="AA9" s="15">
        <v>831780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21600</v>
      </c>
      <c r="P10" s="11"/>
      <c r="Q10" s="11"/>
      <c r="R10" s="11">
        <v>21600</v>
      </c>
      <c r="S10" s="11"/>
      <c r="T10" s="11"/>
      <c r="U10" s="11"/>
      <c r="V10" s="11"/>
      <c r="W10" s="11">
        <v>21600</v>
      </c>
      <c r="X10" s="11"/>
      <c r="Y10" s="11">
        <v>21600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13531471</v>
      </c>
      <c r="D11" s="53">
        <f t="shared" si="1"/>
        <v>0</v>
      </c>
      <c r="E11" s="54">
        <f t="shared" si="1"/>
        <v>7540303</v>
      </c>
      <c r="F11" s="54">
        <f t="shared" si="1"/>
        <v>7510970</v>
      </c>
      <c r="G11" s="54">
        <f t="shared" si="1"/>
        <v>0</v>
      </c>
      <c r="H11" s="54">
        <f t="shared" si="1"/>
        <v>713</v>
      </c>
      <c r="I11" s="54">
        <f t="shared" si="1"/>
        <v>0</v>
      </c>
      <c r="J11" s="54">
        <f t="shared" si="1"/>
        <v>713</v>
      </c>
      <c r="K11" s="54">
        <f t="shared" si="1"/>
        <v>1010972</v>
      </c>
      <c r="L11" s="54">
        <f t="shared" si="1"/>
        <v>2254285</v>
      </c>
      <c r="M11" s="54">
        <f t="shared" si="1"/>
        <v>530431</v>
      </c>
      <c r="N11" s="54">
        <f t="shared" si="1"/>
        <v>3795688</v>
      </c>
      <c r="O11" s="54">
        <f t="shared" si="1"/>
        <v>30595</v>
      </c>
      <c r="P11" s="54">
        <f t="shared" si="1"/>
        <v>164900</v>
      </c>
      <c r="Q11" s="54">
        <f t="shared" si="1"/>
        <v>148175</v>
      </c>
      <c r="R11" s="54">
        <f t="shared" si="1"/>
        <v>343670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4140071</v>
      </c>
      <c r="X11" s="54">
        <f t="shared" si="1"/>
        <v>5633228</v>
      </c>
      <c r="Y11" s="54">
        <f t="shared" si="1"/>
        <v>-1493157</v>
      </c>
      <c r="Z11" s="55">
        <f>+IF(X11&lt;&gt;0,+(Y11/X11)*100,0)</f>
        <v>-26.506241181787775</v>
      </c>
      <c r="AA11" s="56">
        <f>SUM(AA6:AA10)</f>
        <v>7510970</v>
      </c>
    </row>
    <row r="12" spans="1:27" ht="12.75">
      <c r="A12" s="57" t="s">
        <v>38</v>
      </c>
      <c r="B12" s="38"/>
      <c r="C12" s="9"/>
      <c r="D12" s="10"/>
      <c r="E12" s="11">
        <v>6225539</v>
      </c>
      <c r="F12" s="11">
        <v>6210540</v>
      </c>
      <c r="G12" s="11"/>
      <c r="H12" s="11"/>
      <c r="I12" s="11">
        <v>6713</v>
      </c>
      <c r="J12" s="11">
        <v>6713</v>
      </c>
      <c r="K12" s="11"/>
      <c r="L12" s="11">
        <v>3500</v>
      </c>
      <c r="M12" s="11">
        <v>46230</v>
      </c>
      <c r="N12" s="11">
        <v>49730</v>
      </c>
      <c r="O12" s="11">
        <v>732780</v>
      </c>
      <c r="P12" s="11"/>
      <c r="Q12" s="11">
        <v>528914</v>
      </c>
      <c r="R12" s="11">
        <v>1261694</v>
      </c>
      <c r="S12" s="11"/>
      <c r="T12" s="11"/>
      <c r="U12" s="11"/>
      <c r="V12" s="11"/>
      <c r="W12" s="11">
        <v>1318137</v>
      </c>
      <c r="X12" s="11">
        <v>4657905</v>
      </c>
      <c r="Y12" s="11">
        <v>-3339768</v>
      </c>
      <c r="Z12" s="2">
        <v>-71.7</v>
      </c>
      <c r="AA12" s="15">
        <v>6210540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3293058</v>
      </c>
      <c r="D15" s="10"/>
      <c r="E15" s="11">
        <v>1166075</v>
      </c>
      <c r="F15" s="11">
        <v>1622065</v>
      </c>
      <c r="G15" s="11"/>
      <c r="H15" s="11"/>
      <c r="I15" s="11">
        <v>6150</v>
      </c>
      <c r="J15" s="11">
        <v>6150</v>
      </c>
      <c r="K15" s="11">
        <v>38171</v>
      </c>
      <c r="L15" s="11">
        <v>252042</v>
      </c>
      <c r="M15" s="11">
        <v>209832</v>
      </c>
      <c r="N15" s="11">
        <v>500045</v>
      </c>
      <c r="O15" s="11">
        <v>85356</v>
      </c>
      <c r="P15" s="11">
        <v>20190</v>
      </c>
      <c r="Q15" s="11">
        <v>11239</v>
      </c>
      <c r="R15" s="11">
        <v>116785</v>
      </c>
      <c r="S15" s="11"/>
      <c r="T15" s="11"/>
      <c r="U15" s="11"/>
      <c r="V15" s="11"/>
      <c r="W15" s="11">
        <v>622980</v>
      </c>
      <c r="X15" s="11">
        <v>1216549</v>
      </c>
      <c r="Y15" s="11">
        <v>-593569</v>
      </c>
      <c r="Z15" s="2">
        <v>-48.79</v>
      </c>
      <c r="AA15" s="15">
        <v>1622065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917899</v>
      </c>
      <c r="D20" s="62">
        <f t="shared" si="2"/>
        <v>0</v>
      </c>
      <c r="E20" s="63">
        <f t="shared" si="2"/>
        <v>5383546</v>
      </c>
      <c r="F20" s="63">
        <f t="shared" si="2"/>
        <v>6061742</v>
      </c>
      <c r="G20" s="63">
        <f t="shared" si="2"/>
        <v>0</v>
      </c>
      <c r="H20" s="63">
        <f t="shared" si="2"/>
        <v>6025</v>
      </c>
      <c r="I20" s="63">
        <f t="shared" si="2"/>
        <v>6818</v>
      </c>
      <c r="J20" s="63">
        <f t="shared" si="2"/>
        <v>12843</v>
      </c>
      <c r="K20" s="63">
        <f t="shared" si="2"/>
        <v>0</v>
      </c>
      <c r="L20" s="63">
        <f t="shared" si="2"/>
        <v>38609</v>
      </c>
      <c r="M20" s="63">
        <f t="shared" si="2"/>
        <v>315747</v>
      </c>
      <c r="N20" s="63">
        <f t="shared" si="2"/>
        <v>354356</v>
      </c>
      <c r="O20" s="63">
        <f t="shared" si="2"/>
        <v>31044</v>
      </c>
      <c r="P20" s="63">
        <f t="shared" si="2"/>
        <v>0</v>
      </c>
      <c r="Q20" s="63">
        <f t="shared" si="2"/>
        <v>11845</v>
      </c>
      <c r="R20" s="63">
        <f t="shared" si="2"/>
        <v>42889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410088</v>
      </c>
      <c r="X20" s="63">
        <f t="shared" si="2"/>
        <v>4546307</v>
      </c>
      <c r="Y20" s="63">
        <f t="shared" si="2"/>
        <v>-4136219</v>
      </c>
      <c r="Z20" s="64">
        <f>+IF(X20&lt;&gt;0,+(Y20/X20)*100,0)</f>
        <v>-90.97975565662416</v>
      </c>
      <c r="AA20" s="65">
        <f>SUM(AA26:AA33)</f>
        <v>6061742</v>
      </c>
    </row>
    <row r="21" spans="1:27" ht="12.75">
      <c r="A21" s="49" t="s">
        <v>32</v>
      </c>
      <c r="B21" s="50"/>
      <c r="C21" s="9">
        <v>870619</v>
      </c>
      <c r="D21" s="10"/>
      <c r="E21" s="11">
        <v>334500</v>
      </c>
      <c r="F21" s="11">
        <v>170950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128213</v>
      </c>
      <c r="Y21" s="11">
        <v>-128213</v>
      </c>
      <c r="Z21" s="2">
        <v>-100</v>
      </c>
      <c r="AA21" s="15">
        <v>170950</v>
      </c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>
        <v>4689169</v>
      </c>
      <c r="F23" s="11">
        <v>5663692</v>
      </c>
      <c r="G23" s="11"/>
      <c r="H23" s="11"/>
      <c r="I23" s="11"/>
      <c r="J23" s="11"/>
      <c r="K23" s="11"/>
      <c r="L23" s="11"/>
      <c r="M23" s="11">
        <v>260358</v>
      </c>
      <c r="N23" s="11">
        <v>260358</v>
      </c>
      <c r="O23" s="11"/>
      <c r="P23" s="11"/>
      <c r="Q23" s="11">
        <v>10617</v>
      </c>
      <c r="R23" s="11">
        <v>10617</v>
      </c>
      <c r="S23" s="11"/>
      <c r="T23" s="11"/>
      <c r="U23" s="11"/>
      <c r="V23" s="11"/>
      <c r="W23" s="11">
        <v>270975</v>
      </c>
      <c r="X23" s="11">
        <v>4247769</v>
      </c>
      <c r="Y23" s="11">
        <v>-3976794</v>
      </c>
      <c r="Z23" s="2">
        <v>-93.62</v>
      </c>
      <c r="AA23" s="15">
        <v>5663692</v>
      </c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>
        <v>38609</v>
      </c>
      <c r="M25" s="11">
        <v>30675</v>
      </c>
      <c r="N25" s="11">
        <v>69284</v>
      </c>
      <c r="O25" s="11">
        <v>31044</v>
      </c>
      <c r="P25" s="11"/>
      <c r="Q25" s="11"/>
      <c r="R25" s="11">
        <v>31044</v>
      </c>
      <c r="S25" s="11"/>
      <c r="T25" s="11"/>
      <c r="U25" s="11"/>
      <c r="V25" s="11"/>
      <c r="W25" s="11">
        <v>100328</v>
      </c>
      <c r="X25" s="11"/>
      <c r="Y25" s="11">
        <v>100328</v>
      </c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870619</v>
      </c>
      <c r="D26" s="53">
        <f t="shared" si="3"/>
        <v>0</v>
      </c>
      <c r="E26" s="54">
        <f t="shared" si="3"/>
        <v>5023669</v>
      </c>
      <c r="F26" s="54">
        <f t="shared" si="3"/>
        <v>5834642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38609</v>
      </c>
      <c r="M26" s="54">
        <f t="shared" si="3"/>
        <v>291033</v>
      </c>
      <c r="N26" s="54">
        <f t="shared" si="3"/>
        <v>329642</v>
      </c>
      <c r="O26" s="54">
        <f t="shared" si="3"/>
        <v>31044</v>
      </c>
      <c r="P26" s="54">
        <f t="shared" si="3"/>
        <v>0</v>
      </c>
      <c r="Q26" s="54">
        <f t="shared" si="3"/>
        <v>10617</v>
      </c>
      <c r="R26" s="54">
        <f t="shared" si="3"/>
        <v>41661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371303</v>
      </c>
      <c r="X26" s="54">
        <f t="shared" si="3"/>
        <v>4375982</v>
      </c>
      <c r="Y26" s="54">
        <f t="shared" si="3"/>
        <v>-4004679</v>
      </c>
      <c r="Z26" s="55">
        <f>+IF(X26&lt;&gt;0,+(Y26/X26)*100,0)</f>
        <v>-91.51497880932783</v>
      </c>
      <c r="AA26" s="56">
        <f>SUM(AA21:AA25)</f>
        <v>5834642</v>
      </c>
    </row>
    <row r="27" spans="1:27" ht="12.75">
      <c r="A27" s="57" t="s">
        <v>38</v>
      </c>
      <c r="B27" s="67"/>
      <c r="C27" s="9"/>
      <c r="D27" s="10"/>
      <c r="E27" s="11">
        <v>39877</v>
      </c>
      <c r="F27" s="11">
        <v>35100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26325</v>
      </c>
      <c r="Y27" s="11">
        <v>-26325</v>
      </c>
      <c r="Z27" s="2">
        <v>-100</v>
      </c>
      <c r="AA27" s="15">
        <v>35100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47280</v>
      </c>
      <c r="D30" s="10"/>
      <c r="E30" s="11">
        <v>320000</v>
      </c>
      <c r="F30" s="11">
        <v>192000</v>
      </c>
      <c r="G30" s="11"/>
      <c r="H30" s="11">
        <v>6025</v>
      </c>
      <c r="I30" s="11">
        <v>6818</v>
      </c>
      <c r="J30" s="11">
        <v>12843</v>
      </c>
      <c r="K30" s="11"/>
      <c r="L30" s="11"/>
      <c r="M30" s="11">
        <v>24714</v>
      </c>
      <c r="N30" s="11">
        <v>24714</v>
      </c>
      <c r="O30" s="11"/>
      <c r="P30" s="11"/>
      <c r="Q30" s="11">
        <v>1228</v>
      </c>
      <c r="R30" s="11">
        <v>1228</v>
      </c>
      <c r="S30" s="11"/>
      <c r="T30" s="11"/>
      <c r="U30" s="11"/>
      <c r="V30" s="11"/>
      <c r="W30" s="11">
        <v>38785</v>
      </c>
      <c r="X30" s="11">
        <v>144000</v>
      </c>
      <c r="Y30" s="11">
        <v>-105215</v>
      </c>
      <c r="Z30" s="2">
        <v>-73.07</v>
      </c>
      <c r="AA30" s="15">
        <v>192000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7063683</v>
      </c>
      <c r="D36" s="10">
        <f t="shared" si="4"/>
        <v>0</v>
      </c>
      <c r="E36" s="11">
        <f t="shared" si="4"/>
        <v>4921254</v>
      </c>
      <c r="F36" s="11">
        <f t="shared" si="4"/>
        <v>4466589</v>
      </c>
      <c r="G36" s="11">
        <f t="shared" si="4"/>
        <v>0</v>
      </c>
      <c r="H36" s="11">
        <f t="shared" si="4"/>
        <v>713</v>
      </c>
      <c r="I36" s="11">
        <f t="shared" si="4"/>
        <v>0</v>
      </c>
      <c r="J36" s="11">
        <f t="shared" si="4"/>
        <v>713</v>
      </c>
      <c r="K36" s="11">
        <f t="shared" si="4"/>
        <v>1010972</v>
      </c>
      <c r="L36" s="11">
        <f t="shared" si="4"/>
        <v>1991760</v>
      </c>
      <c r="M36" s="11">
        <f t="shared" si="4"/>
        <v>530431</v>
      </c>
      <c r="N36" s="11">
        <f t="shared" si="4"/>
        <v>3533163</v>
      </c>
      <c r="O36" s="11">
        <f t="shared" si="4"/>
        <v>8995</v>
      </c>
      <c r="P36" s="11">
        <f t="shared" si="4"/>
        <v>136800</v>
      </c>
      <c r="Q36" s="11">
        <f t="shared" si="4"/>
        <v>148175</v>
      </c>
      <c r="R36" s="11">
        <f t="shared" si="4"/>
        <v>293970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3827846</v>
      </c>
      <c r="X36" s="11">
        <f t="shared" si="4"/>
        <v>3349942</v>
      </c>
      <c r="Y36" s="11">
        <f t="shared" si="4"/>
        <v>477904</v>
      </c>
      <c r="Z36" s="2">
        <f aca="true" t="shared" si="5" ref="Z36:Z49">+IF(X36&lt;&gt;0,+(Y36/X36)*100,0)</f>
        <v>14.266038038867537</v>
      </c>
      <c r="AA36" s="15">
        <f>AA6+AA21</f>
        <v>4466589</v>
      </c>
    </row>
    <row r="37" spans="1:27" ht="12.75">
      <c r="A37" s="49" t="s">
        <v>33</v>
      </c>
      <c r="B37" s="50"/>
      <c r="C37" s="9">
        <f t="shared" si="4"/>
        <v>3043996</v>
      </c>
      <c r="D37" s="10">
        <f t="shared" si="4"/>
        <v>0</v>
      </c>
      <c r="E37" s="11">
        <f t="shared" si="4"/>
        <v>1754385</v>
      </c>
      <c r="F37" s="11">
        <f t="shared" si="4"/>
        <v>1754385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1315789</v>
      </c>
      <c r="Y37" s="11">
        <f t="shared" si="4"/>
        <v>-1315789</v>
      </c>
      <c r="Z37" s="2">
        <f t="shared" si="5"/>
        <v>-100</v>
      </c>
      <c r="AA37" s="15">
        <f>AA7+AA22</f>
        <v>1754385</v>
      </c>
    </row>
    <row r="38" spans="1:27" ht="12.75">
      <c r="A38" s="49" t="s">
        <v>34</v>
      </c>
      <c r="B38" s="50"/>
      <c r="C38" s="9">
        <f t="shared" si="4"/>
        <v>4294411</v>
      </c>
      <c r="D38" s="10">
        <f t="shared" si="4"/>
        <v>0</v>
      </c>
      <c r="E38" s="11">
        <f t="shared" si="4"/>
        <v>5618333</v>
      </c>
      <c r="F38" s="11">
        <f t="shared" si="4"/>
        <v>6292858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262525</v>
      </c>
      <c r="M38" s="11">
        <f t="shared" si="4"/>
        <v>260358</v>
      </c>
      <c r="N38" s="11">
        <f t="shared" si="4"/>
        <v>522883</v>
      </c>
      <c r="O38" s="11">
        <f t="shared" si="4"/>
        <v>0</v>
      </c>
      <c r="P38" s="11">
        <f t="shared" si="4"/>
        <v>28100</v>
      </c>
      <c r="Q38" s="11">
        <f t="shared" si="4"/>
        <v>10617</v>
      </c>
      <c r="R38" s="11">
        <f t="shared" si="4"/>
        <v>38717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561600</v>
      </c>
      <c r="X38" s="11">
        <f t="shared" si="4"/>
        <v>4719644</v>
      </c>
      <c r="Y38" s="11">
        <f t="shared" si="4"/>
        <v>-4158044</v>
      </c>
      <c r="Z38" s="2">
        <f t="shared" si="5"/>
        <v>-88.10079743302673</v>
      </c>
      <c r="AA38" s="15">
        <f>AA8+AA23</f>
        <v>6292858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270000</v>
      </c>
      <c r="F39" s="11">
        <f t="shared" si="4"/>
        <v>831780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623835</v>
      </c>
      <c r="Y39" s="11">
        <f t="shared" si="4"/>
        <v>-623835</v>
      </c>
      <c r="Z39" s="2">
        <f t="shared" si="5"/>
        <v>-100</v>
      </c>
      <c r="AA39" s="15">
        <f>AA9+AA24</f>
        <v>831780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38609</v>
      </c>
      <c r="M40" s="11">
        <f t="shared" si="4"/>
        <v>30675</v>
      </c>
      <c r="N40" s="11">
        <f t="shared" si="4"/>
        <v>69284</v>
      </c>
      <c r="O40" s="11">
        <f t="shared" si="4"/>
        <v>52644</v>
      </c>
      <c r="P40" s="11">
        <f t="shared" si="4"/>
        <v>0</v>
      </c>
      <c r="Q40" s="11">
        <f t="shared" si="4"/>
        <v>0</v>
      </c>
      <c r="R40" s="11">
        <f t="shared" si="4"/>
        <v>52644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121928</v>
      </c>
      <c r="X40" s="11">
        <f t="shared" si="4"/>
        <v>0</v>
      </c>
      <c r="Y40" s="11">
        <f t="shared" si="4"/>
        <v>121928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14402090</v>
      </c>
      <c r="D41" s="53">
        <f t="shared" si="6"/>
        <v>0</v>
      </c>
      <c r="E41" s="54">
        <f t="shared" si="6"/>
        <v>12563972</v>
      </c>
      <c r="F41" s="54">
        <f t="shared" si="6"/>
        <v>13345612</v>
      </c>
      <c r="G41" s="54">
        <f t="shared" si="6"/>
        <v>0</v>
      </c>
      <c r="H41" s="54">
        <f t="shared" si="6"/>
        <v>713</v>
      </c>
      <c r="I41" s="54">
        <f t="shared" si="6"/>
        <v>0</v>
      </c>
      <c r="J41" s="54">
        <f t="shared" si="6"/>
        <v>713</v>
      </c>
      <c r="K41" s="54">
        <f t="shared" si="6"/>
        <v>1010972</v>
      </c>
      <c r="L41" s="54">
        <f t="shared" si="6"/>
        <v>2292894</v>
      </c>
      <c r="M41" s="54">
        <f t="shared" si="6"/>
        <v>821464</v>
      </c>
      <c r="N41" s="54">
        <f t="shared" si="6"/>
        <v>4125330</v>
      </c>
      <c r="O41" s="54">
        <f t="shared" si="6"/>
        <v>61639</v>
      </c>
      <c r="P41" s="54">
        <f t="shared" si="6"/>
        <v>164900</v>
      </c>
      <c r="Q41" s="54">
        <f t="shared" si="6"/>
        <v>158792</v>
      </c>
      <c r="R41" s="54">
        <f t="shared" si="6"/>
        <v>385331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4511374</v>
      </c>
      <c r="X41" s="54">
        <f t="shared" si="6"/>
        <v>10009210</v>
      </c>
      <c r="Y41" s="54">
        <f t="shared" si="6"/>
        <v>-5497836</v>
      </c>
      <c r="Z41" s="55">
        <f t="shared" si="5"/>
        <v>-54.92777152242785</v>
      </c>
      <c r="AA41" s="56">
        <f>SUM(AA36:AA40)</f>
        <v>13345612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6265416</v>
      </c>
      <c r="F42" s="70">
        <f t="shared" si="7"/>
        <v>6245640</v>
      </c>
      <c r="G42" s="70">
        <f t="shared" si="7"/>
        <v>0</v>
      </c>
      <c r="H42" s="70">
        <f t="shared" si="7"/>
        <v>0</v>
      </c>
      <c r="I42" s="70">
        <f t="shared" si="7"/>
        <v>6713</v>
      </c>
      <c r="J42" s="70">
        <f t="shared" si="7"/>
        <v>6713</v>
      </c>
      <c r="K42" s="70">
        <f t="shared" si="7"/>
        <v>0</v>
      </c>
      <c r="L42" s="70">
        <f t="shared" si="7"/>
        <v>3500</v>
      </c>
      <c r="M42" s="70">
        <f t="shared" si="7"/>
        <v>46230</v>
      </c>
      <c r="N42" s="70">
        <f t="shared" si="7"/>
        <v>49730</v>
      </c>
      <c r="O42" s="70">
        <f t="shared" si="7"/>
        <v>732780</v>
      </c>
      <c r="P42" s="70">
        <f t="shared" si="7"/>
        <v>0</v>
      </c>
      <c r="Q42" s="70">
        <f t="shared" si="7"/>
        <v>528914</v>
      </c>
      <c r="R42" s="70">
        <f t="shared" si="7"/>
        <v>1261694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1318137</v>
      </c>
      <c r="X42" s="70">
        <f t="shared" si="7"/>
        <v>4684230</v>
      </c>
      <c r="Y42" s="70">
        <f t="shared" si="7"/>
        <v>-3366093</v>
      </c>
      <c r="Z42" s="72">
        <f t="shared" si="5"/>
        <v>-71.860113615258</v>
      </c>
      <c r="AA42" s="71">
        <f aca="true" t="shared" si="8" ref="AA42:AA48">AA12+AA27</f>
        <v>6245640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3340338</v>
      </c>
      <c r="D45" s="69">
        <f t="shared" si="7"/>
        <v>0</v>
      </c>
      <c r="E45" s="70">
        <f t="shared" si="7"/>
        <v>1486075</v>
      </c>
      <c r="F45" s="70">
        <f t="shared" si="7"/>
        <v>1814065</v>
      </c>
      <c r="G45" s="70">
        <f t="shared" si="7"/>
        <v>0</v>
      </c>
      <c r="H45" s="70">
        <f t="shared" si="7"/>
        <v>6025</v>
      </c>
      <c r="I45" s="70">
        <f t="shared" si="7"/>
        <v>12968</v>
      </c>
      <c r="J45" s="70">
        <f t="shared" si="7"/>
        <v>18993</v>
      </c>
      <c r="K45" s="70">
        <f t="shared" si="7"/>
        <v>38171</v>
      </c>
      <c r="L45" s="70">
        <f t="shared" si="7"/>
        <v>252042</v>
      </c>
      <c r="M45" s="70">
        <f t="shared" si="7"/>
        <v>234546</v>
      </c>
      <c r="N45" s="70">
        <f t="shared" si="7"/>
        <v>524759</v>
      </c>
      <c r="O45" s="70">
        <f t="shared" si="7"/>
        <v>85356</v>
      </c>
      <c r="P45" s="70">
        <f t="shared" si="7"/>
        <v>20190</v>
      </c>
      <c r="Q45" s="70">
        <f t="shared" si="7"/>
        <v>12467</v>
      </c>
      <c r="R45" s="70">
        <f t="shared" si="7"/>
        <v>118013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661765</v>
      </c>
      <c r="X45" s="70">
        <f t="shared" si="7"/>
        <v>1360549</v>
      </c>
      <c r="Y45" s="70">
        <f t="shared" si="7"/>
        <v>-698784</v>
      </c>
      <c r="Z45" s="72">
        <f t="shared" si="5"/>
        <v>-51.360443468041204</v>
      </c>
      <c r="AA45" s="71">
        <f t="shared" si="8"/>
        <v>1814065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17742428</v>
      </c>
      <c r="D49" s="81">
        <f t="shared" si="9"/>
        <v>0</v>
      </c>
      <c r="E49" s="82">
        <f t="shared" si="9"/>
        <v>20315463</v>
      </c>
      <c r="F49" s="82">
        <f t="shared" si="9"/>
        <v>21405317</v>
      </c>
      <c r="G49" s="82">
        <f t="shared" si="9"/>
        <v>0</v>
      </c>
      <c r="H49" s="82">
        <f t="shared" si="9"/>
        <v>6738</v>
      </c>
      <c r="I49" s="82">
        <f t="shared" si="9"/>
        <v>19681</v>
      </c>
      <c r="J49" s="82">
        <f t="shared" si="9"/>
        <v>26419</v>
      </c>
      <c r="K49" s="82">
        <f t="shared" si="9"/>
        <v>1049143</v>
      </c>
      <c r="L49" s="82">
        <f t="shared" si="9"/>
        <v>2548436</v>
      </c>
      <c r="M49" s="82">
        <f t="shared" si="9"/>
        <v>1102240</v>
      </c>
      <c r="N49" s="82">
        <f t="shared" si="9"/>
        <v>4699819</v>
      </c>
      <c r="O49" s="82">
        <f t="shared" si="9"/>
        <v>879775</v>
      </c>
      <c r="P49" s="82">
        <f t="shared" si="9"/>
        <v>185090</v>
      </c>
      <c r="Q49" s="82">
        <f t="shared" si="9"/>
        <v>700173</v>
      </c>
      <c r="R49" s="82">
        <f t="shared" si="9"/>
        <v>1765038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6491276</v>
      </c>
      <c r="X49" s="82">
        <f t="shared" si="9"/>
        <v>16053989</v>
      </c>
      <c r="Y49" s="82">
        <f t="shared" si="9"/>
        <v>-9562713</v>
      </c>
      <c r="Z49" s="83">
        <f t="shared" si="5"/>
        <v>-59.565962079580345</v>
      </c>
      <c r="AA49" s="84">
        <f>SUM(AA41:AA48)</f>
        <v>21405317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12856872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1673040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1321000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1421000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881550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984272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6280862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1544797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5031213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1122879</v>
      </c>
      <c r="F68" s="11"/>
      <c r="G68" s="11">
        <v>290133</v>
      </c>
      <c r="H68" s="11">
        <v>1382415</v>
      </c>
      <c r="I68" s="11">
        <v>1187104</v>
      </c>
      <c r="J68" s="11">
        <v>2859652</v>
      </c>
      <c r="K68" s="11">
        <v>1108594</v>
      </c>
      <c r="L68" s="11">
        <v>1161046</v>
      </c>
      <c r="M68" s="11">
        <v>1752011</v>
      </c>
      <c r="N68" s="11">
        <v>4021651</v>
      </c>
      <c r="O68" s="11">
        <v>1010349</v>
      </c>
      <c r="P68" s="11">
        <v>1289382</v>
      </c>
      <c r="Q68" s="11">
        <v>1217664</v>
      </c>
      <c r="R68" s="11">
        <v>3517395</v>
      </c>
      <c r="S68" s="11"/>
      <c r="T68" s="11"/>
      <c r="U68" s="11"/>
      <c r="V68" s="11"/>
      <c r="W68" s="11">
        <v>10398698</v>
      </c>
      <c r="X68" s="11"/>
      <c r="Y68" s="11">
        <v>10398698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1122879</v>
      </c>
      <c r="F69" s="82">
        <f t="shared" si="12"/>
        <v>0</v>
      </c>
      <c r="G69" s="82">
        <f t="shared" si="12"/>
        <v>290133</v>
      </c>
      <c r="H69" s="82">
        <f t="shared" si="12"/>
        <v>1382415</v>
      </c>
      <c r="I69" s="82">
        <f t="shared" si="12"/>
        <v>1187104</v>
      </c>
      <c r="J69" s="82">
        <f t="shared" si="12"/>
        <v>2859652</v>
      </c>
      <c r="K69" s="82">
        <f t="shared" si="12"/>
        <v>1108594</v>
      </c>
      <c r="L69" s="82">
        <f t="shared" si="12"/>
        <v>1161046</v>
      </c>
      <c r="M69" s="82">
        <f t="shared" si="12"/>
        <v>1752011</v>
      </c>
      <c r="N69" s="82">
        <f t="shared" si="12"/>
        <v>4021651</v>
      </c>
      <c r="O69" s="82">
        <f t="shared" si="12"/>
        <v>1010349</v>
      </c>
      <c r="P69" s="82">
        <f t="shared" si="12"/>
        <v>1289382</v>
      </c>
      <c r="Q69" s="82">
        <f t="shared" si="12"/>
        <v>1217664</v>
      </c>
      <c r="R69" s="82">
        <f t="shared" si="12"/>
        <v>3517395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10398698</v>
      </c>
      <c r="X69" s="82">
        <f t="shared" si="12"/>
        <v>0</v>
      </c>
      <c r="Y69" s="82">
        <f t="shared" si="12"/>
        <v>10398698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3394900</v>
      </c>
      <c r="D5" s="45">
        <f t="shared" si="0"/>
        <v>0</v>
      </c>
      <c r="E5" s="46">
        <f t="shared" si="0"/>
        <v>886000</v>
      </c>
      <c r="F5" s="46">
        <f t="shared" si="0"/>
        <v>7236000</v>
      </c>
      <c r="G5" s="46">
        <f t="shared" si="0"/>
        <v>114400</v>
      </c>
      <c r="H5" s="46">
        <f t="shared" si="0"/>
        <v>27350</v>
      </c>
      <c r="I5" s="46">
        <f t="shared" si="0"/>
        <v>149667</v>
      </c>
      <c r="J5" s="46">
        <f t="shared" si="0"/>
        <v>291417</v>
      </c>
      <c r="K5" s="46">
        <f t="shared" si="0"/>
        <v>217046</v>
      </c>
      <c r="L5" s="46">
        <f t="shared" si="0"/>
        <v>5799</v>
      </c>
      <c r="M5" s="46">
        <f t="shared" si="0"/>
        <v>21454</v>
      </c>
      <c r="N5" s="46">
        <f t="shared" si="0"/>
        <v>244299</v>
      </c>
      <c r="O5" s="46">
        <f t="shared" si="0"/>
        <v>83704</v>
      </c>
      <c r="P5" s="46">
        <f t="shared" si="0"/>
        <v>20104</v>
      </c>
      <c r="Q5" s="46">
        <f t="shared" si="0"/>
        <v>14257</v>
      </c>
      <c r="R5" s="46">
        <f t="shared" si="0"/>
        <v>118065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653781</v>
      </c>
      <c r="X5" s="46">
        <f t="shared" si="0"/>
        <v>5427000</v>
      </c>
      <c r="Y5" s="46">
        <f t="shared" si="0"/>
        <v>-4773219</v>
      </c>
      <c r="Z5" s="47">
        <f>+IF(X5&lt;&gt;0,+(Y5/X5)*100,0)</f>
        <v>-87.95317855168602</v>
      </c>
      <c r="AA5" s="48">
        <f>SUM(AA11:AA18)</f>
        <v>7236000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>
        <v>110653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3284247</v>
      </c>
      <c r="D15" s="10"/>
      <c r="E15" s="11">
        <v>886000</v>
      </c>
      <c r="F15" s="11">
        <v>7236000</v>
      </c>
      <c r="G15" s="11">
        <v>114400</v>
      </c>
      <c r="H15" s="11">
        <v>27350</v>
      </c>
      <c r="I15" s="11">
        <v>149667</v>
      </c>
      <c r="J15" s="11">
        <v>291417</v>
      </c>
      <c r="K15" s="11">
        <v>217046</v>
      </c>
      <c r="L15" s="11">
        <v>5799</v>
      </c>
      <c r="M15" s="11">
        <v>21454</v>
      </c>
      <c r="N15" s="11">
        <v>244299</v>
      </c>
      <c r="O15" s="11">
        <v>83704</v>
      </c>
      <c r="P15" s="11">
        <v>20104</v>
      </c>
      <c r="Q15" s="11">
        <v>14257</v>
      </c>
      <c r="R15" s="11">
        <v>118065</v>
      </c>
      <c r="S15" s="11"/>
      <c r="T15" s="11"/>
      <c r="U15" s="11"/>
      <c r="V15" s="11"/>
      <c r="W15" s="11">
        <v>653781</v>
      </c>
      <c r="X15" s="11">
        <v>5427000</v>
      </c>
      <c r="Y15" s="11">
        <v>-4773219</v>
      </c>
      <c r="Z15" s="2">
        <v>-87.95</v>
      </c>
      <c r="AA15" s="15">
        <v>7236000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162568</v>
      </c>
      <c r="D20" s="62">
        <f t="shared" si="2"/>
        <v>0</v>
      </c>
      <c r="E20" s="63">
        <f t="shared" si="2"/>
        <v>210000</v>
      </c>
      <c r="F20" s="63">
        <f t="shared" si="2"/>
        <v>2224400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1668300</v>
      </c>
      <c r="Y20" s="63">
        <f t="shared" si="2"/>
        <v>-1668300</v>
      </c>
      <c r="Z20" s="64">
        <f>+IF(X20&lt;&gt;0,+(Y20/X20)*100,0)</f>
        <v>-100</v>
      </c>
      <c r="AA20" s="65">
        <f>SUM(AA26:AA33)</f>
        <v>2224400</v>
      </c>
    </row>
    <row r="21" spans="1:27" ht="12.75">
      <c r="A21" s="49" t="s">
        <v>32</v>
      </c>
      <c r="B21" s="50"/>
      <c r="C21" s="9"/>
      <c r="D21" s="10"/>
      <c r="E21" s="11">
        <v>50000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>
        <v>50000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100000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>
        <v>110000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162568</v>
      </c>
      <c r="D30" s="10"/>
      <c r="E30" s="11"/>
      <c r="F30" s="11">
        <v>2224400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1668300</v>
      </c>
      <c r="Y30" s="11">
        <v>-1668300</v>
      </c>
      <c r="Z30" s="2">
        <v>-100</v>
      </c>
      <c r="AA30" s="15">
        <v>2224400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50000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50000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100000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110653</v>
      </c>
      <c r="D42" s="69">
        <f t="shared" si="7"/>
        <v>0</v>
      </c>
      <c r="E42" s="70">
        <f t="shared" si="7"/>
        <v>110000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3446815</v>
      </c>
      <c r="D45" s="69">
        <f t="shared" si="7"/>
        <v>0</v>
      </c>
      <c r="E45" s="70">
        <f t="shared" si="7"/>
        <v>886000</v>
      </c>
      <c r="F45" s="70">
        <f t="shared" si="7"/>
        <v>9460400</v>
      </c>
      <c r="G45" s="70">
        <f t="shared" si="7"/>
        <v>114400</v>
      </c>
      <c r="H45" s="70">
        <f t="shared" si="7"/>
        <v>27350</v>
      </c>
      <c r="I45" s="70">
        <f t="shared" si="7"/>
        <v>149667</v>
      </c>
      <c r="J45" s="70">
        <f t="shared" si="7"/>
        <v>291417</v>
      </c>
      <c r="K45" s="70">
        <f t="shared" si="7"/>
        <v>217046</v>
      </c>
      <c r="L45" s="70">
        <f t="shared" si="7"/>
        <v>5799</v>
      </c>
      <c r="M45" s="70">
        <f t="shared" si="7"/>
        <v>21454</v>
      </c>
      <c r="N45" s="70">
        <f t="shared" si="7"/>
        <v>244299</v>
      </c>
      <c r="O45" s="70">
        <f t="shared" si="7"/>
        <v>83704</v>
      </c>
      <c r="P45" s="70">
        <f t="shared" si="7"/>
        <v>20104</v>
      </c>
      <c r="Q45" s="70">
        <f t="shared" si="7"/>
        <v>14257</v>
      </c>
      <c r="R45" s="70">
        <f t="shared" si="7"/>
        <v>118065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653781</v>
      </c>
      <c r="X45" s="70">
        <f t="shared" si="7"/>
        <v>7095300</v>
      </c>
      <c r="Y45" s="70">
        <f t="shared" si="7"/>
        <v>-6441519</v>
      </c>
      <c r="Z45" s="72">
        <f t="shared" si="5"/>
        <v>-90.78571730582216</v>
      </c>
      <c r="AA45" s="71">
        <f t="shared" si="8"/>
        <v>9460400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3557468</v>
      </c>
      <c r="D49" s="81">
        <f t="shared" si="9"/>
        <v>0</v>
      </c>
      <c r="E49" s="82">
        <f t="shared" si="9"/>
        <v>1096000</v>
      </c>
      <c r="F49" s="82">
        <f t="shared" si="9"/>
        <v>9460400</v>
      </c>
      <c r="G49" s="82">
        <f t="shared" si="9"/>
        <v>114400</v>
      </c>
      <c r="H49" s="82">
        <f t="shared" si="9"/>
        <v>27350</v>
      </c>
      <c r="I49" s="82">
        <f t="shared" si="9"/>
        <v>149667</v>
      </c>
      <c r="J49" s="82">
        <f t="shared" si="9"/>
        <v>291417</v>
      </c>
      <c r="K49" s="82">
        <f t="shared" si="9"/>
        <v>217046</v>
      </c>
      <c r="L49" s="82">
        <f t="shared" si="9"/>
        <v>5799</v>
      </c>
      <c r="M49" s="82">
        <f t="shared" si="9"/>
        <v>21454</v>
      </c>
      <c r="N49" s="82">
        <f t="shared" si="9"/>
        <v>244299</v>
      </c>
      <c r="O49" s="82">
        <f t="shared" si="9"/>
        <v>83704</v>
      </c>
      <c r="P49" s="82">
        <f t="shared" si="9"/>
        <v>20104</v>
      </c>
      <c r="Q49" s="82">
        <f t="shared" si="9"/>
        <v>14257</v>
      </c>
      <c r="R49" s="82">
        <f t="shared" si="9"/>
        <v>118065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653781</v>
      </c>
      <c r="X49" s="82">
        <f t="shared" si="9"/>
        <v>7095300</v>
      </c>
      <c r="Y49" s="82">
        <f t="shared" si="9"/>
        <v>-6441519</v>
      </c>
      <c r="Z49" s="83">
        <f t="shared" si="5"/>
        <v>-90.78571730582216</v>
      </c>
      <c r="AA49" s="84">
        <f>SUM(AA41:AA48)</f>
        <v>9460400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13349000</v>
      </c>
      <c r="F51" s="70">
        <f t="shared" si="10"/>
        <v>73419000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55064250</v>
      </c>
      <c r="Y51" s="70">
        <f t="shared" si="10"/>
        <v>-55064250</v>
      </c>
      <c r="Z51" s="72">
        <f>+IF(X51&lt;&gt;0,+(Y51/X51)*100,0)</f>
        <v>-100</v>
      </c>
      <c r="AA51" s="71">
        <f>SUM(AA57:AA61)</f>
        <v>73419000</v>
      </c>
    </row>
    <row r="52" spans="1:27" ht="12.75">
      <c r="A52" s="87" t="s">
        <v>32</v>
      </c>
      <c r="B52" s="50"/>
      <c r="C52" s="9"/>
      <c r="D52" s="10"/>
      <c r="E52" s="11">
        <v>8336000</v>
      </c>
      <c r="F52" s="11">
        <v>73419000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55064250</v>
      </c>
      <c r="Y52" s="11">
        <v>-55064250</v>
      </c>
      <c r="Z52" s="2">
        <v>-100</v>
      </c>
      <c r="AA52" s="15">
        <v>73419000</v>
      </c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8336000</v>
      </c>
      <c r="F57" s="54">
        <f t="shared" si="11"/>
        <v>73419000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55064250</v>
      </c>
      <c r="Y57" s="54">
        <f t="shared" si="11"/>
        <v>-55064250</v>
      </c>
      <c r="Z57" s="55">
        <f>+IF(X57&lt;&gt;0,+(Y57/X57)*100,0)</f>
        <v>-100</v>
      </c>
      <c r="AA57" s="56">
        <f>SUM(AA52:AA56)</f>
        <v>73419000</v>
      </c>
    </row>
    <row r="58" spans="1:27" ht="12.75">
      <c r="A58" s="89" t="s">
        <v>38</v>
      </c>
      <c r="B58" s="38"/>
      <c r="C58" s="9"/>
      <c r="D58" s="10"/>
      <c r="E58" s="11">
        <v>297000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4716000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1488865</v>
      </c>
      <c r="D65" s="10">
        <v>1100000</v>
      </c>
      <c r="E65" s="11"/>
      <c r="F65" s="11">
        <v>1100000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825000</v>
      </c>
      <c r="Y65" s="11">
        <v>-825000</v>
      </c>
      <c r="Z65" s="2">
        <v>-100</v>
      </c>
      <c r="AA65" s="15"/>
    </row>
    <row r="66" spans="1:27" ht="12.75">
      <c r="A66" s="89" t="s">
        <v>54</v>
      </c>
      <c r="B66" s="96"/>
      <c r="C66" s="12">
        <v>108098</v>
      </c>
      <c r="D66" s="13"/>
      <c r="E66" s="14">
        <v>13348654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>
        <v>16948</v>
      </c>
      <c r="D67" s="10">
        <v>82000</v>
      </c>
      <c r="E67" s="11"/>
      <c r="F67" s="11">
        <v>82000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61500</v>
      </c>
      <c r="Y67" s="11">
        <v>-61500</v>
      </c>
      <c r="Z67" s="2">
        <v>-100</v>
      </c>
      <c r="AA67" s="15"/>
    </row>
    <row r="68" spans="1:27" ht="12.75">
      <c r="A68" s="89" t="s">
        <v>56</v>
      </c>
      <c r="B68" s="96"/>
      <c r="C68" s="9">
        <v>776961</v>
      </c>
      <c r="D68" s="10">
        <v>545400</v>
      </c>
      <c r="E68" s="11"/>
      <c r="F68" s="11">
        <v>545400</v>
      </c>
      <c r="G68" s="11">
        <v>1345646</v>
      </c>
      <c r="H68" s="11">
        <v>2950681</v>
      </c>
      <c r="I68" s="11">
        <v>3032387</v>
      </c>
      <c r="J68" s="11">
        <v>7328714</v>
      </c>
      <c r="K68" s="11">
        <v>2956431</v>
      </c>
      <c r="L68" s="11">
        <v>6499609</v>
      </c>
      <c r="M68" s="11">
        <v>3263720</v>
      </c>
      <c r="N68" s="11">
        <v>12719760</v>
      </c>
      <c r="O68" s="11">
        <v>2992198</v>
      </c>
      <c r="P68" s="11">
        <v>5809075</v>
      </c>
      <c r="Q68" s="11">
        <v>7095501</v>
      </c>
      <c r="R68" s="11">
        <v>15896774</v>
      </c>
      <c r="S68" s="11"/>
      <c r="T68" s="11"/>
      <c r="U68" s="11"/>
      <c r="V68" s="11"/>
      <c r="W68" s="11">
        <v>35945248</v>
      </c>
      <c r="X68" s="11">
        <v>409050</v>
      </c>
      <c r="Y68" s="11">
        <v>35536198</v>
      </c>
      <c r="Z68" s="2">
        <v>8687.49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2390872</v>
      </c>
      <c r="D69" s="81">
        <f t="shared" si="12"/>
        <v>1727400</v>
      </c>
      <c r="E69" s="82">
        <f t="shared" si="12"/>
        <v>13348654</v>
      </c>
      <c r="F69" s="82">
        <f t="shared" si="12"/>
        <v>1727400</v>
      </c>
      <c r="G69" s="82">
        <f t="shared" si="12"/>
        <v>1345646</v>
      </c>
      <c r="H69" s="82">
        <f t="shared" si="12"/>
        <v>2950681</v>
      </c>
      <c r="I69" s="82">
        <f t="shared" si="12"/>
        <v>3032387</v>
      </c>
      <c r="J69" s="82">
        <f t="shared" si="12"/>
        <v>7328714</v>
      </c>
      <c r="K69" s="82">
        <f t="shared" si="12"/>
        <v>2956431</v>
      </c>
      <c r="L69" s="82">
        <f t="shared" si="12"/>
        <v>6499609</v>
      </c>
      <c r="M69" s="82">
        <f t="shared" si="12"/>
        <v>3263720</v>
      </c>
      <c r="N69" s="82">
        <f t="shared" si="12"/>
        <v>12719760</v>
      </c>
      <c r="O69" s="82">
        <f t="shared" si="12"/>
        <v>2992198</v>
      </c>
      <c r="P69" s="82">
        <f t="shared" si="12"/>
        <v>5809075</v>
      </c>
      <c r="Q69" s="82">
        <f t="shared" si="12"/>
        <v>7095501</v>
      </c>
      <c r="R69" s="82">
        <f t="shared" si="12"/>
        <v>15896774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35945248</v>
      </c>
      <c r="X69" s="82">
        <f t="shared" si="12"/>
        <v>1295550</v>
      </c>
      <c r="Y69" s="82">
        <f t="shared" si="12"/>
        <v>34649698</v>
      </c>
      <c r="Z69" s="83">
        <f>+IF(X69&lt;&gt;0,+(Y69/X69)*100,0)</f>
        <v>2674.5164601906527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54589850</v>
      </c>
      <c r="F5" s="46">
        <f t="shared" si="0"/>
        <v>54589850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0</v>
      </c>
      <c r="L5" s="46">
        <f t="shared" si="0"/>
        <v>54217</v>
      </c>
      <c r="M5" s="46">
        <f t="shared" si="0"/>
        <v>49000</v>
      </c>
      <c r="N5" s="46">
        <f t="shared" si="0"/>
        <v>103217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103217</v>
      </c>
      <c r="X5" s="46">
        <f t="shared" si="0"/>
        <v>40942388</v>
      </c>
      <c r="Y5" s="46">
        <f t="shared" si="0"/>
        <v>-40839171</v>
      </c>
      <c r="Z5" s="47">
        <f>+IF(X5&lt;&gt;0,+(Y5/X5)*100,0)</f>
        <v>-99.74789697171548</v>
      </c>
      <c r="AA5" s="48">
        <f>SUM(AA11:AA18)</f>
        <v>54589850</v>
      </c>
    </row>
    <row r="6" spans="1:27" ht="12.75">
      <c r="A6" s="49" t="s">
        <v>32</v>
      </c>
      <c r="B6" s="50"/>
      <c r="C6" s="9"/>
      <c r="D6" s="10"/>
      <c r="E6" s="11">
        <v>9312850</v>
      </c>
      <c r="F6" s="11">
        <v>9312850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6984638</v>
      </c>
      <c r="Y6" s="11">
        <v>-6984638</v>
      </c>
      <c r="Z6" s="2">
        <v>-100</v>
      </c>
      <c r="AA6" s="15">
        <v>9312850</v>
      </c>
    </row>
    <row r="7" spans="1:27" ht="12.75">
      <c r="A7" s="49" t="s">
        <v>33</v>
      </c>
      <c r="B7" s="50"/>
      <c r="C7" s="9"/>
      <c r="D7" s="10"/>
      <c r="E7" s="11">
        <v>16000000</v>
      </c>
      <c r="F7" s="11">
        <v>16000000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12000000</v>
      </c>
      <c r="Y7" s="11">
        <v>-12000000</v>
      </c>
      <c r="Z7" s="2">
        <v>-100</v>
      </c>
      <c r="AA7" s="15">
        <v>16000000</v>
      </c>
    </row>
    <row r="8" spans="1:27" ht="12.75">
      <c r="A8" s="49" t="s">
        <v>34</v>
      </c>
      <c r="B8" s="50"/>
      <c r="C8" s="9"/>
      <c r="D8" s="10"/>
      <c r="E8" s="11">
        <v>19167000</v>
      </c>
      <c r="F8" s="11">
        <v>19167000</v>
      </c>
      <c r="G8" s="11"/>
      <c r="H8" s="11"/>
      <c r="I8" s="11"/>
      <c r="J8" s="11"/>
      <c r="K8" s="11"/>
      <c r="L8" s="11">
        <v>54217</v>
      </c>
      <c r="M8" s="11">
        <v>49000</v>
      </c>
      <c r="N8" s="11">
        <v>103217</v>
      </c>
      <c r="O8" s="11"/>
      <c r="P8" s="11"/>
      <c r="Q8" s="11"/>
      <c r="R8" s="11"/>
      <c r="S8" s="11"/>
      <c r="T8" s="11"/>
      <c r="U8" s="11"/>
      <c r="V8" s="11"/>
      <c r="W8" s="11">
        <v>103217</v>
      </c>
      <c r="X8" s="11">
        <v>14375250</v>
      </c>
      <c r="Y8" s="11">
        <v>-14272033</v>
      </c>
      <c r="Z8" s="2">
        <v>-99.28</v>
      </c>
      <c r="AA8" s="15">
        <v>19167000</v>
      </c>
    </row>
    <row r="9" spans="1:27" ht="12.75">
      <c r="A9" s="49" t="s">
        <v>35</v>
      </c>
      <c r="B9" s="50"/>
      <c r="C9" s="9"/>
      <c r="D9" s="10"/>
      <c r="E9" s="11">
        <v>10000000</v>
      </c>
      <c r="F9" s="11">
        <v>10000000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7500000</v>
      </c>
      <c r="Y9" s="11">
        <v>-7500000</v>
      </c>
      <c r="Z9" s="2">
        <v>-100</v>
      </c>
      <c r="AA9" s="15">
        <v>10000000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54479850</v>
      </c>
      <c r="F11" s="54">
        <f t="shared" si="1"/>
        <v>54479850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54217</v>
      </c>
      <c r="M11" s="54">
        <f t="shared" si="1"/>
        <v>49000</v>
      </c>
      <c r="N11" s="54">
        <f t="shared" si="1"/>
        <v>103217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103217</v>
      </c>
      <c r="X11" s="54">
        <f t="shared" si="1"/>
        <v>40859888</v>
      </c>
      <c r="Y11" s="54">
        <f t="shared" si="1"/>
        <v>-40756671</v>
      </c>
      <c r="Z11" s="55">
        <f>+IF(X11&lt;&gt;0,+(Y11/X11)*100,0)</f>
        <v>-99.74738795172419</v>
      </c>
      <c r="AA11" s="56">
        <f>SUM(AA6:AA10)</f>
        <v>54479850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110000</v>
      </c>
      <c r="F15" s="11">
        <v>110000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82500</v>
      </c>
      <c r="Y15" s="11">
        <v>-82500</v>
      </c>
      <c r="Z15" s="2">
        <v>-100</v>
      </c>
      <c r="AA15" s="15">
        <v>110000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9312850</v>
      </c>
      <c r="F36" s="11">
        <f t="shared" si="4"/>
        <v>9312850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6984638</v>
      </c>
      <c r="Y36" s="11">
        <f t="shared" si="4"/>
        <v>-6984638</v>
      </c>
      <c r="Z36" s="2">
        <f aca="true" t="shared" si="5" ref="Z36:Z49">+IF(X36&lt;&gt;0,+(Y36/X36)*100,0)</f>
        <v>-100</v>
      </c>
      <c r="AA36" s="15">
        <f>AA6+AA21</f>
        <v>9312850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16000000</v>
      </c>
      <c r="F37" s="11">
        <f t="shared" si="4"/>
        <v>16000000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12000000</v>
      </c>
      <c r="Y37" s="11">
        <f t="shared" si="4"/>
        <v>-12000000</v>
      </c>
      <c r="Z37" s="2">
        <f t="shared" si="5"/>
        <v>-100</v>
      </c>
      <c r="AA37" s="15">
        <f>AA7+AA22</f>
        <v>16000000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19167000</v>
      </c>
      <c r="F38" s="11">
        <f t="shared" si="4"/>
        <v>19167000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54217</v>
      </c>
      <c r="M38" s="11">
        <f t="shared" si="4"/>
        <v>49000</v>
      </c>
      <c r="N38" s="11">
        <f t="shared" si="4"/>
        <v>103217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103217</v>
      </c>
      <c r="X38" s="11">
        <f t="shared" si="4"/>
        <v>14375250</v>
      </c>
      <c r="Y38" s="11">
        <f t="shared" si="4"/>
        <v>-14272033</v>
      </c>
      <c r="Z38" s="2">
        <f t="shared" si="5"/>
        <v>-99.28198118293595</v>
      </c>
      <c r="AA38" s="15">
        <f>AA8+AA23</f>
        <v>19167000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10000000</v>
      </c>
      <c r="F39" s="11">
        <f t="shared" si="4"/>
        <v>10000000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7500000</v>
      </c>
      <c r="Y39" s="11">
        <f t="shared" si="4"/>
        <v>-7500000</v>
      </c>
      <c r="Z39" s="2">
        <f t="shared" si="5"/>
        <v>-100</v>
      </c>
      <c r="AA39" s="15">
        <f>AA9+AA24</f>
        <v>10000000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54479850</v>
      </c>
      <c r="F41" s="54">
        <f t="shared" si="6"/>
        <v>54479850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54217</v>
      </c>
      <c r="M41" s="54">
        <f t="shared" si="6"/>
        <v>49000</v>
      </c>
      <c r="N41" s="54">
        <f t="shared" si="6"/>
        <v>103217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103217</v>
      </c>
      <c r="X41" s="54">
        <f t="shared" si="6"/>
        <v>40859888</v>
      </c>
      <c r="Y41" s="54">
        <f t="shared" si="6"/>
        <v>-40756671</v>
      </c>
      <c r="Z41" s="55">
        <f t="shared" si="5"/>
        <v>-99.74738795172419</v>
      </c>
      <c r="AA41" s="56">
        <f>SUM(AA36:AA40)</f>
        <v>54479850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110000</v>
      </c>
      <c r="F45" s="70">
        <f t="shared" si="7"/>
        <v>110000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82500</v>
      </c>
      <c r="Y45" s="70">
        <f t="shared" si="7"/>
        <v>-82500</v>
      </c>
      <c r="Z45" s="72">
        <f t="shared" si="5"/>
        <v>-100</v>
      </c>
      <c r="AA45" s="71">
        <f t="shared" si="8"/>
        <v>110000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54589850</v>
      </c>
      <c r="F49" s="82">
        <f t="shared" si="9"/>
        <v>54589850</v>
      </c>
      <c r="G49" s="82">
        <f t="shared" si="9"/>
        <v>0</v>
      </c>
      <c r="H49" s="82">
        <f t="shared" si="9"/>
        <v>0</v>
      </c>
      <c r="I49" s="82">
        <f t="shared" si="9"/>
        <v>0</v>
      </c>
      <c r="J49" s="82">
        <f t="shared" si="9"/>
        <v>0</v>
      </c>
      <c r="K49" s="82">
        <f t="shared" si="9"/>
        <v>0</v>
      </c>
      <c r="L49" s="82">
        <f t="shared" si="9"/>
        <v>54217</v>
      </c>
      <c r="M49" s="82">
        <f t="shared" si="9"/>
        <v>49000</v>
      </c>
      <c r="N49" s="82">
        <f t="shared" si="9"/>
        <v>103217</v>
      </c>
      <c r="O49" s="82">
        <f t="shared" si="9"/>
        <v>0</v>
      </c>
      <c r="P49" s="82">
        <f t="shared" si="9"/>
        <v>0</v>
      </c>
      <c r="Q49" s="82">
        <f t="shared" si="9"/>
        <v>0</v>
      </c>
      <c r="R49" s="82">
        <f t="shared" si="9"/>
        <v>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103217</v>
      </c>
      <c r="X49" s="82">
        <f t="shared" si="9"/>
        <v>40942388</v>
      </c>
      <c r="Y49" s="82">
        <f t="shared" si="9"/>
        <v>-40839171</v>
      </c>
      <c r="Z49" s="83">
        <f t="shared" si="5"/>
        <v>-99.74789697171548</v>
      </c>
      <c r="AA49" s="84">
        <f>SUM(AA41:AA48)</f>
        <v>54589850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7176982</v>
      </c>
      <c r="F51" s="70">
        <f t="shared" si="10"/>
        <v>7176982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5382737</v>
      </c>
      <c r="Y51" s="70">
        <f t="shared" si="10"/>
        <v>-5382737</v>
      </c>
      <c r="Z51" s="72">
        <f>+IF(X51&lt;&gt;0,+(Y51/X51)*100,0)</f>
        <v>-100</v>
      </c>
      <c r="AA51" s="71">
        <f>SUM(AA57:AA61)</f>
        <v>7176982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2064000</v>
      </c>
      <c r="F53" s="11">
        <v>2064000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1548000</v>
      </c>
      <c r="Y53" s="11">
        <v>-1548000</v>
      </c>
      <c r="Z53" s="2">
        <v>-100</v>
      </c>
      <c r="AA53" s="15">
        <v>2064000</v>
      </c>
    </row>
    <row r="54" spans="1:27" ht="12.75">
      <c r="A54" s="87" t="s">
        <v>34</v>
      </c>
      <c r="B54" s="50"/>
      <c r="C54" s="9"/>
      <c r="D54" s="10"/>
      <c r="E54" s="11">
        <v>1265480</v>
      </c>
      <c r="F54" s="11">
        <v>1265480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949110</v>
      </c>
      <c r="Y54" s="11">
        <v>-949110</v>
      </c>
      <c r="Z54" s="2">
        <v>-100</v>
      </c>
      <c r="AA54" s="15">
        <v>1265480</v>
      </c>
    </row>
    <row r="55" spans="1:27" ht="12.75">
      <c r="A55" s="87" t="s">
        <v>35</v>
      </c>
      <c r="B55" s="50"/>
      <c r="C55" s="9"/>
      <c r="D55" s="10"/>
      <c r="E55" s="11">
        <v>420000</v>
      </c>
      <c r="F55" s="11">
        <v>420000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315000</v>
      </c>
      <c r="Y55" s="11">
        <v>-315000</v>
      </c>
      <c r="Z55" s="2">
        <v>-100</v>
      </c>
      <c r="AA55" s="15">
        <v>420000</v>
      </c>
    </row>
    <row r="56" spans="1:27" ht="12.75">
      <c r="A56" s="87" t="s">
        <v>36</v>
      </c>
      <c r="B56" s="50"/>
      <c r="C56" s="9"/>
      <c r="D56" s="10"/>
      <c r="E56" s="11">
        <v>547000</v>
      </c>
      <c r="F56" s="11">
        <v>547000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410250</v>
      </c>
      <c r="Y56" s="11">
        <v>-410250</v>
      </c>
      <c r="Z56" s="2">
        <v>-100</v>
      </c>
      <c r="AA56" s="15">
        <v>547000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4296480</v>
      </c>
      <c r="F57" s="54">
        <f t="shared" si="11"/>
        <v>4296480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3222360</v>
      </c>
      <c r="Y57" s="54">
        <f t="shared" si="11"/>
        <v>-3222360</v>
      </c>
      <c r="Z57" s="55">
        <f>+IF(X57&lt;&gt;0,+(Y57/X57)*100,0)</f>
        <v>-100</v>
      </c>
      <c r="AA57" s="56">
        <f>SUM(AA52:AA56)</f>
        <v>4296480</v>
      </c>
    </row>
    <row r="58" spans="1:27" ht="12.75">
      <c r="A58" s="89" t="s">
        <v>38</v>
      </c>
      <c r="B58" s="38"/>
      <c r="C58" s="9"/>
      <c r="D58" s="10"/>
      <c r="E58" s="11">
        <v>182000</v>
      </c>
      <c r="F58" s="11">
        <v>182000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136500</v>
      </c>
      <c r="Y58" s="11">
        <v>-136500</v>
      </c>
      <c r="Z58" s="2">
        <v>-100</v>
      </c>
      <c r="AA58" s="15">
        <v>182000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2698502</v>
      </c>
      <c r="F61" s="11">
        <v>2698502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2023877</v>
      </c>
      <c r="Y61" s="11">
        <v>-2023877</v>
      </c>
      <c r="Z61" s="2">
        <v>-100</v>
      </c>
      <c r="AA61" s="15">
        <v>2698502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>
        <v>1102037</v>
      </c>
      <c r="H65" s="11">
        <v>1053559</v>
      </c>
      <c r="I65" s="11">
        <v>1148770</v>
      </c>
      <c r="J65" s="11">
        <v>3304366</v>
      </c>
      <c r="K65" s="11">
        <v>1107551</v>
      </c>
      <c r="L65" s="11">
        <v>265940</v>
      </c>
      <c r="M65" s="11">
        <v>267939</v>
      </c>
      <c r="N65" s="11">
        <v>1641430</v>
      </c>
      <c r="O65" s="11">
        <v>1263917</v>
      </c>
      <c r="P65" s="11">
        <v>1101921</v>
      </c>
      <c r="Q65" s="11">
        <v>1096140</v>
      </c>
      <c r="R65" s="11">
        <v>3461978</v>
      </c>
      <c r="S65" s="11"/>
      <c r="T65" s="11"/>
      <c r="U65" s="11"/>
      <c r="V65" s="11"/>
      <c r="W65" s="11">
        <v>8407774</v>
      </c>
      <c r="X65" s="11"/>
      <c r="Y65" s="11">
        <v>8407774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>
        <v>46919</v>
      </c>
      <c r="I67" s="11">
        <v>46919</v>
      </c>
      <c r="J67" s="11">
        <v>93838</v>
      </c>
      <c r="K67" s="11">
        <v>34000</v>
      </c>
      <c r="L67" s="11">
        <v>30960</v>
      </c>
      <c r="M67" s="11">
        <v>3555</v>
      </c>
      <c r="N67" s="11">
        <v>68515</v>
      </c>
      <c r="O67" s="11">
        <v>65500</v>
      </c>
      <c r="P67" s="11">
        <v>84016</v>
      </c>
      <c r="Q67" s="11">
        <v>567665</v>
      </c>
      <c r="R67" s="11">
        <v>717181</v>
      </c>
      <c r="S67" s="11"/>
      <c r="T67" s="11"/>
      <c r="U67" s="11"/>
      <c r="V67" s="11"/>
      <c r="W67" s="11">
        <v>879534</v>
      </c>
      <c r="X67" s="11"/>
      <c r="Y67" s="11">
        <v>879534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>
        <v>8507500</v>
      </c>
      <c r="F68" s="11"/>
      <c r="G68" s="11">
        <v>3612</v>
      </c>
      <c r="H68" s="11">
        <v>301577</v>
      </c>
      <c r="I68" s="11">
        <v>48140</v>
      </c>
      <c r="J68" s="11">
        <v>353329</v>
      </c>
      <c r="K68" s="11">
        <v>188372</v>
      </c>
      <c r="L68" s="11">
        <v>308432</v>
      </c>
      <c r="M68" s="11">
        <v>104699</v>
      </c>
      <c r="N68" s="11">
        <v>601503</v>
      </c>
      <c r="O68" s="11">
        <v>74359</v>
      </c>
      <c r="P68" s="11">
        <v>165970</v>
      </c>
      <c r="Q68" s="11">
        <v>100989</v>
      </c>
      <c r="R68" s="11">
        <v>341318</v>
      </c>
      <c r="S68" s="11"/>
      <c r="T68" s="11"/>
      <c r="U68" s="11"/>
      <c r="V68" s="11"/>
      <c r="W68" s="11">
        <v>1296150</v>
      </c>
      <c r="X68" s="11"/>
      <c r="Y68" s="11">
        <v>1296150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8507500</v>
      </c>
      <c r="F69" s="82">
        <f t="shared" si="12"/>
        <v>0</v>
      </c>
      <c r="G69" s="82">
        <f t="shared" si="12"/>
        <v>1105649</v>
      </c>
      <c r="H69" s="82">
        <f t="shared" si="12"/>
        <v>1402055</v>
      </c>
      <c r="I69" s="82">
        <f t="shared" si="12"/>
        <v>1243829</v>
      </c>
      <c r="J69" s="82">
        <f t="shared" si="12"/>
        <v>3751533</v>
      </c>
      <c r="K69" s="82">
        <f t="shared" si="12"/>
        <v>1329923</v>
      </c>
      <c r="L69" s="82">
        <f t="shared" si="12"/>
        <v>605332</v>
      </c>
      <c r="M69" s="82">
        <f t="shared" si="12"/>
        <v>376193</v>
      </c>
      <c r="N69" s="82">
        <f t="shared" si="12"/>
        <v>2311448</v>
      </c>
      <c r="O69" s="82">
        <f t="shared" si="12"/>
        <v>1403776</v>
      </c>
      <c r="P69" s="82">
        <f t="shared" si="12"/>
        <v>1351907</v>
      </c>
      <c r="Q69" s="82">
        <f t="shared" si="12"/>
        <v>1764794</v>
      </c>
      <c r="R69" s="82">
        <f t="shared" si="12"/>
        <v>4520477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10583458</v>
      </c>
      <c r="X69" s="82">
        <f t="shared" si="12"/>
        <v>0</v>
      </c>
      <c r="Y69" s="82">
        <f t="shared" si="12"/>
        <v>10583458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46819509</v>
      </c>
      <c r="D5" s="45">
        <f t="shared" si="0"/>
        <v>0</v>
      </c>
      <c r="E5" s="46">
        <f t="shared" si="0"/>
        <v>19487676</v>
      </c>
      <c r="F5" s="46">
        <f t="shared" si="0"/>
        <v>20641461</v>
      </c>
      <c r="G5" s="46">
        <f t="shared" si="0"/>
        <v>0</v>
      </c>
      <c r="H5" s="46">
        <f t="shared" si="0"/>
        <v>426839</v>
      </c>
      <c r="I5" s="46">
        <f t="shared" si="0"/>
        <v>1703418</v>
      </c>
      <c r="J5" s="46">
        <f t="shared" si="0"/>
        <v>2130257</v>
      </c>
      <c r="K5" s="46">
        <f t="shared" si="0"/>
        <v>2839163</v>
      </c>
      <c r="L5" s="46">
        <f t="shared" si="0"/>
        <v>1008395</v>
      </c>
      <c r="M5" s="46">
        <f t="shared" si="0"/>
        <v>2790349</v>
      </c>
      <c r="N5" s="46">
        <f t="shared" si="0"/>
        <v>6637907</v>
      </c>
      <c r="O5" s="46">
        <f t="shared" si="0"/>
        <v>136410</v>
      </c>
      <c r="P5" s="46">
        <f t="shared" si="0"/>
        <v>580786</v>
      </c>
      <c r="Q5" s="46">
        <f t="shared" si="0"/>
        <v>2293912</v>
      </c>
      <c r="R5" s="46">
        <f t="shared" si="0"/>
        <v>3011108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11779272</v>
      </c>
      <c r="X5" s="46">
        <f t="shared" si="0"/>
        <v>15481097</v>
      </c>
      <c r="Y5" s="46">
        <f t="shared" si="0"/>
        <v>-3701825</v>
      </c>
      <c r="Z5" s="47">
        <f>+IF(X5&lt;&gt;0,+(Y5/X5)*100,0)</f>
        <v>-23.911903659023647</v>
      </c>
      <c r="AA5" s="48">
        <f>SUM(AA11:AA18)</f>
        <v>20641461</v>
      </c>
    </row>
    <row r="6" spans="1:27" ht="12.75">
      <c r="A6" s="49" t="s">
        <v>32</v>
      </c>
      <c r="B6" s="50"/>
      <c r="C6" s="9">
        <v>12917958</v>
      </c>
      <c r="D6" s="10"/>
      <c r="E6" s="11">
        <v>12523400</v>
      </c>
      <c r="F6" s="11">
        <v>12567830</v>
      </c>
      <c r="G6" s="11"/>
      <c r="H6" s="11">
        <v>395059</v>
      </c>
      <c r="I6" s="11">
        <v>1416823</v>
      </c>
      <c r="J6" s="11">
        <v>1811882</v>
      </c>
      <c r="K6" s="11">
        <v>1893290</v>
      </c>
      <c r="L6" s="11">
        <v>494665</v>
      </c>
      <c r="M6" s="11">
        <v>2402146</v>
      </c>
      <c r="N6" s="11">
        <v>4790101</v>
      </c>
      <c r="O6" s="11"/>
      <c r="P6" s="11">
        <v>281516</v>
      </c>
      <c r="Q6" s="11">
        <v>1844552</v>
      </c>
      <c r="R6" s="11">
        <v>2126068</v>
      </c>
      <c r="S6" s="11"/>
      <c r="T6" s="11"/>
      <c r="U6" s="11"/>
      <c r="V6" s="11"/>
      <c r="W6" s="11">
        <v>8728051</v>
      </c>
      <c r="X6" s="11">
        <v>9425873</v>
      </c>
      <c r="Y6" s="11">
        <v>-697822</v>
      </c>
      <c r="Z6" s="2">
        <v>-7.4</v>
      </c>
      <c r="AA6" s="15">
        <v>12567830</v>
      </c>
    </row>
    <row r="7" spans="1:27" ht="12.75">
      <c r="A7" s="49" t="s">
        <v>33</v>
      </c>
      <c r="B7" s="50"/>
      <c r="C7" s="9">
        <v>2424882</v>
      </c>
      <c r="D7" s="10"/>
      <c r="E7" s="11">
        <v>3217000</v>
      </c>
      <c r="F7" s="11">
        <v>3056000</v>
      </c>
      <c r="G7" s="11"/>
      <c r="H7" s="11"/>
      <c r="I7" s="11">
        <v>249454</v>
      </c>
      <c r="J7" s="11">
        <v>249454</v>
      </c>
      <c r="K7" s="11">
        <v>442695</v>
      </c>
      <c r="L7" s="11">
        <v>468377</v>
      </c>
      <c r="M7" s="11">
        <v>270609</v>
      </c>
      <c r="N7" s="11">
        <v>1181681</v>
      </c>
      <c r="O7" s="11"/>
      <c r="P7" s="11">
        <v>79500</v>
      </c>
      <c r="Q7" s="11"/>
      <c r="R7" s="11">
        <v>79500</v>
      </c>
      <c r="S7" s="11"/>
      <c r="T7" s="11"/>
      <c r="U7" s="11"/>
      <c r="V7" s="11"/>
      <c r="W7" s="11">
        <v>1510635</v>
      </c>
      <c r="X7" s="11">
        <v>2292000</v>
      </c>
      <c r="Y7" s="11">
        <v>-781365</v>
      </c>
      <c r="Z7" s="2">
        <v>-34.09</v>
      </c>
      <c r="AA7" s="15">
        <v>3056000</v>
      </c>
    </row>
    <row r="8" spans="1:27" ht="12.75">
      <c r="A8" s="49" t="s">
        <v>34</v>
      </c>
      <c r="B8" s="50"/>
      <c r="C8" s="9">
        <v>14071141</v>
      </c>
      <c r="D8" s="10"/>
      <c r="E8" s="11">
        <v>325000</v>
      </c>
      <c r="F8" s="11">
        <v>687630</v>
      </c>
      <c r="G8" s="11"/>
      <c r="H8" s="11"/>
      <c r="I8" s="11"/>
      <c r="J8" s="11"/>
      <c r="K8" s="11"/>
      <c r="L8" s="11">
        <v>35431</v>
      </c>
      <c r="M8" s="11">
        <v>26039</v>
      </c>
      <c r="N8" s="11">
        <v>61470</v>
      </c>
      <c r="O8" s="11">
        <v>11535</v>
      </c>
      <c r="P8" s="11">
        <v>17172</v>
      </c>
      <c r="Q8" s="11">
        <v>92453</v>
      </c>
      <c r="R8" s="11">
        <v>121160</v>
      </c>
      <c r="S8" s="11"/>
      <c r="T8" s="11"/>
      <c r="U8" s="11"/>
      <c r="V8" s="11"/>
      <c r="W8" s="11">
        <v>182630</v>
      </c>
      <c r="X8" s="11">
        <v>515723</v>
      </c>
      <c r="Y8" s="11">
        <v>-333093</v>
      </c>
      <c r="Z8" s="2">
        <v>-64.59</v>
      </c>
      <c r="AA8" s="15">
        <v>687630</v>
      </c>
    </row>
    <row r="9" spans="1:27" ht="12.75">
      <c r="A9" s="49" t="s">
        <v>35</v>
      </c>
      <c r="B9" s="50"/>
      <c r="C9" s="9">
        <v>9645952</v>
      </c>
      <c r="D9" s="10"/>
      <c r="E9" s="11">
        <v>250000</v>
      </c>
      <c r="F9" s="11">
        <v>250000</v>
      </c>
      <c r="G9" s="11"/>
      <c r="H9" s="11"/>
      <c r="I9" s="11"/>
      <c r="J9" s="11"/>
      <c r="K9" s="11"/>
      <c r="L9" s="11"/>
      <c r="M9" s="11"/>
      <c r="N9" s="11"/>
      <c r="O9" s="11"/>
      <c r="P9" s="11">
        <v>33184</v>
      </c>
      <c r="Q9" s="11"/>
      <c r="R9" s="11">
        <v>33184</v>
      </c>
      <c r="S9" s="11"/>
      <c r="T9" s="11"/>
      <c r="U9" s="11"/>
      <c r="V9" s="11"/>
      <c r="W9" s="11">
        <v>33184</v>
      </c>
      <c r="X9" s="11">
        <v>187500</v>
      </c>
      <c r="Y9" s="11">
        <v>-154316</v>
      </c>
      <c r="Z9" s="2">
        <v>-82.3</v>
      </c>
      <c r="AA9" s="15">
        <v>250000</v>
      </c>
    </row>
    <row r="10" spans="1:27" ht="12.75">
      <c r="A10" s="49" t="s">
        <v>36</v>
      </c>
      <c r="B10" s="50"/>
      <c r="C10" s="9">
        <v>3325392</v>
      </c>
      <c r="D10" s="10"/>
      <c r="E10" s="11">
        <v>330000</v>
      </c>
      <c r="F10" s="11">
        <v>330000</v>
      </c>
      <c r="G10" s="11"/>
      <c r="H10" s="11"/>
      <c r="I10" s="11"/>
      <c r="J10" s="11"/>
      <c r="K10" s="11"/>
      <c r="L10" s="11"/>
      <c r="M10" s="11">
        <v>1595</v>
      </c>
      <c r="N10" s="11">
        <v>1595</v>
      </c>
      <c r="O10" s="11">
        <v>110970</v>
      </c>
      <c r="P10" s="11">
        <v>72275</v>
      </c>
      <c r="Q10" s="11"/>
      <c r="R10" s="11">
        <v>183245</v>
      </c>
      <c r="S10" s="11"/>
      <c r="T10" s="11"/>
      <c r="U10" s="11"/>
      <c r="V10" s="11"/>
      <c r="W10" s="11">
        <v>184840</v>
      </c>
      <c r="X10" s="11">
        <v>247500</v>
      </c>
      <c r="Y10" s="11">
        <v>-62660</v>
      </c>
      <c r="Z10" s="2">
        <v>-25.32</v>
      </c>
      <c r="AA10" s="15">
        <v>330000</v>
      </c>
    </row>
    <row r="11" spans="1:27" ht="12.75">
      <c r="A11" s="51" t="s">
        <v>37</v>
      </c>
      <c r="B11" s="50"/>
      <c r="C11" s="52">
        <f aca="true" t="shared" si="1" ref="C11:Y11">SUM(C6:C10)</f>
        <v>42385325</v>
      </c>
      <c r="D11" s="53">
        <f t="shared" si="1"/>
        <v>0</v>
      </c>
      <c r="E11" s="54">
        <f t="shared" si="1"/>
        <v>16645400</v>
      </c>
      <c r="F11" s="54">
        <f t="shared" si="1"/>
        <v>16891460</v>
      </c>
      <c r="G11" s="54">
        <f t="shared" si="1"/>
        <v>0</v>
      </c>
      <c r="H11" s="54">
        <f t="shared" si="1"/>
        <v>395059</v>
      </c>
      <c r="I11" s="54">
        <f t="shared" si="1"/>
        <v>1666277</v>
      </c>
      <c r="J11" s="54">
        <f t="shared" si="1"/>
        <v>2061336</v>
      </c>
      <c r="K11" s="54">
        <f t="shared" si="1"/>
        <v>2335985</v>
      </c>
      <c r="L11" s="54">
        <f t="shared" si="1"/>
        <v>998473</v>
      </c>
      <c r="M11" s="54">
        <f t="shared" si="1"/>
        <v>2700389</v>
      </c>
      <c r="N11" s="54">
        <f t="shared" si="1"/>
        <v>6034847</v>
      </c>
      <c r="O11" s="54">
        <f t="shared" si="1"/>
        <v>122505</v>
      </c>
      <c r="P11" s="54">
        <f t="shared" si="1"/>
        <v>483647</v>
      </c>
      <c r="Q11" s="54">
        <f t="shared" si="1"/>
        <v>1937005</v>
      </c>
      <c r="R11" s="54">
        <f t="shared" si="1"/>
        <v>2543157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10639340</v>
      </c>
      <c r="X11" s="54">
        <f t="shared" si="1"/>
        <v>12668596</v>
      </c>
      <c r="Y11" s="54">
        <f t="shared" si="1"/>
        <v>-2029256</v>
      </c>
      <c r="Z11" s="55">
        <f>+IF(X11&lt;&gt;0,+(Y11/X11)*100,0)</f>
        <v>-16.018002310595428</v>
      </c>
      <c r="AA11" s="56">
        <f>SUM(AA6:AA10)</f>
        <v>16891460</v>
      </c>
    </row>
    <row r="12" spans="1:27" ht="12.75">
      <c r="A12" s="57" t="s">
        <v>38</v>
      </c>
      <c r="B12" s="38"/>
      <c r="C12" s="9">
        <v>664269</v>
      </c>
      <c r="D12" s="10"/>
      <c r="E12" s="11">
        <v>1237000</v>
      </c>
      <c r="F12" s="11">
        <v>1253000</v>
      </c>
      <c r="G12" s="11"/>
      <c r="H12" s="11"/>
      <c r="I12" s="11"/>
      <c r="J12" s="11"/>
      <c r="K12" s="11"/>
      <c r="L12" s="11"/>
      <c r="M12" s="11"/>
      <c r="N12" s="11"/>
      <c r="O12" s="11">
        <v>6178</v>
      </c>
      <c r="P12" s="11">
        <v>16895</v>
      </c>
      <c r="Q12" s="11">
        <v>278409</v>
      </c>
      <c r="R12" s="11">
        <v>301482</v>
      </c>
      <c r="S12" s="11"/>
      <c r="T12" s="11"/>
      <c r="U12" s="11"/>
      <c r="V12" s="11"/>
      <c r="W12" s="11">
        <v>301482</v>
      </c>
      <c r="X12" s="11">
        <v>939750</v>
      </c>
      <c r="Y12" s="11">
        <v>-638268</v>
      </c>
      <c r="Z12" s="2">
        <v>-67.92</v>
      </c>
      <c r="AA12" s="15">
        <v>1253000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3769915</v>
      </c>
      <c r="D15" s="10"/>
      <c r="E15" s="11">
        <v>1605276</v>
      </c>
      <c r="F15" s="11">
        <v>2497001</v>
      </c>
      <c r="G15" s="11"/>
      <c r="H15" s="11">
        <v>31780</v>
      </c>
      <c r="I15" s="11">
        <v>37141</v>
      </c>
      <c r="J15" s="11">
        <v>68921</v>
      </c>
      <c r="K15" s="11">
        <v>503178</v>
      </c>
      <c r="L15" s="11">
        <v>9922</v>
      </c>
      <c r="M15" s="11">
        <v>89960</v>
      </c>
      <c r="N15" s="11">
        <v>603060</v>
      </c>
      <c r="O15" s="11">
        <v>7727</v>
      </c>
      <c r="P15" s="11">
        <v>80244</v>
      </c>
      <c r="Q15" s="11">
        <v>78498</v>
      </c>
      <c r="R15" s="11">
        <v>166469</v>
      </c>
      <c r="S15" s="11"/>
      <c r="T15" s="11"/>
      <c r="U15" s="11"/>
      <c r="V15" s="11"/>
      <c r="W15" s="11">
        <v>838450</v>
      </c>
      <c r="X15" s="11">
        <v>1872751</v>
      </c>
      <c r="Y15" s="11">
        <v>-1034301</v>
      </c>
      <c r="Z15" s="2">
        <v>-55.23</v>
      </c>
      <c r="AA15" s="15">
        <v>2497001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10234621</v>
      </c>
      <c r="D20" s="62">
        <f t="shared" si="2"/>
        <v>0</v>
      </c>
      <c r="E20" s="63">
        <f t="shared" si="2"/>
        <v>7589600</v>
      </c>
      <c r="F20" s="63">
        <f t="shared" si="2"/>
        <v>7875870</v>
      </c>
      <c r="G20" s="63">
        <f t="shared" si="2"/>
        <v>0</v>
      </c>
      <c r="H20" s="63">
        <f t="shared" si="2"/>
        <v>26120</v>
      </c>
      <c r="I20" s="63">
        <f t="shared" si="2"/>
        <v>0</v>
      </c>
      <c r="J20" s="63">
        <f t="shared" si="2"/>
        <v>26120</v>
      </c>
      <c r="K20" s="63">
        <f t="shared" si="2"/>
        <v>0</v>
      </c>
      <c r="L20" s="63">
        <f t="shared" si="2"/>
        <v>527984</v>
      </c>
      <c r="M20" s="63">
        <f t="shared" si="2"/>
        <v>1684719</v>
      </c>
      <c r="N20" s="63">
        <f t="shared" si="2"/>
        <v>2212703</v>
      </c>
      <c r="O20" s="63">
        <f t="shared" si="2"/>
        <v>0</v>
      </c>
      <c r="P20" s="63">
        <f t="shared" si="2"/>
        <v>976010</v>
      </c>
      <c r="Q20" s="63">
        <f t="shared" si="2"/>
        <v>911655</v>
      </c>
      <c r="R20" s="63">
        <f t="shared" si="2"/>
        <v>1887665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4126488</v>
      </c>
      <c r="X20" s="63">
        <f t="shared" si="2"/>
        <v>5906903</v>
      </c>
      <c r="Y20" s="63">
        <f t="shared" si="2"/>
        <v>-1780415</v>
      </c>
      <c r="Z20" s="64">
        <f>+IF(X20&lt;&gt;0,+(Y20/X20)*100,0)</f>
        <v>-30.14126014935407</v>
      </c>
      <c r="AA20" s="65">
        <f>SUM(AA26:AA33)</f>
        <v>7875870</v>
      </c>
    </row>
    <row r="21" spans="1:27" ht="12.75">
      <c r="A21" s="49" t="s">
        <v>32</v>
      </c>
      <c r="B21" s="50"/>
      <c r="C21" s="9">
        <v>5999646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>
        <v>30000</v>
      </c>
      <c r="F22" s="11">
        <v>25200</v>
      </c>
      <c r="G22" s="11"/>
      <c r="H22" s="11"/>
      <c r="I22" s="11"/>
      <c r="J22" s="11"/>
      <c r="K22" s="11"/>
      <c r="L22" s="11"/>
      <c r="M22" s="11">
        <v>25200</v>
      </c>
      <c r="N22" s="11">
        <v>25200</v>
      </c>
      <c r="O22" s="11"/>
      <c r="P22" s="11"/>
      <c r="Q22" s="11"/>
      <c r="R22" s="11"/>
      <c r="S22" s="11"/>
      <c r="T22" s="11"/>
      <c r="U22" s="11"/>
      <c r="V22" s="11"/>
      <c r="W22" s="11">
        <v>25200</v>
      </c>
      <c r="X22" s="11">
        <v>18900</v>
      </c>
      <c r="Y22" s="11">
        <v>6300</v>
      </c>
      <c r="Z22" s="2">
        <v>33.33</v>
      </c>
      <c r="AA22" s="15">
        <v>25200</v>
      </c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>
        <v>4131406</v>
      </c>
      <c r="D24" s="10"/>
      <c r="E24" s="11">
        <v>7219600</v>
      </c>
      <c r="F24" s="11">
        <v>7175170</v>
      </c>
      <c r="G24" s="11"/>
      <c r="H24" s="11"/>
      <c r="I24" s="11"/>
      <c r="J24" s="11"/>
      <c r="K24" s="11"/>
      <c r="L24" s="11">
        <v>527984</v>
      </c>
      <c r="M24" s="11">
        <v>1659519</v>
      </c>
      <c r="N24" s="11">
        <v>2187503</v>
      </c>
      <c r="O24" s="11"/>
      <c r="P24" s="11">
        <v>976010</v>
      </c>
      <c r="Q24" s="11">
        <v>911655</v>
      </c>
      <c r="R24" s="11">
        <v>1887665</v>
      </c>
      <c r="S24" s="11"/>
      <c r="T24" s="11"/>
      <c r="U24" s="11"/>
      <c r="V24" s="11"/>
      <c r="W24" s="11">
        <v>4075168</v>
      </c>
      <c r="X24" s="11">
        <v>5381378</v>
      </c>
      <c r="Y24" s="11">
        <v>-1306210</v>
      </c>
      <c r="Z24" s="2">
        <v>-24.27</v>
      </c>
      <c r="AA24" s="15">
        <v>7175170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10131052</v>
      </c>
      <c r="D26" s="53">
        <f t="shared" si="3"/>
        <v>0</v>
      </c>
      <c r="E26" s="54">
        <f t="shared" si="3"/>
        <v>7249600</v>
      </c>
      <c r="F26" s="54">
        <f t="shared" si="3"/>
        <v>7200370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527984</v>
      </c>
      <c r="M26" s="54">
        <f t="shared" si="3"/>
        <v>1684719</v>
      </c>
      <c r="N26" s="54">
        <f t="shared" si="3"/>
        <v>2212703</v>
      </c>
      <c r="O26" s="54">
        <f t="shared" si="3"/>
        <v>0</v>
      </c>
      <c r="P26" s="54">
        <f t="shared" si="3"/>
        <v>976010</v>
      </c>
      <c r="Q26" s="54">
        <f t="shared" si="3"/>
        <v>911655</v>
      </c>
      <c r="R26" s="54">
        <f t="shared" si="3"/>
        <v>1887665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4100368</v>
      </c>
      <c r="X26" s="54">
        <f t="shared" si="3"/>
        <v>5400278</v>
      </c>
      <c r="Y26" s="54">
        <f t="shared" si="3"/>
        <v>-1299910</v>
      </c>
      <c r="Z26" s="55">
        <f>+IF(X26&lt;&gt;0,+(Y26/X26)*100,0)</f>
        <v>-24.071168188008098</v>
      </c>
      <c r="AA26" s="56">
        <f>SUM(AA21:AA25)</f>
        <v>7200370</v>
      </c>
    </row>
    <row r="27" spans="1:27" ht="12.75">
      <c r="A27" s="57" t="s">
        <v>38</v>
      </c>
      <c r="B27" s="67"/>
      <c r="C27" s="9"/>
      <c r="D27" s="10"/>
      <c r="E27" s="11">
        <v>120000</v>
      </c>
      <c r="F27" s="11">
        <v>120000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90000</v>
      </c>
      <c r="Y27" s="11">
        <v>-90000</v>
      </c>
      <c r="Z27" s="2">
        <v>-100</v>
      </c>
      <c r="AA27" s="15">
        <v>120000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103569</v>
      </c>
      <c r="D30" s="10"/>
      <c r="E30" s="11">
        <v>220000</v>
      </c>
      <c r="F30" s="11">
        <v>555500</v>
      </c>
      <c r="G30" s="11"/>
      <c r="H30" s="11">
        <v>26120</v>
      </c>
      <c r="I30" s="11"/>
      <c r="J30" s="11">
        <v>26120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26120</v>
      </c>
      <c r="X30" s="11">
        <v>416625</v>
      </c>
      <c r="Y30" s="11">
        <v>-390505</v>
      </c>
      <c r="Z30" s="2">
        <v>-93.73</v>
      </c>
      <c r="AA30" s="15">
        <v>555500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18917604</v>
      </c>
      <c r="D36" s="10">
        <f t="shared" si="4"/>
        <v>0</v>
      </c>
      <c r="E36" s="11">
        <f t="shared" si="4"/>
        <v>12523400</v>
      </c>
      <c r="F36" s="11">
        <f t="shared" si="4"/>
        <v>12567830</v>
      </c>
      <c r="G36" s="11">
        <f t="shared" si="4"/>
        <v>0</v>
      </c>
      <c r="H36" s="11">
        <f t="shared" si="4"/>
        <v>395059</v>
      </c>
      <c r="I36" s="11">
        <f t="shared" si="4"/>
        <v>1416823</v>
      </c>
      <c r="J36" s="11">
        <f t="shared" si="4"/>
        <v>1811882</v>
      </c>
      <c r="K36" s="11">
        <f t="shared" si="4"/>
        <v>1893290</v>
      </c>
      <c r="L36" s="11">
        <f t="shared" si="4"/>
        <v>494665</v>
      </c>
      <c r="M36" s="11">
        <f t="shared" si="4"/>
        <v>2402146</v>
      </c>
      <c r="N36" s="11">
        <f t="shared" si="4"/>
        <v>4790101</v>
      </c>
      <c r="O36" s="11">
        <f t="shared" si="4"/>
        <v>0</v>
      </c>
      <c r="P36" s="11">
        <f t="shared" si="4"/>
        <v>281516</v>
      </c>
      <c r="Q36" s="11">
        <f t="shared" si="4"/>
        <v>1844552</v>
      </c>
      <c r="R36" s="11">
        <f t="shared" si="4"/>
        <v>2126068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8728051</v>
      </c>
      <c r="X36" s="11">
        <f t="shared" si="4"/>
        <v>9425873</v>
      </c>
      <c r="Y36" s="11">
        <f t="shared" si="4"/>
        <v>-697822</v>
      </c>
      <c r="Z36" s="2">
        <f aca="true" t="shared" si="5" ref="Z36:Z49">+IF(X36&lt;&gt;0,+(Y36/X36)*100,0)</f>
        <v>-7.40326121516808</v>
      </c>
      <c r="AA36" s="15">
        <f>AA6+AA21</f>
        <v>12567830</v>
      </c>
    </row>
    <row r="37" spans="1:27" ht="12.75">
      <c r="A37" s="49" t="s">
        <v>33</v>
      </c>
      <c r="B37" s="50"/>
      <c r="C37" s="9">
        <f t="shared" si="4"/>
        <v>2424882</v>
      </c>
      <c r="D37" s="10">
        <f t="shared" si="4"/>
        <v>0</v>
      </c>
      <c r="E37" s="11">
        <f t="shared" si="4"/>
        <v>3247000</v>
      </c>
      <c r="F37" s="11">
        <f t="shared" si="4"/>
        <v>3081200</v>
      </c>
      <c r="G37" s="11">
        <f t="shared" si="4"/>
        <v>0</v>
      </c>
      <c r="H37" s="11">
        <f t="shared" si="4"/>
        <v>0</v>
      </c>
      <c r="I37" s="11">
        <f t="shared" si="4"/>
        <v>249454</v>
      </c>
      <c r="J37" s="11">
        <f t="shared" si="4"/>
        <v>249454</v>
      </c>
      <c r="K37" s="11">
        <f t="shared" si="4"/>
        <v>442695</v>
      </c>
      <c r="L37" s="11">
        <f t="shared" si="4"/>
        <v>468377</v>
      </c>
      <c r="M37" s="11">
        <f t="shared" si="4"/>
        <v>295809</v>
      </c>
      <c r="N37" s="11">
        <f t="shared" si="4"/>
        <v>1206881</v>
      </c>
      <c r="O37" s="11">
        <f t="shared" si="4"/>
        <v>0</v>
      </c>
      <c r="P37" s="11">
        <f t="shared" si="4"/>
        <v>79500</v>
      </c>
      <c r="Q37" s="11">
        <f t="shared" si="4"/>
        <v>0</v>
      </c>
      <c r="R37" s="11">
        <f t="shared" si="4"/>
        <v>79500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1535835</v>
      </c>
      <c r="X37" s="11">
        <f t="shared" si="4"/>
        <v>2310900</v>
      </c>
      <c r="Y37" s="11">
        <f t="shared" si="4"/>
        <v>-775065</v>
      </c>
      <c r="Z37" s="2">
        <f t="shared" si="5"/>
        <v>-33.53953005322602</v>
      </c>
      <c r="AA37" s="15">
        <f>AA7+AA22</f>
        <v>3081200</v>
      </c>
    </row>
    <row r="38" spans="1:27" ht="12.75">
      <c r="A38" s="49" t="s">
        <v>34</v>
      </c>
      <c r="B38" s="50"/>
      <c r="C38" s="9">
        <f t="shared" si="4"/>
        <v>14071141</v>
      </c>
      <c r="D38" s="10">
        <f t="shared" si="4"/>
        <v>0</v>
      </c>
      <c r="E38" s="11">
        <f t="shared" si="4"/>
        <v>325000</v>
      </c>
      <c r="F38" s="11">
        <f t="shared" si="4"/>
        <v>687630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35431</v>
      </c>
      <c r="M38" s="11">
        <f t="shared" si="4"/>
        <v>26039</v>
      </c>
      <c r="N38" s="11">
        <f t="shared" si="4"/>
        <v>61470</v>
      </c>
      <c r="O38" s="11">
        <f t="shared" si="4"/>
        <v>11535</v>
      </c>
      <c r="P38" s="11">
        <f t="shared" si="4"/>
        <v>17172</v>
      </c>
      <c r="Q38" s="11">
        <f t="shared" si="4"/>
        <v>92453</v>
      </c>
      <c r="R38" s="11">
        <f t="shared" si="4"/>
        <v>121160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182630</v>
      </c>
      <c r="X38" s="11">
        <f t="shared" si="4"/>
        <v>515723</v>
      </c>
      <c r="Y38" s="11">
        <f t="shared" si="4"/>
        <v>-333093</v>
      </c>
      <c r="Z38" s="2">
        <f t="shared" si="5"/>
        <v>-64.58757899104752</v>
      </c>
      <c r="AA38" s="15">
        <f>AA8+AA23</f>
        <v>687630</v>
      </c>
    </row>
    <row r="39" spans="1:27" ht="12.75">
      <c r="A39" s="49" t="s">
        <v>35</v>
      </c>
      <c r="B39" s="50"/>
      <c r="C39" s="9">
        <f t="shared" si="4"/>
        <v>13777358</v>
      </c>
      <c r="D39" s="10">
        <f t="shared" si="4"/>
        <v>0</v>
      </c>
      <c r="E39" s="11">
        <f t="shared" si="4"/>
        <v>7469600</v>
      </c>
      <c r="F39" s="11">
        <f t="shared" si="4"/>
        <v>7425170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527984</v>
      </c>
      <c r="M39" s="11">
        <f t="shared" si="4"/>
        <v>1659519</v>
      </c>
      <c r="N39" s="11">
        <f t="shared" si="4"/>
        <v>2187503</v>
      </c>
      <c r="O39" s="11">
        <f t="shared" si="4"/>
        <v>0</v>
      </c>
      <c r="P39" s="11">
        <f t="shared" si="4"/>
        <v>1009194</v>
      </c>
      <c r="Q39" s="11">
        <f t="shared" si="4"/>
        <v>911655</v>
      </c>
      <c r="R39" s="11">
        <f t="shared" si="4"/>
        <v>1920849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4108352</v>
      </c>
      <c r="X39" s="11">
        <f t="shared" si="4"/>
        <v>5568878</v>
      </c>
      <c r="Y39" s="11">
        <f t="shared" si="4"/>
        <v>-1460526</v>
      </c>
      <c r="Z39" s="2">
        <f t="shared" si="5"/>
        <v>-26.226575622593995</v>
      </c>
      <c r="AA39" s="15">
        <f>AA9+AA24</f>
        <v>7425170</v>
      </c>
    </row>
    <row r="40" spans="1:27" ht="12.75">
      <c r="A40" s="49" t="s">
        <v>36</v>
      </c>
      <c r="B40" s="50"/>
      <c r="C40" s="9">
        <f t="shared" si="4"/>
        <v>3325392</v>
      </c>
      <c r="D40" s="10">
        <f t="shared" si="4"/>
        <v>0</v>
      </c>
      <c r="E40" s="11">
        <f t="shared" si="4"/>
        <v>330000</v>
      </c>
      <c r="F40" s="11">
        <f t="shared" si="4"/>
        <v>330000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1595</v>
      </c>
      <c r="N40" s="11">
        <f t="shared" si="4"/>
        <v>1595</v>
      </c>
      <c r="O40" s="11">
        <f t="shared" si="4"/>
        <v>110970</v>
      </c>
      <c r="P40" s="11">
        <f t="shared" si="4"/>
        <v>72275</v>
      </c>
      <c r="Q40" s="11">
        <f t="shared" si="4"/>
        <v>0</v>
      </c>
      <c r="R40" s="11">
        <f t="shared" si="4"/>
        <v>183245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184840</v>
      </c>
      <c r="X40" s="11">
        <f t="shared" si="4"/>
        <v>247500</v>
      </c>
      <c r="Y40" s="11">
        <f t="shared" si="4"/>
        <v>-62660</v>
      </c>
      <c r="Z40" s="2">
        <f t="shared" si="5"/>
        <v>-25.317171717171718</v>
      </c>
      <c r="AA40" s="15">
        <f>AA10+AA25</f>
        <v>330000</v>
      </c>
    </row>
    <row r="41" spans="1:27" ht="12.75">
      <c r="A41" s="51" t="s">
        <v>37</v>
      </c>
      <c r="B41" s="50"/>
      <c r="C41" s="52">
        <f aca="true" t="shared" si="6" ref="C41:Y41">SUM(C36:C40)</f>
        <v>52516377</v>
      </c>
      <c r="D41" s="53">
        <f t="shared" si="6"/>
        <v>0</v>
      </c>
      <c r="E41" s="54">
        <f t="shared" si="6"/>
        <v>23895000</v>
      </c>
      <c r="F41" s="54">
        <f t="shared" si="6"/>
        <v>24091830</v>
      </c>
      <c r="G41" s="54">
        <f t="shared" si="6"/>
        <v>0</v>
      </c>
      <c r="H41" s="54">
        <f t="shared" si="6"/>
        <v>395059</v>
      </c>
      <c r="I41" s="54">
        <f t="shared" si="6"/>
        <v>1666277</v>
      </c>
      <c r="J41" s="54">
        <f t="shared" si="6"/>
        <v>2061336</v>
      </c>
      <c r="K41" s="54">
        <f t="shared" si="6"/>
        <v>2335985</v>
      </c>
      <c r="L41" s="54">
        <f t="shared" si="6"/>
        <v>1526457</v>
      </c>
      <c r="M41" s="54">
        <f t="shared" si="6"/>
        <v>4385108</v>
      </c>
      <c r="N41" s="54">
        <f t="shared" si="6"/>
        <v>8247550</v>
      </c>
      <c r="O41" s="54">
        <f t="shared" si="6"/>
        <v>122505</v>
      </c>
      <c r="P41" s="54">
        <f t="shared" si="6"/>
        <v>1459657</v>
      </c>
      <c r="Q41" s="54">
        <f t="shared" si="6"/>
        <v>2848660</v>
      </c>
      <c r="R41" s="54">
        <f t="shared" si="6"/>
        <v>4430822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14739708</v>
      </c>
      <c r="X41" s="54">
        <f t="shared" si="6"/>
        <v>18068874</v>
      </c>
      <c r="Y41" s="54">
        <f t="shared" si="6"/>
        <v>-3329166</v>
      </c>
      <c r="Z41" s="55">
        <f t="shared" si="5"/>
        <v>-18.424866983963696</v>
      </c>
      <c r="AA41" s="56">
        <f>SUM(AA36:AA40)</f>
        <v>24091830</v>
      </c>
    </row>
    <row r="42" spans="1:27" ht="12.75">
      <c r="A42" s="57" t="s">
        <v>38</v>
      </c>
      <c r="B42" s="38"/>
      <c r="C42" s="68">
        <f aca="true" t="shared" si="7" ref="C42:Y48">C12+C27</f>
        <v>664269</v>
      </c>
      <c r="D42" s="69">
        <f t="shared" si="7"/>
        <v>0</v>
      </c>
      <c r="E42" s="70">
        <f t="shared" si="7"/>
        <v>1357000</v>
      </c>
      <c r="F42" s="70">
        <f t="shared" si="7"/>
        <v>1373000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6178</v>
      </c>
      <c r="P42" s="70">
        <f t="shared" si="7"/>
        <v>16895</v>
      </c>
      <c r="Q42" s="70">
        <f t="shared" si="7"/>
        <v>278409</v>
      </c>
      <c r="R42" s="70">
        <f t="shared" si="7"/>
        <v>301482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301482</v>
      </c>
      <c r="X42" s="70">
        <f t="shared" si="7"/>
        <v>1029750</v>
      </c>
      <c r="Y42" s="70">
        <f t="shared" si="7"/>
        <v>-728268</v>
      </c>
      <c r="Z42" s="72">
        <f t="shared" si="5"/>
        <v>-70.72279679533867</v>
      </c>
      <c r="AA42" s="71">
        <f aca="true" t="shared" si="8" ref="AA42:AA48">AA12+AA27</f>
        <v>1373000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3873484</v>
      </c>
      <c r="D45" s="69">
        <f t="shared" si="7"/>
        <v>0</v>
      </c>
      <c r="E45" s="70">
        <f t="shared" si="7"/>
        <v>1825276</v>
      </c>
      <c r="F45" s="70">
        <f t="shared" si="7"/>
        <v>3052501</v>
      </c>
      <c r="G45" s="70">
        <f t="shared" si="7"/>
        <v>0</v>
      </c>
      <c r="H45" s="70">
        <f t="shared" si="7"/>
        <v>57900</v>
      </c>
      <c r="I45" s="70">
        <f t="shared" si="7"/>
        <v>37141</v>
      </c>
      <c r="J45" s="70">
        <f t="shared" si="7"/>
        <v>95041</v>
      </c>
      <c r="K45" s="70">
        <f t="shared" si="7"/>
        <v>503178</v>
      </c>
      <c r="L45" s="70">
        <f t="shared" si="7"/>
        <v>9922</v>
      </c>
      <c r="M45" s="70">
        <f t="shared" si="7"/>
        <v>89960</v>
      </c>
      <c r="N45" s="70">
        <f t="shared" si="7"/>
        <v>603060</v>
      </c>
      <c r="O45" s="70">
        <f t="shared" si="7"/>
        <v>7727</v>
      </c>
      <c r="P45" s="70">
        <f t="shared" si="7"/>
        <v>80244</v>
      </c>
      <c r="Q45" s="70">
        <f t="shared" si="7"/>
        <v>78498</v>
      </c>
      <c r="R45" s="70">
        <f t="shared" si="7"/>
        <v>166469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864570</v>
      </c>
      <c r="X45" s="70">
        <f t="shared" si="7"/>
        <v>2289376</v>
      </c>
      <c r="Y45" s="70">
        <f t="shared" si="7"/>
        <v>-1424806</v>
      </c>
      <c r="Z45" s="72">
        <f t="shared" si="5"/>
        <v>-62.23556113106803</v>
      </c>
      <c r="AA45" s="71">
        <f t="shared" si="8"/>
        <v>3052501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57054130</v>
      </c>
      <c r="D49" s="81">
        <f t="shared" si="9"/>
        <v>0</v>
      </c>
      <c r="E49" s="82">
        <f t="shared" si="9"/>
        <v>27077276</v>
      </c>
      <c r="F49" s="82">
        <f t="shared" si="9"/>
        <v>28517331</v>
      </c>
      <c r="G49" s="82">
        <f t="shared" si="9"/>
        <v>0</v>
      </c>
      <c r="H49" s="82">
        <f t="shared" si="9"/>
        <v>452959</v>
      </c>
      <c r="I49" s="82">
        <f t="shared" si="9"/>
        <v>1703418</v>
      </c>
      <c r="J49" s="82">
        <f t="shared" si="9"/>
        <v>2156377</v>
      </c>
      <c r="K49" s="82">
        <f t="shared" si="9"/>
        <v>2839163</v>
      </c>
      <c r="L49" s="82">
        <f t="shared" si="9"/>
        <v>1536379</v>
      </c>
      <c r="M49" s="82">
        <f t="shared" si="9"/>
        <v>4475068</v>
      </c>
      <c r="N49" s="82">
        <f t="shared" si="9"/>
        <v>8850610</v>
      </c>
      <c r="O49" s="82">
        <f t="shared" si="9"/>
        <v>136410</v>
      </c>
      <c r="P49" s="82">
        <f t="shared" si="9"/>
        <v>1556796</v>
      </c>
      <c r="Q49" s="82">
        <f t="shared" si="9"/>
        <v>3205567</v>
      </c>
      <c r="R49" s="82">
        <f t="shared" si="9"/>
        <v>4898773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15905760</v>
      </c>
      <c r="X49" s="82">
        <f t="shared" si="9"/>
        <v>21388000</v>
      </c>
      <c r="Y49" s="82">
        <f t="shared" si="9"/>
        <v>-5482240</v>
      </c>
      <c r="Z49" s="83">
        <f t="shared" si="5"/>
        <v>-25.632317187207782</v>
      </c>
      <c r="AA49" s="84">
        <f>SUM(AA41:AA48)</f>
        <v>28517331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8272091</v>
      </c>
      <c r="D51" s="69">
        <f t="shared" si="10"/>
        <v>0</v>
      </c>
      <c r="E51" s="70">
        <f t="shared" si="10"/>
        <v>10342133</v>
      </c>
      <c r="F51" s="70">
        <f t="shared" si="10"/>
        <v>11467855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8600891</v>
      </c>
      <c r="Y51" s="70">
        <f t="shared" si="10"/>
        <v>-8600891</v>
      </c>
      <c r="Z51" s="72">
        <f>+IF(X51&lt;&gt;0,+(Y51/X51)*100,0)</f>
        <v>-100</v>
      </c>
      <c r="AA51" s="71">
        <f>SUM(AA57:AA61)</f>
        <v>11467855</v>
      </c>
    </row>
    <row r="52" spans="1:27" ht="12.75">
      <c r="A52" s="87" t="s">
        <v>32</v>
      </c>
      <c r="B52" s="50"/>
      <c r="C52" s="9">
        <v>479821</v>
      </c>
      <c r="D52" s="10"/>
      <c r="E52" s="11">
        <v>1708424</v>
      </c>
      <c r="F52" s="11">
        <v>2017424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1513068</v>
      </c>
      <c r="Y52" s="11">
        <v>-1513068</v>
      </c>
      <c r="Z52" s="2">
        <v>-100</v>
      </c>
      <c r="AA52" s="15">
        <v>2017424</v>
      </c>
    </row>
    <row r="53" spans="1:27" ht="12.75">
      <c r="A53" s="87" t="s">
        <v>33</v>
      </c>
      <c r="B53" s="50"/>
      <c r="C53" s="9">
        <v>687481</v>
      </c>
      <c r="D53" s="10"/>
      <c r="E53" s="11">
        <v>1324196</v>
      </c>
      <c r="F53" s="11">
        <v>1331327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998495</v>
      </c>
      <c r="Y53" s="11">
        <v>-998495</v>
      </c>
      <c r="Z53" s="2">
        <v>-100</v>
      </c>
      <c r="AA53" s="15">
        <v>1331327</v>
      </c>
    </row>
    <row r="54" spans="1:27" ht="12.75">
      <c r="A54" s="87" t="s">
        <v>34</v>
      </c>
      <c r="B54" s="50"/>
      <c r="C54" s="9">
        <v>1323527</v>
      </c>
      <c r="D54" s="10"/>
      <c r="E54" s="11">
        <v>1773200</v>
      </c>
      <c r="F54" s="11">
        <v>2834375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2125781</v>
      </c>
      <c r="Y54" s="11">
        <v>-2125781</v>
      </c>
      <c r="Z54" s="2">
        <v>-100</v>
      </c>
      <c r="AA54" s="15">
        <v>2834375</v>
      </c>
    </row>
    <row r="55" spans="1:27" ht="12.75">
      <c r="A55" s="87" t="s">
        <v>35</v>
      </c>
      <c r="B55" s="50"/>
      <c r="C55" s="9">
        <v>463190</v>
      </c>
      <c r="D55" s="10"/>
      <c r="E55" s="11">
        <v>1096175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>
        <v>261584</v>
      </c>
      <c r="D56" s="10"/>
      <c r="E56" s="11">
        <v>970000</v>
      </c>
      <c r="F56" s="11">
        <v>1111000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833250</v>
      </c>
      <c r="Y56" s="11">
        <v>-833250</v>
      </c>
      <c r="Z56" s="2">
        <v>-100</v>
      </c>
      <c r="AA56" s="15">
        <v>1111000</v>
      </c>
    </row>
    <row r="57" spans="1:27" ht="12.75">
      <c r="A57" s="88" t="s">
        <v>37</v>
      </c>
      <c r="B57" s="50"/>
      <c r="C57" s="52">
        <f aca="true" t="shared" si="11" ref="C57:Y57">SUM(C52:C56)</f>
        <v>3215603</v>
      </c>
      <c r="D57" s="53">
        <f t="shared" si="11"/>
        <v>0</v>
      </c>
      <c r="E57" s="54">
        <f t="shared" si="11"/>
        <v>6871995</v>
      </c>
      <c r="F57" s="54">
        <f t="shared" si="11"/>
        <v>7294126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5470594</v>
      </c>
      <c r="Y57" s="54">
        <f t="shared" si="11"/>
        <v>-5470594</v>
      </c>
      <c r="Z57" s="55">
        <f>+IF(X57&lt;&gt;0,+(Y57/X57)*100,0)</f>
        <v>-100</v>
      </c>
      <c r="AA57" s="56">
        <f>SUM(AA52:AA56)</f>
        <v>7294126</v>
      </c>
    </row>
    <row r="58" spans="1:27" ht="12.75">
      <c r="A58" s="89" t="s">
        <v>38</v>
      </c>
      <c r="B58" s="38"/>
      <c r="C58" s="9">
        <v>702271</v>
      </c>
      <c r="D58" s="10"/>
      <c r="E58" s="11">
        <v>1543138</v>
      </c>
      <c r="F58" s="11">
        <v>2039729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1529797</v>
      </c>
      <c r="Y58" s="11">
        <v>-1529797</v>
      </c>
      <c r="Z58" s="2">
        <v>-100</v>
      </c>
      <c r="AA58" s="15">
        <v>2039729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4354217</v>
      </c>
      <c r="D61" s="10"/>
      <c r="E61" s="11">
        <v>1927000</v>
      </c>
      <c r="F61" s="11">
        <v>2134000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1600500</v>
      </c>
      <c r="Y61" s="11">
        <v>-1600500</v>
      </c>
      <c r="Z61" s="2">
        <v>-100</v>
      </c>
      <c r="AA61" s="15">
        <v>2134000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157059</v>
      </c>
      <c r="H68" s="11">
        <v>985978</v>
      </c>
      <c r="I68" s="11">
        <v>1333295</v>
      </c>
      <c r="J68" s="11">
        <v>2476332</v>
      </c>
      <c r="K68" s="11">
        <v>934185</v>
      </c>
      <c r="L68" s="11">
        <v>910696</v>
      </c>
      <c r="M68" s="11">
        <v>854691</v>
      </c>
      <c r="N68" s="11">
        <v>2699572</v>
      </c>
      <c r="O68" s="11">
        <v>1026938</v>
      </c>
      <c r="P68" s="11">
        <v>856363</v>
      </c>
      <c r="Q68" s="11">
        <v>972719</v>
      </c>
      <c r="R68" s="11">
        <v>2856020</v>
      </c>
      <c r="S68" s="11"/>
      <c r="T68" s="11"/>
      <c r="U68" s="11"/>
      <c r="V68" s="11"/>
      <c r="W68" s="11">
        <v>8031924</v>
      </c>
      <c r="X68" s="11"/>
      <c r="Y68" s="11">
        <v>8031924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157059</v>
      </c>
      <c r="H69" s="82">
        <f t="shared" si="12"/>
        <v>985978</v>
      </c>
      <c r="I69" s="82">
        <f t="shared" si="12"/>
        <v>1333295</v>
      </c>
      <c r="J69" s="82">
        <f t="shared" si="12"/>
        <v>2476332</v>
      </c>
      <c r="K69" s="82">
        <f t="shared" si="12"/>
        <v>934185</v>
      </c>
      <c r="L69" s="82">
        <f t="shared" si="12"/>
        <v>910696</v>
      </c>
      <c r="M69" s="82">
        <f t="shared" si="12"/>
        <v>854691</v>
      </c>
      <c r="N69" s="82">
        <f t="shared" si="12"/>
        <v>2699572</v>
      </c>
      <c r="O69" s="82">
        <f t="shared" si="12"/>
        <v>1026938</v>
      </c>
      <c r="P69" s="82">
        <f t="shared" si="12"/>
        <v>856363</v>
      </c>
      <c r="Q69" s="82">
        <f t="shared" si="12"/>
        <v>972719</v>
      </c>
      <c r="R69" s="82">
        <f t="shared" si="12"/>
        <v>2856020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8031924</v>
      </c>
      <c r="X69" s="82">
        <f t="shared" si="12"/>
        <v>0</v>
      </c>
      <c r="Y69" s="82">
        <f t="shared" si="12"/>
        <v>8031924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78749838</v>
      </c>
      <c r="D5" s="45">
        <f t="shared" si="0"/>
        <v>0</v>
      </c>
      <c r="E5" s="46">
        <f t="shared" si="0"/>
        <v>13194500</v>
      </c>
      <c r="F5" s="46">
        <f t="shared" si="0"/>
        <v>156922377</v>
      </c>
      <c r="G5" s="46">
        <f t="shared" si="0"/>
        <v>2078147</v>
      </c>
      <c r="H5" s="46">
        <f t="shared" si="0"/>
        <v>3190939</v>
      </c>
      <c r="I5" s="46">
        <f t="shared" si="0"/>
        <v>15336665</v>
      </c>
      <c r="J5" s="46">
        <f t="shared" si="0"/>
        <v>20605751</v>
      </c>
      <c r="K5" s="46">
        <f t="shared" si="0"/>
        <v>8746388</v>
      </c>
      <c r="L5" s="46">
        <f t="shared" si="0"/>
        <v>8264414</v>
      </c>
      <c r="M5" s="46">
        <f t="shared" si="0"/>
        <v>11854694</v>
      </c>
      <c r="N5" s="46">
        <f t="shared" si="0"/>
        <v>28865496</v>
      </c>
      <c r="O5" s="46">
        <f t="shared" si="0"/>
        <v>2260276</v>
      </c>
      <c r="P5" s="46">
        <f t="shared" si="0"/>
        <v>5113593</v>
      </c>
      <c r="Q5" s="46">
        <f t="shared" si="0"/>
        <v>11000535</v>
      </c>
      <c r="R5" s="46">
        <f t="shared" si="0"/>
        <v>18374404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67845651</v>
      </c>
      <c r="X5" s="46">
        <f t="shared" si="0"/>
        <v>117691783</v>
      </c>
      <c r="Y5" s="46">
        <f t="shared" si="0"/>
        <v>-49846132</v>
      </c>
      <c r="Z5" s="47">
        <f>+IF(X5&lt;&gt;0,+(Y5/X5)*100,0)</f>
        <v>-42.35311143174711</v>
      </c>
      <c r="AA5" s="48">
        <f>SUM(AA11:AA18)</f>
        <v>156922377</v>
      </c>
    </row>
    <row r="6" spans="1:27" ht="12.75">
      <c r="A6" s="49" t="s">
        <v>32</v>
      </c>
      <c r="B6" s="50"/>
      <c r="C6" s="9">
        <v>10485787</v>
      </c>
      <c r="D6" s="10"/>
      <c r="E6" s="11">
        <v>300000</v>
      </c>
      <c r="F6" s="11">
        <v>105069991</v>
      </c>
      <c r="G6" s="11">
        <v>1785376</v>
      </c>
      <c r="H6" s="11">
        <v>2250836</v>
      </c>
      <c r="I6" s="11">
        <v>6484966</v>
      </c>
      <c r="J6" s="11">
        <v>10521178</v>
      </c>
      <c r="K6" s="11">
        <v>5442200</v>
      </c>
      <c r="L6" s="11">
        <v>6101976</v>
      </c>
      <c r="M6" s="11">
        <v>8003601</v>
      </c>
      <c r="N6" s="11">
        <v>19547777</v>
      </c>
      <c r="O6" s="11">
        <v>1668936</v>
      </c>
      <c r="P6" s="11">
        <v>3571389</v>
      </c>
      <c r="Q6" s="11">
        <v>9542819</v>
      </c>
      <c r="R6" s="11">
        <v>14783144</v>
      </c>
      <c r="S6" s="11"/>
      <c r="T6" s="11"/>
      <c r="U6" s="11"/>
      <c r="V6" s="11"/>
      <c r="W6" s="11">
        <v>44852099</v>
      </c>
      <c r="X6" s="11">
        <v>78802493</v>
      </c>
      <c r="Y6" s="11">
        <v>-33950394</v>
      </c>
      <c r="Z6" s="2">
        <v>-43.08</v>
      </c>
      <c r="AA6" s="15">
        <v>105069991</v>
      </c>
    </row>
    <row r="7" spans="1:27" ht="12.75">
      <c r="A7" s="49" t="s">
        <v>33</v>
      </c>
      <c r="B7" s="50"/>
      <c r="C7" s="9">
        <v>32254332</v>
      </c>
      <c r="D7" s="10"/>
      <c r="E7" s="11">
        <v>350000</v>
      </c>
      <c r="F7" s="11">
        <v>5955000</v>
      </c>
      <c r="G7" s="11"/>
      <c r="H7" s="11"/>
      <c r="I7" s="11">
        <v>1850462</v>
      </c>
      <c r="J7" s="11">
        <v>1850462</v>
      </c>
      <c r="K7" s="11">
        <v>389853</v>
      </c>
      <c r="L7" s="11"/>
      <c r="M7" s="11">
        <v>1621463</v>
      </c>
      <c r="N7" s="11">
        <v>2011316</v>
      </c>
      <c r="O7" s="11">
        <v>331502</v>
      </c>
      <c r="P7" s="11">
        <v>75583</v>
      </c>
      <c r="Q7" s="11"/>
      <c r="R7" s="11">
        <v>407085</v>
      </c>
      <c r="S7" s="11"/>
      <c r="T7" s="11"/>
      <c r="U7" s="11"/>
      <c r="V7" s="11"/>
      <c r="W7" s="11">
        <v>4268863</v>
      </c>
      <c r="X7" s="11">
        <v>4466250</v>
      </c>
      <c r="Y7" s="11">
        <v>-197387</v>
      </c>
      <c r="Z7" s="2">
        <v>-4.42</v>
      </c>
      <c r="AA7" s="15">
        <v>5955000</v>
      </c>
    </row>
    <row r="8" spans="1:27" ht="12.75">
      <c r="A8" s="49" t="s">
        <v>34</v>
      </c>
      <c r="B8" s="50"/>
      <c r="C8" s="9">
        <v>5059878</v>
      </c>
      <c r="D8" s="10"/>
      <c r="E8" s="11">
        <v>2050000</v>
      </c>
      <c r="F8" s="11">
        <v>13322101</v>
      </c>
      <c r="G8" s="11">
        <v>292771</v>
      </c>
      <c r="H8" s="11">
        <v>627131</v>
      </c>
      <c r="I8" s="11">
        <v>2685032</v>
      </c>
      <c r="J8" s="11">
        <v>3604934</v>
      </c>
      <c r="K8" s="11">
        <v>1782874</v>
      </c>
      <c r="L8" s="11">
        <v>389935</v>
      </c>
      <c r="M8" s="11">
        <v>259353</v>
      </c>
      <c r="N8" s="11">
        <v>2432162</v>
      </c>
      <c r="O8" s="11">
        <v>129640</v>
      </c>
      <c r="P8" s="11"/>
      <c r="Q8" s="11">
        <v>698299</v>
      </c>
      <c r="R8" s="11">
        <v>827939</v>
      </c>
      <c r="S8" s="11"/>
      <c r="T8" s="11"/>
      <c r="U8" s="11"/>
      <c r="V8" s="11"/>
      <c r="W8" s="11">
        <v>6865035</v>
      </c>
      <c r="X8" s="11">
        <v>9991576</v>
      </c>
      <c r="Y8" s="11">
        <v>-3126541</v>
      </c>
      <c r="Z8" s="2">
        <v>-31.29</v>
      </c>
      <c r="AA8" s="15">
        <v>13322101</v>
      </c>
    </row>
    <row r="9" spans="1:27" ht="12.75">
      <c r="A9" s="49" t="s">
        <v>35</v>
      </c>
      <c r="B9" s="50"/>
      <c r="C9" s="9">
        <v>18603087</v>
      </c>
      <c r="D9" s="10"/>
      <c r="E9" s="11"/>
      <c r="F9" s="11">
        <v>14943724</v>
      </c>
      <c r="G9" s="11"/>
      <c r="H9" s="11">
        <v>274029</v>
      </c>
      <c r="I9" s="11">
        <v>3787581</v>
      </c>
      <c r="J9" s="11">
        <v>4061610</v>
      </c>
      <c r="K9" s="11">
        <v>657223</v>
      </c>
      <c r="L9" s="11">
        <v>684296</v>
      </c>
      <c r="M9" s="11">
        <v>680185</v>
      </c>
      <c r="N9" s="11">
        <v>2021704</v>
      </c>
      <c r="O9" s="11"/>
      <c r="P9" s="11"/>
      <c r="Q9" s="11">
        <v>326704</v>
      </c>
      <c r="R9" s="11">
        <v>326704</v>
      </c>
      <c r="S9" s="11"/>
      <c r="T9" s="11"/>
      <c r="U9" s="11"/>
      <c r="V9" s="11"/>
      <c r="W9" s="11">
        <v>6410018</v>
      </c>
      <c r="X9" s="11">
        <v>11207793</v>
      </c>
      <c r="Y9" s="11">
        <v>-4797775</v>
      </c>
      <c r="Z9" s="2">
        <v>-42.81</v>
      </c>
      <c r="AA9" s="15">
        <v>14943724</v>
      </c>
    </row>
    <row r="10" spans="1:27" ht="12.75">
      <c r="A10" s="49" t="s">
        <v>36</v>
      </c>
      <c r="B10" s="50"/>
      <c r="C10" s="9">
        <v>162675</v>
      </c>
      <c r="D10" s="10"/>
      <c r="E10" s="11"/>
      <c r="F10" s="11">
        <v>693545</v>
      </c>
      <c r="G10" s="11"/>
      <c r="H10" s="11"/>
      <c r="I10" s="11"/>
      <c r="J10" s="11"/>
      <c r="K10" s="11"/>
      <c r="L10" s="11">
        <v>80000</v>
      </c>
      <c r="M10" s="11">
        <v>60000</v>
      </c>
      <c r="N10" s="11">
        <v>140000</v>
      </c>
      <c r="O10" s="11">
        <v>20000</v>
      </c>
      <c r="P10" s="11">
        <v>45000</v>
      </c>
      <c r="Q10" s="11">
        <v>84945</v>
      </c>
      <c r="R10" s="11">
        <v>149945</v>
      </c>
      <c r="S10" s="11"/>
      <c r="T10" s="11"/>
      <c r="U10" s="11"/>
      <c r="V10" s="11"/>
      <c r="W10" s="11">
        <v>289945</v>
      </c>
      <c r="X10" s="11">
        <v>520159</v>
      </c>
      <c r="Y10" s="11">
        <v>-230214</v>
      </c>
      <c r="Z10" s="2">
        <v>-44.26</v>
      </c>
      <c r="AA10" s="15">
        <v>693545</v>
      </c>
    </row>
    <row r="11" spans="1:27" ht="12.75">
      <c r="A11" s="51" t="s">
        <v>37</v>
      </c>
      <c r="B11" s="50"/>
      <c r="C11" s="52">
        <f aca="true" t="shared" si="1" ref="C11:Y11">SUM(C6:C10)</f>
        <v>66565759</v>
      </c>
      <c r="D11" s="53">
        <f t="shared" si="1"/>
        <v>0</v>
      </c>
      <c r="E11" s="54">
        <f t="shared" si="1"/>
        <v>2700000</v>
      </c>
      <c r="F11" s="54">
        <f t="shared" si="1"/>
        <v>139984361</v>
      </c>
      <c r="G11" s="54">
        <f t="shared" si="1"/>
        <v>2078147</v>
      </c>
      <c r="H11" s="54">
        <f t="shared" si="1"/>
        <v>3151996</v>
      </c>
      <c r="I11" s="54">
        <f t="shared" si="1"/>
        <v>14808041</v>
      </c>
      <c r="J11" s="54">
        <f t="shared" si="1"/>
        <v>20038184</v>
      </c>
      <c r="K11" s="54">
        <f t="shared" si="1"/>
        <v>8272150</v>
      </c>
      <c r="L11" s="54">
        <f t="shared" si="1"/>
        <v>7256207</v>
      </c>
      <c r="M11" s="54">
        <f t="shared" si="1"/>
        <v>10624602</v>
      </c>
      <c r="N11" s="54">
        <f t="shared" si="1"/>
        <v>26152959</v>
      </c>
      <c r="O11" s="54">
        <f t="shared" si="1"/>
        <v>2150078</v>
      </c>
      <c r="P11" s="54">
        <f t="shared" si="1"/>
        <v>3691972</v>
      </c>
      <c r="Q11" s="54">
        <f t="shared" si="1"/>
        <v>10652767</v>
      </c>
      <c r="R11" s="54">
        <f t="shared" si="1"/>
        <v>16494817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62685960</v>
      </c>
      <c r="X11" s="54">
        <f t="shared" si="1"/>
        <v>104988271</v>
      </c>
      <c r="Y11" s="54">
        <f t="shared" si="1"/>
        <v>-42302311</v>
      </c>
      <c r="Z11" s="55">
        <f>+IF(X11&lt;&gt;0,+(Y11/X11)*100,0)</f>
        <v>-40.29241609284146</v>
      </c>
      <c r="AA11" s="56">
        <f>SUM(AA6:AA10)</f>
        <v>139984361</v>
      </c>
    </row>
    <row r="12" spans="1:27" ht="12.75">
      <c r="A12" s="57" t="s">
        <v>38</v>
      </c>
      <c r="B12" s="38"/>
      <c r="C12" s="9"/>
      <c r="D12" s="10"/>
      <c r="E12" s="11">
        <v>112000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12184079</v>
      </c>
      <c r="D15" s="10"/>
      <c r="E15" s="11">
        <v>10382500</v>
      </c>
      <c r="F15" s="11">
        <v>16696016</v>
      </c>
      <c r="G15" s="11"/>
      <c r="H15" s="11">
        <v>38943</v>
      </c>
      <c r="I15" s="11">
        <v>528624</v>
      </c>
      <c r="J15" s="11">
        <v>567567</v>
      </c>
      <c r="K15" s="11">
        <v>474238</v>
      </c>
      <c r="L15" s="11">
        <v>1008207</v>
      </c>
      <c r="M15" s="11">
        <v>1230092</v>
      </c>
      <c r="N15" s="11">
        <v>2712537</v>
      </c>
      <c r="O15" s="11">
        <v>110198</v>
      </c>
      <c r="P15" s="11">
        <v>1421621</v>
      </c>
      <c r="Q15" s="11">
        <v>347768</v>
      </c>
      <c r="R15" s="11">
        <v>1879587</v>
      </c>
      <c r="S15" s="11"/>
      <c r="T15" s="11"/>
      <c r="U15" s="11"/>
      <c r="V15" s="11"/>
      <c r="W15" s="11">
        <v>5159691</v>
      </c>
      <c r="X15" s="11">
        <v>12522012</v>
      </c>
      <c r="Y15" s="11">
        <v>-7362321</v>
      </c>
      <c r="Z15" s="2">
        <v>-58.8</v>
      </c>
      <c r="AA15" s="15">
        <v>16696016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>
        <v>242000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181500</v>
      </c>
      <c r="Y18" s="18">
        <v>-181500</v>
      </c>
      <c r="Z18" s="3">
        <v>-100</v>
      </c>
      <c r="AA18" s="23">
        <v>242000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145347861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>
        <v>104750582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>
        <v>5605000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>
        <v>9731480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>
        <v>19850299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>
        <v>100000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140037361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>
        <v>1687000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3623500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10485787</v>
      </c>
      <c r="D36" s="10">
        <f t="shared" si="4"/>
        <v>0</v>
      </c>
      <c r="E36" s="11">
        <f t="shared" si="4"/>
        <v>105050582</v>
      </c>
      <c r="F36" s="11">
        <f t="shared" si="4"/>
        <v>105069991</v>
      </c>
      <c r="G36" s="11">
        <f t="shared" si="4"/>
        <v>1785376</v>
      </c>
      <c r="H36" s="11">
        <f t="shared" si="4"/>
        <v>2250836</v>
      </c>
      <c r="I36" s="11">
        <f t="shared" si="4"/>
        <v>6484966</v>
      </c>
      <c r="J36" s="11">
        <f t="shared" si="4"/>
        <v>10521178</v>
      </c>
      <c r="K36" s="11">
        <f t="shared" si="4"/>
        <v>5442200</v>
      </c>
      <c r="L36" s="11">
        <f t="shared" si="4"/>
        <v>6101976</v>
      </c>
      <c r="M36" s="11">
        <f t="shared" si="4"/>
        <v>8003601</v>
      </c>
      <c r="N36" s="11">
        <f t="shared" si="4"/>
        <v>19547777</v>
      </c>
      <c r="O36" s="11">
        <f t="shared" si="4"/>
        <v>1668936</v>
      </c>
      <c r="P36" s="11">
        <f t="shared" si="4"/>
        <v>3571389</v>
      </c>
      <c r="Q36" s="11">
        <f t="shared" si="4"/>
        <v>9542819</v>
      </c>
      <c r="R36" s="11">
        <f t="shared" si="4"/>
        <v>14783144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44852099</v>
      </c>
      <c r="X36" s="11">
        <f t="shared" si="4"/>
        <v>78802493</v>
      </c>
      <c r="Y36" s="11">
        <f t="shared" si="4"/>
        <v>-33950394</v>
      </c>
      <c r="Z36" s="2">
        <f aca="true" t="shared" si="5" ref="Z36:Z49">+IF(X36&lt;&gt;0,+(Y36/X36)*100,0)</f>
        <v>-43.08289332927576</v>
      </c>
      <c r="AA36" s="15">
        <f>AA6+AA21</f>
        <v>105069991</v>
      </c>
    </row>
    <row r="37" spans="1:27" ht="12.75">
      <c r="A37" s="49" t="s">
        <v>33</v>
      </c>
      <c r="B37" s="50"/>
      <c r="C37" s="9">
        <f t="shared" si="4"/>
        <v>32254332</v>
      </c>
      <c r="D37" s="10">
        <f t="shared" si="4"/>
        <v>0</v>
      </c>
      <c r="E37" s="11">
        <f t="shared" si="4"/>
        <v>5955000</v>
      </c>
      <c r="F37" s="11">
        <f t="shared" si="4"/>
        <v>5955000</v>
      </c>
      <c r="G37" s="11">
        <f t="shared" si="4"/>
        <v>0</v>
      </c>
      <c r="H37" s="11">
        <f t="shared" si="4"/>
        <v>0</v>
      </c>
      <c r="I37" s="11">
        <f t="shared" si="4"/>
        <v>1850462</v>
      </c>
      <c r="J37" s="11">
        <f t="shared" si="4"/>
        <v>1850462</v>
      </c>
      <c r="K37" s="11">
        <f t="shared" si="4"/>
        <v>389853</v>
      </c>
      <c r="L37" s="11">
        <f t="shared" si="4"/>
        <v>0</v>
      </c>
      <c r="M37" s="11">
        <f t="shared" si="4"/>
        <v>1621463</v>
      </c>
      <c r="N37" s="11">
        <f t="shared" si="4"/>
        <v>2011316</v>
      </c>
      <c r="O37" s="11">
        <f t="shared" si="4"/>
        <v>331502</v>
      </c>
      <c r="P37" s="11">
        <f t="shared" si="4"/>
        <v>75583</v>
      </c>
      <c r="Q37" s="11">
        <f t="shared" si="4"/>
        <v>0</v>
      </c>
      <c r="R37" s="11">
        <f t="shared" si="4"/>
        <v>407085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4268863</v>
      </c>
      <c r="X37" s="11">
        <f t="shared" si="4"/>
        <v>4466250</v>
      </c>
      <c r="Y37" s="11">
        <f t="shared" si="4"/>
        <v>-197387</v>
      </c>
      <c r="Z37" s="2">
        <f t="shared" si="5"/>
        <v>-4.419524209347887</v>
      </c>
      <c r="AA37" s="15">
        <f>AA7+AA22</f>
        <v>5955000</v>
      </c>
    </row>
    <row r="38" spans="1:27" ht="12.75">
      <c r="A38" s="49" t="s">
        <v>34</v>
      </c>
      <c r="B38" s="50"/>
      <c r="C38" s="9">
        <f t="shared" si="4"/>
        <v>5059878</v>
      </c>
      <c r="D38" s="10">
        <f t="shared" si="4"/>
        <v>0</v>
      </c>
      <c r="E38" s="11">
        <f t="shared" si="4"/>
        <v>11781480</v>
      </c>
      <c r="F38" s="11">
        <f t="shared" si="4"/>
        <v>13322101</v>
      </c>
      <c r="G38" s="11">
        <f t="shared" si="4"/>
        <v>292771</v>
      </c>
      <c r="H38" s="11">
        <f t="shared" si="4"/>
        <v>627131</v>
      </c>
      <c r="I38" s="11">
        <f t="shared" si="4"/>
        <v>2685032</v>
      </c>
      <c r="J38" s="11">
        <f t="shared" si="4"/>
        <v>3604934</v>
      </c>
      <c r="K38" s="11">
        <f t="shared" si="4"/>
        <v>1782874</v>
      </c>
      <c r="L38" s="11">
        <f t="shared" si="4"/>
        <v>389935</v>
      </c>
      <c r="M38" s="11">
        <f t="shared" si="4"/>
        <v>259353</v>
      </c>
      <c r="N38" s="11">
        <f t="shared" si="4"/>
        <v>2432162</v>
      </c>
      <c r="O38" s="11">
        <f t="shared" si="4"/>
        <v>129640</v>
      </c>
      <c r="P38" s="11">
        <f t="shared" si="4"/>
        <v>0</v>
      </c>
      <c r="Q38" s="11">
        <f t="shared" si="4"/>
        <v>698299</v>
      </c>
      <c r="R38" s="11">
        <f t="shared" si="4"/>
        <v>827939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6865035</v>
      </c>
      <c r="X38" s="11">
        <f t="shared" si="4"/>
        <v>9991576</v>
      </c>
      <c r="Y38" s="11">
        <f t="shared" si="4"/>
        <v>-3126541</v>
      </c>
      <c r="Z38" s="2">
        <f t="shared" si="5"/>
        <v>-31.291770187205703</v>
      </c>
      <c r="AA38" s="15">
        <f>AA8+AA23</f>
        <v>13322101</v>
      </c>
    </row>
    <row r="39" spans="1:27" ht="12.75">
      <c r="A39" s="49" t="s">
        <v>35</v>
      </c>
      <c r="B39" s="50"/>
      <c r="C39" s="9">
        <f t="shared" si="4"/>
        <v>18603087</v>
      </c>
      <c r="D39" s="10">
        <f t="shared" si="4"/>
        <v>0</v>
      </c>
      <c r="E39" s="11">
        <f t="shared" si="4"/>
        <v>19850299</v>
      </c>
      <c r="F39" s="11">
        <f t="shared" si="4"/>
        <v>14943724</v>
      </c>
      <c r="G39" s="11">
        <f t="shared" si="4"/>
        <v>0</v>
      </c>
      <c r="H39" s="11">
        <f t="shared" si="4"/>
        <v>274029</v>
      </c>
      <c r="I39" s="11">
        <f t="shared" si="4"/>
        <v>3787581</v>
      </c>
      <c r="J39" s="11">
        <f t="shared" si="4"/>
        <v>4061610</v>
      </c>
      <c r="K39" s="11">
        <f t="shared" si="4"/>
        <v>657223</v>
      </c>
      <c r="L39" s="11">
        <f t="shared" si="4"/>
        <v>684296</v>
      </c>
      <c r="M39" s="11">
        <f t="shared" si="4"/>
        <v>680185</v>
      </c>
      <c r="N39" s="11">
        <f t="shared" si="4"/>
        <v>2021704</v>
      </c>
      <c r="O39" s="11">
        <f t="shared" si="4"/>
        <v>0</v>
      </c>
      <c r="P39" s="11">
        <f t="shared" si="4"/>
        <v>0</v>
      </c>
      <c r="Q39" s="11">
        <f t="shared" si="4"/>
        <v>326704</v>
      </c>
      <c r="R39" s="11">
        <f t="shared" si="4"/>
        <v>326704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6410018</v>
      </c>
      <c r="X39" s="11">
        <f t="shared" si="4"/>
        <v>11207793</v>
      </c>
      <c r="Y39" s="11">
        <f t="shared" si="4"/>
        <v>-4797775</v>
      </c>
      <c r="Z39" s="2">
        <f t="shared" si="5"/>
        <v>-42.807491180467025</v>
      </c>
      <c r="AA39" s="15">
        <f>AA9+AA24</f>
        <v>14943724</v>
      </c>
    </row>
    <row r="40" spans="1:27" ht="12.75">
      <c r="A40" s="49" t="s">
        <v>36</v>
      </c>
      <c r="B40" s="50"/>
      <c r="C40" s="9">
        <f t="shared" si="4"/>
        <v>162675</v>
      </c>
      <c r="D40" s="10">
        <f t="shared" si="4"/>
        <v>0</v>
      </c>
      <c r="E40" s="11">
        <f t="shared" si="4"/>
        <v>100000</v>
      </c>
      <c r="F40" s="11">
        <f t="shared" si="4"/>
        <v>693545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80000</v>
      </c>
      <c r="M40" s="11">
        <f t="shared" si="4"/>
        <v>60000</v>
      </c>
      <c r="N40" s="11">
        <f t="shared" si="4"/>
        <v>140000</v>
      </c>
      <c r="O40" s="11">
        <f t="shared" si="4"/>
        <v>20000</v>
      </c>
      <c r="P40" s="11">
        <f t="shared" si="4"/>
        <v>45000</v>
      </c>
      <c r="Q40" s="11">
        <f t="shared" si="4"/>
        <v>84945</v>
      </c>
      <c r="R40" s="11">
        <f t="shared" si="4"/>
        <v>149945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289945</v>
      </c>
      <c r="X40" s="11">
        <f t="shared" si="4"/>
        <v>520159</v>
      </c>
      <c r="Y40" s="11">
        <f t="shared" si="4"/>
        <v>-230214</v>
      </c>
      <c r="Z40" s="2">
        <f t="shared" si="5"/>
        <v>-44.258390222989505</v>
      </c>
      <c r="AA40" s="15">
        <f>AA10+AA25</f>
        <v>693545</v>
      </c>
    </row>
    <row r="41" spans="1:27" ht="12.75">
      <c r="A41" s="51" t="s">
        <v>37</v>
      </c>
      <c r="B41" s="50"/>
      <c r="C41" s="52">
        <f aca="true" t="shared" si="6" ref="C41:Y41">SUM(C36:C40)</f>
        <v>66565759</v>
      </c>
      <c r="D41" s="53">
        <f t="shared" si="6"/>
        <v>0</v>
      </c>
      <c r="E41" s="54">
        <f t="shared" si="6"/>
        <v>142737361</v>
      </c>
      <c r="F41" s="54">
        <f t="shared" si="6"/>
        <v>139984361</v>
      </c>
      <c r="G41" s="54">
        <f t="shared" si="6"/>
        <v>2078147</v>
      </c>
      <c r="H41" s="54">
        <f t="shared" si="6"/>
        <v>3151996</v>
      </c>
      <c r="I41" s="54">
        <f t="shared" si="6"/>
        <v>14808041</v>
      </c>
      <c r="J41" s="54">
        <f t="shared" si="6"/>
        <v>20038184</v>
      </c>
      <c r="K41" s="54">
        <f t="shared" si="6"/>
        <v>8272150</v>
      </c>
      <c r="L41" s="54">
        <f t="shared" si="6"/>
        <v>7256207</v>
      </c>
      <c r="M41" s="54">
        <f t="shared" si="6"/>
        <v>10624602</v>
      </c>
      <c r="N41" s="54">
        <f t="shared" si="6"/>
        <v>26152959</v>
      </c>
      <c r="O41" s="54">
        <f t="shared" si="6"/>
        <v>2150078</v>
      </c>
      <c r="P41" s="54">
        <f t="shared" si="6"/>
        <v>3691972</v>
      </c>
      <c r="Q41" s="54">
        <f t="shared" si="6"/>
        <v>10652767</v>
      </c>
      <c r="R41" s="54">
        <f t="shared" si="6"/>
        <v>16494817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62685960</v>
      </c>
      <c r="X41" s="54">
        <f t="shared" si="6"/>
        <v>104988271</v>
      </c>
      <c r="Y41" s="54">
        <f t="shared" si="6"/>
        <v>-42302311</v>
      </c>
      <c r="Z41" s="55">
        <f t="shared" si="5"/>
        <v>-40.29241609284146</v>
      </c>
      <c r="AA41" s="56">
        <f>SUM(AA36:AA40)</f>
        <v>139984361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1799000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12184079</v>
      </c>
      <c r="D45" s="69">
        <f t="shared" si="7"/>
        <v>0</v>
      </c>
      <c r="E45" s="70">
        <f t="shared" si="7"/>
        <v>14006000</v>
      </c>
      <c r="F45" s="70">
        <f t="shared" si="7"/>
        <v>16696016</v>
      </c>
      <c r="G45" s="70">
        <f t="shared" si="7"/>
        <v>0</v>
      </c>
      <c r="H45" s="70">
        <f t="shared" si="7"/>
        <v>38943</v>
      </c>
      <c r="I45" s="70">
        <f t="shared" si="7"/>
        <v>528624</v>
      </c>
      <c r="J45" s="70">
        <f t="shared" si="7"/>
        <v>567567</v>
      </c>
      <c r="K45" s="70">
        <f t="shared" si="7"/>
        <v>474238</v>
      </c>
      <c r="L45" s="70">
        <f t="shared" si="7"/>
        <v>1008207</v>
      </c>
      <c r="M45" s="70">
        <f t="shared" si="7"/>
        <v>1230092</v>
      </c>
      <c r="N45" s="70">
        <f t="shared" si="7"/>
        <v>2712537</v>
      </c>
      <c r="O45" s="70">
        <f t="shared" si="7"/>
        <v>110198</v>
      </c>
      <c r="P45" s="70">
        <f t="shared" si="7"/>
        <v>1421621</v>
      </c>
      <c r="Q45" s="70">
        <f t="shared" si="7"/>
        <v>347768</v>
      </c>
      <c r="R45" s="70">
        <f t="shared" si="7"/>
        <v>1879587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5159691</v>
      </c>
      <c r="X45" s="70">
        <f t="shared" si="7"/>
        <v>12522012</v>
      </c>
      <c r="Y45" s="70">
        <f t="shared" si="7"/>
        <v>-7362321</v>
      </c>
      <c r="Z45" s="72">
        <f t="shared" si="5"/>
        <v>-58.79503229992113</v>
      </c>
      <c r="AA45" s="71">
        <f t="shared" si="8"/>
        <v>16696016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242000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181500</v>
      </c>
      <c r="Y48" s="70">
        <f t="shared" si="7"/>
        <v>-181500</v>
      </c>
      <c r="Z48" s="72">
        <f t="shared" si="5"/>
        <v>-100</v>
      </c>
      <c r="AA48" s="71">
        <f t="shared" si="8"/>
        <v>242000</v>
      </c>
    </row>
    <row r="49" spans="1:27" ht="12.75">
      <c r="A49" s="78" t="s">
        <v>49</v>
      </c>
      <c r="B49" s="79"/>
      <c r="C49" s="80">
        <f aca="true" t="shared" si="9" ref="C49:Y49">SUM(C41:C48)</f>
        <v>78749838</v>
      </c>
      <c r="D49" s="81">
        <f t="shared" si="9"/>
        <v>0</v>
      </c>
      <c r="E49" s="82">
        <f t="shared" si="9"/>
        <v>158542361</v>
      </c>
      <c r="F49" s="82">
        <f t="shared" si="9"/>
        <v>156922377</v>
      </c>
      <c r="G49" s="82">
        <f t="shared" si="9"/>
        <v>2078147</v>
      </c>
      <c r="H49" s="82">
        <f t="shared" si="9"/>
        <v>3190939</v>
      </c>
      <c r="I49" s="82">
        <f t="shared" si="9"/>
        <v>15336665</v>
      </c>
      <c r="J49" s="82">
        <f t="shared" si="9"/>
        <v>20605751</v>
      </c>
      <c r="K49" s="82">
        <f t="shared" si="9"/>
        <v>8746388</v>
      </c>
      <c r="L49" s="82">
        <f t="shared" si="9"/>
        <v>8264414</v>
      </c>
      <c r="M49" s="82">
        <f t="shared" si="9"/>
        <v>11854694</v>
      </c>
      <c r="N49" s="82">
        <f t="shared" si="9"/>
        <v>28865496</v>
      </c>
      <c r="O49" s="82">
        <f t="shared" si="9"/>
        <v>2260276</v>
      </c>
      <c r="P49" s="82">
        <f t="shared" si="9"/>
        <v>5113593</v>
      </c>
      <c r="Q49" s="82">
        <f t="shared" si="9"/>
        <v>11000535</v>
      </c>
      <c r="R49" s="82">
        <f t="shared" si="9"/>
        <v>18374404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67845651</v>
      </c>
      <c r="X49" s="82">
        <f t="shared" si="9"/>
        <v>117691783</v>
      </c>
      <c r="Y49" s="82">
        <f t="shared" si="9"/>
        <v>-49846132</v>
      </c>
      <c r="Z49" s="83">
        <f t="shared" si="5"/>
        <v>-42.35311143174711</v>
      </c>
      <c r="AA49" s="84">
        <f>SUM(AA41:AA48)</f>
        <v>156922377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65427445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20510518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11714549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7630890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7798873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1592989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49247819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16179626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>
        <v>46714322</v>
      </c>
      <c r="E65" s="11"/>
      <c r="F65" s="11">
        <v>46714322</v>
      </c>
      <c r="G65" s="11">
        <v>3357267</v>
      </c>
      <c r="H65" s="11">
        <v>3588779</v>
      </c>
      <c r="I65" s="11">
        <v>3307835</v>
      </c>
      <c r="J65" s="11">
        <v>10253881</v>
      </c>
      <c r="K65" s="11">
        <v>3520106</v>
      </c>
      <c r="L65" s="11">
        <v>5146704</v>
      </c>
      <c r="M65" s="11">
        <v>4210886</v>
      </c>
      <c r="N65" s="11">
        <v>12877696</v>
      </c>
      <c r="O65" s="11">
        <v>4287851</v>
      </c>
      <c r="P65" s="11">
        <v>3552666</v>
      </c>
      <c r="Q65" s="11">
        <v>3486028</v>
      </c>
      <c r="R65" s="11">
        <v>11326545</v>
      </c>
      <c r="S65" s="11"/>
      <c r="T65" s="11"/>
      <c r="U65" s="11"/>
      <c r="V65" s="11"/>
      <c r="W65" s="11">
        <v>34458122</v>
      </c>
      <c r="X65" s="11">
        <v>35035742</v>
      </c>
      <c r="Y65" s="11">
        <v>-577620</v>
      </c>
      <c r="Z65" s="2">
        <v>-1.65</v>
      </c>
      <c r="AA65" s="15"/>
    </row>
    <row r="66" spans="1:27" ht="12.75">
      <c r="A66" s="89" t="s">
        <v>54</v>
      </c>
      <c r="B66" s="96"/>
      <c r="C66" s="12">
        <v>15685797</v>
      </c>
      <c r="D66" s="13">
        <v>9260125</v>
      </c>
      <c r="E66" s="14"/>
      <c r="F66" s="14">
        <v>9260125</v>
      </c>
      <c r="G66" s="14">
        <v>42564</v>
      </c>
      <c r="H66" s="14">
        <v>452227</v>
      </c>
      <c r="I66" s="14">
        <v>482906</v>
      </c>
      <c r="J66" s="14">
        <v>977697</v>
      </c>
      <c r="K66" s="14">
        <v>707109</v>
      </c>
      <c r="L66" s="14">
        <v>809138</v>
      </c>
      <c r="M66" s="14">
        <v>752145</v>
      </c>
      <c r="N66" s="14">
        <v>2268392</v>
      </c>
      <c r="O66" s="14">
        <v>712403</v>
      </c>
      <c r="P66" s="14">
        <v>504287</v>
      </c>
      <c r="Q66" s="14">
        <v>579764</v>
      </c>
      <c r="R66" s="14">
        <v>1796454</v>
      </c>
      <c r="S66" s="14"/>
      <c r="T66" s="14"/>
      <c r="U66" s="14"/>
      <c r="V66" s="14"/>
      <c r="W66" s="14">
        <v>5042543</v>
      </c>
      <c r="X66" s="14">
        <v>6945094</v>
      </c>
      <c r="Y66" s="14">
        <v>-1902551</v>
      </c>
      <c r="Z66" s="2">
        <v>-27.39</v>
      </c>
      <c r="AA66" s="22"/>
    </row>
    <row r="67" spans="1:27" ht="12.75">
      <c r="A67" s="89" t="s">
        <v>55</v>
      </c>
      <c r="B67" s="96"/>
      <c r="C67" s="9"/>
      <c r="D67" s="10">
        <v>8845611</v>
      </c>
      <c r="E67" s="11">
        <v>53707439</v>
      </c>
      <c r="F67" s="11">
        <v>8845611</v>
      </c>
      <c r="G67" s="11">
        <v>16681</v>
      </c>
      <c r="H67" s="11">
        <v>197195</v>
      </c>
      <c r="I67" s="11">
        <v>512593</v>
      </c>
      <c r="J67" s="11">
        <v>726469</v>
      </c>
      <c r="K67" s="11">
        <v>519739</v>
      </c>
      <c r="L67" s="11">
        <v>921404</v>
      </c>
      <c r="M67" s="11">
        <v>1001848</v>
      </c>
      <c r="N67" s="11">
        <v>2442991</v>
      </c>
      <c r="O67" s="11">
        <v>548722</v>
      </c>
      <c r="P67" s="11">
        <v>451645</v>
      </c>
      <c r="Q67" s="11">
        <v>828056</v>
      </c>
      <c r="R67" s="11">
        <v>1828423</v>
      </c>
      <c r="S67" s="11"/>
      <c r="T67" s="11"/>
      <c r="U67" s="11"/>
      <c r="V67" s="11"/>
      <c r="W67" s="11">
        <v>4997883</v>
      </c>
      <c r="X67" s="11">
        <v>6634208</v>
      </c>
      <c r="Y67" s="11">
        <v>-1636325</v>
      </c>
      <c r="Z67" s="2">
        <v>-24.66</v>
      </c>
      <c r="AA67" s="15"/>
    </row>
    <row r="68" spans="1:27" ht="12.75">
      <c r="A68" s="89" t="s">
        <v>56</v>
      </c>
      <c r="B68" s="96"/>
      <c r="C68" s="9"/>
      <c r="D68" s="10">
        <v>1499225</v>
      </c>
      <c r="E68" s="11"/>
      <c r="F68" s="11">
        <v>1499225</v>
      </c>
      <c r="G68" s="11">
        <v>193775</v>
      </c>
      <c r="H68" s="11">
        <v>97242</v>
      </c>
      <c r="I68" s="11">
        <v>48107</v>
      </c>
      <c r="J68" s="11">
        <v>339124</v>
      </c>
      <c r="K68" s="11">
        <v>229466</v>
      </c>
      <c r="L68" s="11">
        <v>56876</v>
      </c>
      <c r="M68" s="11">
        <v>70143</v>
      </c>
      <c r="N68" s="11">
        <v>356485</v>
      </c>
      <c r="O68" s="11">
        <v>48956</v>
      </c>
      <c r="P68" s="11">
        <v>51772</v>
      </c>
      <c r="Q68" s="11">
        <v>47197</v>
      </c>
      <c r="R68" s="11">
        <v>147925</v>
      </c>
      <c r="S68" s="11"/>
      <c r="T68" s="11"/>
      <c r="U68" s="11"/>
      <c r="V68" s="11"/>
      <c r="W68" s="11">
        <v>843534</v>
      </c>
      <c r="X68" s="11">
        <v>1124419</v>
      </c>
      <c r="Y68" s="11">
        <v>-280885</v>
      </c>
      <c r="Z68" s="2">
        <v>-24.98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15685797</v>
      </c>
      <c r="D69" s="81">
        <f t="shared" si="12"/>
        <v>66319283</v>
      </c>
      <c r="E69" s="82">
        <f t="shared" si="12"/>
        <v>53707439</v>
      </c>
      <c r="F69" s="82">
        <f t="shared" si="12"/>
        <v>66319283</v>
      </c>
      <c r="G69" s="82">
        <f t="shared" si="12"/>
        <v>3610287</v>
      </c>
      <c r="H69" s="82">
        <f t="shared" si="12"/>
        <v>4335443</v>
      </c>
      <c r="I69" s="82">
        <f t="shared" si="12"/>
        <v>4351441</v>
      </c>
      <c r="J69" s="82">
        <f t="shared" si="12"/>
        <v>12297171</v>
      </c>
      <c r="K69" s="82">
        <f t="shared" si="12"/>
        <v>4976420</v>
      </c>
      <c r="L69" s="82">
        <f t="shared" si="12"/>
        <v>6934122</v>
      </c>
      <c r="M69" s="82">
        <f t="shared" si="12"/>
        <v>6035022</v>
      </c>
      <c r="N69" s="82">
        <f t="shared" si="12"/>
        <v>17945564</v>
      </c>
      <c r="O69" s="82">
        <f t="shared" si="12"/>
        <v>5597932</v>
      </c>
      <c r="P69" s="82">
        <f t="shared" si="12"/>
        <v>4560370</v>
      </c>
      <c r="Q69" s="82">
        <f t="shared" si="12"/>
        <v>4941045</v>
      </c>
      <c r="R69" s="82">
        <f t="shared" si="12"/>
        <v>15099347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45342082</v>
      </c>
      <c r="X69" s="82">
        <f t="shared" si="12"/>
        <v>49739463</v>
      </c>
      <c r="Y69" s="82">
        <f t="shared" si="12"/>
        <v>-4397381</v>
      </c>
      <c r="Z69" s="83">
        <f>+IF(X69&lt;&gt;0,+(Y69/X69)*100,0)</f>
        <v>-8.840829262672175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72292831</v>
      </c>
      <c r="D5" s="45">
        <f t="shared" si="0"/>
        <v>0</v>
      </c>
      <c r="E5" s="46">
        <f t="shared" si="0"/>
        <v>76121686</v>
      </c>
      <c r="F5" s="46">
        <f t="shared" si="0"/>
        <v>79306494</v>
      </c>
      <c r="G5" s="46">
        <f t="shared" si="0"/>
        <v>1168989</v>
      </c>
      <c r="H5" s="46">
        <f t="shared" si="0"/>
        <v>1980206</v>
      </c>
      <c r="I5" s="46">
        <f t="shared" si="0"/>
        <v>5337748</v>
      </c>
      <c r="J5" s="46">
        <f t="shared" si="0"/>
        <v>8486943</v>
      </c>
      <c r="K5" s="46">
        <f t="shared" si="0"/>
        <v>2740010</v>
      </c>
      <c r="L5" s="46">
        <f t="shared" si="0"/>
        <v>5229697</v>
      </c>
      <c r="M5" s="46">
        <f t="shared" si="0"/>
        <v>4547956</v>
      </c>
      <c r="N5" s="46">
        <f t="shared" si="0"/>
        <v>12517663</v>
      </c>
      <c r="O5" s="46">
        <f t="shared" si="0"/>
        <v>2964378</v>
      </c>
      <c r="P5" s="46">
        <f t="shared" si="0"/>
        <v>6613963</v>
      </c>
      <c r="Q5" s="46">
        <f t="shared" si="0"/>
        <v>6450545</v>
      </c>
      <c r="R5" s="46">
        <f t="shared" si="0"/>
        <v>16028886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37033492</v>
      </c>
      <c r="X5" s="46">
        <f t="shared" si="0"/>
        <v>59479871</v>
      </c>
      <c r="Y5" s="46">
        <f t="shared" si="0"/>
        <v>-22446379</v>
      </c>
      <c r="Z5" s="47">
        <f>+IF(X5&lt;&gt;0,+(Y5/X5)*100,0)</f>
        <v>-37.7377735066036</v>
      </c>
      <c r="AA5" s="48">
        <f>SUM(AA11:AA18)</f>
        <v>79306494</v>
      </c>
    </row>
    <row r="6" spans="1:27" ht="12.75">
      <c r="A6" s="49" t="s">
        <v>32</v>
      </c>
      <c r="B6" s="50"/>
      <c r="C6" s="9">
        <v>5227322</v>
      </c>
      <c r="D6" s="10"/>
      <c r="E6" s="11">
        <v>22410644</v>
      </c>
      <c r="F6" s="11">
        <v>20798523</v>
      </c>
      <c r="G6" s="11">
        <v>654407</v>
      </c>
      <c r="H6" s="11">
        <v>1004586</v>
      </c>
      <c r="I6" s="11">
        <v>1331144</v>
      </c>
      <c r="J6" s="11">
        <v>2990137</v>
      </c>
      <c r="K6" s="11">
        <v>872427</v>
      </c>
      <c r="L6" s="11">
        <v>1773462</v>
      </c>
      <c r="M6" s="11">
        <v>1215127</v>
      </c>
      <c r="N6" s="11">
        <v>3861016</v>
      </c>
      <c r="O6" s="11">
        <v>1109357</v>
      </c>
      <c r="P6" s="11">
        <v>1467357</v>
      </c>
      <c r="Q6" s="11">
        <v>2330109</v>
      </c>
      <c r="R6" s="11">
        <v>4906823</v>
      </c>
      <c r="S6" s="11"/>
      <c r="T6" s="11"/>
      <c r="U6" s="11"/>
      <c r="V6" s="11"/>
      <c r="W6" s="11">
        <v>11757976</v>
      </c>
      <c r="X6" s="11">
        <v>15598892</v>
      </c>
      <c r="Y6" s="11">
        <v>-3840916</v>
      </c>
      <c r="Z6" s="2">
        <v>-24.62</v>
      </c>
      <c r="AA6" s="15">
        <v>20798523</v>
      </c>
    </row>
    <row r="7" spans="1:27" ht="12.75">
      <c r="A7" s="49" t="s">
        <v>33</v>
      </c>
      <c r="B7" s="50"/>
      <c r="C7" s="9">
        <v>11668913</v>
      </c>
      <c r="D7" s="10"/>
      <c r="E7" s="11">
        <v>16941930</v>
      </c>
      <c r="F7" s="11">
        <v>16941930</v>
      </c>
      <c r="G7" s="11">
        <v>99661</v>
      </c>
      <c r="H7" s="11">
        <v>515659</v>
      </c>
      <c r="I7" s="11">
        <v>2242791</v>
      </c>
      <c r="J7" s="11">
        <v>2858111</v>
      </c>
      <c r="K7" s="11">
        <v>421688</v>
      </c>
      <c r="L7" s="11">
        <v>527577</v>
      </c>
      <c r="M7" s="11">
        <v>1842653</v>
      </c>
      <c r="N7" s="11">
        <v>2791918</v>
      </c>
      <c r="O7" s="11">
        <v>305504</v>
      </c>
      <c r="P7" s="11">
        <v>2035720</v>
      </c>
      <c r="Q7" s="11">
        <v>1541605</v>
      </c>
      <c r="R7" s="11">
        <v>3882829</v>
      </c>
      <c r="S7" s="11"/>
      <c r="T7" s="11"/>
      <c r="U7" s="11"/>
      <c r="V7" s="11"/>
      <c r="W7" s="11">
        <v>9532858</v>
      </c>
      <c r="X7" s="11">
        <v>12706448</v>
      </c>
      <c r="Y7" s="11">
        <v>-3173590</v>
      </c>
      <c r="Z7" s="2">
        <v>-24.98</v>
      </c>
      <c r="AA7" s="15">
        <v>16941930</v>
      </c>
    </row>
    <row r="8" spans="1:27" ht="12.75">
      <c r="A8" s="49" t="s">
        <v>34</v>
      </c>
      <c r="B8" s="50"/>
      <c r="C8" s="9">
        <v>2383150</v>
      </c>
      <c r="D8" s="10"/>
      <c r="E8" s="11">
        <v>5600000</v>
      </c>
      <c r="F8" s="11">
        <v>4300802</v>
      </c>
      <c r="G8" s="11">
        <v>77625</v>
      </c>
      <c r="H8" s="11">
        <v>46301</v>
      </c>
      <c r="I8" s="11">
        <v>246226</v>
      </c>
      <c r="J8" s="11">
        <v>370152</v>
      </c>
      <c r="K8" s="11">
        <v>50274</v>
      </c>
      <c r="L8" s="11">
        <v>66999</v>
      </c>
      <c r="M8" s="11">
        <v>39744</v>
      </c>
      <c r="N8" s="11">
        <v>157017</v>
      </c>
      <c r="O8" s="11">
        <v>27426</v>
      </c>
      <c r="P8" s="11">
        <v>273046</v>
      </c>
      <c r="Q8" s="11">
        <v>97175</v>
      </c>
      <c r="R8" s="11">
        <v>397647</v>
      </c>
      <c r="S8" s="11"/>
      <c r="T8" s="11"/>
      <c r="U8" s="11"/>
      <c r="V8" s="11"/>
      <c r="W8" s="11">
        <v>924816</v>
      </c>
      <c r="X8" s="11">
        <v>3225602</v>
      </c>
      <c r="Y8" s="11">
        <v>-2300786</v>
      </c>
      <c r="Z8" s="2">
        <v>-71.33</v>
      </c>
      <c r="AA8" s="15">
        <v>4300802</v>
      </c>
    </row>
    <row r="9" spans="1:27" ht="12.75">
      <c r="A9" s="49" t="s">
        <v>35</v>
      </c>
      <c r="B9" s="50"/>
      <c r="C9" s="9">
        <v>13283916</v>
      </c>
      <c r="D9" s="10"/>
      <c r="E9" s="11">
        <v>9762000</v>
      </c>
      <c r="F9" s="11">
        <v>9797357</v>
      </c>
      <c r="G9" s="11">
        <v>675</v>
      </c>
      <c r="H9" s="11">
        <v>1923</v>
      </c>
      <c r="I9" s="11">
        <v>128684</v>
      </c>
      <c r="J9" s="11">
        <v>131282</v>
      </c>
      <c r="K9" s="11">
        <v>33372</v>
      </c>
      <c r="L9" s="11">
        <v>550581</v>
      </c>
      <c r="M9" s="11">
        <v>20119</v>
      </c>
      <c r="N9" s="11">
        <v>604072</v>
      </c>
      <c r="O9" s="11">
        <v>1003385</v>
      </c>
      <c r="P9" s="11">
        <v>1177654</v>
      </c>
      <c r="Q9" s="11">
        <v>1323386</v>
      </c>
      <c r="R9" s="11">
        <v>3504425</v>
      </c>
      <c r="S9" s="11"/>
      <c r="T9" s="11"/>
      <c r="U9" s="11"/>
      <c r="V9" s="11"/>
      <c r="W9" s="11">
        <v>4239779</v>
      </c>
      <c r="X9" s="11">
        <v>7348018</v>
      </c>
      <c r="Y9" s="11">
        <v>-3108239</v>
      </c>
      <c r="Z9" s="2">
        <v>-42.3</v>
      </c>
      <c r="AA9" s="15">
        <v>9797357</v>
      </c>
    </row>
    <row r="10" spans="1:27" ht="12.75">
      <c r="A10" s="49" t="s">
        <v>36</v>
      </c>
      <c r="B10" s="50"/>
      <c r="C10" s="9">
        <v>159731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32723032</v>
      </c>
      <c r="D11" s="53">
        <f t="shared" si="1"/>
        <v>0</v>
      </c>
      <c r="E11" s="54">
        <f t="shared" si="1"/>
        <v>54714574</v>
      </c>
      <c r="F11" s="54">
        <f t="shared" si="1"/>
        <v>51838612</v>
      </c>
      <c r="G11" s="54">
        <f t="shared" si="1"/>
        <v>832368</v>
      </c>
      <c r="H11" s="54">
        <f t="shared" si="1"/>
        <v>1568469</v>
      </c>
      <c r="I11" s="54">
        <f t="shared" si="1"/>
        <v>3948845</v>
      </c>
      <c r="J11" s="54">
        <f t="shared" si="1"/>
        <v>6349682</v>
      </c>
      <c r="K11" s="54">
        <f t="shared" si="1"/>
        <v>1377761</v>
      </c>
      <c r="L11" s="54">
        <f t="shared" si="1"/>
        <v>2918619</v>
      </c>
      <c r="M11" s="54">
        <f t="shared" si="1"/>
        <v>3117643</v>
      </c>
      <c r="N11" s="54">
        <f t="shared" si="1"/>
        <v>7414023</v>
      </c>
      <c r="O11" s="54">
        <f t="shared" si="1"/>
        <v>2445672</v>
      </c>
      <c r="P11" s="54">
        <f t="shared" si="1"/>
        <v>4953777</v>
      </c>
      <c r="Q11" s="54">
        <f t="shared" si="1"/>
        <v>5292275</v>
      </c>
      <c r="R11" s="54">
        <f t="shared" si="1"/>
        <v>12691724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26455429</v>
      </c>
      <c r="X11" s="54">
        <f t="shared" si="1"/>
        <v>38878960</v>
      </c>
      <c r="Y11" s="54">
        <f t="shared" si="1"/>
        <v>-12423531</v>
      </c>
      <c r="Z11" s="55">
        <f>+IF(X11&lt;&gt;0,+(Y11/X11)*100,0)</f>
        <v>-31.95438098138428</v>
      </c>
      <c r="AA11" s="56">
        <f>SUM(AA6:AA10)</f>
        <v>51838612</v>
      </c>
    </row>
    <row r="12" spans="1:27" ht="12.75">
      <c r="A12" s="57" t="s">
        <v>38</v>
      </c>
      <c r="B12" s="38"/>
      <c r="C12" s="9">
        <v>2062506</v>
      </c>
      <c r="D12" s="10"/>
      <c r="E12" s="11">
        <v>7784211</v>
      </c>
      <c r="F12" s="11">
        <v>9076291</v>
      </c>
      <c r="G12" s="11">
        <v>7842</v>
      </c>
      <c r="H12" s="11"/>
      <c r="I12" s="11">
        <v>252119</v>
      </c>
      <c r="J12" s="11">
        <v>259961</v>
      </c>
      <c r="K12" s="11">
        <v>330883</v>
      </c>
      <c r="L12" s="11">
        <v>1088296</v>
      </c>
      <c r="M12" s="11">
        <v>261550</v>
      </c>
      <c r="N12" s="11">
        <v>1680729</v>
      </c>
      <c r="O12" s="11">
        <v>313243</v>
      </c>
      <c r="P12" s="11">
        <v>1061907</v>
      </c>
      <c r="Q12" s="11">
        <v>352595</v>
      </c>
      <c r="R12" s="11">
        <v>1727745</v>
      </c>
      <c r="S12" s="11"/>
      <c r="T12" s="11"/>
      <c r="U12" s="11"/>
      <c r="V12" s="11"/>
      <c r="W12" s="11">
        <v>3668435</v>
      </c>
      <c r="X12" s="11">
        <v>6807218</v>
      </c>
      <c r="Y12" s="11">
        <v>-3138783</v>
      </c>
      <c r="Z12" s="2">
        <v>-46.11</v>
      </c>
      <c r="AA12" s="15">
        <v>9076291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37507293</v>
      </c>
      <c r="D15" s="10"/>
      <c r="E15" s="11">
        <v>13622901</v>
      </c>
      <c r="F15" s="11">
        <v>18391591</v>
      </c>
      <c r="G15" s="11">
        <v>328779</v>
      </c>
      <c r="H15" s="11">
        <v>411737</v>
      </c>
      <c r="I15" s="11">
        <v>1136784</v>
      </c>
      <c r="J15" s="11">
        <v>1877300</v>
      </c>
      <c r="K15" s="11">
        <v>1031366</v>
      </c>
      <c r="L15" s="11">
        <v>1222782</v>
      </c>
      <c r="M15" s="11">
        <v>1168763</v>
      </c>
      <c r="N15" s="11">
        <v>3422911</v>
      </c>
      <c r="O15" s="11">
        <v>205463</v>
      </c>
      <c r="P15" s="11">
        <v>598279</v>
      </c>
      <c r="Q15" s="11">
        <v>805675</v>
      </c>
      <c r="R15" s="11">
        <v>1609417</v>
      </c>
      <c r="S15" s="11"/>
      <c r="T15" s="11"/>
      <c r="U15" s="11"/>
      <c r="V15" s="11"/>
      <c r="W15" s="11">
        <v>6909628</v>
      </c>
      <c r="X15" s="11">
        <v>13793693</v>
      </c>
      <c r="Y15" s="11">
        <v>-6884065</v>
      </c>
      <c r="Z15" s="2">
        <v>-49.91</v>
      </c>
      <c r="AA15" s="15">
        <v>18391591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74730435</v>
      </c>
      <c r="D20" s="62">
        <f t="shared" si="2"/>
        <v>0</v>
      </c>
      <c r="E20" s="63">
        <f t="shared" si="2"/>
        <v>71944479</v>
      </c>
      <c r="F20" s="63">
        <f t="shared" si="2"/>
        <v>71095797</v>
      </c>
      <c r="G20" s="63">
        <f t="shared" si="2"/>
        <v>202794</v>
      </c>
      <c r="H20" s="63">
        <f t="shared" si="2"/>
        <v>2549190</v>
      </c>
      <c r="I20" s="63">
        <f t="shared" si="2"/>
        <v>3447360</v>
      </c>
      <c r="J20" s="63">
        <f t="shared" si="2"/>
        <v>6199344</v>
      </c>
      <c r="K20" s="63">
        <f t="shared" si="2"/>
        <v>4259773</v>
      </c>
      <c r="L20" s="63">
        <f t="shared" si="2"/>
        <v>4502788</v>
      </c>
      <c r="M20" s="63">
        <f t="shared" si="2"/>
        <v>6093178</v>
      </c>
      <c r="N20" s="63">
        <f t="shared" si="2"/>
        <v>14855739</v>
      </c>
      <c r="O20" s="63">
        <f t="shared" si="2"/>
        <v>1117233</v>
      </c>
      <c r="P20" s="63">
        <f t="shared" si="2"/>
        <v>2220233</v>
      </c>
      <c r="Q20" s="63">
        <f t="shared" si="2"/>
        <v>6738622</v>
      </c>
      <c r="R20" s="63">
        <f t="shared" si="2"/>
        <v>10076088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31131171</v>
      </c>
      <c r="X20" s="63">
        <f t="shared" si="2"/>
        <v>53321848</v>
      </c>
      <c r="Y20" s="63">
        <f t="shared" si="2"/>
        <v>-22190677</v>
      </c>
      <c r="Z20" s="64">
        <f>+IF(X20&lt;&gt;0,+(Y20/X20)*100,0)</f>
        <v>-41.61648148428764</v>
      </c>
      <c r="AA20" s="65">
        <f>SUM(AA26:AA33)</f>
        <v>71095797</v>
      </c>
    </row>
    <row r="21" spans="1:27" ht="12.75">
      <c r="A21" s="49" t="s">
        <v>32</v>
      </c>
      <c r="B21" s="50"/>
      <c r="C21" s="9">
        <v>36861985</v>
      </c>
      <c r="D21" s="10"/>
      <c r="E21" s="11">
        <v>16923704</v>
      </c>
      <c r="F21" s="11">
        <v>16708924</v>
      </c>
      <c r="G21" s="11"/>
      <c r="H21" s="11">
        <v>1080938</v>
      </c>
      <c r="I21" s="11">
        <v>1368935</v>
      </c>
      <c r="J21" s="11">
        <v>2449873</v>
      </c>
      <c r="K21" s="11">
        <v>1011535</v>
      </c>
      <c r="L21" s="11">
        <v>1841664</v>
      </c>
      <c r="M21" s="11">
        <v>2585028</v>
      </c>
      <c r="N21" s="11">
        <v>5438227</v>
      </c>
      <c r="O21" s="11">
        <v>106974</v>
      </c>
      <c r="P21" s="11">
        <v>218689</v>
      </c>
      <c r="Q21" s="11">
        <v>2595085</v>
      </c>
      <c r="R21" s="11">
        <v>2920748</v>
      </c>
      <c r="S21" s="11"/>
      <c r="T21" s="11"/>
      <c r="U21" s="11"/>
      <c r="V21" s="11"/>
      <c r="W21" s="11">
        <v>10808848</v>
      </c>
      <c r="X21" s="11">
        <v>12531693</v>
      </c>
      <c r="Y21" s="11">
        <v>-1722845</v>
      </c>
      <c r="Z21" s="2">
        <v>-13.75</v>
      </c>
      <c r="AA21" s="15">
        <v>16708924</v>
      </c>
    </row>
    <row r="22" spans="1:27" ht="12.75">
      <c r="A22" s="49" t="s">
        <v>33</v>
      </c>
      <c r="B22" s="50"/>
      <c r="C22" s="9">
        <v>11517699</v>
      </c>
      <c r="D22" s="10"/>
      <c r="E22" s="11">
        <v>10695000</v>
      </c>
      <c r="F22" s="11">
        <v>10695000</v>
      </c>
      <c r="G22" s="11">
        <v>113043</v>
      </c>
      <c r="H22" s="11">
        <v>1430589</v>
      </c>
      <c r="I22" s="11">
        <v>1177615</v>
      </c>
      <c r="J22" s="11">
        <v>2721247</v>
      </c>
      <c r="K22" s="11">
        <v>914049</v>
      </c>
      <c r="L22" s="11">
        <v>1226805</v>
      </c>
      <c r="M22" s="11">
        <v>148563</v>
      </c>
      <c r="N22" s="11">
        <v>2289417</v>
      </c>
      <c r="O22" s="11">
        <v>431121</v>
      </c>
      <c r="P22" s="11">
        <v>364160</v>
      </c>
      <c r="Q22" s="11">
        <v>1803343</v>
      </c>
      <c r="R22" s="11">
        <v>2598624</v>
      </c>
      <c r="S22" s="11"/>
      <c r="T22" s="11"/>
      <c r="U22" s="11"/>
      <c r="V22" s="11"/>
      <c r="W22" s="11">
        <v>7609288</v>
      </c>
      <c r="X22" s="11">
        <v>8021250</v>
      </c>
      <c r="Y22" s="11">
        <v>-411962</v>
      </c>
      <c r="Z22" s="2">
        <v>-5.14</v>
      </c>
      <c r="AA22" s="15">
        <v>10695000</v>
      </c>
    </row>
    <row r="23" spans="1:27" ht="12.75">
      <c r="A23" s="49" t="s">
        <v>34</v>
      </c>
      <c r="B23" s="50"/>
      <c r="C23" s="9">
        <v>10855467</v>
      </c>
      <c r="D23" s="10"/>
      <c r="E23" s="11">
        <v>21241425</v>
      </c>
      <c r="F23" s="11">
        <v>22566756</v>
      </c>
      <c r="G23" s="11"/>
      <c r="H23" s="11"/>
      <c r="I23" s="11">
        <v>330722</v>
      </c>
      <c r="J23" s="11">
        <v>330722</v>
      </c>
      <c r="K23" s="11">
        <v>1239271</v>
      </c>
      <c r="L23" s="11">
        <v>444400</v>
      </c>
      <c r="M23" s="11">
        <v>368058</v>
      </c>
      <c r="N23" s="11">
        <v>2051729</v>
      </c>
      <c r="O23" s="11">
        <v>132764</v>
      </c>
      <c r="P23" s="11">
        <v>995517</v>
      </c>
      <c r="Q23" s="11">
        <v>1760336</v>
      </c>
      <c r="R23" s="11">
        <v>2888617</v>
      </c>
      <c r="S23" s="11"/>
      <c r="T23" s="11"/>
      <c r="U23" s="11"/>
      <c r="V23" s="11"/>
      <c r="W23" s="11">
        <v>5271068</v>
      </c>
      <c r="X23" s="11">
        <v>16925067</v>
      </c>
      <c r="Y23" s="11">
        <v>-11653999</v>
      </c>
      <c r="Z23" s="2">
        <v>-68.86</v>
      </c>
      <c r="AA23" s="15">
        <v>22566756</v>
      </c>
    </row>
    <row r="24" spans="1:27" ht="12.75">
      <c r="A24" s="49" t="s">
        <v>35</v>
      </c>
      <c r="B24" s="50"/>
      <c r="C24" s="9">
        <v>3927290</v>
      </c>
      <c r="D24" s="10"/>
      <c r="E24" s="11">
        <v>6900951</v>
      </c>
      <c r="F24" s="11">
        <v>8504361</v>
      </c>
      <c r="G24" s="11"/>
      <c r="H24" s="11"/>
      <c r="I24" s="11">
        <v>42035</v>
      </c>
      <c r="J24" s="11">
        <v>42035</v>
      </c>
      <c r="K24" s="11">
        <v>371637</v>
      </c>
      <c r="L24" s="11">
        <v>108461</v>
      </c>
      <c r="M24" s="11">
        <v>785861</v>
      </c>
      <c r="N24" s="11">
        <v>1265959</v>
      </c>
      <c r="O24" s="11">
        <v>2935</v>
      </c>
      <c r="P24" s="11">
        <v>81683</v>
      </c>
      <c r="Q24" s="11">
        <v>161369</v>
      </c>
      <c r="R24" s="11">
        <v>245987</v>
      </c>
      <c r="S24" s="11"/>
      <c r="T24" s="11"/>
      <c r="U24" s="11"/>
      <c r="V24" s="11"/>
      <c r="W24" s="11">
        <v>1553981</v>
      </c>
      <c r="X24" s="11">
        <v>6378271</v>
      </c>
      <c r="Y24" s="11">
        <v>-4824290</v>
      </c>
      <c r="Z24" s="2">
        <v>-75.64</v>
      </c>
      <c r="AA24" s="15">
        <v>8504361</v>
      </c>
    </row>
    <row r="25" spans="1:27" ht="12.75">
      <c r="A25" s="49" t="s">
        <v>36</v>
      </c>
      <c r="B25" s="50"/>
      <c r="C25" s="9">
        <v>264607</v>
      </c>
      <c r="D25" s="10"/>
      <c r="E25" s="11"/>
      <c r="F25" s="11">
        <v>15000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11250</v>
      </c>
      <c r="Y25" s="11">
        <v>-11250</v>
      </c>
      <c r="Z25" s="2">
        <v>-100</v>
      </c>
      <c r="AA25" s="15">
        <v>15000</v>
      </c>
    </row>
    <row r="26" spans="1:27" ht="12.75">
      <c r="A26" s="51" t="s">
        <v>37</v>
      </c>
      <c r="B26" s="66"/>
      <c r="C26" s="52">
        <f aca="true" t="shared" si="3" ref="C26:Y26">SUM(C21:C25)</f>
        <v>63427048</v>
      </c>
      <c r="D26" s="53">
        <f t="shared" si="3"/>
        <v>0</v>
      </c>
      <c r="E26" s="54">
        <f t="shared" si="3"/>
        <v>55761080</v>
      </c>
      <c r="F26" s="54">
        <f t="shared" si="3"/>
        <v>58490041</v>
      </c>
      <c r="G26" s="54">
        <f t="shared" si="3"/>
        <v>113043</v>
      </c>
      <c r="H26" s="54">
        <f t="shared" si="3"/>
        <v>2511527</v>
      </c>
      <c r="I26" s="54">
        <f t="shared" si="3"/>
        <v>2919307</v>
      </c>
      <c r="J26" s="54">
        <f t="shared" si="3"/>
        <v>5543877</v>
      </c>
      <c r="K26" s="54">
        <f t="shared" si="3"/>
        <v>3536492</v>
      </c>
      <c r="L26" s="54">
        <f t="shared" si="3"/>
        <v>3621330</v>
      </c>
      <c r="M26" s="54">
        <f t="shared" si="3"/>
        <v>3887510</v>
      </c>
      <c r="N26" s="54">
        <f t="shared" si="3"/>
        <v>11045332</v>
      </c>
      <c r="O26" s="54">
        <f t="shared" si="3"/>
        <v>673794</v>
      </c>
      <c r="P26" s="54">
        <f t="shared" si="3"/>
        <v>1660049</v>
      </c>
      <c r="Q26" s="54">
        <f t="shared" si="3"/>
        <v>6320133</v>
      </c>
      <c r="R26" s="54">
        <f t="shared" si="3"/>
        <v>8653976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25243185</v>
      </c>
      <c r="X26" s="54">
        <f t="shared" si="3"/>
        <v>43867531</v>
      </c>
      <c r="Y26" s="54">
        <f t="shared" si="3"/>
        <v>-18624346</v>
      </c>
      <c r="Z26" s="55">
        <f>+IF(X26&lt;&gt;0,+(Y26/X26)*100,0)</f>
        <v>-42.45587926979524</v>
      </c>
      <c r="AA26" s="56">
        <f>SUM(AA21:AA25)</f>
        <v>58490041</v>
      </c>
    </row>
    <row r="27" spans="1:27" ht="12.75">
      <c r="A27" s="57" t="s">
        <v>38</v>
      </c>
      <c r="B27" s="67"/>
      <c r="C27" s="9">
        <v>4634257</v>
      </c>
      <c r="D27" s="10"/>
      <c r="E27" s="11">
        <v>4512149</v>
      </c>
      <c r="F27" s="11">
        <v>4790703</v>
      </c>
      <c r="G27" s="11"/>
      <c r="H27" s="11">
        <v>9649</v>
      </c>
      <c r="I27" s="11">
        <v>250982</v>
      </c>
      <c r="J27" s="11">
        <v>260631</v>
      </c>
      <c r="K27" s="11">
        <v>598094</v>
      </c>
      <c r="L27" s="11">
        <v>32925</v>
      </c>
      <c r="M27" s="11">
        <v>513911</v>
      </c>
      <c r="N27" s="11">
        <v>1144930</v>
      </c>
      <c r="O27" s="11">
        <v>2024</v>
      </c>
      <c r="P27" s="11">
        <v>69026</v>
      </c>
      <c r="Q27" s="11">
        <v>241210</v>
      </c>
      <c r="R27" s="11">
        <v>312260</v>
      </c>
      <c r="S27" s="11"/>
      <c r="T27" s="11"/>
      <c r="U27" s="11"/>
      <c r="V27" s="11"/>
      <c r="W27" s="11">
        <v>1717821</v>
      </c>
      <c r="X27" s="11">
        <v>3593027</v>
      </c>
      <c r="Y27" s="11">
        <v>-1875206</v>
      </c>
      <c r="Z27" s="2">
        <v>-52.19</v>
      </c>
      <c r="AA27" s="15">
        <v>4790703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6669130</v>
      </c>
      <c r="D30" s="10"/>
      <c r="E30" s="11">
        <v>11671250</v>
      </c>
      <c r="F30" s="11">
        <v>7815053</v>
      </c>
      <c r="G30" s="11">
        <v>89751</v>
      </c>
      <c r="H30" s="11">
        <v>28014</v>
      </c>
      <c r="I30" s="11">
        <v>277071</v>
      </c>
      <c r="J30" s="11">
        <v>394836</v>
      </c>
      <c r="K30" s="11">
        <v>125187</v>
      </c>
      <c r="L30" s="11">
        <v>848533</v>
      </c>
      <c r="M30" s="11">
        <v>1691757</v>
      </c>
      <c r="N30" s="11">
        <v>2665477</v>
      </c>
      <c r="O30" s="11">
        <v>441415</v>
      </c>
      <c r="P30" s="11">
        <v>491158</v>
      </c>
      <c r="Q30" s="11">
        <v>177279</v>
      </c>
      <c r="R30" s="11">
        <v>1109852</v>
      </c>
      <c r="S30" s="11"/>
      <c r="T30" s="11"/>
      <c r="U30" s="11"/>
      <c r="V30" s="11"/>
      <c r="W30" s="11">
        <v>4170165</v>
      </c>
      <c r="X30" s="11">
        <v>5861290</v>
      </c>
      <c r="Y30" s="11">
        <v>-1691125</v>
      </c>
      <c r="Z30" s="2">
        <v>-28.85</v>
      </c>
      <c r="AA30" s="15">
        <v>7815053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42089307</v>
      </c>
      <c r="D36" s="10">
        <f t="shared" si="4"/>
        <v>0</v>
      </c>
      <c r="E36" s="11">
        <f t="shared" si="4"/>
        <v>39334348</v>
      </c>
      <c r="F36" s="11">
        <f t="shared" si="4"/>
        <v>37507447</v>
      </c>
      <c r="G36" s="11">
        <f t="shared" si="4"/>
        <v>654407</v>
      </c>
      <c r="H36" s="11">
        <f t="shared" si="4"/>
        <v>2085524</v>
      </c>
      <c r="I36" s="11">
        <f t="shared" si="4"/>
        <v>2700079</v>
      </c>
      <c r="J36" s="11">
        <f t="shared" si="4"/>
        <v>5440010</v>
      </c>
      <c r="K36" s="11">
        <f t="shared" si="4"/>
        <v>1883962</v>
      </c>
      <c r="L36" s="11">
        <f t="shared" si="4"/>
        <v>3615126</v>
      </c>
      <c r="M36" s="11">
        <f t="shared" si="4"/>
        <v>3800155</v>
      </c>
      <c r="N36" s="11">
        <f t="shared" si="4"/>
        <v>9299243</v>
      </c>
      <c r="O36" s="11">
        <f t="shared" si="4"/>
        <v>1216331</v>
      </c>
      <c r="P36" s="11">
        <f t="shared" si="4"/>
        <v>1686046</v>
      </c>
      <c r="Q36" s="11">
        <f t="shared" si="4"/>
        <v>4925194</v>
      </c>
      <c r="R36" s="11">
        <f t="shared" si="4"/>
        <v>7827571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22566824</v>
      </c>
      <c r="X36" s="11">
        <f t="shared" si="4"/>
        <v>28130585</v>
      </c>
      <c r="Y36" s="11">
        <f t="shared" si="4"/>
        <v>-5563761</v>
      </c>
      <c r="Z36" s="2">
        <f aca="true" t="shared" si="5" ref="Z36:Z49">+IF(X36&lt;&gt;0,+(Y36/X36)*100,0)</f>
        <v>-19.778333795760027</v>
      </c>
      <c r="AA36" s="15">
        <f>AA6+AA21</f>
        <v>37507447</v>
      </c>
    </row>
    <row r="37" spans="1:27" ht="12.75">
      <c r="A37" s="49" t="s">
        <v>33</v>
      </c>
      <c r="B37" s="50"/>
      <c r="C37" s="9">
        <f t="shared" si="4"/>
        <v>23186612</v>
      </c>
      <c r="D37" s="10">
        <f t="shared" si="4"/>
        <v>0</v>
      </c>
      <c r="E37" s="11">
        <f t="shared" si="4"/>
        <v>27636930</v>
      </c>
      <c r="F37" s="11">
        <f t="shared" si="4"/>
        <v>27636930</v>
      </c>
      <c r="G37" s="11">
        <f t="shared" si="4"/>
        <v>212704</v>
      </c>
      <c r="H37" s="11">
        <f t="shared" si="4"/>
        <v>1946248</v>
      </c>
      <c r="I37" s="11">
        <f t="shared" si="4"/>
        <v>3420406</v>
      </c>
      <c r="J37" s="11">
        <f t="shared" si="4"/>
        <v>5579358</v>
      </c>
      <c r="K37" s="11">
        <f t="shared" si="4"/>
        <v>1335737</v>
      </c>
      <c r="L37" s="11">
        <f t="shared" si="4"/>
        <v>1754382</v>
      </c>
      <c r="M37" s="11">
        <f t="shared" si="4"/>
        <v>1991216</v>
      </c>
      <c r="N37" s="11">
        <f t="shared" si="4"/>
        <v>5081335</v>
      </c>
      <c r="O37" s="11">
        <f t="shared" si="4"/>
        <v>736625</v>
      </c>
      <c r="P37" s="11">
        <f t="shared" si="4"/>
        <v>2399880</v>
      </c>
      <c r="Q37" s="11">
        <f t="shared" si="4"/>
        <v>3344948</v>
      </c>
      <c r="R37" s="11">
        <f t="shared" si="4"/>
        <v>6481453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17142146</v>
      </c>
      <c r="X37" s="11">
        <f t="shared" si="4"/>
        <v>20727698</v>
      </c>
      <c r="Y37" s="11">
        <f t="shared" si="4"/>
        <v>-3585552</v>
      </c>
      <c r="Z37" s="2">
        <f t="shared" si="5"/>
        <v>-17.29836086959584</v>
      </c>
      <c r="AA37" s="15">
        <f>AA7+AA22</f>
        <v>27636930</v>
      </c>
    </row>
    <row r="38" spans="1:27" ht="12.75">
      <c r="A38" s="49" t="s">
        <v>34</v>
      </c>
      <c r="B38" s="50"/>
      <c r="C38" s="9">
        <f t="shared" si="4"/>
        <v>13238617</v>
      </c>
      <c r="D38" s="10">
        <f t="shared" si="4"/>
        <v>0</v>
      </c>
      <c r="E38" s="11">
        <f t="shared" si="4"/>
        <v>26841425</v>
      </c>
      <c r="F38" s="11">
        <f t="shared" si="4"/>
        <v>26867558</v>
      </c>
      <c r="G38" s="11">
        <f t="shared" si="4"/>
        <v>77625</v>
      </c>
      <c r="H38" s="11">
        <f t="shared" si="4"/>
        <v>46301</v>
      </c>
      <c r="I38" s="11">
        <f t="shared" si="4"/>
        <v>576948</v>
      </c>
      <c r="J38" s="11">
        <f t="shared" si="4"/>
        <v>700874</v>
      </c>
      <c r="K38" s="11">
        <f t="shared" si="4"/>
        <v>1289545</v>
      </c>
      <c r="L38" s="11">
        <f t="shared" si="4"/>
        <v>511399</v>
      </c>
      <c r="M38" s="11">
        <f t="shared" si="4"/>
        <v>407802</v>
      </c>
      <c r="N38" s="11">
        <f t="shared" si="4"/>
        <v>2208746</v>
      </c>
      <c r="O38" s="11">
        <f t="shared" si="4"/>
        <v>160190</v>
      </c>
      <c r="P38" s="11">
        <f t="shared" si="4"/>
        <v>1268563</v>
      </c>
      <c r="Q38" s="11">
        <f t="shared" si="4"/>
        <v>1857511</v>
      </c>
      <c r="R38" s="11">
        <f t="shared" si="4"/>
        <v>3286264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6195884</v>
      </c>
      <c r="X38" s="11">
        <f t="shared" si="4"/>
        <v>20150669</v>
      </c>
      <c r="Y38" s="11">
        <f t="shared" si="4"/>
        <v>-13954785</v>
      </c>
      <c r="Z38" s="2">
        <f t="shared" si="5"/>
        <v>-69.25221688669492</v>
      </c>
      <c r="AA38" s="15">
        <f>AA8+AA23</f>
        <v>26867558</v>
      </c>
    </row>
    <row r="39" spans="1:27" ht="12.75">
      <c r="A39" s="49" t="s">
        <v>35</v>
      </c>
      <c r="B39" s="50"/>
      <c r="C39" s="9">
        <f t="shared" si="4"/>
        <v>17211206</v>
      </c>
      <c r="D39" s="10">
        <f t="shared" si="4"/>
        <v>0</v>
      </c>
      <c r="E39" s="11">
        <f t="shared" si="4"/>
        <v>16662951</v>
      </c>
      <c r="F39" s="11">
        <f t="shared" si="4"/>
        <v>18301718</v>
      </c>
      <c r="G39" s="11">
        <f t="shared" si="4"/>
        <v>675</v>
      </c>
      <c r="H39" s="11">
        <f t="shared" si="4"/>
        <v>1923</v>
      </c>
      <c r="I39" s="11">
        <f t="shared" si="4"/>
        <v>170719</v>
      </c>
      <c r="J39" s="11">
        <f t="shared" si="4"/>
        <v>173317</v>
      </c>
      <c r="K39" s="11">
        <f t="shared" si="4"/>
        <v>405009</v>
      </c>
      <c r="L39" s="11">
        <f t="shared" si="4"/>
        <v>659042</v>
      </c>
      <c r="M39" s="11">
        <f t="shared" si="4"/>
        <v>805980</v>
      </c>
      <c r="N39" s="11">
        <f t="shared" si="4"/>
        <v>1870031</v>
      </c>
      <c r="O39" s="11">
        <f t="shared" si="4"/>
        <v>1006320</v>
      </c>
      <c r="P39" s="11">
        <f t="shared" si="4"/>
        <v>1259337</v>
      </c>
      <c r="Q39" s="11">
        <f t="shared" si="4"/>
        <v>1484755</v>
      </c>
      <c r="R39" s="11">
        <f t="shared" si="4"/>
        <v>3750412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5793760</v>
      </c>
      <c r="X39" s="11">
        <f t="shared" si="4"/>
        <v>13726289</v>
      </c>
      <c r="Y39" s="11">
        <f t="shared" si="4"/>
        <v>-7932529</v>
      </c>
      <c r="Z39" s="2">
        <f t="shared" si="5"/>
        <v>-57.79077651650785</v>
      </c>
      <c r="AA39" s="15">
        <f>AA9+AA24</f>
        <v>18301718</v>
      </c>
    </row>
    <row r="40" spans="1:27" ht="12.75">
      <c r="A40" s="49" t="s">
        <v>36</v>
      </c>
      <c r="B40" s="50"/>
      <c r="C40" s="9">
        <f t="shared" si="4"/>
        <v>424338</v>
      </c>
      <c r="D40" s="10">
        <f t="shared" si="4"/>
        <v>0</v>
      </c>
      <c r="E40" s="11">
        <f t="shared" si="4"/>
        <v>0</v>
      </c>
      <c r="F40" s="11">
        <f t="shared" si="4"/>
        <v>15000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11250</v>
      </c>
      <c r="Y40" s="11">
        <f t="shared" si="4"/>
        <v>-11250</v>
      </c>
      <c r="Z40" s="2">
        <f t="shared" si="5"/>
        <v>-100</v>
      </c>
      <c r="AA40" s="15">
        <f>AA10+AA25</f>
        <v>15000</v>
      </c>
    </row>
    <row r="41" spans="1:27" ht="12.75">
      <c r="A41" s="51" t="s">
        <v>37</v>
      </c>
      <c r="B41" s="50"/>
      <c r="C41" s="52">
        <f aca="true" t="shared" si="6" ref="C41:Y41">SUM(C36:C40)</f>
        <v>96150080</v>
      </c>
      <c r="D41" s="53">
        <f t="shared" si="6"/>
        <v>0</v>
      </c>
      <c r="E41" s="54">
        <f t="shared" si="6"/>
        <v>110475654</v>
      </c>
      <c r="F41" s="54">
        <f t="shared" si="6"/>
        <v>110328653</v>
      </c>
      <c r="G41" s="54">
        <f t="shared" si="6"/>
        <v>945411</v>
      </c>
      <c r="H41" s="54">
        <f t="shared" si="6"/>
        <v>4079996</v>
      </c>
      <c r="I41" s="54">
        <f t="shared" si="6"/>
        <v>6868152</v>
      </c>
      <c r="J41" s="54">
        <f t="shared" si="6"/>
        <v>11893559</v>
      </c>
      <c r="K41" s="54">
        <f t="shared" si="6"/>
        <v>4914253</v>
      </c>
      <c r="L41" s="54">
        <f t="shared" si="6"/>
        <v>6539949</v>
      </c>
      <c r="M41" s="54">
        <f t="shared" si="6"/>
        <v>7005153</v>
      </c>
      <c r="N41" s="54">
        <f t="shared" si="6"/>
        <v>18459355</v>
      </c>
      <c r="O41" s="54">
        <f t="shared" si="6"/>
        <v>3119466</v>
      </c>
      <c r="P41" s="54">
        <f t="shared" si="6"/>
        <v>6613826</v>
      </c>
      <c r="Q41" s="54">
        <f t="shared" si="6"/>
        <v>11612408</v>
      </c>
      <c r="R41" s="54">
        <f t="shared" si="6"/>
        <v>21345700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51698614</v>
      </c>
      <c r="X41" s="54">
        <f t="shared" si="6"/>
        <v>82746491</v>
      </c>
      <c r="Y41" s="54">
        <f t="shared" si="6"/>
        <v>-31047877</v>
      </c>
      <c r="Z41" s="55">
        <f t="shared" si="5"/>
        <v>-37.52168415214127</v>
      </c>
      <c r="AA41" s="56">
        <f>SUM(AA36:AA40)</f>
        <v>110328653</v>
      </c>
    </row>
    <row r="42" spans="1:27" ht="12.75">
      <c r="A42" s="57" t="s">
        <v>38</v>
      </c>
      <c r="B42" s="38"/>
      <c r="C42" s="68">
        <f aca="true" t="shared" si="7" ref="C42:Y48">C12+C27</f>
        <v>6696763</v>
      </c>
      <c r="D42" s="69">
        <f t="shared" si="7"/>
        <v>0</v>
      </c>
      <c r="E42" s="70">
        <f t="shared" si="7"/>
        <v>12296360</v>
      </c>
      <c r="F42" s="70">
        <f t="shared" si="7"/>
        <v>13866994</v>
      </c>
      <c r="G42" s="70">
        <f t="shared" si="7"/>
        <v>7842</v>
      </c>
      <c r="H42" s="70">
        <f t="shared" si="7"/>
        <v>9649</v>
      </c>
      <c r="I42" s="70">
        <f t="shared" si="7"/>
        <v>503101</v>
      </c>
      <c r="J42" s="70">
        <f t="shared" si="7"/>
        <v>520592</v>
      </c>
      <c r="K42" s="70">
        <f t="shared" si="7"/>
        <v>928977</v>
      </c>
      <c r="L42" s="70">
        <f t="shared" si="7"/>
        <v>1121221</v>
      </c>
      <c r="M42" s="70">
        <f t="shared" si="7"/>
        <v>775461</v>
      </c>
      <c r="N42" s="70">
        <f t="shared" si="7"/>
        <v>2825659</v>
      </c>
      <c r="O42" s="70">
        <f t="shared" si="7"/>
        <v>315267</v>
      </c>
      <c r="P42" s="70">
        <f t="shared" si="7"/>
        <v>1130933</v>
      </c>
      <c r="Q42" s="70">
        <f t="shared" si="7"/>
        <v>593805</v>
      </c>
      <c r="R42" s="70">
        <f t="shared" si="7"/>
        <v>2040005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5386256</v>
      </c>
      <c r="X42" s="70">
        <f t="shared" si="7"/>
        <v>10400245</v>
      </c>
      <c r="Y42" s="70">
        <f t="shared" si="7"/>
        <v>-5013989</v>
      </c>
      <c r="Z42" s="72">
        <f t="shared" si="5"/>
        <v>-48.21029696896563</v>
      </c>
      <c r="AA42" s="71">
        <f aca="true" t="shared" si="8" ref="AA42:AA48">AA12+AA27</f>
        <v>13866994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44176423</v>
      </c>
      <c r="D45" s="69">
        <f t="shared" si="7"/>
        <v>0</v>
      </c>
      <c r="E45" s="70">
        <f t="shared" si="7"/>
        <v>25294151</v>
      </c>
      <c r="F45" s="70">
        <f t="shared" si="7"/>
        <v>26206644</v>
      </c>
      <c r="G45" s="70">
        <f t="shared" si="7"/>
        <v>418530</v>
      </c>
      <c r="H45" s="70">
        <f t="shared" si="7"/>
        <v>439751</v>
      </c>
      <c r="I45" s="70">
        <f t="shared" si="7"/>
        <v>1413855</v>
      </c>
      <c r="J45" s="70">
        <f t="shared" si="7"/>
        <v>2272136</v>
      </c>
      <c r="K45" s="70">
        <f t="shared" si="7"/>
        <v>1156553</v>
      </c>
      <c r="L45" s="70">
        <f t="shared" si="7"/>
        <v>2071315</v>
      </c>
      <c r="M45" s="70">
        <f t="shared" si="7"/>
        <v>2860520</v>
      </c>
      <c r="N45" s="70">
        <f t="shared" si="7"/>
        <v>6088388</v>
      </c>
      <c r="O45" s="70">
        <f t="shared" si="7"/>
        <v>646878</v>
      </c>
      <c r="P45" s="70">
        <f t="shared" si="7"/>
        <v>1089437</v>
      </c>
      <c r="Q45" s="70">
        <f t="shared" si="7"/>
        <v>982954</v>
      </c>
      <c r="R45" s="70">
        <f t="shared" si="7"/>
        <v>2719269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11079793</v>
      </c>
      <c r="X45" s="70">
        <f t="shared" si="7"/>
        <v>19654983</v>
      </c>
      <c r="Y45" s="70">
        <f t="shared" si="7"/>
        <v>-8575190</v>
      </c>
      <c r="Z45" s="72">
        <f t="shared" si="5"/>
        <v>-43.62858009086042</v>
      </c>
      <c r="AA45" s="71">
        <f t="shared" si="8"/>
        <v>26206644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147023266</v>
      </c>
      <c r="D49" s="81">
        <f t="shared" si="9"/>
        <v>0</v>
      </c>
      <c r="E49" s="82">
        <f t="shared" si="9"/>
        <v>148066165</v>
      </c>
      <c r="F49" s="82">
        <f t="shared" si="9"/>
        <v>150402291</v>
      </c>
      <c r="G49" s="82">
        <f t="shared" si="9"/>
        <v>1371783</v>
      </c>
      <c r="H49" s="82">
        <f t="shared" si="9"/>
        <v>4529396</v>
      </c>
      <c r="I49" s="82">
        <f t="shared" si="9"/>
        <v>8785108</v>
      </c>
      <c r="J49" s="82">
        <f t="shared" si="9"/>
        <v>14686287</v>
      </c>
      <c r="K49" s="82">
        <f t="shared" si="9"/>
        <v>6999783</v>
      </c>
      <c r="L49" s="82">
        <f t="shared" si="9"/>
        <v>9732485</v>
      </c>
      <c r="M49" s="82">
        <f t="shared" si="9"/>
        <v>10641134</v>
      </c>
      <c r="N49" s="82">
        <f t="shared" si="9"/>
        <v>27373402</v>
      </c>
      <c r="O49" s="82">
        <f t="shared" si="9"/>
        <v>4081611</v>
      </c>
      <c r="P49" s="82">
        <f t="shared" si="9"/>
        <v>8834196</v>
      </c>
      <c r="Q49" s="82">
        <f t="shared" si="9"/>
        <v>13189167</v>
      </c>
      <c r="R49" s="82">
        <f t="shared" si="9"/>
        <v>26104974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68164663</v>
      </c>
      <c r="X49" s="82">
        <f t="shared" si="9"/>
        <v>112801719</v>
      </c>
      <c r="Y49" s="82">
        <f t="shared" si="9"/>
        <v>-44637056</v>
      </c>
      <c r="Z49" s="83">
        <f t="shared" si="5"/>
        <v>-39.57125511535866</v>
      </c>
      <c r="AA49" s="84">
        <f>SUM(AA41:AA48)</f>
        <v>150402291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50591392</v>
      </c>
      <c r="D51" s="69">
        <f t="shared" si="10"/>
        <v>0</v>
      </c>
      <c r="E51" s="70">
        <f t="shared" si="10"/>
        <v>53266224</v>
      </c>
      <c r="F51" s="70">
        <f t="shared" si="10"/>
        <v>57965296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43473972</v>
      </c>
      <c r="Y51" s="70">
        <f t="shared" si="10"/>
        <v>-43473972</v>
      </c>
      <c r="Z51" s="72">
        <f>+IF(X51&lt;&gt;0,+(Y51/X51)*100,0)</f>
        <v>-100</v>
      </c>
      <c r="AA51" s="71">
        <f>SUM(AA57:AA61)</f>
        <v>57965296</v>
      </c>
    </row>
    <row r="52" spans="1:27" ht="12.75">
      <c r="A52" s="87" t="s">
        <v>32</v>
      </c>
      <c r="B52" s="50"/>
      <c r="C52" s="9">
        <v>17244328</v>
      </c>
      <c r="D52" s="10"/>
      <c r="E52" s="11">
        <v>16508809</v>
      </c>
      <c r="F52" s="11">
        <v>18674715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14006036</v>
      </c>
      <c r="Y52" s="11">
        <v>-14006036</v>
      </c>
      <c r="Z52" s="2">
        <v>-100</v>
      </c>
      <c r="AA52" s="15">
        <v>18674715</v>
      </c>
    </row>
    <row r="53" spans="1:27" ht="12.75">
      <c r="A53" s="87" t="s">
        <v>33</v>
      </c>
      <c r="B53" s="50"/>
      <c r="C53" s="9">
        <v>5467476</v>
      </c>
      <c r="D53" s="10"/>
      <c r="E53" s="11">
        <v>4976240</v>
      </c>
      <c r="F53" s="11">
        <v>5794053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4345540</v>
      </c>
      <c r="Y53" s="11">
        <v>-4345540</v>
      </c>
      <c r="Z53" s="2">
        <v>-100</v>
      </c>
      <c r="AA53" s="15">
        <v>5794053</v>
      </c>
    </row>
    <row r="54" spans="1:27" ht="12.75">
      <c r="A54" s="87" t="s">
        <v>34</v>
      </c>
      <c r="B54" s="50"/>
      <c r="C54" s="9">
        <v>3339521</v>
      </c>
      <c r="D54" s="10"/>
      <c r="E54" s="11">
        <v>3768000</v>
      </c>
      <c r="F54" s="11">
        <v>3682123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2761592</v>
      </c>
      <c r="Y54" s="11">
        <v>-2761592</v>
      </c>
      <c r="Z54" s="2">
        <v>-100</v>
      </c>
      <c r="AA54" s="15">
        <v>3682123</v>
      </c>
    </row>
    <row r="55" spans="1:27" ht="12.75">
      <c r="A55" s="87" t="s">
        <v>35</v>
      </c>
      <c r="B55" s="50"/>
      <c r="C55" s="9">
        <v>725494</v>
      </c>
      <c r="D55" s="10"/>
      <c r="E55" s="11">
        <v>993000</v>
      </c>
      <c r="F55" s="11">
        <v>726355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544766</v>
      </c>
      <c r="Y55" s="11">
        <v>-544766</v>
      </c>
      <c r="Z55" s="2">
        <v>-100</v>
      </c>
      <c r="AA55" s="15">
        <v>726355</v>
      </c>
    </row>
    <row r="56" spans="1:27" ht="12.75">
      <c r="A56" s="87" t="s">
        <v>36</v>
      </c>
      <c r="B56" s="50"/>
      <c r="C56" s="9">
        <v>706126</v>
      </c>
      <c r="D56" s="10"/>
      <c r="E56" s="11">
        <v>592243</v>
      </c>
      <c r="F56" s="11">
        <v>964040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723030</v>
      </c>
      <c r="Y56" s="11">
        <v>-723030</v>
      </c>
      <c r="Z56" s="2">
        <v>-100</v>
      </c>
      <c r="AA56" s="15">
        <v>964040</v>
      </c>
    </row>
    <row r="57" spans="1:27" ht="12.75">
      <c r="A57" s="88" t="s">
        <v>37</v>
      </c>
      <c r="B57" s="50"/>
      <c r="C57" s="52">
        <f aca="true" t="shared" si="11" ref="C57:Y57">SUM(C52:C56)</f>
        <v>27482945</v>
      </c>
      <c r="D57" s="53">
        <f t="shared" si="11"/>
        <v>0</v>
      </c>
      <c r="E57" s="54">
        <f t="shared" si="11"/>
        <v>26838292</v>
      </c>
      <c r="F57" s="54">
        <f t="shared" si="11"/>
        <v>29841286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22380964</v>
      </c>
      <c r="Y57" s="54">
        <f t="shared" si="11"/>
        <v>-22380964</v>
      </c>
      <c r="Z57" s="55">
        <f>+IF(X57&lt;&gt;0,+(Y57/X57)*100,0)</f>
        <v>-100</v>
      </c>
      <c r="AA57" s="56">
        <f>SUM(AA52:AA56)</f>
        <v>29841286</v>
      </c>
    </row>
    <row r="58" spans="1:27" ht="12.75">
      <c r="A58" s="89" t="s">
        <v>38</v>
      </c>
      <c r="B58" s="38"/>
      <c r="C58" s="9">
        <v>5162194</v>
      </c>
      <c r="D58" s="10"/>
      <c r="E58" s="11">
        <v>7821000</v>
      </c>
      <c r="F58" s="11">
        <v>6733981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5050486</v>
      </c>
      <c r="Y58" s="11">
        <v>-5050486</v>
      </c>
      <c r="Z58" s="2">
        <v>-100</v>
      </c>
      <c r="AA58" s="15">
        <v>6733981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17946253</v>
      </c>
      <c r="D61" s="10"/>
      <c r="E61" s="11">
        <v>18606932</v>
      </c>
      <c r="F61" s="11">
        <v>21390029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16042522</v>
      </c>
      <c r="Y61" s="11">
        <v>-16042522</v>
      </c>
      <c r="Z61" s="2">
        <v>-100</v>
      </c>
      <c r="AA61" s="15">
        <v>21390029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173832408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380051</v>
      </c>
      <c r="H66" s="14">
        <v>723127</v>
      </c>
      <c r="I66" s="14">
        <v>556767</v>
      </c>
      <c r="J66" s="14">
        <v>1659945</v>
      </c>
      <c r="K66" s="14">
        <v>757199</v>
      </c>
      <c r="L66" s="14">
        <v>636283</v>
      </c>
      <c r="M66" s="14">
        <v>777624</v>
      </c>
      <c r="N66" s="14">
        <v>2171106</v>
      </c>
      <c r="O66" s="14">
        <v>428001</v>
      </c>
      <c r="P66" s="14">
        <v>534871</v>
      </c>
      <c r="Q66" s="14">
        <v>743002</v>
      </c>
      <c r="R66" s="14">
        <v>1705874</v>
      </c>
      <c r="S66" s="14"/>
      <c r="T66" s="14"/>
      <c r="U66" s="14"/>
      <c r="V66" s="14"/>
      <c r="W66" s="14">
        <v>5536925</v>
      </c>
      <c r="X66" s="14"/>
      <c r="Y66" s="14">
        <v>5536925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1249844</v>
      </c>
      <c r="H68" s="11">
        <v>1473038</v>
      </c>
      <c r="I68" s="11">
        <v>1968440</v>
      </c>
      <c r="J68" s="11">
        <v>4691322</v>
      </c>
      <c r="K68" s="11">
        <v>1959422</v>
      </c>
      <c r="L68" s="11">
        <v>3096898</v>
      </c>
      <c r="M68" s="11">
        <v>6615814</v>
      </c>
      <c r="N68" s="11">
        <v>11672134</v>
      </c>
      <c r="O68" s="11">
        <v>1726251</v>
      </c>
      <c r="P68" s="11">
        <v>5639425</v>
      </c>
      <c r="Q68" s="11">
        <v>3473507</v>
      </c>
      <c r="R68" s="11">
        <v>10839183</v>
      </c>
      <c r="S68" s="11"/>
      <c r="T68" s="11"/>
      <c r="U68" s="11"/>
      <c r="V68" s="11"/>
      <c r="W68" s="11">
        <v>27202639</v>
      </c>
      <c r="X68" s="11"/>
      <c r="Y68" s="11">
        <v>27202639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173832408</v>
      </c>
      <c r="F69" s="82">
        <f t="shared" si="12"/>
        <v>0</v>
      </c>
      <c r="G69" s="82">
        <f t="shared" si="12"/>
        <v>1629895</v>
      </c>
      <c r="H69" s="82">
        <f t="shared" si="12"/>
        <v>2196165</v>
      </c>
      <c r="I69" s="82">
        <f t="shared" si="12"/>
        <v>2525207</v>
      </c>
      <c r="J69" s="82">
        <f t="shared" si="12"/>
        <v>6351267</v>
      </c>
      <c r="K69" s="82">
        <f t="shared" si="12"/>
        <v>2716621</v>
      </c>
      <c r="L69" s="82">
        <f t="shared" si="12"/>
        <v>3733181</v>
      </c>
      <c r="M69" s="82">
        <f t="shared" si="12"/>
        <v>7393438</v>
      </c>
      <c r="N69" s="82">
        <f t="shared" si="12"/>
        <v>13843240</v>
      </c>
      <c r="O69" s="82">
        <f t="shared" si="12"/>
        <v>2154252</v>
      </c>
      <c r="P69" s="82">
        <f t="shared" si="12"/>
        <v>6174296</v>
      </c>
      <c r="Q69" s="82">
        <f t="shared" si="12"/>
        <v>4216509</v>
      </c>
      <c r="R69" s="82">
        <f t="shared" si="12"/>
        <v>12545057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32739564</v>
      </c>
      <c r="X69" s="82">
        <f t="shared" si="12"/>
        <v>0</v>
      </c>
      <c r="Y69" s="82">
        <f t="shared" si="12"/>
        <v>32739564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169553481</v>
      </c>
      <c r="D5" s="45">
        <f t="shared" si="0"/>
        <v>0</v>
      </c>
      <c r="E5" s="46">
        <f t="shared" si="0"/>
        <v>207335045</v>
      </c>
      <c r="F5" s="46">
        <f t="shared" si="0"/>
        <v>301590153</v>
      </c>
      <c r="G5" s="46">
        <f t="shared" si="0"/>
        <v>1016326</v>
      </c>
      <c r="H5" s="46">
        <f t="shared" si="0"/>
        <v>8393453</v>
      </c>
      <c r="I5" s="46">
        <f t="shared" si="0"/>
        <v>14633141</v>
      </c>
      <c r="J5" s="46">
        <f t="shared" si="0"/>
        <v>24042920</v>
      </c>
      <c r="K5" s="46">
        <f t="shared" si="0"/>
        <v>10562525</v>
      </c>
      <c r="L5" s="46">
        <f t="shared" si="0"/>
        <v>9642903</v>
      </c>
      <c r="M5" s="46">
        <f t="shared" si="0"/>
        <v>18237073</v>
      </c>
      <c r="N5" s="46">
        <f t="shared" si="0"/>
        <v>38442501</v>
      </c>
      <c r="O5" s="46">
        <f t="shared" si="0"/>
        <v>11178257</v>
      </c>
      <c r="P5" s="46">
        <f t="shared" si="0"/>
        <v>14109657</v>
      </c>
      <c r="Q5" s="46">
        <f t="shared" si="0"/>
        <v>12805864</v>
      </c>
      <c r="R5" s="46">
        <f t="shared" si="0"/>
        <v>38093778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100579199</v>
      </c>
      <c r="X5" s="46">
        <f t="shared" si="0"/>
        <v>226192615</v>
      </c>
      <c r="Y5" s="46">
        <f t="shared" si="0"/>
        <v>-125613416</v>
      </c>
      <c r="Z5" s="47">
        <f>+IF(X5&lt;&gt;0,+(Y5/X5)*100,0)</f>
        <v>-55.533827220663234</v>
      </c>
      <c r="AA5" s="48">
        <f>SUM(AA11:AA18)</f>
        <v>301590153</v>
      </c>
    </row>
    <row r="6" spans="1:27" ht="12.75">
      <c r="A6" s="49" t="s">
        <v>32</v>
      </c>
      <c r="B6" s="50"/>
      <c r="C6" s="9">
        <v>88691466</v>
      </c>
      <c r="D6" s="10"/>
      <c r="E6" s="11">
        <v>61116224</v>
      </c>
      <c r="F6" s="11">
        <v>125353599</v>
      </c>
      <c r="G6" s="11">
        <v>488353</v>
      </c>
      <c r="H6" s="11">
        <v>848169</v>
      </c>
      <c r="I6" s="11">
        <v>1045947</v>
      </c>
      <c r="J6" s="11">
        <v>2382469</v>
      </c>
      <c r="K6" s="11">
        <v>991933</v>
      </c>
      <c r="L6" s="11">
        <v>3467141</v>
      </c>
      <c r="M6" s="11">
        <v>4085665</v>
      </c>
      <c r="N6" s="11">
        <v>8544739</v>
      </c>
      <c r="O6" s="11">
        <v>1040892</v>
      </c>
      <c r="P6" s="11">
        <v>3210670</v>
      </c>
      <c r="Q6" s="11">
        <v>6325101</v>
      </c>
      <c r="R6" s="11">
        <v>10576663</v>
      </c>
      <c r="S6" s="11"/>
      <c r="T6" s="11"/>
      <c r="U6" s="11"/>
      <c r="V6" s="11"/>
      <c r="W6" s="11">
        <v>21503871</v>
      </c>
      <c r="X6" s="11">
        <v>94015199</v>
      </c>
      <c r="Y6" s="11">
        <v>-72511328</v>
      </c>
      <c r="Z6" s="2">
        <v>-77.13</v>
      </c>
      <c r="AA6" s="15">
        <v>125353599</v>
      </c>
    </row>
    <row r="7" spans="1:27" ht="12.75">
      <c r="A7" s="49" t="s">
        <v>33</v>
      </c>
      <c r="B7" s="50"/>
      <c r="C7" s="9">
        <v>25833644</v>
      </c>
      <c r="D7" s="10"/>
      <c r="E7" s="11">
        <v>18083333</v>
      </c>
      <c r="F7" s="11">
        <v>18447320</v>
      </c>
      <c r="G7" s="11"/>
      <c r="H7" s="11"/>
      <c r="I7" s="11">
        <v>260719</v>
      </c>
      <c r="J7" s="11">
        <v>260719</v>
      </c>
      <c r="K7" s="11">
        <v>222756</v>
      </c>
      <c r="L7" s="11">
        <v>124895</v>
      </c>
      <c r="M7" s="11">
        <v>610598</v>
      </c>
      <c r="N7" s="11">
        <v>958249</v>
      </c>
      <c r="O7" s="11">
        <v>623232</v>
      </c>
      <c r="P7" s="11">
        <v>922356</v>
      </c>
      <c r="Q7" s="11">
        <v>684763</v>
      </c>
      <c r="R7" s="11">
        <v>2230351</v>
      </c>
      <c r="S7" s="11"/>
      <c r="T7" s="11"/>
      <c r="U7" s="11"/>
      <c r="V7" s="11"/>
      <c r="W7" s="11">
        <v>3449319</v>
      </c>
      <c r="X7" s="11">
        <v>13835490</v>
      </c>
      <c r="Y7" s="11">
        <v>-10386171</v>
      </c>
      <c r="Z7" s="2">
        <v>-75.07</v>
      </c>
      <c r="AA7" s="15">
        <v>18447320</v>
      </c>
    </row>
    <row r="8" spans="1:27" ht="12.75">
      <c r="A8" s="49" t="s">
        <v>34</v>
      </c>
      <c r="B8" s="50"/>
      <c r="C8" s="9">
        <v>9699269</v>
      </c>
      <c r="D8" s="10"/>
      <c r="E8" s="11">
        <v>44789981</v>
      </c>
      <c r="F8" s="11">
        <v>30428433</v>
      </c>
      <c r="G8" s="11">
        <v>467169</v>
      </c>
      <c r="H8" s="11">
        <v>2066478</v>
      </c>
      <c r="I8" s="11">
        <v>1775019</v>
      </c>
      <c r="J8" s="11">
        <v>4308666</v>
      </c>
      <c r="K8" s="11">
        <v>2365456</v>
      </c>
      <c r="L8" s="11">
        <v>143210</v>
      </c>
      <c r="M8" s="11">
        <v>2866326</v>
      </c>
      <c r="N8" s="11">
        <v>5374992</v>
      </c>
      <c r="O8" s="11">
        <v>2422773</v>
      </c>
      <c r="P8" s="11">
        <v>2224574</v>
      </c>
      <c r="Q8" s="11">
        <v>2932056</v>
      </c>
      <c r="R8" s="11">
        <v>7579403</v>
      </c>
      <c r="S8" s="11"/>
      <c r="T8" s="11"/>
      <c r="U8" s="11"/>
      <c r="V8" s="11"/>
      <c r="W8" s="11">
        <v>17263061</v>
      </c>
      <c r="X8" s="11">
        <v>22821325</v>
      </c>
      <c r="Y8" s="11">
        <v>-5558264</v>
      </c>
      <c r="Z8" s="2">
        <v>-24.36</v>
      </c>
      <c r="AA8" s="15">
        <v>30428433</v>
      </c>
    </row>
    <row r="9" spans="1:27" ht="12.75">
      <c r="A9" s="49" t="s">
        <v>35</v>
      </c>
      <c r="B9" s="50"/>
      <c r="C9" s="9">
        <v>15435891</v>
      </c>
      <c r="D9" s="10"/>
      <c r="E9" s="11">
        <v>32551207</v>
      </c>
      <c r="F9" s="11">
        <v>31601207</v>
      </c>
      <c r="G9" s="11"/>
      <c r="H9" s="11">
        <v>3018456</v>
      </c>
      <c r="I9" s="11">
        <v>1078043</v>
      </c>
      <c r="J9" s="11">
        <v>4096499</v>
      </c>
      <c r="K9" s="11">
        <v>1065351</v>
      </c>
      <c r="L9" s="11">
        <v>1196239</v>
      </c>
      <c r="M9" s="11">
        <v>1149709</v>
      </c>
      <c r="N9" s="11">
        <v>3411299</v>
      </c>
      <c r="O9" s="11">
        <v>14900</v>
      </c>
      <c r="P9" s="11">
        <v>335367</v>
      </c>
      <c r="Q9" s="11">
        <v>995313</v>
      </c>
      <c r="R9" s="11">
        <v>1345580</v>
      </c>
      <c r="S9" s="11"/>
      <c r="T9" s="11"/>
      <c r="U9" s="11"/>
      <c r="V9" s="11"/>
      <c r="W9" s="11">
        <v>8853378</v>
      </c>
      <c r="X9" s="11">
        <v>23700905</v>
      </c>
      <c r="Y9" s="11">
        <v>-14847527</v>
      </c>
      <c r="Z9" s="2">
        <v>-62.65</v>
      </c>
      <c r="AA9" s="15">
        <v>31601207</v>
      </c>
    </row>
    <row r="10" spans="1:27" ht="12.75">
      <c r="A10" s="49" t="s">
        <v>36</v>
      </c>
      <c r="B10" s="50"/>
      <c r="C10" s="9"/>
      <c r="D10" s="10"/>
      <c r="E10" s="11"/>
      <c r="F10" s="11">
        <v>32000000</v>
      </c>
      <c r="G10" s="11"/>
      <c r="H10" s="11">
        <v>1097735</v>
      </c>
      <c r="I10" s="11">
        <v>3465196</v>
      </c>
      <c r="J10" s="11">
        <v>4562931</v>
      </c>
      <c r="K10" s="11">
        <v>3012318</v>
      </c>
      <c r="L10" s="11">
        <v>4051311</v>
      </c>
      <c r="M10" s="11">
        <v>6841504</v>
      </c>
      <c r="N10" s="11">
        <v>13905133</v>
      </c>
      <c r="O10" s="11">
        <v>488586</v>
      </c>
      <c r="P10" s="11">
        <v>2426073</v>
      </c>
      <c r="Q10" s="11">
        <v>-162927</v>
      </c>
      <c r="R10" s="11">
        <v>2751732</v>
      </c>
      <c r="S10" s="11"/>
      <c r="T10" s="11"/>
      <c r="U10" s="11"/>
      <c r="V10" s="11"/>
      <c r="W10" s="11">
        <v>21219796</v>
      </c>
      <c r="X10" s="11">
        <v>24000000</v>
      </c>
      <c r="Y10" s="11">
        <v>-2780204</v>
      </c>
      <c r="Z10" s="2">
        <v>-11.58</v>
      </c>
      <c r="AA10" s="15">
        <v>32000000</v>
      </c>
    </row>
    <row r="11" spans="1:27" ht="12.75">
      <c r="A11" s="51" t="s">
        <v>37</v>
      </c>
      <c r="B11" s="50"/>
      <c r="C11" s="52">
        <f aca="true" t="shared" si="1" ref="C11:Y11">SUM(C6:C10)</f>
        <v>139660270</v>
      </c>
      <c r="D11" s="53">
        <f t="shared" si="1"/>
        <v>0</v>
      </c>
      <c r="E11" s="54">
        <f t="shared" si="1"/>
        <v>156540745</v>
      </c>
      <c r="F11" s="54">
        <f t="shared" si="1"/>
        <v>237830559</v>
      </c>
      <c r="G11" s="54">
        <f t="shared" si="1"/>
        <v>955522</v>
      </c>
      <c r="H11" s="54">
        <f t="shared" si="1"/>
        <v>7030838</v>
      </c>
      <c r="I11" s="54">
        <f t="shared" si="1"/>
        <v>7624924</v>
      </c>
      <c r="J11" s="54">
        <f t="shared" si="1"/>
        <v>15611284</v>
      </c>
      <c r="K11" s="54">
        <f t="shared" si="1"/>
        <v>7657814</v>
      </c>
      <c r="L11" s="54">
        <f t="shared" si="1"/>
        <v>8982796</v>
      </c>
      <c r="M11" s="54">
        <f t="shared" si="1"/>
        <v>15553802</v>
      </c>
      <c r="N11" s="54">
        <f t="shared" si="1"/>
        <v>32194412</v>
      </c>
      <c r="O11" s="54">
        <f t="shared" si="1"/>
        <v>4590383</v>
      </c>
      <c r="P11" s="54">
        <f t="shared" si="1"/>
        <v>9119040</v>
      </c>
      <c r="Q11" s="54">
        <f t="shared" si="1"/>
        <v>10774306</v>
      </c>
      <c r="R11" s="54">
        <f t="shared" si="1"/>
        <v>24483729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72289425</v>
      </c>
      <c r="X11" s="54">
        <f t="shared" si="1"/>
        <v>178372919</v>
      </c>
      <c r="Y11" s="54">
        <f t="shared" si="1"/>
        <v>-106083494</v>
      </c>
      <c r="Z11" s="55">
        <f>+IF(X11&lt;&gt;0,+(Y11/X11)*100,0)</f>
        <v>-59.472869869893195</v>
      </c>
      <c r="AA11" s="56">
        <f>SUM(AA6:AA10)</f>
        <v>237830559</v>
      </c>
    </row>
    <row r="12" spans="1:27" ht="12.75">
      <c r="A12" s="57" t="s">
        <v>38</v>
      </c>
      <c r="B12" s="38"/>
      <c r="C12" s="9">
        <v>10811072</v>
      </c>
      <c r="D12" s="10"/>
      <c r="E12" s="11">
        <v>12105300</v>
      </c>
      <c r="F12" s="11">
        <v>12882549</v>
      </c>
      <c r="G12" s="11"/>
      <c r="H12" s="11">
        <v>118199</v>
      </c>
      <c r="I12" s="11">
        <v>101860</v>
      </c>
      <c r="J12" s="11">
        <v>220059</v>
      </c>
      <c r="K12" s="11">
        <v>133840</v>
      </c>
      <c r="L12" s="11">
        <v>171426</v>
      </c>
      <c r="M12" s="11">
        <v>952065</v>
      </c>
      <c r="N12" s="11">
        <v>1257331</v>
      </c>
      <c r="O12" s="11">
        <v>54960</v>
      </c>
      <c r="P12" s="11">
        <v>625476</v>
      </c>
      <c r="Q12" s="11">
        <v>72372</v>
      </c>
      <c r="R12" s="11">
        <v>752808</v>
      </c>
      <c r="S12" s="11"/>
      <c r="T12" s="11"/>
      <c r="U12" s="11"/>
      <c r="V12" s="11"/>
      <c r="W12" s="11">
        <v>2230198</v>
      </c>
      <c r="X12" s="11">
        <v>9661912</v>
      </c>
      <c r="Y12" s="11">
        <v>-7431714</v>
      </c>
      <c r="Z12" s="2">
        <v>-76.92</v>
      </c>
      <c r="AA12" s="15">
        <v>12882549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18123512</v>
      </c>
      <c r="D15" s="10"/>
      <c r="E15" s="11">
        <v>35439000</v>
      </c>
      <c r="F15" s="11">
        <v>47677045</v>
      </c>
      <c r="G15" s="11">
        <v>60804</v>
      </c>
      <c r="H15" s="11">
        <v>1244416</v>
      </c>
      <c r="I15" s="11">
        <v>3738946</v>
      </c>
      <c r="J15" s="11">
        <v>5044166</v>
      </c>
      <c r="K15" s="11">
        <v>2770871</v>
      </c>
      <c r="L15" s="11">
        <v>488681</v>
      </c>
      <c r="M15" s="11">
        <v>1731206</v>
      </c>
      <c r="N15" s="11">
        <v>4990758</v>
      </c>
      <c r="O15" s="11">
        <v>6532914</v>
      </c>
      <c r="P15" s="11">
        <v>4365141</v>
      </c>
      <c r="Q15" s="11">
        <v>1959186</v>
      </c>
      <c r="R15" s="11">
        <v>12857241</v>
      </c>
      <c r="S15" s="11"/>
      <c r="T15" s="11"/>
      <c r="U15" s="11"/>
      <c r="V15" s="11"/>
      <c r="W15" s="11">
        <v>22892165</v>
      </c>
      <c r="X15" s="11">
        <v>35757784</v>
      </c>
      <c r="Y15" s="11">
        <v>-12865619</v>
      </c>
      <c r="Z15" s="2">
        <v>-35.98</v>
      </c>
      <c r="AA15" s="15">
        <v>47677045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958627</v>
      </c>
      <c r="D18" s="17"/>
      <c r="E18" s="18">
        <v>3250000</v>
      </c>
      <c r="F18" s="18">
        <v>3200000</v>
      </c>
      <c r="G18" s="18"/>
      <c r="H18" s="18"/>
      <c r="I18" s="18">
        <v>3167411</v>
      </c>
      <c r="J18" s="18">
        <v>3167411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3167411</v>
      </c>
      <c r="X18" s="18">
        <v>2400000</v>
      </c>
      <c r="Y18" s="18">
        <v>767411</v>
      </c>
      <c r="Z18" s="3">
        <v>31.98</v>
      </c>
      <c r="AA18" s="23">
        <v>3200000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48827848</v>
      </c>
      <c r="D20" s="62">
        <f t="shared" si="2"/>
        <v>0</v>
      </c>
      <c r="E20" s="63">
        <f t="shared" si="2"/>
        <v>14460000</v>
      </c>
      <c r="F20" s="63">
        <f t="shared" si="2"/>
        <v>15432370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15886</v>
      </c>
      <c r="L20" s="63">
        <f t="shared" si="2"/>
        <v>239992</v>
      </c>
      <c r="M20" s="63">
        <f t="shared" si="2"/>
        <v>2640</v>
      </c>
      <c r="N20" s="63">
        <f t="shared" si="2"/>
        <v>258518</v>
      </c>
      <c r="O20" s="63">
        <f t="shared" si="2"/>
        <v>24371</v>
      </c>
      <c r="P20" s="63">
        <f t="shared" si="2"/>
        <v>3685276</v>
      </c>
      <c r="Q20" s="63">
        <f t="shared" si="2"/>
        <v>416805</v>
      </c>
      <c r="R20" s="63">
        <f t="shared" si="2"/>
        <v>4126452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4384970</v>
      </c>
      <c r="X20" s="63">
        <f t="shared" si="2"/>
        <v>11574278</v>
      </c>
      <c r="Y20" s="63">
        <f t="shared" si="2"/>
        <v>-7189308</v>
      </c>
      <c r="Z20" s="64">
        <f>+IF(X20&lt;&gt;0,+(Y20/X20)*100,0)</f>
        <v>-62.11452671173095</v>
      </c>
      <c r="AA20" s="65">
        <f>SUM(AA26:AA33)</f>
        <v>15432370</v>
      </c>
    </row>
    <row r="21" spans="1:27" ht="12.75">
      <c r="A21" s="49" t="s">
        <v>32</v>
      </c>
      <c r="B21" s="50"/>
      <c r="C21" s="9">
        <v>15435112</v>
      </c>
      <c r="D21" s="10"/>
      <c r="E21" s="11">
        <v>8000000</v>
      </c>
      <c r="F21" s="11">
        <v>500000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375000</v>
      </c>
      <c r="Y21" s="11">
        <v>-375000</v>
      </c>
      <c r="Z21" s="2">
        <v>-100</v>
      </c>
      <c r="AA21" s="15">
        <v>500000</v>
      </c>
    </row>
    <row r="22" spans="1:27" ht="12.75">
      <c r="A22" s="49" t="s">
        <v>33</v>
      </c>
      <c r="B22" s="50"/>
      <c r="C22" s="9">
        <v>927093</v>
      </c>
      <c r="D22" s="10"/>
      <c r="E22" s="11">
        <v>3200000</v>
      </c>
      <c r="F22" s="11">
        <v>4980000</v>
      </c>
      <c r="G22" s="11"/>
      <c r="H22" s="11"/>
      <c r="I22" s="11"/>
      <c r="J22" s="11"/>
      <c r="K22" s="11">
        <v>15886</v>
      </c>
      <c r="L22" s="11">
        <v>239992</v>
      </c>
      <c r="M22" s="11"/>
      <c r="N22" s="11">
        <v>255878</v>
      </c>
      <c r="O22" s="11"/>
      <c r="P22" s="11">
        <v>291075</v>
      </c>
      <c r="Q22" s="11">
        <v>311380</v>
      </c>
      <c r="R22" s="11">
        <v>602455</v>
      </c>
      <c r="S22" s="11"/>
      <c r="T22" s="11"/>
      <c r="U22" s="11"/>
      <c r="V22" s="11"/>
      <c r="W22" s="11">
        <v>858333</v>
      </c>
      <c r="X22" s="11">
        <v>3735000</v>
      </c>
      <c r="Y22" s="11">
        <v>-2876667</v>
      </c>
      <c r="Z22" s="2">
        <v>-77.02</v>
      </c>
      <c r="AA22" s="15">
        <v>4980000</v>
      </c>
    </row>
    <row r="23" spans="1:27" ht="12.75">
      <c r="A23" s="49" t="s">
        <v>34</v>
      </c>
      <c r="B23" s="50"/>
      <c r="C23" s="9">
        <v>3433599</v>
      </c>
      <c r="D23" s="10"/>
      <c r="E23" s="11">
        <v>2000000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>
        <v>7899233</v>
      </c>
      <c r="D24" s="10"/>
      <c r="E24" s="11">
        <v>200000</v>
      </c>
      <c r="F24" s="11">
        <v>1000000</v>
      </c>
      <c r="G24" s="11"/>
      <c r="H24" s="11"/>
      <c r="I24" s="11"/>
      <c r="J24" s="11"/>
      <c r="K24" s="11"/>
      <c r="L24" s="11"/>
      <c r="M24" s="11"/>
      <c r="N24" s="11"/>
      <c r="O24" s="11"/>
      <c r="P24" s="11">
        <v>3500</v>
      </c>
      <c r="Q24" s="11"/>
      <c r="R24" s="11">
        <v>3500</v>
      </c>
      <c r="S24" s="11"/>
      <c r="T24" s="11"/>
      <c r="U24" s="11"/>
      <c r="V24" s="11"/>
      <c r="W24" s="11">
        <v>3500</v>
      </c>
      <c r="X24" s="11">
        <v>750000</v>
      </c>
      <c r="Y24" s="11">
        <v>-746500</v>
      </c>
      <c r="Z24" s="2">
        <v>-99.53</v>
      </c>
      <c r="AA24" s="15">
        <v>1000000</v>
      </c>
    </row>
    <row r="25" spans="1:27" ht="12.75">
      <c r="A25" s="49" t="s">
        <v>36</v>
      </c>
      <c r="B25" s="50"/>
      <c r="C25" s="9">
        <v>3945374</v>
      </c>
      <c r="D25" s="10"/>
      <c r="E25" s="11"/>
      <c r="F25" s="11">
        <v>1700000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1275000</v>
      </c>
      <c r="Y25" s="11">
        <v>-1275000</v>
      </c>
      <c r="Z25" s="2">
        <v>-100</v>
      </c>
      <c r="AA25" s="15">
        <v>1700000</v>
      </c>
    </row>
    <row r="26" spans="1:27" ht="12.75">
      <c r="A26" s="51" t="s">
        <v>37</v>
      </c>
      <c r="B26" s="66"/>
      <c r="C26" s="52">
        <f aca="true" t="shared" si="3" ref="C26:Y26">SUM(C21:C25)</f>
        <v>31640411</v>
      </c>
      <c r="D26" s="53">
        <f t="shared" si="3"/>
        <v>0</v>
      </c>
      <c r="E26" s="54">
        <f t="shared" si="3"/>
        <v>13400000</v>
      </c>
      <c r="F26" s="54">
        <f t="shared" si="3"/>
        <v>8180000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15886</v>
      </c>
      <c r="L26" s="54">
        <f t="shared" si="3"/>
        <v>239992</v>
      </c>
      <c r="M26" s="54">
        <f t="shared" si="3"/>
        <v>0</v>
      </c>
      <c r="N26" s="54">
        <f t="shared" si="3"/>
        <v>255878</v>
      </c>
      <c r="O26" s="54">
        <f t="shared" si="3"/>
        <v>0</v>
      </c>
      <c r="P26" s="54">
        <f t="shared" si="3"/>
        <v>294575</v>
      </c>
      <c r="Q26" s="54">
        <f t="shared" si="3"/>
        <v>311380</v>
      </c>
      <c r="R26" s="54">
        <f t="shared" si="3"/>
        <v>605955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861833</v>
      </c>
      <c r="X26" s="54">
        <f t="shared" si="3"/>
        <v>6135000</v>
      </c>
      <c r="Y26" s="54">
        <f t="shared" si="3"/>
        <v>-5273167</v>
      </c>
      <c r="Z26" s="55">
        <f>+IF(X26&lt;&gt;0,+(Y26/X26)*100,0)</f>
        <v>-85.9521923390383</v>
      </c>
      <c r="AA26" s="56">
        <f>SUM(AA21:AA25)</f>
        <v>8180000</v>
      </c>
    </row>
    <row r="27" spans="1:27" ht="12.75">
      <c r="A27" s="57" t="s">
        <v>38</v>
      </c>
      <c r="B27" s="67"/>
      <c r="C27" s="9">
        <v>1799850</v>
      </c>
      <c r="D27" s="10"/>
      <c r="E27" s="11"/>
      <c r="F27" s="11">
        <v>192370</v>
      </c>
      <c r="G27" s="11"/>
      <c r="H27" s="11"/>
      <c r="I27" s="11"/>
      <c r="J27" s="11"/>
      <c r="K27" s="11"/>
      <c r="L27" s="11"/>
      <c r="M27" s="11"/>
      <c r="N27" s="11"/>
      <c r="O27" s="11">
        <v>24371</v>
      </c>
      <c r="P27" s="11">
        <v>9755</v>
      </c>
      <c r="Q27" s="11">
        <v>6925</v>
      </c>
      <c r="R27" s="11">
        <v>41051</v>
      </c>
      <c r="S27" s="11"/>
      <c r="T27" s="11"/>
      <c r="U27" s="11"/>
      <c r="V27" s="11"/>
      <c r="W27" s="11">
        <v>41051</v>
      </c>
      <c r="X27" s="11">
        <v>144278</v>
      </c>
      <c r="Y27" s="11">
        <v>-103227</v>
      </c>
      <c r="Z27" s="2">
        <v>-71.55</v>
      </c>
      <c r="AA27" s="15">
        <v>192370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15387587</v>
      </c>
      <c r="D30" s="10"/>
      <c r="E30" s="11">
        <v>1060000</v>
      </c>
      <c r="F30" s="11">
        <v>7060000</v>
      </c>
      <c r="G30" s="11"/>
      <c r="H30" s="11"/>
      <c r="I30" s="11"/>
      <c r="J30" s="11"/>
      <c r="K30" s="11"/>
      <c r="L30" s="11"/>
      <c r="M30" s="11">
        <v>2640</v>
      </c>
      <c r="N30" s="11">
        <v>2640</v>
      </c>
      <c r="O30" s="11"/>
      <c r="P30" s="11">
        <v>3380946</v>
      </c>
      <c r="Q30" s="11">
        <v>98500</v>
      </c>
      <c r="R30" s="11">
        <v>3479446</v>
      </c>
      <c r="S30" s="11"/>
      <c r="T30" s="11"/>
      <c r="U30" s="11"/>
      <c r="V30" s="11"/>
      <c r="W30" s="11">
        <v>3482086</v>
      </c>
      <c r="X30" s="11">
        <v>5295000</v>
      </c>
      <c r="Y30" s="11">
        <v>-1812914</v>
      </c>
      <c r="Z30" s="2">
        <v>-34.24</v>
      </c>
      <c r="AA30" s="15">
        <v>7060000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104126578</v>
      </c>
      <c r="D36" s="10">
        <f t="shared" si="4"/>
        <v>0</v>
      </c>
      <c r="E36" s="11">
        <f t="shared" si="4"/>
        <v>69116224</v>
      </c>
      <c r="F36" s="11">
        <f t="shared" si="4"/>
        <v>125853599</v>
      </c>
      <c r="G36" s="11">
        <f t="shared" si="4"/>
        <v>488353</v>
      </c>
      <c r="H36" s="11">
        <f t="shared" si="4"/>
        <v>848169</v>
      </c>
      <c r="I36" s="11">
        <f t="shared" si="4"/>
        <v>1045947</v>
      </c>
      <c r="J36" s="11">
        <f t="shared" si="4"/>
        <v>2382469</v>
      </c>
      <c r="K36" s="11">
        <f t="shared" si="4"/>
        <v>991933</v>
      </c>
      <c r="L36" s="11">
        <f t="shared" si="4"/>
        <v>3467141</v>
      </c>
      <c r="M36" s="11">
        <f t="shared" si="4"/>
        <v>4085665</v>
      </c>
      <c r="N36" s="11">
        <f t="shared" si="4"/>
        <v>8544739</v>
      </c>
      <c r="O36" s="11">
        <f t="shared" si="4"/>
        <v>1040892</v>
      </c>
      <c r="P36" s="11">
        <f t="shared" si="4"/>
        <v>3210670</v>
      </c>
      <c r="Q36" s="11">
        <f t="shared" si="4"/>
        <v>6325101</v>
      </c>
      <c r="R36" s="11">
        <f t="shared" si="4"/>
        <v>10576663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21503871</v>
      </c>
      <c r="X36" s="11">
        <f t="shared" si="4"/>
        <v>94390199</v>
      </c>
      <c r="Y36" s="11">
        <f t="shared" si="4"/>
        <v>-72886328</v>
      </c>
      <c r="Z36" s="2">
        <f aca="true" t="shared" si="5" ref="Z36:Z49">+IF(X36&lt;&gt;0,+(Y36/X36)*100,0)</f>
        <v>-77.21811032520442</v>
      </c>
      <c r="AA36" s="15">
        <f>AA6+AA21</f>
        <v>125853599</v>
      </c>
    </row>
    <row r="37" spans="1:27" ht="12.75">
      <c r="A37" s="49" t="s">
        <v>33</v>
      </c>
      <c r="B37" s="50"/>
      <c r="C37" s="9">
        <f t="shared" si="4"/>
        <v>26760737</v>
      </c>
      <c r="D37" s="10">
        <f t="shared" si="4"/>
        <v>0</v>
      </c>
      <c r="E37" s="11">
        <f t="shared" si="4"/>
        <v>21283333</v>
      </c>
      <c r="F37" s="11">
        <f t="shared" si="4"/>
        <v>23427320</v>
      </c>
      <c r="G37" s="11">
        <f t="shared" si="4"/>
        <v>0</v>
      </c>
      <c r="H37" s="11">
        <f t="shared" si="4"/>
        <v>0</v>
      </c>
      <c r="I37" s="11">
        <f t="shared" si="4"/>
        <v>260719</v>
      </c>
      <c r="J37" s="11">
        <f t="shared" si="4"/>
        <v>260719</v>
      </c>
      <c r="K37" s="11">
        <f t="shared" si="4"/>
        <v>238642</v>
      </c>
      <c r="L37" s="11">
        <f t="shared" si="4"/>
        <v>364887</v>
      </c>
      <c r="M37" s="11">
        <f t="shared" si="4"/>
        <v>610598</v>
      </c>
      <c r="N37" s="11">
        <f t="shared" si="4"/>
        <v>1214127</v>
      </c>
      <c r="O37" s="11">
        <f t="shared" si="4"/>
        <v>623232</v>
      </c>
      <c r="P37" s="11">
        <f t="shared" si="4"/>
        <v>1213431</v>
      </c>
      <c r="Q37" s="11">
        <f t="shared" si="4"/>
        <v>996143</v>
      </c>
      <c r="R37" s="11">
        <f t="shared" si="4"/>
        <v>2832806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4307652</v>
      </c>
      <c r="X37" s="11">
        <f t="shared" si="4"/>
        <v>17570490</v>
      </c>
      <c r="Y37" s="11">
        <f t="shared" si="4"/>
        <v>-13262838</v>
      </c>
      <c r="Z37" s="2">
        <f t="shared" si="5"/>
        <v>-75.48359778241813</v>
      </c>
      <c r="AA37" s="15">
        <f>AA7+AA22</f>
        <v>23427320</v>
      </c>
    </row>
    <row r="38" spans="1:27" ht="12.75">
      <c r="A38" s="49" t="s">
        <v>34</v>
      </c>
      <c r="B38" s="50"/>
      <c r="C38" s="9">
        <f t="shared" si="4"/>
        <v>13132868</v>
      </c>
      <c r="D38" s="10">
        <f t="shared" si="4"/>
        <v>0</v>
      </c>
      <c r="E38" s="11">
        <f t="shared" si="4"/>
        <v>46789981</v>
      </c>
      <c r="F38" s="11">
        <f t="shared" si="4"/>
        <v>30428433</v>
      </c>
      <c r="G38" s="11">
        <f t="shared" si="4"/>
        <v>467169</v>
      </c>
      <c r="H38" s="11">
        <f t="shared" si="4"/>
        <v>2066478</v>
      </c>
      <c r="I38" s="11">
        <f t="shared" si="4"/>
        <v>1775019</v>
      </c>
      <c r="J38" s="11">
        <f t="shared" si="4"/>
        <v>4308666</v>
      </c>
      <c r="K38" s="11">
        <f t="shared" si="4"/>
        <v>2365456</v>
      </c>
      <c r="L38" s="11">
        <f t="shared" si="4"/>
        <v>143210</v>
      </c>
      <c r="M38" s="11">
        <f t="shared" si="4"/>
        <v>2866326</v>
      </c>
      <c r="N38" s="11">
        <f t="shared" si="4"/>
        <v>5374992</v>
      </c>
      <c r="O38" s="11">
        <f t="shared" si="4"/>
        <v>2422773</v>
      </c>
      <c r="P38" s="11">
        <f t="shared" si="4"/>
        <v>2224574</v>
      </c>
      <c r="Q38" s="11">
        <f t="shared" si="4"/>
        <v>2932056</v>
      </c>
      <c r="R38" s="11">
        <f t="shared" si="4"/>
        <v>7579403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17263061</v>
      </c>
      <c r="X38" s="11">
        <f t="shared" si="4"/>
        <v>22821325</v>
      </c>
      <c r="Y38" s="11">
        <f t="shared" si="4"/>
        <v>-5558264</v>
      </c>
      <c r="Z38" s="2">
        <f t="shared" si="5"/>
        <v>-24.355570940775788</v>
      </c>
      <c r="AA38" s="15">
        <f>AA8+AA23</f>
        <v>30428433</v>
      </c>
    </row>
    <row r="39" spans="1:27" ht="12.75">
      <c r="A39" s="49" t="s">
        <v>35</v>
      </c>
      <c r="B39" s="50"/>
      <c r="C39" s="9">
        <f t="shared" si="4"/>
        <v>23335124</v>
      </c>
      <c r="D39" s="10">
        <f t="shared" si="4"/>
        <v>0</v>
      </c>
      <c r="E39" s="11">
        <f t="shared" si="4"/>
        <v>32751207</v>
      </c>
      <c r="F39" s="11">
        <f t="shared" si="4"/>
        <v>32601207</v>
      </c>
      <c r="G39" s="11">
        <f t="shared" si="4"/>
        <v>0</v>
      </c>
      <c r="H39" s="11">
        <f t="shared" si="4"/>
        <v>3018456</v>
      </c>
      <c r="I39" s="11">
        <f t="shared" si="4"/>
        <v>1078043</v>
      </c>
      <c r="J39" s="11">
        <f t="shared" si="4"/>
        <v>4096499</v>
      </c>
      <c r="K39" s="11">
        <f t="shared" si="4"/>
        <v>1065351</v>
      </c>
      <c r="L39" s="11">
        <f t="shared" si="4"/>
        <v>1196239</v>
      </c>
      <c r="M39" s="11">
        <f t="shared" si="4"/>
        <v>1149709</v>
      </c>
      <c r="N39" s="11">
        <f t="shared" si="4"/>
        <v>3411299</v>
      </c>
      <c r="O39" s="11">
        <f t="shared" si="4"/>
        <v>14900</v>
      </c>
      <c r="P39" s="11">
        <f t="shared" si="4"/>
        <v>338867</v>
      </c>
      <c r="Q39" s="11">
        <f t="shared" si="4"/>
        <v>995313</v>
      </c>
      <c r="R39" s="11">
        <f t="shared" si="4"/>
        <v>1349080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8856878</v>
      </c>
      <c r="X39" s="11">
        <f t="shared" si="4"/>
        <v>24450905</v>
      </c>
      <c r="Y39" s="11">
        <f t="shared" si="4"/>
        <v>-15594027</v>
      </c>
      <c r="Z39" s="2">
        <f t="shared" si="5"/>
        <v>-63.776890875818296</v>
      </c>
      <c r="AA39" s="15">
        <f>AA9+AA24</f>
        <v>32601207</v>
      </c>
    </row>
    <row r="40" spans="1:27" ht="12.75">
      <c r="A40" s="49" t="s">
        <v>36</v>
      </c>
      <c r="B40" s="50"/>
      <c r="C40" s="9">
        <f t="shared" si="4"/>
        <v>3945374</v>
      </c>
      <c r="D40" s="10">
        <f t="shared" si="4"/>
        <v>0</v>
      </c>
      <c r="E40" s="11">
        <f t="shared" si="4"/>
        <v>0</v>
      </c>
      <c r="F40" s="11">
        <f t="shared" si="4"/>
        <v>33700000</v>
      </c>
      <c r="G40" s="11">
        <f t="shared" si="4"/>
        <v>0</v>
      </c>
      <c r="H40" s="11">
        <f t="shared" si="4"/>
        <v>1097735</v>
      </c>
      <c r="I40" s="11">
        <f t="shared" si="4"/>
        <v>3465196</v>
      </c>
      <c r="J40" s="11">
        <f t="shared" si="4"/>
        <v>4562931</v>
      </c>
      <c r="K40" s="11">
        <f t="shared" si="4"/>
        <v>3012318</v>
      </c>
      <c r="L40" s="11">
        <f t="shared" si="4"/>
        <v>4051311</v>
      </c>
      <c r="M40" s="11">
        <f t="shared" si="4"/>
        <v>6841504</v>
      </c>
      <c r="N40" s="11">
        <f t="shared" si="4"/>
        <v>13905133</v>
      </c>
      <c r="O40" s="11">
        <f t="shared" si="4"/>
        <v>488586</v>
      </c>
      <c r="P40" s="11">
        <f t="shared" si="4"/>
        <v>2426073</v>
      </c>
      <c r="Q40" s="11">
        <f t="shared" si="4"/>
        <v>-162927</v>
      </c>
      <c r="R40" s="11">
        <f t="shared" si="4"/>
        <v>2751732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21219796</v>
      </c>
      <c r="X40" s="11">
        <f t="shared" si="4"/>
        <v>25275000</v>
      </c>
      <c r="Y40" s="11">
        <f t="shared" si="4"/>
        <v>-4055204</v>
      </c>
      <c r="Z40" s="2">
        <f t="shared" si="5"/>
        <v>-16.044328387734915</v>
      </c>
      <c r="AA40" s="15">
        <f>AA10+AA25</f>
        <v>33700000</v>
      </c>
    </row>
    <row r="41" spans="1:27" ht="12.75">
      <c r="A41" s="51" t="s">
        <v>37</v>
      </c>
      <c r="B41" s="50"/>
      <c r="C41" s="52">
        <f aca="true" t="shared" si="6" ref="C41:Y41">SUM(C36:C40)</f>
        <v>171300681</v>
      </c>
      <c r="D41" s="53">
        <f t="shared" si="6"/>
        <v>0</v>
      </c>
      <c r="E41" s="54">
        <f t="shared" si="6"/>
        <v>169940745</v>
      </c>
      <c r="F41" s="54">
        <f t="shared" si="6"/>
        <v>246010559</v>
      </c>
      <c r="G41" s="54">
        <f t="shared" si="6"/>
        <v>955522</v>
      </c>
      <c r="H41" s="54">
        <f t="shared" si="6"/>
        <v>7030838</v>
      </c>
      <c r="I41" s="54">
        <f t="shared" si="6"/>
        <v>7624924</v>
      </c>
      <c r="J41" s="54">
        <f t="shared" si="6"/>
        <v>15611284</v>
      </c>
      <c r="K41" s="54">
        <f t="shared" si="6"/>
        <v>7673700</v>
      </c>
      <c r="L41" s="54">
        <f t="shared" si="6"/>
        <v>9222788</v>
      </c>
      <c r="M41" s="54">
        <f t="shared" si="6"/>
        <v>15553802</v>
      </c>
      <c r="N41" s="54">
        <f t="shared" si="6"/>
        <v>32450290</v>
      </c>
      <c r="O41" s="54">
        <f t="shared" si="6"/>
        <v>4590383</v>
      </c>
      <c r="P41" s="54">
        <f t="shared" si="6"/>
        <v>9413615</v>
      </c>
      <c r="Q41" s="54">
        <f t="shared" si="6"/>
        <v>11085686</v>
      </c>
      <c r="R41" s="54">
        <f t="shared" si="6"/>
        <v>25089684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73151258</v>
      </c>
      <c r="X41" s="54">
        <f t="shared" si="6"/>
        <v>184507919</v>
      </c>
      <c r="Y41" s="54">
        <f t="shared" si="6"/>
        <v>-111356661</v>
      </c>
      <c r="Z41" s="55">
        <f t="shared" si="5"/>
        <v>-60.353323371448354</v>
      </c>
      <c r="AA41" s="56">
        <f>SUM(AA36:AA40)</f>
        <v>246010559</v>
      </c>
    </row>
    <row r="42" spans="1:27" ht="12.75">
      <c r="A42" s="57" t="s">
        <v>38</v>
      </c>
      <c r="B42" s="38"/>
      <c r="C42" s="68">
        <f aca="true" t="shared" si="7" ref="C42:Y48">C12+C27</f>
        <v>12610922</v>
      </c>
      <c r="D42" s="69">
        <f t="shared" si="7"/>
        <v>0</v>
      </c>
      <c r="E42" s="70">
        <f t="shared" si="7"/>
        <v>12105300</v>
      </c>
      <c r="F42" s="70">
        <f t="shared" si="7"/>
        <v>13074919</v>
      </c>
      <c r="G42" s="70">
        <f t="shared" si="7"/>
        <v>0</v>
      </c>
      <c r="H42" s="70">
        <f t="shared" si="7"/>
        <v>118199</v>
      </c>
      <c r="I42" s="70">
        <f t="shared" si="7"/>
        <v>101860</v>
      </c>
      <c r="J42" s="70">
        <f t="shared" si="7"/>
        <v>220059</v>
      </c>
      <c r="K42" s="70">
        <f t="shared" si="7"/>
        <v>133840</v>
      </c>
      <c r="L42" s="70">
        <f t="shared" si="7"/>
        <v>171426</v>
      </c>
      <c r="M42" s="70">
        <f t="shared" si="7"/>
        <v>952065</v>
      </c>
      <c r="N42" s="70">
        <f t="shared" si="7"/>
        <v>1257331</v>
      </c>
      <c r="O42" s="70">
        <f t="shared" si="7"/>
        <v>79331</v>
      </c>
      <c r="P42" s="70">
        <f t="shared" si="7"/>
        <v>635231</v>
      </c>
      <c r="Q42" s="70">
        <f t="shared" si="7"/>
        <v>79297</v>
      </c>
      <c r="R42" s="70">
        <f t="shared" si="7"/>
        <v>793859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2271249</v>
      </c>
      <c r="X42" s="70">
        <f t="shared" si="7"/>
        <v>9806190</v>
      </c>
      <c r="Y42" s="70">
        <f t="shared" si="7"/>
        <v>-7534941</v>
      </c>
      <c r="Z42" s="72">
        <f t="shared" si="5"/>
        <v>-76.83861928027092</v>
      </c>
      <c r="AA42" s="71">
        <f aca="true" t="shared" si="8" ref="AA42:AA48">AA12+AA27</f>
        <v>13074919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33511099</v>
      </c>
      <c r="D45" s="69">
        <f t="shared" si="7"/>
        <v>0</v>
      </c>
      <c r="E45" s="70">
        <f t="shared" si="7"/>
        <v>36499000</v>
      </c>
      <c r="F45" s="70">
        <f t="shared" si="7"/>
        <v>54737045</v>
      </c>
      <c r="G45" s="70">
        <f t="shared" si="7"/>
        <v>60804</v>
      </c>
      <c r="H45" s="70">
        <f t="shared" si="7"/>
        <v>1244416</v>
      </c>
      <c r="I45" s="70">
        <f t="shared" si="7"/>
        <v>3738946</v>
      </c>
      <c r="J45" s="70">
        <f t="shared" si="7"/>
        <v>5044166</v>
      </c>
      <c r="K45" s="70">
        <f t="shared" si="7"/>
        <v>2770871</v>
      </c>
      <c r="L45" s="70">
        <f t="shared" si="7"/>
        <v>488681</v>
      </c>
      <c r="M45" s="70">
        <f t="shared" si="7"/>
        <v>1733846</v>
      </c>
      <c r="N45" s="70">
        <f t="shared" si="7"/>
        <v>4993398</v>
      </c>
      <c r="O45" s="70">
        <f t="shared" si="7"/>
        <v>6532914</v>
      </c>
      <c r="P45" s="70">
        <f t="shared" si="7"/>
        <v>7746087</v>
      </c>
      <c r="Q45" s="70">
        <f t="shared" si="7"/>
        <v>2057686</v>
      </c>
      <c r="R45" s="70">
        <f t="shared" si="7"/>
        <v>16336687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26374251</v>
      </c>
      <c r="X45" s="70">
        <f t="shared" si="7"/>
        <v>41052784</v>
      </c>
      <c r="Y45" s="70">
        <f t="shared" si="7"/>
        <v>-14678533</v>
      </c>
      <c r="Z45" s="72">
        <f t="shared" si="5"/>
        <v>-35.75526814454289</v>
      </c>
      <c r="AA45" s="71">
        <f t="shared" si="8"/>
        <v>54737045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958627</v>
      </c>
      <c r="D48" s="69">
        <f t="shared" si="7"/>
        <v>0</v>
      </c>
      <c r="E48" s="70">
        <f t="shared" si="7"/>
        <v>3250000</v>
      </c>
      <c r="F48" s="70">
        <f t="shared" si="7"/>
        <v>3200000</v>
      </c>
      <c r="G48" s="70">
        <f t="shared" si="7"/>
        <v>0</v>
      </c>
      <c r="H48" s="70">
        <f t="shared" si="7"/>
        <v>0</v>
      </c>
      <c r="I48" s="70">
        <f t="shared" si="7"/>
        <v>3167411</v>
      </c>
      <c r="J48" s="70">
        <f t="shared" si="7"/>
        <v>3167411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3167411</v>
      </c>
      <c r="X48" s="70">
        <f t="shared" si="7"/>
        <v>2400000</v>
      </c>
      <c r="Y48" s="70">
        <f t="shared" si="7"/>
        <v>767411</v>
      </c>
      <c r="Z48" s="72">
        <f t="shared" si="5"/>
        <v>31.975458333333336</v>
      </c>
      <c r="AA48" s="71">
        <f t="shared" si="8"/>
        <v>3200000</v>
      </c>
    </row>
    <row r="49" spans="1:27" ht="12.75">
      <c r="A49" s="78" t="s">
        <v>49</v>
      </c>
      <c r="B49" s="79"/>
      <c r="C49" s="80">
        <f aca="true" t="shared" si="9" ref="C49:Y49">SUM(C41:C48)</f>
        <v>218381329</v>
      </c>
      <c r="D49" s="81">
        <f t="shared" si="9"/>
        <v>0</v>
      </c>
      <c r="E49" s="82">
        <f t="shared" si="9"/>
        <v>221795045</v>
      </c>
      <c r="F49" s="82">
        <f t="shared" si="9"/>
        <v>317022523</v>
      </c>
      <c r="G49" s="82">
        <f t="shared" si="9"/>
        <v>1016326</v>
      </c>
      <c r="H49" s="82">
        <f t="shared" si="9"/>
        <v>8393453</v>
      </c>
      <c r="I49" s="82">
        <f t="shared" si="9"/>
        <v>14633141</v>
      </c>
      <c r="J49" s="82">
        <f t="shared" si="9"/>
        <v>24042920</v>
      </c>
      <c r="K49" s="82">
        <f t="shared" si="9"/>
        <v>10578411</v>
      </c>
      <c r="L49" s="82">
        <f t="shared" si="9"/>
        <v>9882895</v>
      </c>
      <c r="M49" s="82">
        <f t="shared" si="9"/>
        <v>18239713</v>
      </c>
      <c r="N49" s="82">
        <f t="shared" si="9"/>
        <v>38701019</v>
      </c>
      <c r="O49" s="82">
        <f t="shared" si="9"/>
        <v>11202628</v>
      </c>
      <c r="P49" s="82">
        <f t="shared" si="9"/>
        <v>17794933</v>
      </c>
      <c r="Q49" s="82">
        <f t="shared" si="9"/>
        <v>13222669</v>
      </c>
      <c r="R49" s="82">
        <f t="shared" si="9"/>
        <v>42220230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104964169</v>
      </c>
      <c r="X49" s="82">
        <f t="shared" si="9"/>
        <v>237766893</v>
      </c>
      <c r="Y49" s="82">
        <f t="shared" si="9"/>
        <v>-132802724</v>
      </c>
      <c r="Z49" s="83">
        <f t="shared" si="5"/>
        <v>-55.85416973926643</v>
      </c>
      <c r="AA49" s="84">
        <f>SUM(AA41:AA48)</f>
        <v>317022523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113069009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18180000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8826000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8436000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20980000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215000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56637000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29584000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26848009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>
        <v>3816745</v>
      </c>
      <c r="H65" s="11">
        <v>2233255</v>
      </c>
      <c r="I65" s="11">
        <v>2659269</v>
      </c>
      <c r="J65" s="11">
        <v>8709269</v>
      </c>
      <c r="K65" s="11">
        <v>5865332</v>
      </c>
      <c r="L65" s="11"/>
      <c r="M65" s="11"/>
      <c r="N65" s="11">
        <v>5865332</v>
      </c>
      <c r="O65" s="11"/>
      <c r="P65" s="11"/>
      <c r="Q65" s="11"/>
      <c r="R65" s="11"/>
      <c r="S65" s="11"/>
      <c r="T65" s="11"/>
      <c r="U65" s="11"/>
      <c r="V65" s="11"/>
      <c r="W65" s="11">
        <v>14574601</v>
      </c>
      <c r="X65" s="11"/>
      <c r="Y65" s="11">
        <v>14574601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1635748</v>
      </c>
      <c r="H66" s="14">
        <v>957109</v>
      </c>
      <c r="I66" s="14">
        <v>1139687</v>
      </c>
      <c r="J66" s="14">
        <v>3732544</v>
      </c>
      <c r="K66" s="14">
        <v>2513714</v>
      </c>
      <c r="L66" s="14">
        <v>4901809</v>
      </c>
      <c r="M66" s="14">
        <v>4682580</v>
      </c>
      <c r="N66" s="14">
        <v>12098103</v>
      </c>
      <c r="O66" s="14"/>
      <c r="P66" s="14">
        <v>11026106</v>
      </c>
      <c r="Q66" s="14">
        <v>5909246</v>
      </c>
      <c r="R66" s="14">
        <v>16935352</v>
      </c>
      <c r="S66" s="14"/>
      <c r="T66" s="14"/>
      <c r="U66" s="14"/>
      <c r="V66" s="14"/>
      <c r="W66" s="14">
        <v>32765999</v>
      </c>
      <c r="X66" s="14"/>
      <c r="Y66" s="14">
        <v>32765999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>
        <v>2100775</v>
      </c>
      <c r="M67" s="11">
        <v>2006820</v>
      </c>
      <c r="N67" s="11">
        <v>4107595</v>
      </c>
      <c r="O67" s="11">
        <v>4111514</v>
      </c>
      <c r="P67" s="11">
        <v>4725474</v>
      </c>
      <c r="Q67" s="11">
        <v>2532534</v>
      </c>
      <c r="R67" s="11">
        <v>11369522</v>
      </c>
      <c r="S67" s="11"/>
      <c r="T67" s="11"/>
      <c r="U67" s="11"/>
      <c r="V67" s="11"/>
      <c r="W67" s="11">
        <v>15477117</v>
      </c>
      <c r="X67" s="11"/>
      <c r="Y67" s="11">
        <v>15477117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113069009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113069009</v>
      </c>
      <c r="F69" s="82">
        <f t="shared" si="12"/>
        <v>0</v>
      </c>
      <c r="G69" s="82">
        <f t="shared" si="12"/>
        <v>5452493</v>
      </c>
      <c r="H69" s="82">
        <f t="shared" si="12"/>
        <v>3190364</v>
      </c>
      <c r="I69" s="82">
        <f t="shared" si="12"/>
        <v>3798956</v>
      </c>
      <c r="J69" s="82">
        <f t="shared" si="12"/>
        <v>12441813</v>
      </c>
      <c r="K69" s="82">
        <f t="shared" si="12"/>
        <v>8379046</v>
      </c>
      <c r="L69" s="82">
        <f t="shared" si="12"/>
        <v>7002584</v>
      </c>
      <c r="M69" s="82">
        <f t="shared" si="12"/>
        <v>6689400</v>
      </c>
      <c r="N69" s="82">
        <f t="shared" si="12"/>
        <v>22071030</v>
      </c>
      <c r="O69" s="82">
        <f t="shared" si="12"/>
        <v>4111514</v>
      </c>
      <c r="P69" s="82">
        <f t="shared" si="12"/>
        <v>15751580</v>
      </c>
      <c r="Q69" s="82">
        <f t="shared" si="12"/>
        <v>8441780</v>
      </c>
      <c r="R69" s="82">
        <f t="shared" si="12"/>
        <v>28304874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62817717</v>
      </c>
      <c r="X69" s="82">
        <f t="shared" si="12"/>
        <v>0</v>
      </c>
      <c r="Y69" s="82">
        <f t="shared" si="12"/>
        <v>62817717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1397524</v>
      </c>
      <c r="D5" s="45">
        <f t="shared" si="0"/>
        <v>0</v>
      </c>
      <c r="E5" s="46">
        <f t="shared" si="0"/>
        <v>12706737</v>
      </c>
      <c r="F5" s="46">
        <f t="shared" si="0"/>
        <v>12252424</v>
      </c>
      <c r="G5" s="46">
        <f t="shared" si="0"/>
        <v>0</v>
      </c>
      <c r="H5" s="46">
        <f t="shared" si="0"/>
        <v>160535</v>
      </c>
      <c r="I5" s="46">
        <f t="shared" si="0"/>
        <v>5220</v>
      </c>
      <c r="J5" s="46">
        <f t="shared" si="0"/>
        <v>165755</v>
      </c>
      <c r="K5" s="46">
        <f t="shared" si="0"/>
        <v>174515</v>
      </c>
      <c r="L5" s="46">
        <f t="shared" si="0"/>
        <v>18984</v>
      </c>
      <c r="M5" s="46">
        <f t="shared" si="0"/>
        <v>0</v>
      </c>
      <c r="N5" s="46">
        <f t="shared" si="0"/>
        <v>193499</v>
      </c>
      <c r="O5" s="46">
        <f t="shared" si="0"/>
        <v>0</v>
      </c>
      <c r="P5" s="46">
        <f t="shared" si="0"/>
        <v>76236</v>
      </c>
      <c r="Q5" s="46">
        <f t="shared" si="0"/>
        <v>89131</v>
      </c>
      <c r="R5" s="46">
        <f t="shared" si="0"/>
        <v>165367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524621</v>
      </c>
      <c r="X5" s="46">
        <f t="shared" si="0"/>
        <v>9189318</v>
      </c>
      <c r="Y5" s="46">
        <f t="shared" si="0"/>
        <v>-8664697</v>
      </c>
      <c r="Z5" s="47">
        <f>+IF(X5&lt;&gt;0,+(Y5/X5)*100,0)</f>
        <v>-94.29096914482663</v>
      </c>
      <c r="AA5" s="48">
        <f>SUM(AA11:AA18)</f>
        <v>12252424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>
        <v>11894737</v>
      </c>
      <c r="F7" s="11">
        <v>9995217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7496413</v>
      </c>
      <c r="Y7" s="11">
        <v>-7496413</v>
      </c>
      <c r="Z7" s="2">
        <v>-100</v>
      </c>
      <c r="AA7" s="15">
        <v>9995217</v>
      </c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11894737</v>
      </c>
      <c r="F11" s="54">
        <f t="shared" si="1"/>
        <v>9995217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7496413</v>
      </c>
      <c r="Y11" s="54">
        <f t="shared" si="1"/>
        <v>-7496413</v>
      </c>
      <c r="Z11" s="55">
        <f>+IF(X11&lt;&gt;0,+(Y11/X11)*100,0)</f>
        <v>-100</v>
      </c>
      <c r="AA11" s="56">
        <f>SUM(AA6:AA10)</f>
        <v>9995217</v>
      </c>
    </row>
    <row r="12" spans="1:27" ht="12.75">
      <c r="A12" s="57" t="s">
        <v>38</v>
      </c>
      <c r="B12" s="38"/>
      <c r="C12" s="9"/>
      <c r="D12" s="10"/>
      <c r="E12" s="11">
        <v>50000</v>
      </c>
      <c r="F12" s="11">
        <v>126316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94737</v>
      </c>
      <c r="Y12" s="11">
        <v>-94737</v>
      </c>
      <c r="Z12" s="2">
        <v>-100</v>
      </c>
      <c r="AA12" s="15">
        <v>126316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1397524</v>
      </c>
      <c r="D15" s="10"/>
      <c r="E15" s="11">
        <v>762000</v>
      </c>
      <c r="F15" s="11">
        <v>2130891</v>
      </c>
      <c r="G15" s="11"/>
      <c r="H15" s="11">
        <v>160535</v>
      </c>
      <c r="I15" s="11">
        <v>5220</v>
      </c>
      <c r="J15" s="11">
        <v>165755</v>
      </c>
      <c r="K15" s="11">
        <v>174515</v>
      </c>
      <c r="L15" s="11">
        <v>18984</v>
      </c>
      <c r="M15" s="11"/>
      <c r="N15" s="11">
        <v>193499</v>
      </c>
      <c r="O15" s="11"/>
      <c r="P15" s="11">
        <v>76236</v>
      </c>
      <c r="Q15" s="11">
        <v>89131</v>
      </c>
      <c r="R15" s="11">
        <v>165367</v>
      </c>
      <c r="S15" s="11"/>
      <c r="T15" s="11"/>
      <c r="U15" s="11"/>
      <c r="V15" s="11"/>
      <c r="W15" s="11">
        <v>524621</v>
      </c>
      <c r="X15" s="11">
        <v>1598168</v>
      </c>
      <c r="Y15" s="11">
        <v>-1073547</v>
      </c>
      <c r="Z15" s="2">
        <v>-67.17</v>
      </c>
      <c r="AA15" s="15">
        <v>2130891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21576543</v>
      </c>
      <c r="D20" s="62">
        <f t="shared" si="2"/>
        <v>0</v>
      </c>
      <c r="E20" s="63">
        <f t="shared" si="2"/>
        <v>34652632</v>
      </c>
      <c r="F20" s="63">
        <f t="shared" si="2"/>
        <v>47891608</v>
      </c>
      <c r="G20" s="63">
        <f t="shared" si="2"/>
        <v>0</v>
      </c>
      <c r="H20" s="63">
        <f t="shared" si="2"/>
        <v>467300</v>
      </c>
      <c r="I20" s="63">
        <f t="shared" si="2"/>
        <v>1459952</v>
      </c>
      <c r="J20" s="63">
        <f t="shared" si="2"/>
        <v>1927252</v>
      </c>
      <c r="K20" s="63">
        <f t="shared" si="2"/>
        <v>1493430</v>
      </c>
      <c r="L20" s="63">
        <f t="shared" si="2"/>
        <v>239696</v>
      </c>
      <c r="M20" s="63">
        <f t="shared" si="2"/>
        <v>7267874</v>
      </c>
      <c r="N20" s="63">
        <f t="shared" si="2"/>
        <v>9001000</v>
      </c>
      <c r="O20" s="63">
        <f t="shared" si="2"/>
        <v>51520</v>
      </c>
      <c r="P20" s="63">
        <f t="shared" si="2"/>
        <v>2079383</v>
      </c>
      <c r="Q20" s="63">
        <f t="shared" si="2"/>
        <v>3429375</v>
      </c>
      <c r="R20" s="63">
        <f t="shared" si="2"/>
        <v>5560278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16488530</v>
      </c>
      <c r="X20" s="63">
        <f t="shared" si="2"/>
        <v>35918708</v>
      </c>
      <c r="Y20" s="63">
        <f t="shared" si="2"/>
        <v>-19430178</v>
      </c>
      <c r="Z20" s="64">
        <f>+IF(X20&lt;&gt;0,+(Y20/X20)*100,0)</f>
        <v>-54.094868891163905</v>
      </c>
      <c r="AA20" s="65">
        <f>SUM(AA26:AA33)</f>
        <v>47891608</v>
      </c>
    </row>
    <row r="21" spans="1:27" ht="12.75">
      <c r="A21" s="49" t="s">
        <v>32</v>
      </c>
      <c r="B21" s="50"/>
      <c r="C21" s="9">
        <v>3515738</v>
      </c>
      <c r="D21" s="10"/>
      <c r="E21" s="11">
        <v>4246979</v>
      </c>
      <c r="F21" s="11">
        <v>11783500</v>
      </c>
      <c r="G21" s="11"/>
      <c r="H21" s="11">
        <v>231940</v>
      </c>
      <c r="I21" s="11"/>
      <c r="J21" s="11">
        <v>231940</v>
      </c>
      <c r="K21" s="11"/>
      <c r="L21" s="11">
        <v>126370</v>
      </c>
      <c r="M21" s="11">
        <v>5991949</v>
      </c>
      <c r="N21" s="11">
        <v>6118319</v>
      </c>
      <c r="O21" s="11">
        <v>51520</v>
      </c>
      <c r="P21" s="11">
        <v>1951273</v>
      </c>
      <c r="Q21" s="11">
        <v>1501128</v>
      </c>
      <c r="R21" s="11">
        <v>3503921</v>
      </c>
      <c r="S21" s="11"/>
      <c r="T21" s="11"/>
      <c r="U21" s="11"/>
      <c r="V21" s="11"/>
      <c r="W21" s="11">
        <v>9854180</v>
      </c>
      <c r="X21" s="11">
        <v>8837625</v>
      </c>
      <c r="Y21" s="11">
        <v>1016555</v>
      </c>
      <c r="Z21" s="2">
        <v>11.5</v>
      </c>
      <c r="AA21" s="15">
        <v>11783500</v>
      </c>
    </row>
    <row r="22" spans="1:27" ht="12.75">
      <c r="A22" s="49" t="s">
        <v>33</v>
      </c>
      <c r="B22" s="50"/>
      <c r="C22" s="9">
        <v>3180432</v>
      </c>
      <c r="D22" s="10"/>
      <c r="E22" s="11"/>
      <c r="F22" s="11">
        <v>6189474</v>
      </c>
      <c r="G22" s="11"/>
      <c r="H22" s="11">
        <v>109596</v>
      </c>
      <c r="I22" s="11"/>
      <c r="J22" s="11">
        <v>109596</v>
      </c>
      <c r="K22" s="11">
        <v>1473733</v>
      </c>
      <c r="L22" s="11">
        <v>76002</v>
      </c>
      <c r="M22" s="11">
        <v>66130</v>
      </c>
      <c r="N22" s="11">
        <v>1615865</v>
      </c>
      <c r="O22" s="11"/>
      <c r="P22" s="11">
        <v>8011</v>
      </c>
      <c r="Q22" s="11">
        <v>2259256</v>
      </c>
      <c r="R22" s="11">
        <v>2267267</v>
      </c>
      <c r="S22" s="11"/>
      <c r="T22" s="11"/>
      <c r="U22" s="11"/>
      <c r="V22" s="11"/>
      <c r="W22" s="11">
        <v>3992728</v>
      </c>
      <c r="X22" s="11">
        <v>4642106</v>
      </c>
      <c r="Y22" s="11">
        <v>-649378</v>
      </c>
      <c r="Z22" s="2">
        <v>-13.99</v>
      </c>
      <c r="AA22" s="15">
        <v>6189474</v>
      </c>
    </row>
    <row r="23" spans="1:27" ht="12.75">
      <c r="A23" s="49" t="s">
        <v>34</v>
      </c>
      <c r="B23" s="50"/>
      <c r="C23" s="9">
        <v>2905340</v>
      </c>
      <c r="D23" s="10"/>
      <c r="E23" s="11">
        <v>17761404</v>
      </c>
      <c r="F23" s="11">
        <v>22910526</v>
      </c>
      <c r="G23" s="11"/>
      <c r="H23" s="11"/>
      <c r="I23" s="11"/>
      <c r="J23" s="11"/>
      <c r="K23" s="11">
        <v>19697</v>
      </c>
      <c r="L23" s="11">
        <v>13356</v>
      </c>
      <c r="M23" s="11">
        <v>231873</v>
      </c>
      <c r="N23" s="11">
        <v>264926</v>
      </c>
      <c r="O23" s="11"/>
      <c r="P23" s="11">
        <v>79191</v>
      </c>
      <c r="Q23" s="11">
        <v>-496308</v>
      </c>
      <c r="R23" s="11">
        <v>-417117</v>
      </c>
      <c r="S23" s="11"/>
      <c r="T23" s="11"/>
      <c r="U23" s="11"/>
      <c r="V23" s="11"/>
      <c r="W23" s="11">
        <v>-152191</v>
      </c>
      <c r="X23" s="11">
        <v>17182895</v>
      </c>
      <c r="Y23" s="11">
        <v>-17335086</v>
      </c>
      <c r="Z23" s="2">
        <v>-100.89</v>
      </c>
      <c r="AA23" s="15">
        <v>22910526</v>
      </c>
    </row>
    <row r="24" spans="1:27" ht="12.75">
      <c r="A24" s="49" t="s">
        <v>35</v>
      </c>
      <c r="B24" s="50"/>
      <c r="C24" s="9">
        <v>7830373</v>
      </c>
      <c r="D24" s="10"/>
      <c r="E24" s="11">
        <v>5482456</v>
      </c>
      <c r="F24" s="11">
        <v>3529680</v>
      </c>
      <c r="G24" s="11"/>
      <c r="H24" s="11"/>
      <c r="I24" s="11">
        <v>1459952</v>
      </c>
      <c r="J24" s="11">
        <v>1459952</v>
      </c>
      <c r="K24" s="11"/>
      <c r="L24" s="11">
        <v>23968</v>
      </c>
      <c r="M24" s="11">
        <v>571801</v>
      </c>
      <c r="N24" s="11">
        <v>595769</v>
      </c>
      <c r="O24" s="11"/>
      <c r="P24" s="11">
        <v>9193</v>
      </c>
      <c r="Q24" s="11">
        <v>165299</v>
      </c>
      <c r="R24" s="11">
        <v>174492</v>
      </c>
      <c r="S24" s="11"/>
      <c r="T24" s="11"/>
      <c r="U24" s="11"/>
      <c r="V24" s="11"/>
      <c r="W24" s="11">
        <v>2230213</v>
      </c>
      <c r="X24" s="11">
        <v>2647260</v>
      </c>
      <c r="Y24" s="11">
        <v>-417047</v>
      </c>
      <c r="Z24" s="2">
        <v>-15.75</v>
      </c>
      <c r="AA24" s="15">
        <v>3529680</v>
      </c>
    </row>
    <row r="25" spans="1:27" ht="12.75">
      <c r="A25" s="49" t="s">
        <v>36</v>
      </c>
      <c r="B25" s="50"/>
      <c r="C25" s="9"/>
      <c r="D25" s="10"/>
      <c r="E25" s="11">
        <v>4206181</v>
      </c>
      <c r="F25" s="11">
        <v>1754386</v>
      </c>
      <c r="G25" s="11"/>
      <c r="H25" s="11"/>
      <c r="I25" s="11"/>
      <c r="J25" s="11"/>
      <c r="K25" s="11"/>
      <c r="L25" s="11"/>
      <c r="M25" s="11">
        <v>406121</v>
      </c>
      <c r="N25" s="11">
        <v>406121</v>
      </c>
      <c r="O25" s="11"/>
      <c r="P25" s="11"/>
      <c r="Q25" s="11"/>
      <c r="R25" s="11"/>
      <c r="S25" s="11"/>
      <c r="T25" s="11"/>
      <c r="U25" s="11"/>
      <c r="V25" s="11"/>
      <c r="W25" s="11">
        <v>406121</v>
      </c>
      <c r="X25" s="11">
        <v>1315790</v>
      </c>
      <c r="Y25" s="11">
        <v>-909669</v>
      </c>
      <c r="Z25" s="2">
        <v>-69.13</v>
      </c>
      <c r="AA25" s="15">
        <v>1754386</v>
      </c>
    </row>
    <row r="26" spans="1:27" ht="12.75">
      <c r="A26" s="51" t="s">
        <v>37</v>
      </c>
      <c r="B26" s="66"/>
      <c r="C26" s="52">
        <f aca="true" t="shared" si="3" ref="C26:Y26">SUM(C21:C25)</f>
        <v>17431883</v>
      </c>
      <c r="D26" s="53">
        <f t="shared" si="3"/>
        <v>0</v>
      </c>
      <c r="E26" s="54">
        <f t="shared" si="3"/>
        <v>31697020</v>
      </c>
      <c r="F26" s="54">
        <f t="shared" si="3"/>
        <v>46167566</v>
      </c>
      <c r="G26" s="54">
        <f t="shared" si="3"/>
        <v>0</v>
      </c>
      <c r="H26" s="54">
        <f t="shared" si="3"/>
        <v>341536</v>
      </c>
      <c r="I26" s="54">
        <f t="shared" si="3"/>
        <v>1459952</v>
      </c>
      <c r="J26" s="54">
        <f t="shared" si="3"/>
        <v>1801488</v>
      </c>
      <c r="K26" s="54">
        <f t="shared" si="3"/>
        <v>1493430</v>
      </c>
      <c r="L26" s="54">
        <f t="shared" si="3"/>
        <v>239696</v>
      </c>
      <c r="M26" s="54">
        <f t="shared" si="3"/>
        <v>7267874</v>
      </c>
      <c r="N26" s="54">
        <f t="shared" si="3"/>
        <v>9001000</v>
      </c>
      <c r="O26" s="54">
        <f t="shared" si="3"/>
        <v>51520</v>
      </c>
      <c r="P26" s="54">
        <f t="shared" si="3"/>
        <v>2047668</v>
      </c>
      <c r="Q26" s="54">
        <f t="shared" si="3"/>
        <v>3429375</v>
      </c>
      <c r="R26" s="54">
        <f t="shared" si="3"/>
        <v>5528563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16331051</v>
      </c>
      <c r="X26" s="54">
        <f t="shared" si="3"/>
        <v>34625676</v>
      </c>
      <c r="Y26" s="54">
        <f t="shared" si="3"/>
        <v>-18294625</v>
      </c>
      <c r="Z26" s="55">
        <f>+IF(X26&lt;&gt;0,+(Y26/X26)*100,0)</f>
        <v>-52.83543056314626</v>
      </c>
      <c r="AA26" s="56">
        <f>SUM(AA21:AA25)</f>
        <v>46167566</v>
      </c>
    </row>
    <row r="27" spans="1:27" ht="12.75">
      <c r="A27" s="57" t="s">
        <v>38</v>
      </c>
      <c r="B27" s="67"/>
      <c r="C27" s="9">
        <v>4142663</v>
      </c>
      <c r="D27" s="10"/>
      <c r="E27" s="11">
        <v>2955612</v>
      </c>
      <c r="F27" s="11">
        <v>1724042</v>
      </c>
      <c r="G27" s="11"/>
      <c r="H27" s="11">
        <v>125764</v>
      </c>
      <c r="I27" s="11"/>
      <c r="J27" s="11">
        <v>125764</v>
      </c>
      <c r="K27" s="11"/>
      <c r="L27" s="11"/>
      <c r="M27" s="11"/>
      <c r="N27" s="11"/>
      <c r="O27" s="11"/>
      <c r="P27" s="11">
        <v>31715</v>
      </c>
      <c r="Q27" s="11"/>
      <c r="R27" s="11">
        <v>31715</v>
      </c>
      <c r="S27" s="11"/>
      <c r="T27" s="11"/>
      <c r="U27" s="11"/>
      <c r="V27" s="11"/>
      <c r="W27" s="11">
        <v>157479</v>
      </c>
      <c r="X27" s="11">
        <v>1293032</v>
      </c>
      <c r="Y27" s="11">
        <v>-1135553</v>
      </c>
      <c r="Z27" s="2">
        <v>-87.82</v>
      </c>
      <c r="AA27" s="15">
        <v>1724042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1997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3515738</v>
      </c>
      <c r="D36" s="10">
        <f t="shared" si="4"/>
        <v>0</v>
      </c>
      <c r="E36" s="11">
        <f t="shared" si="4"/>
        <v>4246979</v>
      </c>
      <c r="F36" s="11">
        <f t="shared" si="4"/>
        <v>11783500</v>
      </c>
      <c r="G36" s="11">
        <f t="shared" si="4"/>
        <v>0</v>
      </c>
      <c r="H36" s="11">
        <f t="shared" si="4"/>
        <v>231940</v>
      </c>
      <c r="I36" s="11">
        <f t="shared" si="4"/>
        <v>0</v>
      </c>
      <c r="J36" s="11">
        <f t="shared" si="4"/>
        <v>231940</v>
      </c>
      <c r="K36" s="11">
        <f t="shared" si="4"/>
        <v>0</v>
      </c>
      <c r="L36" s="11">
        <f t="shared" si="4"/>
        <v>126370</v>
      </c>
      <c r="M36" s="11">
        <f t="shared" si="4"/>
        <v>5991949</v>
      </c>
      <c r="N36" s="11">
        <f t="shared" si="4"/>
        <v>6118319</v>
      </c>
      <c r="O36" s="11">
        <f t="shared" si="4"/>
        <v>51520</v>
      </c>
      <c r="P36" s="11">
        <f t="shared" si="4"/>
        <v>1951273</v>
      </c>
      <c r="Q36" s="11">
        <f t="shared" si="4"/>
        <v>1501128</v>
      </c>
      <c r="R36" s="11">
        <f t="shared" si="4"/>
        <v>3503921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9854180</v>
      </c>
      <c r="X36" s="11">
        <f t="shared" si="4"/>
        <v>8837625</v>
      </c>
      <c r="Y36" s="11">
        <f t="shared" si="4"/>
        <v>1016555</v>
      </c>
      <c r="Z36" s="2">
        <f aca="true" t="shared" si="5" ref="Z36:Z49">+IF(X36&lt;&gt;0,+(Y36/X36)*100,0)</f>
        <v>11.502581293051017</v>
      </c>
      <c r="AA36" s="15">
        <f>AA6+AA21</f>
        <v>11783500</v>
      </c>
    </row>
    <row r="37" spans="1:27" ht="12.75">
      <c r="A37" s="49" t="s">
        <v>33</v>
      </c>
      <c r="B37" s="50"/>
      <c r="C37" s="9">
        <f t="shared" si="4"/>
        <v>3180432</v>
      </c>
      <c r="D37" s="10">
        <f t="shared" si="4"/>
        <v>0</v>
      </c>
      <c r="E37" s="11">
        <f t="shared" si="4"/>
        <v>11894737</v>
      </c>
      <c r="F37" s="11">
        <f t="shared" si="4"/>
        <v>16184691</v>
      </c>
      <c r="G37" s="11">
        <f t="shared" si="4"/>
        <v>0</v>
      </c>
      <c r="H37" s="11">
        <f t="shared" si="4"/>
        <v>109596</v>
      </c>
      <c r="I37" s="11">
        <f t="shared" si="4"/>
        <v>0</v>
      </c>
      <c r="J37" s="11">
        <f t="shared" si="4"/>
        <v>109596</v>
      </c>
      <c r="K37" s="11">
        <f t="shared" si="4"/>
        <v>1473733</v>
      </c>
      <c r="L37" s="11">
        <f t="shared" si="4"/>
        <v>76002</v>
      </c>
      <c r="M37" s="11">
        <f t="shared" si="4"/>
        <v>66130</v>
      </c>
      <c r="N37" s="11">
        <f t="shared" si="4"/>
        <v>1615865</v>
      </c>
      <c r="O37" s="11">
        <f t="shared" si="4"/>
        <v>0</v>
      </c>
      <c r="P37" s="11">
        <f t="shared" si="4"/>
        <v>8011</v>
      </c>
      <c r="Q37" s="11">
        <f t="shared" si="4"/>
        <v>2259256</v>
      </c>
      <c r="R37" s="11">
        <f t="shared" si="4"/>
        <v>2267267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3992728</v>
      </c>
      <c r="X37" s="11">
        <f t="shared" si="4"/>
        <v>12138519</v>
      </c>
      <c r="Y37" s="11">
        <f t="shared" si="4"/>
        <v>-8145791</v>
      </c>
      <c r="Z37" s="2">
        <f t="shared" si="5"/>
        <v>-67.10695925919794</v>
      </c>
      <c r="AA37" s="15">
        <f>AA7+AA22</f>
        <v>16184691</v>
      </c>
    </row>
    <row r="38" spans="1:27" ht="12.75">
      <c r="A38" s="49" t="s">
        <v>34</v>
      </c>
      <c r="B38" s="50"/>
      <c r="C38" s="9">
        <f t="shared" si="4"/>
        <v>2905340</v>
      </c>
      <c r="D38" s="10">
        <f t="shared" si="4"/>
        <v>0</v>
      </c>
      <c r="E38" s="11">
        <f t="shared" si="4"/>
        <v>17761404</v>
      </c>
      <c r="F38" s="11">
        <f t="shared" si="4"/>
        <v>22910526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19697</v>
      </c>
      <c r="L38" s="11">
        <f t="shared" si="4"/>
        <v>13356</v>
      </c>
      <c r="M38" s="11">
        <f t="shared" si="4"/>
        <v>231873</v>
      </c>
      <c r="N38" s="11">
        <f t="shared" si="4"/>
        <v>264926</v>
      </c>
      <c r="O38" s="11">
        <f t="shared" si="4"/>
        <v>0</v>
      </c>
      <c r="P38" s="11">
        <f t="shared" si="4"/>
        <v>79191</v>
      </c>
      <c r="Q38" s="11">
        <f t="shared" si="4"/>
        <v>-496308</v>
      </c>
      <c r="R38" s="11">
        <f t="shared" si="4"/>
        <v>-417117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-152191</v>
      </c>
      <c r="X38" s="11">
        <f t="shared" si="4"/>
        <v>17182895</v>
      </c>
      <c r="Y38" s="11">
        <f t="shared" si="4"/>
        <v>-17335086</v>
      </c>
      <c r="Z38" s="2">
        <f t="shared" si="5"/>
        <v>-100.88571221554925</v>
      </c>
      <c r="AA38" s="15">
        <f>AA8+AA23</f>
        <v>22910526</v>
      </c>
    </row>
    <row r="39" spans="1:27" ht="12.75">
      <c r="A39" s="49" t="s">
        <v>35</v>
      </c>
      <c r="B39" s="50"/>
      <c r="C39" s="9">
        <f t="shared" si="4"/>
        <v>7830373</v>
      </c>
      <c r="D39" s="10">
        <f t="shared" si="4"/>
        <v>0</v>
      </c>
      <c r="E39" s="11">
        <f t="shared" si="4"/>
        <v>5482456</v>
      </c>
      <c r="F39" s="11">
        <f t="shared" si="4"/>
        <v>3529680</v>
      </c>
      <c r="G39" s="11">
        <f t="shared" si="4"/>
        <v>0</v>
      </c>
      <c r="H39" s="11">
        <f t="shared" si="4"/>
        <v>0</v>
      </c>
      <c r="I39" s="11">
        <f t="shared" si="4"/>
        <v>1459952</v>
      </c>
      <c r="J39" s="11">
        <f t="shared" si="4"/>
        <v>1459952</v>
      </c>
      <c r="K39" s="11">
        <f t="shared" si="4"/>
        <v>0</v>
      </c>
      <c r="L39" s="11">
        <f t="shared" si="4"/>
        <v>23968</v>
      </c>
      <c r="M39" s="11">
        <f t="shared" si="4"/>
        <v>571801</v>
      </c>
      <c r="N39" s="11">
        <f t="shared" si="4"/>
        <v>595769</v>
      </c>
      <c r="O39" s="11">
        <f t="shared" si="4"/>
        <v>0</v>
      </c>
      <c r="P39" s="11">
        <f t="shared" si="4"/>
        <v>9193</v>
      </c>
      <c r="Q39" s="11">
        <f t="shared" si="4"/>
        <v>165299</v>
      </c>
      <c r="R39" s="11">
        <f t="shared" si="4"/>
        <v>174492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2230213</v>
      </c>
      <c r="X39" s="11">
        <f t="shared" si="4"/>
        <v>2647260</v>
      </c>
      <c r="Y39" s="11">
        <f t="shared" si="4"/>
        <v>-417047</v>
      </c>
      <c r="Z39" s="2">
        <f t="shared" si="5"/>
        <v>-15.753911591607928</v>
      </c>
      <c r="AA39" s="15">
        <f>AA9+AA24</f>
        <v>3529680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4206181</v>
      </c>
      <c r="F40" s="11">
        <f t="shared" si="4"/>
        <v>1754386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406121</v>
      </c>
      <c r="N40" s="11">
        <f t="shared" si="4"/>
        <v>406121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406121</v>
      </c>
      <c r="X40" s="11">
        <f t="shared" si="4"/>
        <v>1315790</v>
      </c>
      <c r="Y40" s="11">
        <f t="shared" si="4"/>
        <v>-909669</v>
      </c>
      <c r="Z40" s="2">
        <f t="shared" si="5"/>
        <v>-69.13481634607346</v>
      </c>
      <c r="AA40" s="15">
        <f>AA10+AA25</f>
        <v>1754386</v>
      </c>
    </row>
    <row r="41" spans="1:27" ht="12.75">
      <c r="A41" s="51" t="s">
        <v>37</v>
      </c>
      <c r="B41" s="50"/>
      <c r="C41" s="52">
        <f aca="true" t="shared" si="6" ref="C41:Y41">SUM(C36:C40)</f>
        <v>17431883</v>
      </c>
      <c r="D41" s="53">
        <f t="shared" si="6"/>
        <v>0</v>
      </c>
      <c r="E41" s="54">
        <f t="shared" si="6"/>
        <v>43591757</v>
      </c>
      <c r="F41" s="54">
        <f t="shared" si="6"/>
        <v>56162783</v>
      </c>
      <c r="G41" s="54">
        <f t="shared" si="6"/>
        <v>0</v>
      </c>
      <c r="H41" s="54">
        <f t="shared" si="6"/>
        <v>341536</v>
      </c>
      <c r="I41" s="54">
        <f t="shared" si="6"/>
        <v>1459952</v>
      </c>
      <c r="J41" s="54">
        <f t="shared" si="6"/>
        <v>1801488</v>
      </c>
      <c r="K41" s="54">
        <f t="shared" si="6"/>
        <v>1493430</v>
      </c>
      <c r="L41" s="54">
        <f t="shared" si="6"/>
        <v>239696</v>
      </c>
      <c r="M41" s="54">
        <f t="shared" si="6"/>
        <v>7267874</v>
      </c>
      <c r="N41" s="54">
        <f t="shared" si="6"/>
        <v>9001000</v>
      </c>
      <c r="O41" s="54">
        <f t="shared" si="6"/>
        <v>51520</v>
      </c>
      <c r="P41" s="54">
        <f t="shared" si="6"/>
        <v>2047668</v>
      </c>
      <c r="Q41" s="54">
        <f t="shared" si="6"/>
        <v>3429375</v>
      </c>
      <c r="R41" s="54">
        <f t="shared" si="6"/>
        <v>5528563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16331051</v>
      </c>
      <c r="X41" s="54">
        <f t="shared" si="6"/>
        <v>42122089</v>
      </c>
      <c r="Y41" s="54">
        <f t="shared" si="6"/>
        <v>-25791038</v>
      </c>
      <c r="Z41" s="55">
        <f t="shared" si="5"/>
        <v>-61.22924720091637</v>
      </c>
      <c r="AA41" s="56">
        <f>SUM(AA36:AA40)</f>
        <v>56162783</v>
      </c>
    </row>
    <row r="42" spans="1:27" ht="12.75">
      <c r="A42" s="57" t="s">
        <v>38</v>
      </c>
      <c r="B42" s="38"/>
      <c r="C42" s="68">
        <f aca="true" t="shared" si="7" ref="C42:Y48">C12+C27</f>
        <v>4142663</v>
      </c>
      <c r="D42" s="69">
        <f t="shared" si="7"/>
        <v>0</v>
      </c>
      <c r="E42" s="70">
        <f t="shared" si="7"/>
        <v>3005612</v>
      </c>
      <c r="F42" s="70">
        <f t="shared" si="7"/>
        <v>1850358</v>
      </c>
      <c r="G42" s="70">
        <f t="shared" si="7"/>
        <v>0</v>
      </c>
      <c r="H42" s="70">
        <f t="shared" si="7"/>
        <v>125764</v>
      </c>
      <c r="I42" s="70">
        <f t="shared" si="7"/>
        <v>0</v>
      </c>
      <c r="J42" s="70">
        <f t="shared" si="7"/>
        <v>125764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31715</v>
      </c>
      <c r="Q42" s="70">
        <f t="shared" si="7"/>
        <v>0</v>
      </c>
      <c r="R42" s="70">
        <f t="shared" si="7"/>
        <v>31715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157479</v>
      </c>
      <c r="X42" s="70">
        <f t="shared" si="7"/>
        <v>1387769</v>
      </c>
      <c r="Y42" s="70">
        <f t="shared" si="7"/>
        <v>-1230290</v>
      </c>
      <c r="Z42" s="72">
        <f t="shared" si="5"/>
        <v>-88.65236217266707</v>
      </c>
      <c r="AA42" s="71">
        <f aca="true" t="shared" si="8" ref="AA42:AA48">AA12+AA27</f>
        <v>1850358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1399521</v>
      </c>
      <c r="D45" s="69">
        <f t="shared" si="7"/>
        <v>0</v>
      </c>
      <c r="E45" s="70">
        <f t="shared" si="7"/>
        <v>762000</v>
      </c>
      <c r="F45" s="70">
        <f t="shared" si="7"/>
        <v>2130891</v>
      </c>
      <c r="G45" s="70">
        <f t="shared" si="7"/>
        <v>0</v>
      </c>
      <c r="H45" s="70">
        <f t="shared" si="7"/>
        <v>160535</v>
      </c>
      <c r="I45" s="70">
        <f t="shared" si="7"/>
        <v>5220</v>
      </c>
      <c r="J45" s="70">
        <f t="shared" si="7"/>
        <v>165755</v>
      </c>
      <c r="K45" s="70">
        <f t="shared" si="7"/>
        <v>174515</v>
      </c>
      <c r="L45" s="70">
        <f t="shared" si="7"/>
        <v>18984</v>
      </c>
      <c r="M45" s="70">
        <f t="shared" si="7"/>
        <v>0</v>
      </c>
      <c r="N45" s="70">
        <f t="shared" si="7"/>
        <v>193499</v>
      </c>
      <c r="O45" s="70">
        <f t="shared" si="7"/>
        <v>0</v>
      </c>
      <c r="P45" s="70">
        <f t="shared" si="7"/>
        <v>76236</v>
      </c>
      <c r="Q45" s="70">
        <f t="shared" si="7"/>
        <v>89131</v>
      </c>
      <c r="R45" s="70">
        <f t="shared" si="7"/>
        <v>165367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524621</v>
      </c>
      <c r="X45" s="70">
        <f t="shared" si="7"/>
        <v>1598168</v>
      </c>
      <c r="Y45" s="70">
        <f t="shared" si="7"/>
        <v>-1073547</v>
      </c>
      <c r="Z45" s="72">
        <f t="shared" si="5"/>
        <v>-67.1736012734581</v>
      </c>
      <c r="AA45" s="71">
        <f t="shared" si="8"/>
        <v>2130891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22974067</v>
      </c>
      <c r="D49" s="81">
        <f t="shared" si="9"/>
        <v>0</v>
      </c>
      <c r="E49" s="82">
        <f t="shared" si="9"/>
        <v>47359369</v>
      </c>
      <c r="F49" s="82">
        <f t="shared" si="9"/>
        <v>60144032</v>
      </c>
      <c r="G49" s="82">
        <f t="shared" si="9"/>
        <v>0</v>
      </c>
      <c r="H49" s="82">
        <f t="shared" si="9"/>
        <v>627835</v>
      </c>
      <c r="I49" s="82">
        <f t="shared" si="9"/>
        <v>1465172</v>
      </c>
      <c r="J49" s="82">
        <f t="shared" si="9"/>
        <v>2093007</v>
      </c>
      <c r="K49" s="82">
        <f t="shared" si="9"/>
        <v>1667945</v>
      </c>
      <c r="L49" s="82">
        <f t="shared" si="9"/>
        <v>258680</v>
      </c>
      <c r="M49" s="82">
        <f t="shared" si="9"/>
        <v>7267874</v>
      </c>
      <c r="N49" s="82">
        <f t="shared" si="9"/>
        <v>9194499</v>
      </c>
      <c r="O49" s="82">
        <f t="shared" si="9"/>
        <v>51520</v>
      </c>
      <c r="P49" s="82">
        <f t="shared" si="9"/>
        <v>2155619</v>
      </c>
      <c r="Q49" s="82">
        <f t="shared" si="9"/>
        <v>3518506</v>
      </c>
      <c r="R49" s="82">
        <f t="shared" si="9"/>
        <v>5725645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17013151</v>
      </c>
      <c r="X49" s="82">
        <f t="shared" si="9"/>
        <v>45108026</v>
      </c>
      <c r="Y49" s="82">
        <f t="shared" si="9"/>
        <v>-28094875</v>
      </c>
      <c r="Z49" s="83">
        <f t="shared" si="5"/>
        <v>-62.28353907572901</v>
      </c>
      <c r="AA49" s="84">
        <f>SUM(AA41:AA48)</f>
        <v>60144032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13450514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3349466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2486663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1948968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1114692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642798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9542587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1252550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2655377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>
        <v>9009288</v>
      </c>
      <c r="D68" s="10">
        <v>13150671</v>
      </c>
      <c r="E68" s="11"/>
      <c r="F68" s="11">
        <v>13150671</v>
      </c>
      <c r="G68" s="11">
        <v>213295</v>
      </c>
      <c r="H68" s="11">
        <v>507550</v>
      </c>
      <c r="I68" s="11">
        <v>490588</v>
      </c>
      <c r="J68" s="11">
        <v>1211433</v>
      </c>
      <c r="K68" s="11">
        <v>682153</v>
      </c>
      <c r="L68" s="11">
        <v>658099</v>
      </c>
      <c r="M68" s="11">
        <v>2446011</v>
      </c>
      <c r="N68" s="11">
        <v>3786263</v>
      </c>
      <c r="O68" s="11">
        <v>636654</v>
      </c>
      <c r="P68" s="11">
        <v>854240</v>
      </c>
      <c r="Q68" s="11">
        <v>1206054</v>
      </c>
      <c r="R68" s="11">
        <v>2696948</v>
      </c>
      <c r="S68" s="11"/>
      <c r="T68" s="11"/>
      <c r="U68" s="11"/>
      <c r="V68" s="11"/>
      <c r="W68" s="11">
        <v>7694644</v>
      </c>
      <c r="X68" s="11">
        <v>9863003</v>
      </c>
      <c r="Y68" s="11">
        <v>-2168359</v>
      </c>
      <c r="Z68" s="2">
        <v>-21.98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9009288</v>
      </c>
      <c r="D69" s="81">
        <f t="shared" si="12"/>
        <v>13150671</v>
      </c>
      <c r="E69" s="82">
        <f t="shared" si="12"/>
        <v>0</v>
      </c>
      <c r="F69" s="82">
        <f t="shared" si="12"/>
        <v>13150671</v>
      </c>
      <c r="G69" s="82">
        <f t="shared" si="12"/>
        <v>213295</v>
      </c>
      <c r="H69" s="82">
        <f t="shared" si="12"/>
        <v>507550</v>
      </c>
      <c r="I69" s="82">
        <f t="shared" si="12"/>
        <v>490588</v>
      </c>
      <c r="J69" s="82">
        <f t="shared" si="12"/>
        <v>1211433</v>
      </c>
      <c r="K69" s="82">
        <f t="shared" si="12"/>
        <v>682153</v>
      </c>
      <c r="L69" s="82">
        <f t="shared" si="12"/>
        <v>658099</v>
      </c>
      <c r="M69" s="82">
        <f t="shared" si="12"/>
        <v>2446011</v>
      </c>
      <c r="N69" s="82">
        <f t="shared" si="12"/>
        <v>3786263</v>
      </c>
      <c r="O69" s="82">
        <f t="shared" si="12"/>
        <v>636654</v>
      </c>
      <c r="P69" s="82">
        <f t="shared" si="12"/>
        <v>854240</v>
      </c>
      <c r="Q69" s="82">
        <f t="shared" si="12"/>
        <v>1206054</v>
      </c>
      <c r="R69" s="82">
        <f t="shared" si="12"/>
        <v>2696948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7694644</v>
      </c>
      <c r="X69" s="82">
        <f t="shared" si="12"/>
        <v>9863003</v>
      </c>
      <c r="Y69" s="82">
        <f t="shared" si="12"/>
        <v>-2168359</v>
      </c>
      <c r="Z69" s="83">
        <f>+IF(X69&lt;&gt;0,+(Y69/X69)*100,0)</f>
        <v>-21.98477481959602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81818012</v>
      </c>
      <c r="D5" s="45">
        <f t="shared" si="0"/>
        <v>0</v>
      </c>
      <c r="E5" s="46">
        <f t="shared" si="0"/>
        <v>98801263</v>
      </c>
      <c r="F5" s="46">
        <f t="shared" si="0"/>
        <v>120388905</v>
      </c>
      <c r="G5" s="46">
        <f t="shared" si="0"/>
        <v>19317681</v>
      </c>
      <c r="H5" s="46">
        <f t="shared" si="0"/>
        <v>10987317</v>
      </c>
      <c r="I5" s="46">
        <f t="shared" si="0"/>
        <v>8382660</v>
      </c>
      <c r="J5" s="46">
        <f t="shared" si="0"/>
        <v>38687658</v>
      </c>
      <c r="K5" s="46">
        <f t="shared" si="0"/>
        <v>6917580</v>
      </c>
      <c r="L5" s="46">
        <f t="shared" si="0"/>
        <v>7698716</v>
      </c>
      <c r="M5" s="46">
        <f t="shared" si="0"/>
        <v>4043957</v>
      </c>
      <c r="N5" s="46">
        <f t="shared" si="0"/>
        <v>18660253</v>
      </c>
      <c r="O5" s="46">
        <f t="shared" si="0"/>
        <v>7467394</v>
      </c>
      <c r="P5" s="46">
        <f t="shared" si="0"/>
        <v>3895576</v>
      </c>
      <c r="Q5" s="46">
        <f t="shared" si="0"/>
        <v>6004832</v>
      </c>
      <c r="R5" s="46">
        <f t="shared" si="0"/>
        <v>17367802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74715713</v>
      </c>
      <c r="X5" s="46">
        <f t="shared" si="0"/>
        <v>90291679</v>
      </c>
      <c r="Y5" s="46">
        <f t="shared" si="0"/>
        <v>-15575966</v>
      </c>
      <c r="Z5" s="47">
        <f>+IF(X5&lt;&gt;0,+(Y5/X5)*100,0)</f>
        <v>-17.250721409223104</v>
      </c>
      <c r="AA5" s="48">
        <f>SUM(AA11:AA18)</f>
        <v>120388905</v>
      </c>
    </row>
    <row r="6" spans="1:27" ht="12.75">
      <c r="A6" s="49" t="s">
        <v>32</v>
      </c>
      <c r="B6" s="50"/>
      <c r="C6" s="9">
        <v>17085203</v>
      </c>
      <c r="D6" s="10"/>
      <c r="E6" s="11">
        <v>31868935</v>
      </c>
      <c r="F6" s="11">
        <v>38829257</v>
      </c>
      <c r="G6" s="11">
        <v>2714517</v>
      </c>
      <c r="H6" s="11">
        <v>2524117</v>
      </c>
      <c r="I6" s="11">
        <v>5343091</v>
      </c>
      <c r="J6" s="11">
        <v>10581725</v>
      </c>
      <c r="K6" s="11">
        <v>5199797</v>
      </c>
      <c r="L6" s="11">
        <v>4496295</v>
      </c>
      <c r="M6" s="11">
        <v>2041568</v>
      </c>
      <c r="N6" s="11">
        <v>11737660</v>
      </c>
      <c r="O6" s="11">
        <v>1648427</v>
      </c>
      <c r="P6" s="11">
        <v>2165310</v>
      </c>
      <c r="Q6" s="11">
        <v>1807065</v>
      </c>
      <c r="R6" s="11">
        <v>5620802</v>
      </c>
      <c r="S6" s="11"/>
      <c r="T6" s="11"/>
      <c r="U6" s="11"/>
      <c r="V6" s="11"/>
      <c r="W6" s="11">
        <v>27940187</v>
      </c>
      <c r="X6" s="11">
        <v>29121943</v>
      </c>
      <c r="Y6" s="11">
        <v>-1181756</v>
      </c>
      <c r="Z6" s="2">
        <v>-4.06</v>
      </c>
      <c r="AA6" s="15">
        <v>38829257</v>
      </c>
    </row>
    <row r="7" spans="1:27" ht="12.75">
      <c r="A7" s="49" t="s">
        <v>33</v>
      </c>
      <c r="B7" s="50"/>
      <c r="C7" s="9">
        <v>18027079</v>
      </c>
      <c r="D7" s="10"/>
      <c r="E7" s="11">
        <v>14047550</v>
      </c>
      <c r="F7" s="11">
        <v>14050027</v>
      </c>
      <c r="G7" s="11"/>
      <c r="H7" s="11">
        <v>155200</v>
      </c>
      <c r="I7" s="11">
        <v>508959</v>
      </c>
      <c r="J7" s="11">
        <v>664159</v>
      </c>
      <c r="K7" s="11">
        <v>211091</v>
      </c>
      <c r="L7" s="11">
        <v>894219</v>
      </c>
      <c r="M7" s="11">
        <v>1045865</v>
      </c>
      <c r="N7" s="11">
        <v>2151175</v>
      </c>
      <c r="O7" s="11">
        <v>391853</v>
      </c>
      <c r="P7" s="11">
        <v>19384</v>
      </c>
      <c r="Q7" s="11">
        <v>1226023</v>
      </c>
      <c r="R7" s="11">
        <v>1637260</v>
      </c>
      <c r="S7" s="11"/>
      <c r="T7" s="11"/>
      <c r="U7" s="11"/>
      <c r="V7" s="11"/>
      <c r="W7" s="11">
        <v>4452594</v>
      </c>
      <c r="X7" s="11">
        <v>10537520</v>
      </c>
      <c r="Y7" s="11">
        <v>-6084926</v>
      </c>
      <c r="Z7" s="2">
        <v>-57.75</v>
      </c>
      <c r="AA7" s="15">
        <v>14050027</v>
      </c>
    </row>
    <row r="8" spans="1:27" ht="12.75">
      <c r="A8" s="49" t="s">
        <v>34</v>
      </c>
      <c r="B8" s="50"/>
      <c r="C8" s="9">
        <v>10329077</v>
      </c>
      <c r="D8" s="10"/>
      <c r="E8" s="11">
        <v>12489290</v>
      </c>
      <c r="F8" s="11">
        <v>12112975</v>
      </c>
      <c r="G8" s="11">
        <v>26072</v>
      </c>
      <c r="H8" s="11">
        <v>217789</v>
      </c>
      <c r="I8" s="11">
        <v>534942</v>
      </c>
      <c r="J8" s="11">
        <v>778803</v>
      </c>
      <c r="K8" s="11">
        <v>420270</v>
      </c>
      <c r="L8" s="11">
        <v>995472</v>
      </c>
      <c r="M8" s="11">
        <v>489182</v>
      </c>
      <c r="N8" s="11">
        <v>1904924</v>
      </c>
      <c r="O8" s="11">
        <v>489153</v>
      </c>
      <c r="P8" s="11">
        <v>567017</v>
      </c>
      <c r="Q8" s="11">
        <v>908369</v>
      </c>
      <c r="R8" s="11">
        <v>1964539</v>
      </c>
      <c r="S8" s="11"/>
      <c r="T8" s="11"/>
      <c r="U8" s="11"/>
      <c r="V8" s="11"/>
      <c r="W8" s="11">
        <v>4648266</v>
      </c>
      <c r="X8" s="11">
        <v>9084731</v>
      </c>
      <c r="Y8" s="11">
        <v>-4436465</v>
      </c>
      <c r="Z8" s="2">
        <v>-48.83</v>
      </c>
      <c r="AA8" s="15">
        <v>12112975</v>
      </c>
    </row>
    <row r="9" spans="1:27" ht="12.75">
      <c r="A9" s="49" t="s">
        <v>35</v>
      </c>
      <c r="B9" s="50"/>
      <c r="C9" s="9">
        <v>8807404</v>
      </c>
      <c r="D9" s="10"/>
      <c r="E9" s="11">
        <v>16861908</v>
      </c>
      <c r="F9" s="11">
        <v>15743489</v>
      </c>
      <c r="G9" s="11">
        <v>261303</v>
      </c>
      <c r="H9" s="11">
        <v>273855</v>
      </c>
      <c r="I9" s="11">
        <v>829779</v>
      </c>
      <c r="J9" s="11">
        <v>1364937</v>
      </c>
      <c r="K9" s="11">
        <v>1072261</v>
      </c>
      <c r="L9" s="11">
        <v>545127</v>
      </c>
      <c r="M9" s="11">
        <v>274842</v>
      </c>
      <c r="N9" s="11">
        <v>1892230</v>
      </c>
      <c r="O9" s="11">
        <v>658936</v>
      </c>
      <c r="P9" s="11">
        <v>588711</v>
      </c>
      <c r="Q9" s="11">
        <v>963837</v>
      </c>
      <c r="R9" s="11">
        <v>2211484</v>
      </c>
      <c r="S9" s="11"/>
      <c r="T9" s="11"/>
      <c r="U9" s="11"/>
      <c r="V9" s="11"/>
      <c r="W9" s="11">
        <v>5468651</v>
      </c>
      <c r="X9" s="11">
        <v>11807617</v>
      </c>
      <c r="Y9" s="11">
        <v>-6338966</v>
      </c>
      <c r="Z9" s="2">
        <v>-53.69</v>
      </c>
      <c r="AA9" s="15">
        <v>15743489</v>
      </c>
    </row>
    <row r="10" spans="1:27" ht="12.75">
      <c r="A10" s="49" t="s">
        <v>36</v>
      </c>
      <c r="B10" s="50"/>
      <c r="C10" s="9">
        <v>9464619</v>
      </c>
      <c r="D10" s="10"/>
      <c r="E10" s="11">
        <v>2750000</v>
      </c>
      <c r="F10" s="11">
        <v>2750000</v>
      </c>
      <c r="G10" s="11">
        <v>15391197</v>
      </c>
      <c r="H10" s="11">
        <v>1551817</v>
      </c>
      <c r="I10" s="11">
        <v>-12876562</v>
      </c>
      <c r="J10" s="11">
        <v>4066452</v>
      </c>
      <c r="K10" s="11"/>
      <c r="L10" s="11"/>
      <c r="M10" s="11">
        <v>116993</v>
      </c>
      <c r="N10" s="11">
        <v>116993</v>
      </c>
      <c r="O10" s="11"/>
      <c r="P10" s="11">
        <v>310840</v>
      </c>
      <c r="Q10" s="11"/>
      <c r="R10" s="11">
        <v>310840</v>
      </c>
      <c r="S10" s="11"/>
      <c r="T10" s="11"/>
      <c r="U10" s="11"/>
      <c r="V10" s="11"/>
      <c r="W10" s="11">
        <v>4494285</v>
      </c>
      <c r="X10" s="11">
        <v>2062500</v>
      </c>
      <c r="Y10" s="11">
        <v>2431785</v>
      </c>
      <c r="Z10" s="2">
        <v>117.9</v>
      </c>
      <c r="AA10" s="15">
        <v>2750000</v>
      </c>
    </row>
    <row r="11" spans="1:27" ht="12.75">
      <c r="A11" s="51" t="s">
        <v>37</v>
      </c>
      <c r="B11" s="50"/>
      <c r="C11" s="52">
        <f aca="true" t="shared" si="1" ref="C11:Y11">SUM(C6:C10)</f>
        <v>63713382</v>
      </c>
      <c r="D11" s="53">
        <f t="shared" si="1"/>
        <v>0</v>
      </c>
      <c r="E11" s="54">
        <f t="shared" si="1"/>
        <v>78017683</v>
      </c>
      <c r="F11" s="54">
        <f t="shared" si="1"/>
        <v>83485748</v>
      </c>
      <c r="G11" s="54">
        <f t="shared" si="1"/>
        <v>18393089</v>
      </c>
      <c r="H11" s="54">
        <f t="shared" si="1"/>
        <v>4722778</v>
      </c>
      <c r="I11" s="54">
        <f t="shared" si="1"/>
        <v>-5659791</v>
      </c>
      <c r="J11" s="54">
        <f t="shared" si="1"/>
        <v>17456076</v>
      </c>
      <c r="K11" s="54">
        <f t="shared" si="1"/>
        <v>6903419</v>
      </c>
      <c r="L11" s="54">
        <f t="shared" si="1"/>
        <v>6931113</v>
      </c>
      <c r="M11" s="54">
        <f t="shared" si="1"/>
        <v>3968450</v>
      </c>
      <c r="N11" s="54">
        <f t="shared" si="1"/>
        <v>17802982</v>
      </c>
      <c r="O11" s="54">
        <f t="shared" si="1"/>
        <v>3188369</v>
      </c>
      <c r="P11" s="54">
        <f t="shared" si="1"/>
        <v>3651262</v>
      </c>
      <c r="Q11" s="54">
        <f t="shared" si="1"/>
        <v>4905294</v>
      </c>
      <c r="R11" s="54">
        <f t="shared" si="1"/>
        <v>11744925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47003983</v>
      </c>
      <c r="X11" s="54">
        <f t="shared" si="1"/>
        <v>62614311</v>
      </c>
      <c r="Y11" s="54">
        <f t="shared" si="1"/>
        <v>-15610328</v>
      </c>
      <c r="Z11" s="55">
        <f>+IF(X11&lt;&gt;0,+(Y11/X11)*100,0)</f>
        <v>-24.93092673334695</v>
      </c>
      <c r="AA11" s="56">
        <f>SUM(AA6:AA10)</f>
        <v>83485748</v>
      </c>
    </row>
    <row r="12" spans="1:27" ht="12.75">
      <c r="A12" s="57" t="s">
        <v>38</v>
      </c>
      <c r="B12" s="38"/>
      <c r="C12" s="9">
        <v>1498717</v>
      </c>
      <c r="D12" s="10"/>
      <c r="E12" s="11">
        <v>2499123</v>
      </c>
      <c r="F12" s="11">
        <v>4212715</v>
      </c>
      <c r="G12" s="11"/>
      <c r="H12" s="11">
        <v>104541</v>
      </c>
      <c r="I12" s="11">
        <v>235450</v>
      </c>
      <c r="J12" s="11">
        <v>339991</v>
      </c>
      <c r="K12" s="11">
        <v>12615</v>
      </c>
      <c r="L12" s="11">
        <v>255790</v>
      </c>
      <c r="M12" s="11">
        <v>2429</v>
      </c>
      <c r="N12" s="11">
        <v>270834</v>
      </c>
      <c r="O12" s="11">
        <v>14960</v>
      </c>
      <c r="P12" s="11"/>
      <c r="Q12" s="11">
        <v>79657</v>
      </c>
      <c r="R12" s="11">
        <v>94617</v>
      </c>
      <c r="S12" s="11"/>
      <c r="T12" s="11"/>
      <c r="U12" s="11"/>
      <c r="V12" s="11"/>
      <c r="W12" s="11">
        <v>705442</v>
      </c>
      <c r="X12" s="11">
        <v>3159536</v>
      </c>
      <c r="Y12" s="11">
        <v>-2454094</v>
      </c>
      <c r="Z12" s="2">
        <v>-77.67</v>
      </c>
      <c r="AA12" s="15">
        <v>4212715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16433018</v>
      </c>
      <c r="D15" s="10"/>
      <c r="E15" s="11">
        <v>18189457</v>
      </c>
      <c r="F15" s="11">
        <v>32595442</v>
      </c>
      <c r="G15" s="11">
        <v>924592</v>
      </c>
      <c r="H15" s="11">
        <v>6159998</v>
      </c>
      <c r="I15" s="11">
        <v>13807001</v>
      </c>
      <c r="J15" s="11">
        <v>20891591</v>
      </c>
      <c r="K15" s="11">
        <v>1546</v>
      </c>
      <c r="L15" s="11">
        <v>511813</v>
      </c>
      <c r="M15" s="11">
        <v>73078</v>
      </c>
      <c r="N15" s="11">
        <v>586437</v>
      </c>
      <c r="O15" s="11">
        <v>4264065</v>
      </c>
      <c r="P15" s="11">
        <v>244314</v>
      </c>
      <c r="Q15" s="11">
        <v>1019881</v>
      </c>
      <c r="R15" s="11">
        <v>5528260</v>
      </c>
      <c r="S15" s="11"/>
      <c r="T15" s="11"/>
      <c r="U15" s="11"/>
      <c r="V15" s="11"/>
      <c r="W15" s="11">
        <v>27006288</v>
      </c>
      <c r="X15" s="11">
        <v>24446582</v>
      </c>
      <c r="Y15" s="11">
        <v>2559706</v>
      </c>
      <c r="Z15" s="2">
        <v>10.47</v>
      </c>
      <c r="AA15" s="15">
        <v>32595442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172895</v>
      </c>
      <c r="D18" s="17"/>
      <c r="E18" s="18">
        <v>95000</v>
      </c>
      <c r="F18" s="18">
        <v>95000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71250</v>
      </c>
      <c r="Y18" s="18">
        <v>-71250</v>
      </c>
      <c r="Z18" s="3">
        <v>-100</v>
      </c>
      <c r="AA18" s="23">
        <v>95000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14944163</v>
      </c>
      <c r="D20" s="62">
        <f t="shared" si="2"/>
        <v>0</v>
      </c>
      <c r="E20" s="63">
        <f t="shared" si="2"/>
        <v>17263037</v>
      </c>
      <c r="F20" s="63">
        <f t="shared" si="2"/>
        <v>19433778</v>
      </c>
      <c r="G20" s="63">
        <f t="shared" si="2"/>
        <v>571734</v>
      </c>
      <c r="H20" s="63">
        <f t="shared" si="2"/>
        <v>890087</v>
      </c>
      <c r="I20" s="63">
        <f t="shared" si="2"/>
        <v>227036</v>
      </c>
      <c r="J20" s="63">
        <f t="shared" si="2"/>
        <v>1688857</v>
      </c>
      <c r="K20" s="63">
        <f t="shared" si="2"/>
        <v>2599137</v>
      </c>
      <c r="L20" s="63">
        <f t="shared" si="2"/>
        <v>1935454</v>
      </c>
      <c r="M20" s="63">
        <f t="shared" si="2"/>
        <v>1657843</v>
      </c>
      <c r="N20" s="63">
        <f t="shared" si="2"/>
        <v>6192434</v>
      </c>
      <c r="O20" s="63">
        <f t="shared" si="2"/>
        <v>1100656</v>
      </c>
      <c r="P20" s="63">
        <f t="shared" si="2"/>
        <v>1268020</v>
      </c>
      <c r="Q20" s="63">
        <f t="shared" si="2"/>
        <v>1359178</v>
      </c>
      <c r="R20" s="63">
        <f t="shared" si="2"/>
        <v>3727854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11609145</v>
      </c>
      <c r="X20" s="63">
        <f t="shared" si="2"/>
        <v>14575334</v>
      </c>
      <c r="Y20" s="63">
        <f t="shared" si="2"/>
        <v>-2966189</v>
      </c>
      <c r="Z20" s="64">
        <f>+IF(X20&lt;&gt;0,+(Y20/X20)*100,0)</f>
        <v>-20.350744621015203</v>
      </c>
      <c r="AA20" s="65">
        <f>SUM(AA26:AA33)</f>
        <v>19433778</v>
      </c>
    </row>
    <row r="21" spans="1:27" ht="12.75">
      <c r="A21" s="49" t="s">
        <v>32</v>
      </c>
      <c r="B21" s="50"/>
      <c r="C21" s="9">
        <v>4935396</v>
      </c>
      <c r="D21" s="10"/>
      <c r="E21" s="11">
        <v>7761729</v>
      </c>
      <c r="F21" s="11">
        <v>8027229</v>
      </c>
      <c r="G21" s="11"/>
      <c r="H21" s="11">
        <v>228658</v>
      </c>
      <c r="I21" s="11"/>
      <c r="J21" s="11">
        <v>228658</v>
      </c>
      <c r="K21" s="11">
        <v>873665</v>
      </c>
      <c r="L21" s="11">
        <v>427361</v>
      </c>
      <c r="M21" s="11">
        <v>819813</v>
      </c>
      <c r="N21" s="11">
        <v>2120839</v>
      </c>
      <c r="O21" s="11">
        <v>563807</v>
      </c>
      <c r="P21" s="11">
        <v>1216959</v>
      </c>
      <c r="Q21" s="11">
        <v>914524</v>
      </c>
      <c r="R21" s="11">
        <v>2695290</v>
      </c>
      <c r="S21" s="11"/>
      <c r="T21" s="11"/>
      <c r="U21" s="11"/>
      <c r="V21" s="11"/>
      <c r="W21" s="11">
        <v>5044787</v>
      </c>
      <c r="X21" s="11">
        <v>6020422</v>
      </c>
      <c r="Y21" s="11">
        <v>-975635</v>
      </c>
      <c r="Z21" s="2">
        <v>-16.21</v>
      </c>
      <c r="AA21" s="15">
        <v>8027229</v>
      </c>
    </row>
    <row r="22" spans="1:27" ht="12.75">
      <c r="A22" s="49" t="s">
        <v>33</v>
      </c>
      <c r="B22" s="50"/>
      <c r="C22" s="9">
        <v>3391888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>
        <v>385810</v>
      </c>
      <c r="D23" s="10"/>
      <c r="E23" s="11">
        <v>900000</v>
      </c>
      <c r="F23" s="11">
        <v>900000</v>
      </c>
      <c r="G23" s="11"/>
      <c r="H23" s="11"/>
      <c r="I23" s="11"/>
      <c r="J23" s="11"/>
      <c r="K23" s="11"/>
      <c r="L23" s="11"/>
      <c r="M23" s="11"/>
      <c r="N23" s="11"/>
      <c r="O23" s="11">
        <v>472099</v>
      </c>
      <c r="P23" s="11"/>
      <c r="Q23" s="11">
        <v>28406</v>
      </c>
      <c r="R23" s="11">
        <v>500505</v>
      </c>
      <c r="S23" s="11"/>
      <c r="T23" s="11"/>
      <c r="U23" s="11"/>
      <c r="V23" s="11"/>
      <c r="W23" s="11">
        <v>500505</v>
      </c>
      <c r="X23" s="11">
        <v>675000</v>
      </c>
      <c r="Y23" s="11">
        <v>-174495</v>
      </c>
      <c r="Z23" s="2">
        <v>-25.85</v>
      </c>
      <c r="AA23" s="15">
        <v>900000</v>
      </c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>
        <v>108968</v>
      </c>
      <c r="D25" s="10"/>
      <c r="E25" s="11">
        <v>1000000</v>
      </c>
      <c r="F25" s="11">
        <v>1450000</v>
      </c>
      <c r="G25" s="11"/>
      <c r="H25" s="11"/>
      <c r="I25" s="11"/>
      <c r="J25" s="11"/>
      <c r="K25" s="11"/>
      <c r="L25" s="11">
        <v>506030</v>
      </c>
      <c r="M25" s="11">
        <v>695514</v>
      </c>
      <c r="N25" s="11">
        <v>1201544</v>
      </c>
      <c r="O25" s="11"/>
      <c r="P25" s="11"/>
      <c r="Q25" s="11"/>
      <c r="R25" s="11"/>
      <c r="S25" s="11"/>
      <c r="T25" s="11"/>
      <c r="U25" s="11"/>
      <c r="V25" s="11"/>
      <c r="W25" s="11">
        <v>1201544</v>
      </c>
      <c r="X25" s="11">
        <v>1087500</v>
      </c>
      <c r="Y25" s="11">
        <v>114044</v>
      </c>
      <c r="Z25" s="2">
        <v>10.49</v>
      </c>
      <c r="AA25" s="15">
        <v>1450000</v>
      </c>
    </row>
    <row r="26" spans="1:27" ht="12.75">
      <c r="A26" s="51" t="s">
        <v>37</v>
      </c>
      <c r="B26" s="66"/>
      <c r="C26" s="52">
        <f aca="true" t="shared" si="3" ref="C26:Y26">SUM(C21:C25)</f>
        <v>8822062</v>
      </c>
      <c r="D26" s="53">
        <f t="shared" si="3"/>
        <v>0</v>
      </c>
      <c r="E26" s="54">
        <f t="shared" si="3"/>
        <v>9661729</v>
      </c>
      <c r="F26" s="54">
        <f t="shared" si="3"/>
        <v>10377229</v>
      </c>
      <c r="G26" s="54">
        <f t="shared" si="3"/>
        <v>0</v>
      </c>
      <c r="H26" s="54">
        <f t="shared" si="3"/>
        <v>228658</v>
      </c>
      <c r="I26" s="54">
        <f t="shared" si="3"/>
        <v>0</v>
      </c>
      <c r="J26" s="54">
        <f t="shared" si="3"/>
        <v>228658</v>
      </c>
      <c r="K26" s="54">
        <f t="shared" si="3"/>
        <v>873665</v>
      </c>
      <c r="L26" s="54">
        <f t="shared" si="3"/>
        <v>933391</v>
      </c>
      <c r="M26" s="54">
        <f t="shared" si="3"/>
        <v>1515327</v>
      </c>
      <c r="N26" s="54">
        <f t="shared" si="3"/>
        <v>3322383</v>
      </c>
      <c r="O26" s="54">
        <f t="shared" si="3"/>
        <v>1035906</v>
      </c>
      <c r="P26" s="54">
        <f t="shared" si="3"/>
        <v>1216959</v>
      </c>
      <c r="Q26" s="54">
        <f t="shared" si="3"/>
        <v>942930</v>
      </c>
      <c r="R26" s="54">
        <f t="shared" si="3"/>
        <v>3195795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6746836</v>
      </c>
      <c r="X26" s="54">
        <f t="shared" si="3"/>
        <v>7782922</v>
      </c>
      <c r="Y26" s="54">
        <f t="shared" si="3"/>
        <v>-1036086</v>
      </c>
      <c r="Z26" s="55">
        <f>+IF(X26&lt;&gt;0,+(Y26/X26)*100,0)</f>
        <v>-13.312300958431807</v>
      </c>
      <c r="AA26" s="56">
        <f>SUM(AA21:AA25)</f>
        <v>10377229</v>
      </c>
    </row>
    <row r="27" spans="1:27" ht="12.75">
      <c r="A27" s="57" t="s">
        <v>38</v>
      </c>
      <c r="B27" s="67"/>
      <c r="C27" s="9">
        <v>438596</v>
      </c>
      <c r="D27" s="10"/>
      <c r="E27" s="11">
        <v>2642275</v>
      </c>
      <c r="F27" s="11">
        <v>2562275</v>
      </c>
      <c r="G27" s="11">
        <v>571734</v>
      </c>
      <c r="H27" s="11">
        <v>440384</v>
      </c>
      <c r="I27" s="11">
        <v>227767</v>
      </c>
      <c r="J27" s="11">
        <v>1239885</v>
      </c>
      <c r="K27" s="11">
        <v>1058664</v>
      </c>
      <c r="L27" s="11">
        <v>450945</v>
      </c>
      <c r="M27" s="11">
        <v>34577</v>
      </c>
      <c r="N27" s="11">
        <v>1544186</v>
      </c>
      <c r="O27" s="11"/>
      <c r="P27" s="11"/>
      <c r="Q27" s="11"/>
      <c r="R27" s="11"/>
      <c r="S27" s="11"/>
      <c r="T27" s="11"/>
      <c r="U27" s="11"/>
      <c r="V27" s="11"/>
      <c r="W27" s="11">
        <v>2784071</v>
      </c>
      <c r="X27" s="11">
        <v>1921706</v>
      </c>
      <c r="Y27" s="11">
        <v>862365</v>
      </c>
      <c r="Z27" s="2">
        <v>44.87</v>
      </c>
      <c r="AA27" s="15">
        <v>2562275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5683505</v>
      </c>
      <c r="D30" s="10"/>
      <c r="E30" s="11">
        <v>4959033</v>
      </c>
      <c r="F30" s="11">
        <v>6494274</v>
      </c>
      <c r="G30" s="11"/>
      <c r="H30" s="11">
        <v>221045</v>
      </c>
      <c r="I30" s="11">
        <v>-731</v>
      </c>
      <c r="J30" s="11">
        <v>220314</v>
      </c>
      <c r="K30" s="11">
        <v>666808</v>
      </c>
      <c r="L30" s="11">
        <v>551118</v>
      </c>
      <c r="M30" s="11">
        <v>107939</v>
      </c>
      <c r="N30" s="11">
        <v>1325865</v>
      </c>
      <c r="O30" s="11">
        <v>64750</v>
      </c>
      <c r="P30" s="11">
        <v>51061</v>
      </c>
      <c r="Q30" s="11">
        <v>416248</v>
      </c>
      <c r="R30" s="11">
        <v>532059</v>
      </c>
      <c r="S30" s="11"/>
      <c r="T30" s="11"/>
      <c r="U30" s="11"/>
      <c r="V30" s="11"/>
      <c r="W30" s="11">
        <v>2078238</v>
      </c>
      <c r="X30" s="11">
        <v>4870706</v>
      </c>
      <c r="Y30" s="11">
        <v>-2792468</v>
      </c>
      <c r="Z30" s="2">
        <v>-57.33</v>
      </c>
      <c r="AA30" s="15">
        <v>6494274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22020599</v>
      </c>
      <c r="D36" s="10">
        <f t="shared" si="4"/>
        <v>0</v>
      </c>
      <c r="E36" s="11">
        <f t="shared" si="4"/>
        <v>39630664</v>
      </c>
      <c r="F36" s="11">
        <f t="shared" si="4"/>
        <v>46856486</v>
      </c>
      <c r="G36" s="11">
        <f t="shared" si="4"/>
        <v>2714517</v>
      </c>
      <c r="H36" s="11">
        <f t="shared" si="4"/>
        <v>2752775</v>
      </c>
      <c r="I36" s="11">
        <f t="shared" si="4"/>
        <v>5343091</v>
      </c>
      <c r="J36" s="11">
        <f t="shared" si="4"/>
        <v>10810383</v>
      </c>
      <c r="K36" s="11">
        <f t="shared" si="4"/>
        <v>6073462</v>
      </c>
      <c r="L36" s="11">
        <f t="shared" si="4"/>
        <v>4923656</v>
      </c>
      <c r="M36" s="11">
        <f t="shared" si="4"/>
        <v>2861381</v>
      </c>
      <c r="N36" s="11">
        <f t="shared" si="4"/>
        <v>13858499</v>
      </c>
      <c r="O36" s="11">
        <f t="shared" si="4"/>
        <v>2212234</v>
      </c>
      <c r="P36" s="11">
        <f t="shared" si="4"/>
        <v>3382269</v>
      </c>
      <c r="Q36" s="11">
        <f t="shared" si="4"/>
        <v>2721589</v>
      </c>
      <c r="R36" s="11">
        <f t="shared" si="4"/>
        <v>8316092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32984974</v>
      </c>
      <c r="X36" s="11">
        <f t="shared" si="4"/>
        <v>35142365</v>
      </c>
      <c r="Y36" s="11">
        <f t="shared" si="4"/>
        <v>-2157391</v>
      </c>
      <c r="Z36" s="2">
        <f aca="true" t="shared" si="5" ref="Z36:Z49">+IF(X36&lt;&gt;0,+(Y36/X36)*100,0)</f>
        <v>-6.139003450678405</v>
      </c>
      <c r="AA36" s="15">
        <f>AA6+AA21</f>
        <v>46856486</v>
      </c>
    </row>
    <row r="37" spans="1:27" ht="12.75">
      <c r="A37" s="49" t="s">
        <v>33</v>
      </c>
      <c r="B37" s="50"/>
      <c r="C37" s="9">
        <f t="shared" si="4"/>
        <v>21418967</v>
      </c>
      <c r="D37" s="10">
        <f t="shared" si="4"/>
        <v>0</v>
      </c>
      <c r="E37" s="11">
        <f t="shared" si="4"/>
        <v>14047550</v>
      </c>
      <c r="F37" s="11">
        <f t="shared" si="4"/>
        <v>14050027</v>
      </c>
      <c r="G37" s="11">
        <f t="shared" si="4"/>
        <v>0</v>
      </c>
      <c r="H37" s="11">
        <f t="shared" si="4"/>
        <v>155200</v>
      </c>
      <c r="I37" s="11">
        <f t="shared" si="4"/>
        <v>508959</v>
      </c>
      <c r="J37" s="11">
        <f t="shared" si="4"/>
        <v>664159</v>
      </c>
      <c r="K37" s="11">
        <f t="shared" si="4"/>
        <v>211091</v>
      </c>
      <c r="L37" s="11">
        <f t="shared" si="4"/>
        <v>894219</v>
      </c>
      <c r="M37" s="11">
        <f t="shared" si="4"/>
        <v>1045865</v>
      </c>
      <c r="N37" s="11">
        <f t="shared" si="4"/>
        <v>2151175</v>
      </c>
      <c r="O37" s="11">
        <f t="shared" si="4"/>
        <v>391853</v>
      </c>
      <c r="P37" s="11">
        <f t="shared" si="4"/>
        <v>19384</v>
      </c>
      <c r="Q37" s="11">
        <f t="shared" si="4"/>
        <v>1226023</v>
      </c>
      <c r="R37" s="11">
        <f t="shared" si="4"/>
        <v>1637260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4452594</v>
      </c>
      <c r="X37" s="11">
        <f t="shared" si="4"/>
        <v>10537520</v>
      </c>
      <c r="Y37" s="11">
        <f t="shared" si="4"/>
        <v>-6084926</v>
      </c>
      <c r="Z37" s="2">
        <f t="shared" si="5"/>
        <v>-57.74533286769562</v>
      </c>
      <c r="AA37" s="15">
        <f>AA7+AA22</f>
        <v>14050027</v>
      </c>
    </row>
    <row r="38" spans="1:27" ht="12.75">
      <c r="A38" s="49" t="s">
        <v>34</v>
      </c>
      <c r="B38" s="50"/>
      <c r="C38" s="9">
        <f t="shared" si="4"/>
        <v>10714887</v>
      </c>
      <c r="D38" s="10">
        <f t="shared" si="4"/>
        <v>0</v>
      </c>
      <c r="E38" s="11">
        <f t="shared" si="4"/>
        <v>13389290</v>
      </c>
      <c r="F38" s="11">
        <f t="shared" si="4"/>
        <v>13012975</v>
      </c>
      <c r="G38" s="11">
        <f t="shared" si="4"/>
        <v>26072</v>
      </c>
      <c r="H38" s="11">
        <f t="shared" si="4"/>
        <v>217789</v>
      </c>
      <c r="I38" s="11">
        <f t="shared" si="4"/>
        <v>534942</v>
      </c>
      <c r="J38" s="11">
        <f t="shared" si="4"/>
        <v>778803</v>
      </c>
      <c r="K38" s="11">
        <f t="shared" si="4"/>
        <v>420270</v>
      </c>
      <c r="L38" s="11">
        <f t="shared" si="4"/>
        <v>995472</v>
      </c>
      <c r="M38" s="11">
        <f t="shared" si="4"/>
        <v>489182</v>
      </c>
      <c r="N38" s="11">
        <f t="shared" si="4"/>
        <v>1904924</v>
      </c>
      <c r="O38" s="11">
        <f t="shared" si="4"/>
        <v>961252</v>
      </c>
      <c r="P38" s="11">
        <f t="shared" si="4"/>
        <v>567017</v>
      </c>
      <c r="Q38" s="11">
        <f t="shared" si="4"/>
        <v>936775</v>
      </c>
      <c r="R38" s="11">
        <f t="shared" si="4"/>
        <v>2465044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5148771</v>
      </c>
      <c r="X38" s="11">
        <f t="shared" si="4"/>
        <v>9759731</v>
      </c>
      <c r="Y38" s="11">
        <f t="shared" si="4"/>
        <v>-4610960</v>
      </c>
      <c r="Z38" s="2">
        <f t="shared" si="5"/>
        <v>-47.24474475782171</v>
      </c>
      <c r="AA38" s="15">
        <f>AA8+AA23</f>
        <v>13012975</v>
      </c>
    </row>
    <row r="39" spans="1:27" ht="12.75">
      <c r="A39" s="49" t="s">
        <v>35</v>
      </c>
      <c r="B39" s="50"/>
      <c r="C39" s="9">
        <f t="shared" si="4"/>
        <v>8807404</v>
      </c>
      <c r="D39" s="10">
        <f t="shared" si="4"/>
        <v>0</v>
      </c>
      <c r="E39" s="11">
        <f t="shared" si="4"/>
        <v>16861908</v>
      </c>
      <c r="F39" s="11">
        <f t="shared" si="4"/>
        <v>15743489</v>
      </c>
      <c r="G39" s="11">
        <f t="shared" si="4"/>
        <v>261303</v>
      </c>
      <c r="H39" s="11">
        <f t="shared" si="4"/>
        <v>273855</v>
      </c>
      <c r="I39" s="11">
        <f t="shared" si="4"/>
        <v>829779</v>
      </c>
      <c r="J39" s="11">
        <f t="shared" si="4"/>
        <v>1364937</v>
      </c>
      <c r="K39" s="11">
        <f t="shared" si="4"/>
        <v>1072261</v>
      </c>
      <c r="L39" s="11">
        <f t="shared" si="4"/>
        <v>545127</v>
      </c>
      <c r="M39" s="11">
        <f t="shared" si="4"/>
        <v>274842</v>
      </c>
      <c r="N39" s="11">
        <f t="shared" si="4"/>
        <v>1892230</v>
      </c>
      <c r="O39" s="11">
        <f t="shared" si="4"/>
        <v>658936</v>
      </c>
      <c r="P39" s="11">
        <f t="shared" si="4"/>
        <v>588711</v>
      </c>
      <c r="Q39" s="11">
        <f t="shared" si="4"/>
        <v>963837</v>
      </c>
      <c r="R39" s="11">
        <f t="shared" si="4"/>
        <v>2211484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5468651</v>
      </c>
      <c r="X39" s="11">
        <f t="shared" si="4"/>
        <v>11807617</v>
      </c>
      <c r="Y39" s="11">
        <f t="shared" si="4"/>
        <v>-6338966</v>
      </c>
      <c r="Z39" s="2">
        <f t="shared" si="5"/>
        <v>-53.685396469075854</v>
      </c>
      <c r="AA39" s="15">
        <f>AA9+AA24</f>
        <v>15743489</v>
      </c>
    </row>
    <row r="40" spans="1:27" ht="12.75">
      <c r="A40" s="49" t="s">
        <v>36</v>
      </c>
      <c r="B40" s="50"/>
      <c r="C40" s="9">
        <f t="shared" si="4"/>
        <v>9573587</v>
      </c>
      <c r="D40" s="10">
        <f t="shared" si="4"/>
        <v>0</v>
      </c>
      <c r="E40" s="11">
        <f t="shared" si="4"/>
        <v>3750000</v>
      </c>
      <c r="F40" s="11">
        <f t="shared" si="4"/>
        <v>4200000</v>
      </c>
      <c r="G40" s="11">
        <f t="shared" si="4"/>
        <v>15391197</v>
      </c>
      <c r="H40" s="11">
        <f t="shared" si="4"/>
        <v>1551817</v>
      </c>
      <c r="I40" s="11">
        <f t="shared" si="4"/>
        <v>-12876562</v>
      </c>
      <c r="J40" s="11">
        <f t="shared" si="4"/>
        <v>4066452</v>
      </c>
      <c r="K40" s="11">
        <f t="shared" si="4"/>
        <v>0</v>
      </c>
      <c r="L40" s="11">
        <f t="shared" si="4"/>
        <v>506030</v>
      </c>
      <c r="M40" s="11">
        <f t="shared" si="4"/>
        <v>812507</v>
      </c>
      <c r="N40" s="11">
        <f t="shared" si="4"/>
        <v>1318537</v>
      </c>
      <c r="O40" s="11">
        <f t="shared" si="4"/>
        <v>0</v>
      </c>
      <c r="P40" s="11">
        <f t="shared" si="4"/>
        <v>310840</v>
      </c>
      <c r="Q40" s="11">
        <f t="shared" si="4"/>
        <v>0</v>
      </c>
      <c r="R40" s="11">
        <f t="shared" si="4"/>
        <v>310840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5695829</v>
      </c>
      <c r="X40" s="11">
        <f t="shared" si="4"/>
        <v>3150000</v>
      </c>
      <c r="Y40" s="11">
        <f t="shared" si="4"/>
        <v>2545829</v>
      </c>
      <c r="Z40" s="2">
        <f t="shared" si="5"/>
        <v>80.81996825396826</v>
      </c>
      <c r="AA40" s="15">
        <f>AA10+AA25</f>
        <v>4200000</v>
      </c>
    </row>
    <row r="41" spans="1:27" ht="12.75">
      <c r="A41" s="51" t="s">
        <v>37</v>
      </c>
      <c r="B41" s="50"/>
      <c r="C41" s="52">
        <f aca="true" t="shared" si="6" ref="C41:Y41">SUM(C36:C40)</f>
        <v>72535444</v>
      </c>
      <c r="D41" s="53">
        <f t="shared" si="6"/>
        <v>0</v>
      </c>
      <c r="E41" s="54">
        <f t="shared" si="6"/>
        <v>87679412</v>
      </c>
      <c r="F41" s="54">
        <f t="shared" si="6"/>
        <v>93862977</v>
      </c>
      <c r="G41" s="54">
        <f t="shared" si="6"/>
        <v>18393089</v>
      </c>
      <c r="H41" s="54">
        <f t="shared" si="6"/>
        <v>4951436</v>
      </c>
      <c r="I41" s="54">
        <f t="shared" si="6"/>
        <v>-5659791</v>
      </c>
      <c r="J41" s="54">
        <f t="shared" si="6"/>
        <v>17684734</v>
      </c>
      <c r="K41" s="54">
        <f t="shared" si="6"/>
        <v>7777084</v>
      </c>
      <c r="L41" s="54">
        <f t="shared" si="6"/>
        <v>7864504</v>
      </c>
      <c r="M41" s="54">
        <f t="shared" si="6"/>
        <v>5483777</v>
      </c>
      <c r="N41" s="54">
        <f t="shared" si="6"/>
        <v>21125365</v>
      </c>
      <c r="O41" s="54">
        <f t="shared" si="6"/>
        <v>4224275</v>
      </c>
      <c r="P41" s="54">
        <f t="shared" si="6"/>
        <v>4868221</v>
      </c>
      <c r="Q41" s="54">
        <f t="shared" si="6"/>
        <v>5848224</v>
      </c>
      <c r="R41" s="54">
        <f t="shared" si="6"/>
        <v>14940720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53750819</v>
      </c>
      <c r="X41" s="54">
        <f t="shared" si="6"/>
        <v>70397233</v>
      </c>
      <c r="Y41" s="54">
        <f t="shared" si="6"/>
        <v>-16646414</v>
      </c>
      <c r="Z41" s="55">
        <f t="shared" si="5"/>
        <v>-23.64640382953688</v>
      </c>
      <c r="AA41" s="56">
        <f>SUM(AA36:AA40)</f>
        <v>93862977</v>
      </c>
    </row>
    <row r="42" spans="1:27" ht="12.75">
      <c r="A42" s="57" t="s">
        <v>38</v>
      </c>
      <c r="B42" s="38"/>
      <c r="C42" s="68">
        <f aca="true" t="shared" si="7" ref="C42:Y48">C12+C27</f>
        <v>1937313</v>
      </c>
      <c r="D42" s="69">
        <f t="shared" si="7"/>
        <v>0</v>
      </c>
      <c r="E42" s="70">
        <f t="shared" si="7"/>
        <v>5141398</v>
      </c>
      <c r="F42" s="70">
        <f t="shared" si="7"/>
        <v>6774990</v>
      </c>
      <c r="G42" s="70">
        <f t="shared" si="7"/>
        <v>571734</v>
      </c>
      <c r="H42" s="70">
        <f t="shared" si="7"/>
        <v>544925</v>
      </c>
      <c r="I42" s="70">
        <f t="shared" si="7"/>
        <v>463217</v>
      </c>
      <c r="J42" s="70">
        <f t="shared" si="7"/>
        <v>1579876</v>
      </c>
      <c r="K42" s="70">
        <f t="shared" si="7"/>
        <v>1071279</v>
      </c>
      <c r="L42" s="70">
        <f t="shared" si="7"/>
        <v>706735</v>
      </c>
      <c r="M42" s="70">
        <f t="shared" si="7"/>
        <v>37006</v>
      </c>
      <c r="N42" s="70">
        <f t="shared" si="7"/>
        <v>1815020</v>
      </c>
      <c r="O42" s="70">
        <f t="shared" si="7"/>
        <v>14960</v>
      </c>
      <c r="P42" s="70">
        <f t="shared" si="7"/>
        <v>0</v>
      </c>
      <c r="Q42" s="70">
        <f t="shared" si="7"/>
        <v>79657</v>
      </c>
      <c r="R42" s="70">
        <f t="shared" si="7"/>
        <v>94617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3489513</v>
      </c>
      <c r="X42" s="70">
        <f t="shared" si="7"/>
        <v>5081242</v>
      </c>
      <c r="Y42" s="70">
        <f t="shared" si="7"/>
        <v>-1591729</v>
      </c>
      <c r="Z42" s="72">
        <f t="shared" si="5"/>
        <v>-31.325589294900734</v>
      </c>
      <c r="AA42" s="71">
        <f aca="true" t="shared" si="8" ref="AA42:AA48">AA12+AA27</f>
        <v>6774990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22116523</v>
      </c>
      <c r="D45" s="69">
        <f t="shared" si="7"/>
        <v>0</v>
      </c>
      <c r="E45" s="70">
        <f t="shared" si="7"/>
        <v>23148490</v>
      </c>
      <c r="F45" s="70">
        <f t="shared" si="7"/>
        <v>39089716</v>
      </c>
      <c r="G45" s="70">
        <f t="shared" si="7"/>
        <v>924592</v>
      </c>
      <c r="H45" s="70">
        <f t="shared" si="7"/>
        <v>6381043</v>
      </c>
      <c r="I45" s="70">
        <f t="shared" si="7"/>
        <v>13806270</v>
      </c>
      <c r="J45" s="70">
        <f t="shared" si="7"/>
        <v>21111905</v>
      </c>
      <c r="K45" s="70">
        <f t="shared" si="7"/>
        <v>668354</v>
      </c>
      <c r="L45" s="70">
        <f t="shared" si="7"/>
        <v>1062931</v>
      </c>
      <c r="M45" s="70">
        <f t="shared" si="7"/>
        <v>181017</v>
      </c>
      <c r="N45" s="70">
        <f t="shared" si="7"/>
        <v>1912302</v>
      </c>
      <c r="O45" s="70">
        <f t="shared" si="7"/>
        <v>4328815</v>
      </c>
      <c r="P45" s="70">
        <f t="shared" si="7"/>
        <v>295375</v>
      </c>
      <c r="Q45" s="70">
        <f t="shared" si="7"/>
        <v>1436129</v>
      </c>
      <c r="R45" s="70">
        <f t="shared" si="7"/>
        <v>6060319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29084526</v>
      </c>
      <c r="X45" s="70">
        <f t="shared" si="7"/>
        <v>29317288</v>
      </c>
      <c r="Y45" s="70">
        <f t="shared" si="7"/>
        <v>-232762</v>
      </c>
      <c r="Z45" s="72">
        <f t="shared" si="5"/>
        <v>-0.7939411039656874</v>
      </c>
      <c r="AA45" s="71">
        <f t="shared" si="8"/>
        <v>39089716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172895</v>
      </c>
      <c r="D48" s="69">
        <f t="shared" si="7"/>
        <v>0</v>
      </c>
      <c r="E48" s="70">
        <f t="shared" si="7"/>
        <v>95000</v>
      </c>
      <c r="F48" s="70">
        <f t="shared" si="7"/>
        <v>95000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71250</v>
      </c>
      <c r="Y48" s="70">
        <f t="shared" si="7"/>
        <v>-71250</v>
      </c>
      <c r="Z48" s="72">
        <f t="shared" si="5"/>
        <v>-100</v>
      </c>
      <c r="AA48" s="71">
        <f t="shared" si="8"/>
        <v>95000</v>
      </c>
    </row>
    <row r="49" spans="1:27" ht="12.75">
      <c r="A49" s="78" t="s">
        <v>49</v>
      </c>
      <c r="B49" s="79"/>
      <c r="C49" s="80">
        <f aca="true" t="shared" si="9" ref="C49:Y49">SUM(C41:C48)</f>
        <v>96762175</v>
      </c>
      <c r="D49" s="81">
        <f t="shared" si="9"/>
        <v>0</v>
      </c>
      <c r="E49" s="82">
        <f t="shared" si="9"/>
        <v>116064300</v>
      </c>
      <c r="F49" s="82">
        <f t="shared" si="9"/>
        <v>139822683</v>
      </c>
      <c r="G49" s="82">
        <f t="shared" si="9"/>
        <v>19889415</v>
      </c>
      <c r="H49" s="82">
        <f t="shared" si="9"/>
        <v>11877404</v>
      </c>
      <c r="I49" s="82">
        <f t="shared" si="9"/>
        <v>8609696</v>
      </c>
      <c r="J49" s="82">
        <f t="shared" si="9"/>
        <v>40376515</v>
      </c>
      <c r="K49" s="82">
        <f t="shared" si="9"/>
        <v>9516717</v>
      </c>
      <c r="L49" s="82">
        <f t="shared" si="9"/>
        <v>9634170</v>
      </c>
      <c r="M49" s="82">
        <f t="shared" si="9"/>
        <v>5701800</v>
      </c>
      <c r="N49" s="82">
        <f t="shared" si="9"/>
        <v>24852687</v>
      </c>
      <c r="O49" s="82">
        <f t="shared" si="9"/>
        <v>8568050</v>
      </c>
      <c r="P49" s="82">
        <f t="shared" si="9"/>
        <v>5163596</v>
      </c>
      <c r="Q49" s="82">
        <f t="shared" si="9"/>
        <v>7364010</v>
      </c>
      <c r="R49" s="82">
        <f t="shared" si="9"/>
        <v>21095656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86324858</v>
      </c>
      <c r="X49" s="82">
        <f t="shared" si="9"/>
        <v>104867013</v>
      </c>
      <c r="Y49" s="82">
        <f t="shared" si="9"/>
        <v>-18542155</v>
      </c>
      <c r="Z49" s="83">
        <f t="shared" si="5"/>
        <v>-17.681589729269774</v>
      </c>
      <c r="AA49" s="84">
        <f>SUM(AA41:AA48)</f>
        <v>139822683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16979141</v>
      </c>
      <c r="D51" s="69">
        <f t="shared" si="10"/>
        <v>0</v>
      </c>
      <c r="E51" s="70">
        <f t="shared" si="10"/>
        <v>28469286</v>
      </c>
      <c r="F51" s="70">
        <f t="shared" si="10"/>
        <v>28621686</v>
      </c>
      <c r="G51" s="70">
        <f t="shared" si="10"/>
        <v>234114</v>
      </c>
      <c r="H51" s="70">
        <f t="shared" si="10"/>
        <v>310092</v>
      </c>
      <c r="I51" s="70">
        <f t="shared" si="10"/>
        <v>1501805</v>
      </c>
      <c r="J51" s="70">
        <f t="shared" si="10"/>
        <v>2046011</v>
      </c>
      <c r="K51" s="70">
        <f t="shared" si="10"/>
        <v>722294</v>
      </c>
      <c r="L51" s="70">
        <f t="shared" si="10"/>
        <v>926686</v>
      </c>
      <c r="M51" s="70">
        <f t="shared" si="10"/>
        <v>1764328</v>
      </c>
      <c r="N51" s="70">
        <f t="shared" si="10"/>
        <v>3413308</v>
      </c>
      <c r="O51" s="70">
        <f t="shared" si="10"/>
        <v>1164020</v>
      </c>
      <c r="P51" s="70">
        <f t="shared" si="10"/>
        <v>1689305</v>
      </c>
      <c r="Q51" s="70">
        <f t="shared" si="10"/>
        <v>1281623</v>
      </c>
      <c r="R51" s="70">
        <f t="shared" si="10"/>
        <v>4134948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9594267</v>
      </c>
      <c r="X51" s="70">
        <f t="shared" si="10"/>
        <v>21466265</v>
      </c>
      <c r="Y51" s="70">
        <f t="shared" si="10"/>
        <v>-11871998</v>
      </c>
      <c r="Z51" s="72">
        <f>+IF(X51&lt;&gt;0,+(Y51/X51)*100,0)</f>
        <v>-55.30537333811913</v>
      </c>
      <c r="AA51" s="71">
        <f>SUM(AA57:AA61)</f>
        <v>28621686</v>
      </c>
    </row>
    <row r="52" spans="1:27" ht="12.75">
      <c r="A52" s="87" t="s">
        <v>32</v>
      </c>
      <c r="B52" s="50"/>
      <c r="C52" s="9">
        <v>3942252</v>
      </c>
      <c r="D52" s="10"/>
      <c r="E52" s="11">
        <v>8182819</v>
      </c>
      <c r="F52" s="11">
        <v>8132819</v>
      </c>
      <c r="G52" s="11">
        <v>1554</v>
      </c>
      <c r="H52" s="11">
        <v>61310</v>
      </c>
      <c r="I52" s="11">
        <v>75088</v>
      </c>
      <c r="J52" s="11">
        <v>137952</v>
      </c>
      <c r="K52" s="11">
        <v>48760</v>
      </c>
      <c r="L52" s="11">
        <v>97607</v>
      </c>
      <c r="M52" s="11">
        <v>593706</v>
      </c>
      <c r="N52" s="11">
        <v>740073</v>
      </c>
      <c r="O52" s="11">
        <v>162616</v>
      </c>
      <c r="P52" s="11">
        <v>139464</v>
      </c>
      <c r="Q52" s="11">
        <v>418528</v>
      </c>
      <c r="R52" s="11">
        <v>720608</v>
      </c>
      <c r="S52" s="11"/>
      <c r="T52" s="11"/>
      <c r="U52" s="11"/>
      <c r="V52" s="11"/>
      <c r="W52" s="11">
        <v>1598633</v>
      </c>
      <c r="X52" s="11">
        <v>6099614</v>
      </c>
      <c r="Y52" s="11">
        <v>-4500981</v>
      </c>
      <c r="Z52" s="2">
        <v>-73.79</v>
      </c>
      <c r="AA52" s="15">
        <v>8132819</v>
      </c>
    </row>
    <row r="53" spans="1:27" ht="12.75">
      <c r="A53" s="87" t="s">
        <v>33</v>
      </c>
      <c r="B53" s="50"/>
      <c r="C53" s="9">
        <v>2771911</v>
      </c>
      <c r="D53" s="10"/>
      <c r="E53" s="11">
        <v>4615610</v>
      </c>
      <c r="F53" s="11">
        <v>2860210</v>
      </c>
      <c r="G53" s="11">
        <v>134331</v>
      </c>
      <c r="H53" s="11">
        <v>71217</v>
      </c>
      <c r="I53" s="11">
        <v>118548</v>
      </c>
      <c r="J53" s="11">
        <v>324096</v>
      </c>
      <c r="K53" s="11">
        <v>208965</v>
      </c>
      <c r="L53" s="11">
        <v>327367</v>
      </c>
      <c r="M53" s="11">
        <v>240930</v>
      </c>
      <c r="N53" s="11">
        <v>777262</v>
      </c>
      <c r="O53" s="11">
        <v>386892</v>
      </c>
      <c r="P53" s="11">
        <v>836036</v>
      </c>
      <c r="Q53" s="11">
        <v>285839</v>
      </c>
      <c r="R53" s="11">
        <v>1508767</v>
      </c>
      <c r="S53" s="11"/>
      <c r="T53" s="11"/>
      <c r="U53" s="11"/>
      <c r="V53" s="11"/>
      <c r="W53" s="11">
        <v>2610125</v>
      </c>
      <c r="X53" s="11">
        <v>2145158</v>
      </c>
      <c r="Y53" s="11">
        <v>464967</v>
      </c>
      <c r="Z53" s="2">
        <v>21.68</v>
      </c>
      <c r="AA53" s="15">
        <v>2860210</v>
      </c>
    </row>
    <row r="54" spans="1:27" ht="12.75">
      <c r="A54" s="87" t="s">
        <v>34</v>
      </c>
      <c r="B54" s="50"/>
      <c r="C54" s="9">
        <v>640929</v>
      </c>
      <c r="D54" s="10"/>
      <c r="E54" s="11">
        <v>849548</v>
      </c>
      <c r="F54" s="11">
        <v>789548</v>
      </c>
      <c r="G54" s="11">
        <v>266</v>
      </c>
      <c r="H54" s="11">
        <v>1062</v>
      </c>
      <c r="I54" s="11">
        <v>26064</v>
      </c>
      <c r="J54" s="11">
        <v>27392</v>
      </c>
      <c r="K54" s="11">
        <v>1730</v>
      </c>
      <c r="L54" s="11">
        <v>7250</v>
      </c>
      <c r="M54" s="11">
        <v>97834</v>
      </c>
      <c r="N54" s="11">
        <v>106814</v>
      </c>
      <c r="O54" s="11">
        <v>78240</v>
      </c>
      <c r="P54" s="11">
        <v>17890</v>
      </c>
      <c r="Q54" s="11">
        <v>17036</v>
      </c>
      <c r="R54" s="11">
        <v>113166</v>
      </c>
      <c r="S54" s="11"/>
      <c r="T54" s="11"/>
      <c r="U54" s="11"/>
      <c r="V54" s="11"/>
      <c r="W54" s="11">
        <v>247372</v>
      </c>
      <c r="X54" s="11">
        <v>592161</v>
      </c>
      <c r="Y54" s="11">
        <v>-344789</v>
      </c>
      <c r="Z54" s="2">
        <v>-58.23</v>
      </c>
      <c r="AA54" s="15">
        <v>789548</v>
      </c>
    </row>
    <row r="55" spans="1:27" ht="12.75">
      <c r="A55" s="87" t="s">
        <v>35</v>
      </c>
      <c r="B55" s="50"/>
      <c r="C55" s="9">
        <v>1908420</v>
      </c>
      <c r="D55" s="10"/>
      <c r="E55" s="11">
        <v>2281048</v>
      </c>
      <c r="F55" s="11">
        <v>2626048</v>
      </c>
      <c r="G55" s="11">
        <v>27336</v>
      </c>
      <c r="H55" s="11">
        <v>43220</v>
      </c>
      <c r="I55" s="11">
        <v>387036</v>
      </c>
      <c r="J55" s="11">
        <v>457592</v>
      </c>
      <c r="K55" s="11">
        <v>237488</v>
      </c>
      <c r="L55" s="11">
        <v>93895</v>
      </c>
      <c r="M55" s="11">
        <v>171254</v>
      </c>
      <c r="N55" s="11">
        <v>502637</v>
      </c>
      <c r="O55" s="11">
        <v>69814</v>
      </c>
      <c r="P55" s="11">
        <v>294441</v>
      </c>
      <c r="Q55" s="11">
        <v>95511</v>
      </c>
      <c r="R55" s="11">
        <v>459766</v>
      </c>
      <c r="S55" s="11"/>
      <c r="T55" s="11"/>
      <c r="U55" s="11"/>
      <c r="V55" s="11"/>
      <c r="W55" s="11">
        <v>1419995</v>
      </c>
      <c r="X55" s="11">
        <v>1969536</v>
      </c>
      <c r="Y55" s="11">
        <v>-549541</v>
      </c>
      <c r="Z55" s="2">
        <v>-27.9</v>
      </c>
      <c r="AA55" s="15">
        <v>2626048</v>
      </c>
    </row>
    <row r="56" spans="1:27" ht="12.75">
      <c r="A56" s="87" t="s">
        <v>36</v>
      </c>
      <c r="B56" s="50"/>
      <c r="C56" s="9"/>
      <c r="D56" s="10"/>
      <c r="E56" s="11">
        <v>1710430</v>
      </c>
      <c r="F56" s="11">
        <v>3100000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2325000</v>
      </c>
      <c r="Y56" s="11">
        <v>-2325000</v>
      </c>
      <c r="Z56" s="2">
        <v>-100</v>
      </c>
      <c r="AA56" s="15">
        <v>3100000</v>
      </c>
    </row>
    <row r="57" spans="1:27" ht="12.75">
      <c r="A57" s="88" t="s">
        <v>37</v>
      </c>
      <c r="B57" s="50"/>
      <c r="C57" s="52">
        <f aca="true" t="shared" si="11" ref="C57:Y57">SUM(C52:C56)</f>
        <v>9263512</v>
      </c>
      <c r="D57" s="53">
        <f t="shared" si="11"/>
        <v>0</v>
      </c>
      <c r="E57" s="54">
        <f t="shared" si="11"/>
        <v>17639455</v>
      </c>
      <c r="F57" s="54">
        <f t="shared" si="11"/>
        <v>17508625</v>
      </c>
      <c r="G57" s="54">
        <f t="shared" si="11"/>
        <v>163487</v>
      </c>
      <c r="H57" s="54">
        <f t="shared" si="11"/>
        <v>176809</v>
      </c>
      <c r="I57" s="54">
        <f t="shared" si="11"/>
        <v>606736</v>
      </c>
      <c r="J57" s="54">
        <f t="shared" si="11"/>
        <v>947032</v>
      </c>
      <c r="K57" s="54">
        <f t="shared" si="11"/>
        <v>496943</v>
      </c>
      <c r="L57" s="54">
        <f t="shared" si="11"/>
        <v>526119</v>
      </c>
      <c r="M57" s="54">
        <f t="shared" si="11"/>
        <v>1103724</v>
      </c>
      <c r="N57" s="54">
        <f t="shared" si="11"/>
        <v>2126786</v>
      </c>
      <c r="O57" s="54">
        <f t="shared" si="11"/>
        <v>697562</v>
      </c>
      <c r="P57" s="54">
        <f t="shared" si="11"/>
        <v>1287831</v>
      </c>
      <c r="Q57" s="54">
        <f t="shared" si="11"/>
        <v>816914</v>
      </c>
      <c r="R57" s="54">
        <f t="shared" si="11"/>
        <v>2802307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5876125</v>
      </c>
      <c r="X57" s="54">
        <f t="shared" si="11"/>
        <v>13131469</v>
      </c>
      <c r="Y57" s="54">
        <f t="shared" si="11"/>
        <v>-7255344</v>
      </c>
      <c r="Z57" s="55">
        <f>+IF(X57&lt;&gt;0,+(Y57/X57)*100,0)</f>
        <v>-55.25157924067749</v>
      </c>
      <c r="AA57" s="56">
        <f>SUM(AA52:AA56)</f>
        <v>17508625</v>
      </c>
    </row>
    <row r="58" spans="1:27" ht="12.75">
      <c r="A58" s="89" t="s">
        <v>38</v>
      </c>
      <c r="B58" s="38"/>
      <c r="C58" s="9">
        <v>3632519</v>
      </c>
      <c r="D58" s="10"/>
      <c r="E58" s="11">
        <v>3694574</v>
      </c>
      <c r="F58" s="11">
        <v>3650644</v>
      </c>
      <c r="G58" s="11">
        <v>20953</v>
      </c>
      <c r="H58" s="11">
        <v>28411</v>
      </c>
      <c r="I58" s="11">
        <v>33567</v>
      </c>
      <c r="J58" s="11">
        <v>82931</v>
      </c>
      <c r="K58" s="11">
        <v>33823</v>
      </c>
      <c r="L58" s="11">
        <v>90520</v>
      </c>
      <c r="M58" s="11">
        <v>232220</v>
      </c>
      <c r="N58" s="11">
        <v>356563</v>
      </c>
      <c r="O58" s="11">
        <v>62474</v>
      </c>
      <c r="P58" s="11">
        <v>156179</v>
      </c>
      <c r="Q58" s="11">
        <v>172335</v>
      </c>
      <c r="R58" s="11">
        <v>390988</v>
      </c>
      <c r="S58" s="11"/>
      <c r="T58" s="11"/>
      <c r="U58" s="11"/>
      <c r="V58" s="11"/>
      <c r="W58" s="11">
        <v>830482</v>
      </c>
      <c r="X58" s="11">
        <v>2737983</v>
      </c>
      <c r="Y58" s="11">
        <v>-1907501</v>
      </c>
      <c r="Z58" s="2">
        <v>-69.67</v>
      </c>
      <c r="AA58" s="15">
        <v>3650644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4083110</v>
      </c>
      <c r="D61" s="10"/>
      <c r="E61" s="11">
        <v>7135257</v>
      </c>
      <c r="F61" s="11">
        <v>7462417</v>
      </c>
      <c r="G61" s="11">
        <v>49674</v>
      </c>
      <c r="H61" s="11">
        <v>104872</v>
      </c>
      <c r="I61" s="11">
        <v>861502</v>
      </c>
      <c r="J61" s="11">
        <v>1016048</v>
      </c>
      <c r="K61" s="11">
        <v>191528</v>
      </c>
      <c r="L61" s="11">
        <v>310047</v>
      </c>
      <c r="M61" s="11">
        <v>428384</v>
      </c>
      <c r="N61" s="11">
        <v>929959</v>
      </c>
      <c r="O61" s="11">
        <v>403984</v>
      </c>
      <c r="P61" s="11">
        <v>245295</v>
      </c>
      <c r="Q61" s="11">
        <v>292374</v>
      </c>
      <c r="R61" s="11">
        <v>941653</v>
      </c>
      <c r="S61" s="11"/>
      <c r="T61" s="11"/>
      <c r="U61" s="11"/>
      <c r="V61" s="11"/>
      <c r="W61" s="11">
        <v>2887660</v>
      </c>
      <c r="X61" s="11">
        <v>5596813</v>
      </c>
      <c r="Y61" s="11">
        <v>-2709153</v>
      </c>
      <c r="Z61" s="2">
        <v>-48.41</v>
      </c>
      <c r="AA61" s="15">
        <v>7462417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28469286</v>
      </c>
      <c r="F68" s="11"/>
      <c r="G68" s="11">
        <v>234114</v>
      </c>
      <c r="H68" s="11">
        <v>310091</v>
      </c>
      <c r="I68" s="11">
        <v>1501806</v>
      </c>
      <c r="J68" s="11">
        <v>2046011</v>
      </c>
      <c r="K68" s="11">
        <v>722294</v>
      </c>
      <c r="L68" s="11">
        <v>926684</v>
      </c>
      <c r="M68" s="11">
        <v>1764328</v>
      </c>
      <c r="N68" s="11">
        <v>3413306</v>
      </c>
      <c r="O68" s="11">
        <v>1164020</v>
      </c>
      <c r="P68" s="11">
        <v>1689304</v>
      </c>
      <c r="Q68" s="11">
        <v>1281623</v>
      </c>
      <c r="R68" s="11">
        <v>4134947</v>
      </c>
      <c r="S68" s="11"/>
      <c r="T68" s="11"/>
      <c r="U68" s="11"/>
      <c r="V68" s="11"/>
      <c r="W68" s="11">
        <v>9594264</v>
      </c>
      <c r="X68" s="11"/>
      <c r="Y68" s="11">
        <v>9594264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28469286</v>
      </c>
      <c r="F69" s="82">
        <f t="shared" si="12"/>
        <v>0</v>
      </c>
      <c r="G69" s="82">
        <f t="shared" si="12"/>
        <v>234114</v>
      </c>
      <c r="H69" s="82">
        <f t="shared" si="12"/>
        <v>310091</v>
      </c>
      <c r="I69" s="82">
        <f t="shared" si="12"/>
        <v>1501806</v>
      </c>
      <c r="J69" s="82">
        <f t="shared" si="12"/>
        <v>2046011</v>
      </c>
      <c r="K69" s="82">
        <f t="shared" si="12"/>
        <v>722294</v>
      </c>
      <c r="L69" s="82">
        <f t="shared" si="12"/>
        <v>926684</v>
      </c>
      <c r="M69" s="82">
        <f t="shared" si="12"/>
        <v>1764328</v>
      </c>
      <c r="N69" s="82">
        <f t="shared" si="12"/>
        <v>3413306</v>
      </c>
      <c r="O69" s="82">
        <f t="shared" si="12"/>
        <v>1164020</v>
      </c>
      <c r="P69" s="82">
        <f t="shared" si="12"/>
        <v>1689304</v>
      </c>
      <c r="Q69" s="82">
        <f t="shared" si="12"/>
        <v>1281623</v>
      </c>
      <c r="R69" s="82">
        <f t="shared" si="12"/>
        <v>4134947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9594264</v>
      </c>
      <c r="X69" s="82">
        <f t="shared" si="12"/>
        <v>0</v>
      </c>
      <c r="Y69" s="82">
        <f t="shared" si="12"/>
        <v>9594264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70153192</v>
      </c>
      <c r="D5" s="45">
        <f t="shared" si="0"/>
        <v>0</v>
      </c>
      <c r="E5" s="46">
        <f t="shared" si="0"/>
        <v>74056420</v>
      </c>
      <c r="F5" s="46">
        <f t="shared" si="0"/>
        <v>73064420</v>
      </c>
      <c r="G5" s="46">
        <f t="shared" si="0"/>
        <v>8678493</v>
      </c>
      <c r="H5" s="46">
        <f t="shared" si="0"/>
        <v>10555695</v>
      </c>
      <c r="I5" s="46">
        <f t="shared" si="0"/>
        <v>3439755</v>
      </c>
      <c r="J5" s="46">
        <f t="shared" si="0"/>
        <v>22673943</v>
      </c>
      <c r="K5" s="46">
        <f t="shared" si="0"/>
        <v>9554022</v>
      </c>
      <c r="L5" s="46">
        <f t="shared" si="0"/>
        <v>4729854</v>
      </c>
      <c r="M5" s="46">
        <f t="shared" si="0"/>
        <v>4559032</v>
      </c>
      <c r="N5" s="46">
        <f t="shared" si="0"/>
        <v>18842908</v>
      </c>
      <c r="O5" s="46">
        <f t="shared" si="0"/>
        <v>1978955</v>
      </c>
      <c r="P5" s="46">
        <f t="shared" si="0"/>
        <v>775420</v>
      </c>
      <c r="Q5" s="46">
        <f t="shared" si="0"/>
        <v>2456885</v>
      </c>
      <c r="R5" s="46">
        <f t="shared" si="0"/>
        <v>5211260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46728111</v>
      </c>
      <c r="X5" s="46">
        <f t="shared" si="0"/>
        <v>54798315</v>
      </c>
      <c r="Y5" s="46">
        <f t="shared" si="0"/>
        <v>-8070204</v>
      </c>
      <c r="Z5" s="47">
        <f>+IF(X5&lt;&gt;0,+(Y5/X5)*100,0)</f>
        <v>-14.72710246656307</v>
      </c>
      <c r="AA5" s="48">
        <f>SUM(AA11:AA18)</f>
        <v>73064420</v>
      </c>
    </row>
    <row r="6" spans="1:27" ht="12.75">
      <c r="A6" s="49" t="s">
        <v>32</v>
      </c>
      <c r="B6" s="50"/>
      <c r="C6" s="9">
        <v>6452744</v>
      </c>
      <c r="D6" s="10"/>
      <c r="E6" s="11">
        <v>1658000</v>
      </c>
      <c r="F6" s="11">
        <v>5428000</v>
      </c>
      <c r="G6" s="11"/>
      <c r="H6" s="11">
        <v>31260</v>
      </c>
      <c r="I6" s="11"/>
      <c r="J6" s="11">
        <v>31260</v>
      </c>
      <c r="K6" s="11">
        <v>917503</v>
      </c>
      <c r="L6" s="11">
        <v>196973</v>
      </c>
      <c r="M6" s="11">
        <v>357247</v>
      </c>
      <c r="N6" s="11">
        <v>1471723</v>
      </c>
      <c r="O6" s="11">
        <v>177468</v>
      </c>
      <c r="P6" s="11">
        <v>135169</v>
      </c>
      <c r="Q6" s="11">
        <v>195110</v>
      </c>
      <c r="R6" s="11">
        <v>507747</v>
      </c>
      <c r="S6" s="11"/>
      <c r="T6" s="11"/>
      <c r="U6" s="11"/>
      <c r="V6" s="11"/>
      <c r="W6" s="11">
        <v>2010730</v>
      </c>
      <c r="X6" s="11">
        <v>4071000</v>
      </c>
      <c r="Y6" s="11">
        <v>-2060270</v>
      </c>
      <c r="Z6" s="2">
        <v>-50.61</v>
      </c>
      <c r="AA6" s="15">
        <v>5428000</v>
      </c>
    </row>
    <row r="7" spans="1:27" ht="12.75">
      <c r="A7" s="49" t="s">
        <v>33</v>
      </c>
      <c r="B7" s="50"/>
      <c r="C7" s="9">
        <v>43778600</v>
      </c>
      <c r="D7" s="10"/>
      <c r="E7" s="11">
        <v>3165000</v>
      </c>
      <c r="F7" s="11">
        <v>3469000</v>
      </c>
      <c r="G7" s="11">
        <v>8670093</v>
      </c>
      <c r="H7" s="11">
        <v>10388687</v>
      </c>
      <c r="I7" s="11">
        <v>3233927</v>
      </c>
      <c r="J7" s="11">
        <v>22292707</v>
      </c>
      <c r="K7" s="11">
        <v>7931905</v>
      </c>
      <c r="L7" s="11">
        <v>4184537</v>
      </c>
      <c r="M7" s="11">
        <v>2892197</v>
      </c>
      <c r="N7" s="11">
        <v>15008639</v>
      </c>
      <c r="O7" s="11">
        <v>1026722</v>
      </c>
      <c r="P7" s="11">
        <v>302555</v>
      </c>
      <c r="Q7" s="11">
        <v>1292527</v>
      </c>
      <c r="R7" s="11">
        <v>2621804</v>
      </c>
      <c r="S7" s="11"/>
      <c r="T7" s="11"/>
      <c r="U7" s="11"/>
      <c r="V7" s="11"/>
      <c r="W7" s="11">
        <v>39923150</v>
      </c>
      <c r="X7" s="11">
        <v>2601750</v>
      </c>
      <c r="Y7" s="11">
        <v>37321400</v>
      </c>
      <c r="Z7" s="2">
        <v>1434.47</v>
      </c>
      <c r="AA7" s="15">
        <v>3469000</v>
      </c>
    </row>
    <row r="8" spans="1:27" ht="12.75">
      <c r="A8" s="49" t="s">
        <v>34</v>
      </c>
      <c r="B8" s="50"/>
      <c r="C8" s="9">
        <v>6803539</v>
      </c>
      <c r="D8" s="10"/>
      <c r="E8" s="11">
        <v>575700</v>
      </c>
      <c r="F8" s="11">
        <v>806700</v>
      </c>
      <c r="G8" s="11"/>
      <c r="H8" s="11"/>
      <c r="I8" s="11"/>
      <c r="J8" s="11"/>
      <c r="K8" s="11"/>
      <c r="L8" s="11">
        <v>146570</v>
      </c>
      <c r="M8" s="11">
        <v>116255</v>
      </c>
      <c r="N8" s="11">
        <v>262825</v>
      </c>
      <c r="O8" s="11">
        <v>118275</v>
      </c>
      <c r="P8" s="11">
        <v>3650</v>
      </c>
      <c r="Q8" s="11"/>
      <c r="R8" s="11">
        <v>121925</v>
      </c>
      <c r="S8" s="11"/>
      <c r="T8" s="11"/>
      <c r="U8" s="11"/>
      <c r="V8" s="11"/>
      <c r="W8" s="11">
        <v>384750</v>
      </c>
      <c r="X8" s="11">
        <v>605025</v>
      </c>
      <c r="Y8" s="11">
        <v>-220275</v>
      </c>
      <c r="Z8" s="2">
        <v>-36.41</v>
      </c>
      <c r="AA8" s="15">
        <v>806700</v>
      </c>
    </row>
    <row r="9" spans="1:27" ht="12.75">
      <c r="A9" s="49" t="s">
        <v>35</v>
      </c>
      <c r="B9" s="50"/>
      <c r="C9" s="9">
        <v>4591684</v>
      </c>
      <c r="D9" s="10"/>
      <c r="E9" s="11">
        <v>1388720</v>
      </c>
      <c r="F9" s="11">
        <v>1388720</v>
      </c>
      <c r="G9" s="11"/>
      <c r="H9" s="11"/>
      <c r="I9" s="11"/>
      <c r="J9" s="11"/>
      <c r="K9" s="11">
        <v>572312</v>
      </c>
      <c r="L9" s="11">
        <v>217376</v>
      </c>
      <c r="M9" s="11">
        <v>1193333</v>
      </c>
      <c r="N9" s="11">
        <v>1983021</v>
      </c>
      <c r="O9" s="11">
        <v>284154</v>
      </c>
      <c r="P9" s="11">
        <v>121374</v>
      </c>
      <c r="Q9" s="11">
        <v>85180</v>
      </c>
      <c r="R9" s="11">
        <v>490708</v>
      </c>
      <c r="S9" s="11"/>
      <c r="T9" s="11"/>
      <c r="U9" s="11"/>
      <c r="V9" s="11"/>
      <c r="W9" s="11">
        <v>2473729</v>
      </c>
      <c r="X9" s="11">
        <v>1041540</v>
      </c>
      <c r="Y9" s="11">
        <v>1432189</v>
      </c>
      <c r="Z9" s="2">
        <v>137.51</v>
      </c>
      <c r="AA9" s="15">
        <v>1388720</v>
      </c>
    </row>
    <row r="10" spans="1:27" ht="12.75">
      <c r="A10" s="49" t="s">
        <v>36</v>
      </c>
      <c r="B10" s="50"/>
      <c r="C10" s="9"/>
      <c r="D10" s="10"/>
      <c r="E10" s="11">
        <v>1400000</v>
      </c>
      <c r="F10" s="11">
        <v>400000</v>
      </c>
      <c r="G10" s="11">
        <v>8400</v>
      </c>
      <c r="H10" s="11"/>
      <c r="I10" s="11"/>
      <c r="J10" s="11">
        <v>8400</v>
      </c>
      <c r="K10" s="11">
        <v>1800</v>
      </c>
      <c r="L10" s="11"/>
      <c r="M10" s="11"/>
      <c r="N10" s="11">
        <v>1800</v>
      </c>
      <c r="O10" s="11"/>
      <c r="P10" s="11"/>
      <c r="Q10" s="11"/>
      <c r="R10" s="11"/>
      <c r="S10" s="11"/>
      <c r="T10" s="11"/>
      <c r="U10" s="11"/>
      <c r="V10" s="11"/>
      <c r="W10" s="11">
        <v>10200</v>
      </c>
      <c r="X10" s="11">
        <v>300000</v>
      </c>
      <c r="Y10" s="11">
        <v>-289800</v>
      </c>
      <c r="Z10" s="2">
        <v>-96.6</v>
      </c>
      <c r="AA10" s="15">
        <v>400000</v>
      </c>
    </row>
    <row r="11" spans="1:27" ht="12.75">
      <c r="A11" s="51" t="s">
        <v>37</v>
      </c>
      <c r="B11" s="50"/>
      <c r="C11" s="52">
        <f aca="true" t="shared" si="1" ref="C11:Y11">SUM(C6:C10)</f>
        <v>61626567</v>
      </c>
      <c r="D11" s="53">
        <f t="shared" si="1"/>
        <v>0</v>
      </c>
      <c r="E11" s="54">
        <f t="shared" si="1"/>
        <v>8187420</v>
      </c>
      <c r="F11" s="54">
        <f t="shared" si="1"/>
        <v>11492420</v>
      </c>
      <c r="G11" s="54">
        <f t="shared" si="1"/>
        <v>8678493</v>
      </c>
      <c r="H11" s="54">
        <f t="shared" si="1"/>
        <v>10419947</v>
      </c>
      <c r="I11" s="54">
        <f t="shared" si="1"/>
        <v>3233927</v>
      </c>
      <c r="J11" s="54">
        <f t="shared" si="1"/>
        <v>22332367</v>
      </c>
      <c r="K11" s="54">
        <f t="shared" si="1"/>
        <v>9423520</v>
      </c>
      <c r="L11" s="54">
        <f t="shared" si="1"/>
        <v>4745456</v>
      </c>
      <c r="M11" s="54">
        <f t="shared" si="1"/>
        <v>4559032</v>
      </c>
      <c r="N11" s="54">
        <f t="shared" si="1"/>
        <v>18728008</v>
      </c>
      <c r="O11" s="54">
        <f t="shared" si="1"/>
        <v>1606619</v>
      </c>
      <c r="P11" s="54">
        <f t="shared" si="1"/>
        <v>562748</v>
      </c>
      <c r="Q11" s="54">
        <f t="shared" si="1"/>
        <v>1572817</v>
      </c>
      <c r="R11" s="54">
        <f t="shared" si="1"/>
        <v>3742184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44802559</v>
      </c>
      <c r="X11" s="54">
        <f t="shared" si="1"/>
        <v>8619315</v>
      </c>
      <c r="Y11" s="54">
        <f t="shared" si="1"/>
        <v>36183244</v>
      </c>
      <c r="Z11" s="55">
        <f>+IF(X11&lt;&gt;0,+(Y11/X11)*100,0)</f>
        <v>419.79257052329564</v>
      </c>
      <c r="AA11" s="56">
        <f>SUM(AA6:AA10)</f>
        <v>11492420</v>
      </c>
    </row>
    <row r="12" spans="1:27" ht="12.75">
      <c r="A12" s="57" t="s">
        <v>38</v>
      </c>
      <c r="B12" s="38"/>
      <c r="C12" s="9">
        <v>350110</v>
      </c>
      <c r="D12" s="10"/>
      <c r="E12" s="11">
        <v>64402000</v>
      </c>
      <c r="F12" s="11">
        <v>56271000</v>
      </c>
      <c r="G12" s="11"/>
      <c r="H12" s="11"/>
      <c r="I12" s="11">
        <v>142571</v>
      </c>
      <c r="J12" s="11">
        <v>142571</v>
      </c>
      <c r="K12" s="11">
        <v>118909</v>
      </c>
      <c r="L12" s="11">
        <v>-22500</v>
      </c>
      <c r="M12" s="11"/>
      <c r="N12" s="11">
        <v>96409</v>
      </c>
      <c r="O12" s="11">
        <v>356644</v>
      </c>
      <c r="P12" s="11">
        <v>102000</v>
      </c>
      <c r="Q12" s="11">
        <v>862466</v>
      </c>
      <c r="R12" s="11">
        <v>1321110</v>
      </c>
      <c r="S12" s="11"/>
      <c r="T12" s="11"/>
      <c r="U12" s="11"/>
      <c r="V12" s="11"/>
      <c r="W12" s="11">
        <v>1560090</v>
      </c>
      <c r="X12" s="11">
        <v>42203250</v>
      </c>
      <c r="Y12" s="11">
        <v>-40643160</v>
      </c>
      <c r="Z12" s="2">
        <v>-96.3</v>
      </c>
      <c r="AA12" s="15">
        <v>56271000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8176515</v>
      </c>
      <c r="D15" s="10"/>
      <c r="E15" s="11">
        <v>1467000</v>
      </c>
      <c r="F15" s="11">
        <v>5301000</v>
      </c>
      <c r="G15" s="11"/>
      <c r="H15" s="11">
        <v>135748</v>
      </c>
      <c r="I15" s="11">
        <v>63257</v>
      </c>
      <c r="J15" s="11">
        <v>199005</v>
      </c>
      <c r="K15" s="11">
        <v>11593</v>
      </c>
      <c r="L15" s="11">
        <v>6898</v>
      </c>
      <c r="M15" s="11"/>
      <c r="N15" s="11">
        <v>18491</v>
      </c>
      <c r="O15" s="11">
        <v>15692</v>
      </c>
      <c r="P15" s="11">
        <v>110672</v>
      </c>
      <c r="Q15" s="11">
        <v>21602</v>
      </c>
      <c r="R15" s="11">
        <v>147966</v>
      </c>
      <c r="S15" s="11"/>
      <c r="T15" s="11"/>
      <c r="U15" s="11"/>
      <c r="V15" s="11"/>
      <c r="W15" s="11">
        <v>365462</v>
      </c>
      <c r="X15" s="11">
        <v>3975750</v>
      </c>
      <c r="Y15" s="11">
        <v>-3610288</v>
      </c>
      <c r="Z15" s="2">
        <v>-90.81</v>
      </c>
      <c r="AA15" s="15">
        <v>5301000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27168636</v>
      </c>
      <c r="D20" s="62">
        <f t="shared" si="2"/>
        <v>0</v>
      </c>
      <c r="E20" s="63">
        <f t="shared" si="2"/>
        <v>101516850</v>
      </c>
      <c r="F20" s="63">
        <f t="shared" si="2"/>
        <v>72432433</v>
      </c>
      <c r="G20" s="63">
        <f t="shared" si="2"/>
        <v>134195</v>
      </c>
      <c r="H20" s="63">
        <f t="shared" si="2"/>
        <v>1252651</v>
      </c>
      <c r="I20" s="63">
        <f t="shared" si="2"/>
        <v>1613945</v>
      </c>
      <c r="J20" s="63">
        <f t="shared" si="2"/>
        <v>3000791</v>
      </c>
      <c r="K20" s="63">
        <f t="shared" si="2"/>
        <v>3491088</v>
      </c>
      <c r="L20" s="63">
        <f t="shared" si="2"/>
        <v>3450839</v>
      </c>
      <c r="M20" s="63">
        <f t="shared" si="2"/>
        <v>4450789</v>
      </c>
      <c r="N20" s="63">
        <f t="shared" si="2"/>
        <v>11392716</v>
      </c>
      <c r="O20" s="63">
        <f t="shared" si="2"/>
        <v>4152981</v>
      </c>
      <c r="P20" s="63">
        <f t="shared" si="2"/>
        <v>2118031</v>
      </c>
      <c r="Q20" s="63">
        <f t="shared" si="2"/>
        <v>1444343</v>
      </c>
      <c r="R20" s="63">
        <f t="shared" si="2"/>
        <v>7715355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22108862</v>
      </c>
      <c r="X20" s="63">
        <f t="shared" si="2"/>
        <v>54324325</v>
      </c>
      <c r="Y20" s="63">
        <f t="shared" si="2"/>
        <v>-32215463</v>
      </c>
      <c r="Z20" s="64">
        <f>+IF(X20&lt;&gt;0,+(Y20/X20)*100,0)</f>
        <v>-59.30209533206349</v>
      </c>
      <c r="AA20" s="65">
        <f>SUM(AA26:AA33)</f>
        <v>72432433</v>
      </c>
    </row>
    <row r="21" spans="1:27" ht="12.75">
      <c r="A21" s="49" t="s">
        <v>32</v>
      </c>
      <c r="B21" s="50"/>
      <c r="C21" s="9">
        <v>5786976</v>
      </c>
      <c r="D21" s="10"/>
      <c r="E21" s="11">
        <v>6020000</v>
      </c>
      <c r="F21" s="11">
        <v>2669110</v>
      </c>
      <c r="G21" s="11">
        <v>134195</v>
      </c>
      <c r="H21" s="11">
        <v>149787</v>
      </c>
      <c r="I21" s="11"/>
      <c r="J21" s="11">
        <v>283982</v>
      </c>
      <c r="K21" s="11">
        <v>1307601</v>
      </c>
      <c r="L21" s="11"/>
      <c r="M21" s="11"/>
      <c r="N21" s="11">
        <v>1307601</v>
      </c>
      <c r="O21" s="11">
        <v>557063</v>
      </c>
      <c r="P21" s="11"/>
      <c r="Q21" s="11">
        <v>103142</v>
      </c>
      <c r="R21" s="11">
        <v>660205</v>
      </c>
      <c r="S21" s="11"/>
      <c r="T21" s="11"/>
      <c r="U21" s="11"/>
      <c r="V21" s="11"/>
      <c r="W21" s="11">
        <v>2251788</v>
      </c>
      <c r="X21" s="11">
        <v>2001833</v>
      </c>
      <c r="Y21" s="11">
        <v>249955</v>
      </c>
      <c r="Z21" s="2">
        <v>12.49</v>
      </c>
      <c r="AA21" s="15">
        <v>2669110</v>
      </c>
    </row>
    <row r="22" spans="1:27" ht="12.75">
      <c r="A22" s="49" t="s">
        <v>33</v>
      </c>
      <c r="B22" s="50"/>
      <c r="C22" s="9">
        <v>2505429</v>
      </c>
      <c r="D22" s="10"/>
      <c r="E22" s="11">
        <v>10980000</v>
      </c>
      <c r="F22" s="11">
        <v>4860000</v>
      </c>
      <c r="G22" s="11"/>
      <c r="H22" s="11">
        <v>42650</v>
      </c>
      <c r="I22" s="11">
        <v>44000</v>
      </c>
      <c r="J22" s="11">
        <v>86650</v>
      </c>
      <c r="K22" s="11">
        <v>288181</v>
      </c>
      <c r="L22" s="11"/>
      <c r="M22" s="11">
        <v>176041</v>
      </c>
      <c r="N22" s="11">
        <v>464222</v>
      </c>
      <c r="O22" s="11">
        <v>2468397</v>
      </c>
      <c r="P22" s="11">
        <v>326739</v>
      </c>
      <c r="Q22" s="11">
        <v>208943</v>
      </c>
      <c r="R22" s="11">
        <v>3004079</v>
      </c>
      <c r="S22" s="11"/>
      <c r="T22" s="11"/>
      <c r="U22" s="11"/>
      <c r="V22" s="11"/>
      <c r="W22" s="11">
        <v>3554951</v>
      </c>
      <c r="X22" s="11">
        <v>3645000</v>
      </c>
      <c r="Y22" s="11">
        <v>-90049</v>
      </c>
      <c r="Z22" s="2">
        <v>-2.47</v>
      </c>
      <c r="AA22" s="15">
        <v>4860000</v>
      </c>
    </row>
    <row r="23" spans="1:27" ht="12.75">
      <c r="A23" s="49" t="s">
        <v>34</v>
      </c>
      <c r="B23" s="50"/>
      <c r="C23" s="9">
        <v>7069191</v>
      </c>
      <c r="D23" s="10"/>
      <c r="E23" s="11">
        <v>32169600</v>
      </c>
      <c r="F23" s="11">
        <v>30067871</v>
      </c>
      <c r="G23" s="11"/>
      <c r="H23" s="11">
        <v>867109</v>
      </c>
      <c r="I23" s="11">
        <v>746279</v>
      </c>
      <c r="J23" s="11">
        <v>1613388</v>
      </c>
      <c r="K23" s="11">
        <v>1776352</v>
      </c>
      <c r="L23" s="11">
        <v>1219577</v>
      </c>
      <c r="M23" s="11">
        <v>2922133</v>
      </c>
      <c r="N23" s="11">
        <v>5918062</v>
      </c>
      <c r="O23" s="11">
        <v>461730</v>
      </c>
      <c r="P23" s="11">
        <v>1266552</v>
      </c>
      <c r="Q23" s="11">
        <v>539961</v>
      </c>
      <c r="R23" s="11">
        <v>2268243</v>
      </c>
      <c r="S23" s="11"/>
      <c r="T23" s="11"/>
      <c r="U23" s="11"/>
      <c r="V23" s="11"/>
      <c r="W23" s="11">
        <v>9799693</v>
      </c>
      <c r="X23" s="11">
        <v>22550903</v>
      </c>
      <c r="Y23" s="11">
        <v>-12751210</v>
      </c>
      <c r="Z23" s="2">
        <v>-56.54</v>
      </c>
      <c r="AA23" s="15">
        <v>30067871</v>
      </c>
    </row>
    <row r="24" spans="1:27" ht="12.75">
      <c r="A24" s="49" t="s">
        <v>35</v>
      </c>
      <c r="B24" s="50"/>
      <c r="C24" s="9">
        <v>5700557</v>
      </c>
      <c r="D24" s="10"/>
      <c r="E24" s="11">
        <v>18013750</v>
      </c>
      <c r="F24" s="11">
        <v>20462813</v>
      </c>
      <c r="G24" s="11"/>
      <c r="H24" s="11"/>
      <c r="I24" s="11"/>
      <c r="J24" s="11"/>
      <c r="K24" s="11">
        <v>25418</v>
      </c>
      <c r="L24" s="11">
        <v>732525</v>
      </c>
      <c r="M24" s="11">
        <v>19872</v>
      </c>
      <c r="N24" s="11">
        <v>777815</v>
      </c>
      <c r="O24" s="11">
        <v>474654</v>
      </c>
      <c r="P24" s="11">
        <v>103458</v>
      </c>
      <c r="Q24" s="11">
        <v>825145</v>
      </c>
      <c r="R24" s="11">
        <v>1403257</v>
      </c>
      <c r="S24" s="11"/>
      <c r="T24" s="11"/>
      <c r="U24" s="11"/>
      <c r="V24" s="11"/>
      <c r="W24" s="11">
        <v>2181072</v>
      </c>
      <c r="X24" s="11">
        <v>15347110</v>
      </c>
      <c r="Y24" s="11">
        <v>-13166038</v>
      </c>
      <c r="Z24" s="2">
        <v>-85.79</v>
      </c>
      <c r="AA24" s="15">
        <v>20462813</v>
      </c>
    </row>
    <row r="25" spans="1:27" ht="12.75">
      <c r="A25" s="49" t="s">
        <v>36</v>
      </c>
      <c r="B25" s="50"/>
      <c r="C25" s="9"/>
      <c r="D25" s="10"/>
      <c r="E25" s="11">
        <v>300000</v>
      </c>
      <c r="F25" s="11">
        <v>300000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225000</v>
      </c>
      <c r="Y25" s="11">
        <v>-225000</v>
      </c>
      <c r="Z25" s="2">
        <v>-100</v>
      </c>
      <c r="AA25" s="15">
        <v>300000</v>
      </c>
    </row>
    <row r="26" spans="1:27" ht="12.75">
      <c r="A26" s="51" t="s">
        <v>37</v>
      </c>
      <c r="B26" s="66"/>
      <c r="C26" s="52">
        <f aca="true" t="shared" si="3" ref="C26:Y26">SUM(C21:C25)</f>
        <v>21062153</v>
      </c>
      <c r="D26" s="53">
        <f t="shared" si="3"/>
        <v>0</v>
      </c>
      <c r="E26" s="54">
        <f t="shared" si="3"/>
        <v>67483350</v>
      </c>
      <c r="F26" s="54">
        <f t="shared" si="3"/>
        <v>58359794</v>
      </c>
      <c r="G26" s="54">
        <f t="shared" si="3"/>
        <v>134195</v>
      </c>
      <c r="H26" s="54">
        <f t="shared" si="3"/>
        <v>1059546</v>
      </c>
      <c r="I26" s="54">
        <f t="shared" si="3"/>
        <v>790279</v>
      </c>
      <c r="J26" s="54">
        <f t="shared" si="3"/>
        <v>1984020</v>
      </c>
      <c r="K26" s="54">
        <f t="shared" si="3"/>
        <v>3397552</v>
      </c>
      <c r="L26" s="54">
        <f t="shared" si="3"/>
        <v>1952102</v>
      </c>
      <c r="M26" s="54">
        <f t="shared" si="3"/>
        <v>3118046</v>
      </c>
      <c r="N26" s="54">
        <f t="shared" si="3"/>
        <v>8467700</v>
      </c>
      <c r="O26" s="54">
        <f t="shared" si="3"/>
        <v>3961844</v>
      </c>
      <c r="P26" s="54">
        <f t="shared" si="3"/>
        <v>1696749</v>
      </c>
      <c r="Q26" s="54">
        <f t="shared" si="3"/>
        <v>1677191</v>
      </c>
      <c r="R26" s="54">
        <f t="shared" si="3"/>
        <v>7335784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17787504</v>
      </c>
      <c r="X26" s="54">
        <f t="shared" si="3"/>
        <v>43769846</v>
      </c>
      <c r="Y26" s="54">
        <f t="shared" si="3"/>
        <v>-25982342</v>
      </c>
      <c r="Z26" s="55">
        <f>+IF(X26&lt;&gt;0,+(Y26/X26)*100,0)</f>
        <v>-59.36128265107444</v>
      </c>
      <c r="AA26" s="56">
        <f>SUM(AA21:AA25)</f>
        <v>58359794</v>
      </c>
    </row>
    <row r="27" spans="1:27" ht="12.75">
      <c r="A27" s="57" t="s">
        <v>38</v>
      </c>
      <c r="B27" s="67"/>
      <c r="C27" s="9">
        <v>115881</v>
      </c>
      <c r="D27" s="10"/>
      <c r="E27" s="11">
        <v>12527000</v>
      </c>
      <c r="F27" s="11">
        <v>7688455</v>
      </c>
      <c r="G27" s="11"/>
      <c r="H27" s="11">
        <v>7313</v>
      </c>
      <c r="I27" s="11">
        <v>272000</v>
      </c>
      <c r="J27" s="11">
        <v>279313</v>
      </c>
      <c r="K27" s="11">
        <v>3600</v>
      </c>
      <c r="L27" s="11">
        <v>1366660</v>
      </c>
      <c r="M27" s="11">
        <v>1290987</v>
      </c>
      <c r="N27" s="11">
        <v>2661247</v>
      </c>
      <c r="O27" s="11">
        <v>-33040</v>
      </c>
      <c r="P27" s="11">
        <v>276936</v>
      </c>
      <c r="Q27" s="11">
        <v>36153</v>
      </c>
      <c r="R27" s="11">
        <v>280049</v>
      </c>
      <c r="S27" s="11"/>
      <c r="T27" s="11"/>
      <c r="U27" s="11"/>
      <c r="V27" s="11"/>
      <c r="W27" s="11">
        <v>3220609</v>
      </c>
      <c r="X27" s="11">
        <v>5766341</v>
      </c>
      <c r="Y27" s="11">
        <v>-2545732</v>
      </c>
      <c r="Z27" s="2">
        <v>-44.15</v>
      </c>
      <c r="AA27" s="15">
        <v>7688455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5990602</v>
      </c>
      <c r="D30" s="10"/>
      <c r="E30" s="11">
        <v>21506500</v>
      </c>
      <c r="F30" s="11">
        <v>6384184</v>
      </c>
      <c r="G30" s="11"/>
      <c r="H30" s="11">
        <v>185792</v>
      </c>
      <c r="I30" s="11">
        <v>551666</v>
      </c>
      <c r="J30" s="11">
        <v>737458</v>
      </c>
      <c r="K30" s="11">
        <v>89936</v>
      </c>
      <c r="L30" s="11">
        <v>132077</v>
      </c>
      <c r="M30" s="11">
        <v>41756</v>
      </c>
      <c r="N30" s="11">
        <v>263769</v>
      </c>
      <c r="O30" s="11">
        <v>224177</v>
      </c>
      <c r="P30" s="11">
        <v>144346</v>
      </c>
      <c r="Q30" s="11">
        <v>-269001</v>
      </c>
      <c r="R30" s="11">
        <v>99522</v>
      </c>
      <c r="S30" s="11"/>
      <c r="T30" s="11"/>
      <c r="U30" s="11"/>
      <c r="V30" s="11"/>
      <c r="W30" s="11">
        <v>1100749</v>
      </c>
      <c r="X30" s="11">
        <v>4788138</v>
      </c>
      <c r="Y30" s="11">
        <v>-3687389</v>
      </c>
      <c r="Z30" s="2">
        <v>-77.01</v>
      </c>
      <c r="AA30" s="15">
        <v>6384184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12239720</v>
      </c>
      <c r="D36" s="10">
        <f t="shared" si="4"/>
        <v>0</v>
      </c>
      <c r="E36" s="11">
        <f t="shared" si="4"/>
        <v>7678000</v>
      </c>
      <c r="F36" s="11">
        <f t="shared" si="4"/>
        <v>8097110</v>
      </c>
      <c r="G36" s="11">
        <f t="shared" si="4"/>
        <v>134195</v>
      </c>
      <c r="H36" s="11">
        <f t="shared" si="4"/>
        <v>181047</v>
      </c>
      <c r="I36" s="11">
        <f t="shared" si="4"/>
        <v>0</v>
      </c>
      <c r="J36" s="11">
        <f t="shared" si="4"/>
        <v>315242</v>
      </c>
      <c r="K36" s="11">
        <f t="shared" si="4"/>
        <v>2225104</v>
      </c>
      <c r="L36" s="11">
        <f t="shared" si="4"/>
        <v>196973</v>
      </c>
      <c r="M36" s="11">
        <f t="shared" si="4"/>
        <v>357247</v>
      </c>
      <c r="N36" s="11">
        <f t="shared" si="4"/>
        <v>2779324</v>
      </c>
      <c r="O36" s="11">
        <f t="shared" si="4"/>
        <v>734531</v>
      </c>
      <c r="P36" s="11">
        <f t="shared" si="4"/>
        <v>135169</v>
      </c>
      <c r="Q36" s="11">
        <f t="shared" si="4"/>
        <v>298252</v>
      </c>
      <c r="R36" s="11">
        <f t="shared" si="4"/>
        <v>1167952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4262518</v>
      </c>
      <c r="X36" s="11">
        <f t="shared" si="4"/>
        <v>6072833</v>
      </c>
      <c r="Y36" s="11">
        <f t="shared" si="4"/>
        <v>-1810315</v>
      </c>
      <c r="Z36" s="2">
        <f aca="true" t="shared" si="5" ref="Z36:Z49">+IF(X36&lt;&gt;0,+(Y36/X36)*100,0)</f>
        <v>-29.81005734885185</v>
      </c>
      <c r="AA36" s="15">
        <f>AA6+AA21</f>
        <v>8097110</v>
      </c>
    </row>
    <row r="37" spans="1:27" ht="12.75">
      <c r="A37" s="49" t="s">
        <v>33</v>
      </c>
      <c r="B37" s="50"/>
      <c r="C37" s="9">
        <f t="shared" si="4"/>
        <v>46284029</v>
      </c>
      <c r="D37" s="10">
        <f t="shared" si="4"/>
        <v>0</v>
      </c>
      <c r="E37" s="11">
        <f t="shared" si="4"/>
        <v>14145000</v>
      </c>
      <c r="F37" s="11">
        <f t="shared" si="4"/>
        <v>8329000</v>
      </c>
      <c r="G37" s="11">
        <f t="shared" si="4"/>
        <v>8670093</v>
      </c>
      <c r="H37" s="11">
        <f t="shared" si="4"/>
        <v>10431337</v>
      </c>
      <c r="I37" s="11">
        <f t="shared" si="4"/>
        <v>3277927</v>
      </c>
      <c r="J37" s="11">
        <f t="shared" si="4"/>
        <v>22379357</v>
      </c>
      <c r="K37" s="11">
        <f t="shared" si="4"/>
        <v>8220086</v>
      </c>
      <c r="L37" s="11">
        <f t="shared" si="4"/>
        <v>4184537</v>
      </c>
      <c r="M37" s="11">
        <f t="shared" si="4"/>
        <v>3068238</v>
      </c>
      <c r="N37" s="11">
        <f t="shared" si="4"/>
        <v>15472861</v>
      </c>
      <c r="O37" s="11">
        <f t="shared" si="4"/>
        <v>3495119</v>
      </c>
      <c r="P37" s="11">
        <f t="shared" si="4"/>
        <v>629294</v>
      </c>
      <c r="Q37" s="11">
        <f t="shared" si="4"/>
        <v>1501470</v>
      </c>
      <c r="R37" s="11">
        <f t="shared" si="4"/>
        <v>5625883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43478101</v>
      </c>
      <c r="X37" s="11">
        <f t="shared" si="4"/>
        <v>6246750</v>
      </c>
      <c r="Y37" s="11">
        <f t="shared" si="4"/>
        <v>37231351</v>
      </c>
      <c r="Z37" s="2">
        <f t="shared" si="5"/>
        <v>596.0115420018409</v>
      </c>
      <c r="AA37" s="15">
        <f>AA7+AA22</f>
        <v>8329000</v>
      </c>
    </row>
    <row r="38" spans="1:27" ht="12.75">
      <c r="A38" s="49" t="s">
        <v>34</v>
      </c>
      <c r="B38" s="50"/>
      <c r="C38" s="9">
        <f t="shared" si="4"/>
        <v>13872730</v>
      </c>
      <c r="D38" s="10">
        <f t="shared" si="4"/>
        <v>0</v>
      </c>
      <c r="E38" s="11">
        <f t="shared" si="4"/>
        <v>32745300</v>
      </c>
      <c r="F38" s="11">
        <f t="shared" si="4"/>
        <v>30874571</v>
      </c>
      <c r="G38" s="11">
        <f t="shared" si="4"/>
        <v>0</v>
      </c>
      <c r="H38" s="11">
        <f t="shared" si="4"/>
        <v>867109</v>
      </c>
      <c r="I38" s="11">
        <f t="shared" si="4"/>
        <v>746279</v>
      </c>
      <c r="J38" s="11">
        <f t="shared" si="4"/>
        <v>1613388</v>
      </c>
      <c r="K38" s="11">
        <f t="shared" si="4"/>
        <v>1776352</v>
      </c>
      <c r="L38" s="11">
        <f t="shared" si="4"/>
        <v>1366147</v>
      </c>
      <c r="M38" s="11">
        <f t="shared" si="4"/>
        <v>3038388</v>
      </c>
      <c r="N38" s="11">
        <f t="shared" si="4"/>
        <v>6180887</v>
      </c>
      <c r="O38" s="11">
        <f t="shared" si="4"/>
        <v>580005</v>
      </c>
      <c r="P38" s="11">
        <f t="shared" si="4"/>
        <v>1270202</v>
      </c>
      <c r="Q38" s="11">
        <f t="shared" si="4"/>
        <v>539961</v>
      </c>
      <c r="R38" s="11">
        <f t="shared" si="4"/>
        <v>2390168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10184443</v>
      </c>
      <c r="X38" s="11">
        <f t="shared" si="4"/>
        <v>23155928</v>
      </c>
      <c r="Y38" s="11">
        <f t="shared" si="4"/>
        <v>-12971485</v>
      </c>
      <c r="Z38" s="2">
        <f t="shared" si="5"/>
        <v>-56.01798813677431</v>
      </c>
      <c r="AA38" s="15">
        <f>AA8+AA23</f>
        <v>30874571</v>
      </c>
    </row>
    <row r="39" spans="1:27" ht="12.75">
      <c r="A39" s="49" t="s">
        <v>35</v>
      </c>
      <c r="B39" s="50"/>
      <c r="C39" s="9">
        <f t="shared" si="4"/>
        <v>10292241</v>
      </c>
      <c r="D39" s="10">
        <f t="shared" si="4"/>
        <v>0</v>
      </c>
      <c r="E39" s="11">
        <f t="shared" si="4"/>
        <v>19402470</v>
      </c>
      <c r="F39" s="11">
        <f t="shared" si="4"/>
        <v>21851533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597730</v>
      </c>
      <c r="L39" s="11">
        <f t="shared" si="4"/>
        <v>949901</v>
      </c>
      <c r="M39" s="11">
        <f t="shared" si="4"/>
        <v>1213205</v>
      </c>
      <c r="N39" s="11">
        <f t="shared" si="4"/>
        <v>2760836</v>
      </c>
      <c r="O39" s="11">
        <f t="shared" si="4"/>
        <v>758808</v>
      </c>
      <c r="P39" s="11">
        <f t="shared" si="4"/>
        <v>224832</v>
      </c>
      <c r="Q39" s="11">
        <f t="shared" si="4"/>
        <v>910325</v>
      </c>
      <c r="R39" s="11">
        <f t="shared" si="4"/>
        <v>1893965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4654801</v>
      </c>
      <c r="X39" s="11">
        <f t="shared" si="4"/>
        <v>16388650</v>
      </c>
      <c r="Y39" s="11">
        <f t="shared" si="4"/>
        <v>-11733849</v>
      </c>
      <c r="Z39" s="2">
        <f t="shared" si="5"/>
        <v>-71.59741040293129</v>
      </c>
      <c r="AA39" s="15">
        <f>AA9+AA24</f>
        <v>21851533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1700000</v>
      </c>
      <c r="F40" s="11">
        <f t="shared" si="4"/>
        <v>700000</v>
      </c>
      <c r="G40" s="11">
        <f t="shared" si="4"/>
        <v>8400</v>
      </c>
      <c r="H40" s="11">
        <f t="shared" si="4"/>
        <v>0</v>
      </c>
      <c r="I40" s="11">
        <f t="shared" si="4"/>
        <v>0</v>
      </c>
      <c r="J40" s="11">
        <f t="shared" si="4"/>
        <v>8400</v>
      </c>
      <c r="K40" s="11">
        <f t="shared" si="4"/>
        <v>1800</v>
      </c>
      <c r="L40" s="11">
        <f t="shared" si="4"/>
        <v>0</v>
      </c>
      <c r="M40" s="11">
        <f t="shared" si="4"/>
        <v>0</v>
      </c>
      <c r="N40" s="11">
        <f t="shared" si="4"/>
        <v>1800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10200</v>
      </c>
      <c r="X40" s="11">
        <f t="shared" si="4"/>
        <v>525000</v>
      </c>
      <c r="Y40" s="11">
        <f t="shared" si="4"/>
        <v>-514800</v>
      </c>
      <c r="Z40" s="2">
        <f t="shared" si="5"/>
        <v>-98.05714285714285</v>
      </c>
      <c r="AA40" s="15">
        <f>AA10+AA25</f>
        <v>700000</v>
      </c>
    </row>
    <row r="41" spans="1:27" ht="12.75">
      <c r="A41" s="51" t="s">
        <v>37</v>
      </c>
      <c r="B41" s="50"/>
      <c r="C41" s="52">
        <f aca="true" t="shared" si="6" ref="C41:Y41">SUM(C36:C40)</f>
        <v>82688720</v>
      </c>
      <c r="D41" s="53">
        <f t="shared" si="6"/>
        <v>0</v>
      </c>
      <c r="E41" s="54">
        <f t="shared" si="6"/>
        <v>75670770</v>
      </c>
      <c r="F41" s="54">
        <f t="shared" si="6"/>
        <v>69852214</v>
      </c>
      <c r="G41" s="54">
        <f t="shared" si="6"/>
        <v>8812688</v>
      </c>
      <c r="H41" s="54">
        <f t="shared" si="6"/>
        <v>11479493</v>
      </c>
      <c r="I41" s="54">
        <f t="shared" si="6"/>
        <v>4024206</v>
      </c>
      <c r="J41" s="54">
        <f t="shared" si="6"/>
        <v>24316387</v>
      </c>
      <c r="K41" s="54">
        <f t="shared" si="6"/>
        <v>12821072</v>
      </c>
      <c r="L41" s="54">
        <f t="shared" si="6"/>
        <v>6697558</v>
      </c>
      <c r="M41" s="54">
        <f t="shared" si="6"/>
        <v>7677078</v>
      </c>
      <c r="N41" s="54">
        <f t="shared" si="6"/>
        <v>27195708</v>
      </c>
      <c r="O41" s="54">
        <f t="shared" si="6"/>
        <v>5568463</v>
      </c>
      <c r="P41" s="54">
        <f t="shared" si="6"/>
        <v>2259497</v>
      </c>
      <c r="Q41" s="54">
        <f t="shared" si="6"/>
        <v>3250008</v>
      </c>
      <c r="R41" s="54">
        <f t="shared" si="6"/>
        <v>11077968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62590063</v>
      </c>
      <c r="X41" s="54">
        <f t="shared" si="6"/>
        <v>52389161</v>
      </c>
      <c r="Y41" s="54">
        <f t="shared" si="6"/>
        <v>10200902</v>
      </c>
      <c r="Z41" s="55">
        <f t="shared" si="5"/>
        <v>19.471397909960803</v>
      </c>
      <c r="AA41" s="56">
        <f>SUM(AA36:AA40)</f>
        <v>69852214</v>
      </c>
    </row>
    <row r="42" spans="1:27" ht="12.75">
      <c r="A42" s="57" t="s">
        <v>38</v>
      </c>
      <c r="B42" s="38"/>
      <c r="C42" s="68">
        <f aca="true" t="shared" si="7" ref="C42:Y48">C12+C27</f>
        <v>465991</v>
      </c>
      <c r="D42" s="69">
        <f t="shared" si="7"/>
        <v>0</v>
      </c>
      <c r="E42" s="70">
        <f t="shared" si="7"/>
        <v>76929000</v>
      </c>
      <c r="F42" s="70">
        <f t="shared" si="7"/>
        <v>63959455</v>
      </c>
      <c r="G42" s="70">
        <f t="shared" si="7"/>
        <v>0</v>
      </c>
      <c r="H42" s="70">
        <f t="shared" si="7"/>
        <v>7313</v>
      </c>
      <c r="I42" s="70">
        <f t="shared" si="7"/>
        <v>414571</v>
      </c>
      <c r="J42" s="70">
        <f t="shared" si="7"/>
        <v>421884</v>
      </c>
      <c r="K42" s="70">
        <f t="shared" si="7"/>
        <v>122509</v>
      </c>
      <c r="L42" s="70">
        <f t="shared" si="7"/>
        <v>1344160</v>
      </c>
      <c r="M42" s="70">
        <f t="shared" si="7"/>
        <v>1290987</v>
      </c>
      <c r="N42" s="70">
        <f t="shared" si="7"/>
        <v>2757656</v>
      </c>
      <c r="O42" s="70">
        <f t="shared" si="7"/>
        <v>323604</v>
      </c>
      <c r="P42" s="70">
        <f t="shared" si="7"/>
        <v>378936</v>
      </c>
      <c r="Q42" s="70">
        <f t="shared" si="7"/>
        <v>898619</v>
      </c>
      <c r="R42" s="70">
        <f t="shared" si="7"/>
        <v>1601159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4780699</v>
      </c>
      <c r="X42" s="70">
        <f t="shared" si="7"/>
        <v>47969591</v>
      </c>
      <c r="Y42" s="70">
        <f t="shared" si="7"/>
        <v>-43188892</v>
      </c>
      <c r="Z42" s="72">
        <f t="shared" si="5"/>
        <v>-90.03389668258794</v>
      </c>
      <c r="AA42" s="71">
        <f aca="true" t="shared" si="8" ref="AA42:AA48">AA12+AA27</f>
        <v>63959455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14167117</v>
      </c>
      <c r="D45" s="69">
        <f t="shared" si="7"/>
        <v>0</v>
      </c>
      <c r="E45" s="70">
        <f t="shared" si="7"/>
        <v>22973500</v>
      </c>
      <c r="F45" s="70">
        <f t="shared" si="7"/>
        <v>11685184</v>
      </c>
      <c r="G45" s="70">
        <f t="shared" si="7"/>
        <v>0</v>
      </c>
      <c r="H45" s="70">
        <f t="shared" si="7"/>
        <v>321540</v>
      </c>
      <c r="I45" s="70">
        <f t="shared" si="7"/>
        <v>614923</v>
      </c>
      <c r="J45" s="70">
        <f t="shared" si="7"/>
        <v>936463</v>
      </c>
      <c r="K45" s="70">
        <f t="shared" si="7"/>
        <v>101529</v>
      </c>
      <c r="L45" s="70">
        <f t="shared" si="7"/>
        <v>138975</v>
      </c>
      <c r="M45" s="70">
        <f t="shared" si="7"/>
        <v>41756</v>
      </c>
      <c r="N45" s="70">
        <f t="shared" si="7"/>
        <v>282260</v>
      </c>
      <c r="O45" s="70">
        <f t="shared" si="7"/>
        <v>239869</v>
      </c>
      <c r="P45" s="70">
        <f t="shared" si="7"/>
        <v>255018</v>
      </c>
      <c r="Q45" s="70">
        <f t="shared" si="7"/>
        <v>-247399</v>
      </c>
      <c r="R45" s="70">
        <f t="shared" si="7"/>
        <v>247488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1466211</v>
      </c>
      <c r="X45" s="70">
        <f t="shared" si="7"/>
        <v>8763888</v>
      </c>
      <c r="Y45" s="70">
        <f t="shared" si="7"/>
        <v>-7297677</v>
      </c>
      <c r="Z45" s="72">
        <f t="shared" si="5"/>
        <v>-83.26985694020736</v>
      </c>
      <c r="AA45" s="71">
        <f t="shared" si="8"/>
        <v>11685184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97321828</v>
      </c>
      <c r="D49" s="81">
        <f t="shared" si="9"/>
        <v>0</v>
      </c>
      <c r="E49" s="82">
        <f t="shared" si="9"/>
        <v>175573270</v>
      </c>
      <c r="F49" s="82">
        <f t="shared" si="9"/>
        <v>145496853</v>
      </c>
      <c r="G49" s="82">
        <f t="shared" si="9"/>
        <v>8812688</v>
      </c>
      <c r="H49" s="82">
        <f t="shared" si="9"/>
        <v>11808346</v>
      </c>
      <c r="I49" s="82">
        <f t="shared" si="9"/>
        <v>5053700</v>
      </c>
      <c r="J49" s="82">
        <f t="shared" si="9"/>
        <v>25674734</v>
      </c>
      <c r="K49" s="82">
        <f t="shared" si="9"/>
        <v>13045110</v>
      </c>
      <c r="L49" s="82">
        <f t="shared" si="9"/>
        <v>8180693</v>
      </c>
      <c r="M49" s="82">
        <f t="shared" si="9"/>
        <v>9009821</v>
      </c>
      <c r="N49" s="82">
        <f t="shared" si="9"/>
        <v>30235624</v>
      </c>
      <c r="O49" s="82">
        <f t="shared" si="9"/>
        <v>6131936</v>
      </c>
      <c r="P49" s="82">
        <f t="shared" si="9"/>
        <v>2893451</v>
      </c>
      <c r="Q49" s="82">
        <f t="shared" si="9"/>
        <v>3901228</v>
      </c>
      <c r="R49" s="82">
        <f t="shared" si="9"/>
        <v>12926615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68836973</v>
      </c>
      <c r="X49" s="82">
        <f t="shared" si="9"/>
        <v>109122640</v>
      </c>
      <c r="Y49" s="82">
        <f t="shared" si="9"/>
        <v>-40285667</v>
      </c>
      <c r="Z49" s="83">
        <f t="shared" si="5"/>
        <v>-36.91778992883603</v>
      </c>
      <c r="AA49" s="84">
        <f>SUM(AA41:AA48)</f>
        <v>145496853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45556039</v>
      </c>
      <c r="D51" s="69">
        <f t="shared" si="10"/>
        <v>0</v>
      </c>
      <c r="E51" s="70">
        <f t="shared" si="10"/>
        <v>78860725</v>
      </c>
      <c r="F51" s="70">
        <f t="shared" si="10"/>
        <v>69211615</v>
      </c>
      <c r="G51" s="70">
        <f t="shared" si="10"/>
        <v>170128</v>
      </c>
      <c r="H51" s="70">
        <f t="shared" si="10"/>
        <v>1098465</v>
      </c>
      <c r="I51" s="70">
        <f t="shared" si="10"/>
        <v>2218452</v>
      </c>
      <c r="J51" s="70">
        <f t="shared" si="10"/>
        <v>3487045</v>
      </c>
      <c r="K51" s="70">
        <f t="shared" si="10"/>
        <v>2442039</v>
      </c>
      <c r="L51" s="70">
        <f t="shared" si="10"/>
        <v>3085067</v>
      </c>
      <c r="M51" s="70">
        <f t="shared" si="10"/>
        <v>2240111</v>
      </c>
      <c r="N51" s="70">
        <f t="shared" si="10"/>
        <v>7767217</v>
      </c>
      <c r="O51" s="70">
        <f t="shared" si="10"/>
        <v>702869</v>
      </c>
      <c r="P51" s="70">
        <f t="shared" si="10"/>
        <v>1559036</v>
      </c>
      <c r="Q51" s="70">
        <f t="shared" si="10"/>
        <v>5931633</v>
      </c>
      <c r="R51" s="70">
        <f t="shared" si="10"/>
        <v>8193538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19447800</v>
      </c>
      <c r="X51" s="70">
        <f t="shared" si="10"/>
        <v>51908713</v>
      </c>
      <c r="Y51" s="70">
        <f t="shared" si="10"/>
        <v>-32460913</v>
      </c>
      <c r="Z51" s="72">
        <f>+IF(X51&lt;&gt;0,+(Y51/X51)*100,0)</f>
        <v>-62.53461340873545</v>
      </c>
      <c r="AA51" s="71">
        <f>SUM(AA57:AA61)</f>
        <v>69211615</v>
      </c>
    </row>
    <row r="52" spans="1:27" ht="12.75">
      <c r="A52" s="87" t="s">
        <v>32</v>
      </c>
      <c r="B52" s="50"/>
      <c r="C52" s="9">
        <v>16548149</v>
      </c>
      <c r="D52" s="10"/>
      <c r="E52" s="11">
        <v>34925000</v>
      </c>
      <c r="F52" s="11">
        <v>28925000</v>
      </c>
      <c r="G52" s="11">
        <v>-4901</v>
      </c>
      <c r="H52" s="11">
        <v>43860</v>
      </c>
      <c r="I52" s="11">
        <v>151850</v>
      </c>
      <c r="J52" s="11">
        <v>190809</v>
      </c>
      <c r="K52" s="11">
        <v>137713</v>
      </c>
      <c r="L52" s="11">
        <v>52484</v>
      </c>
      <c r="M52" s="11">
        <v>7264</v>
      </c>
      <c r="N52" s="11">
        <v>197461</v>
      </c>
      <c r="O52" s="11">
        <v>251429</v>
      </c>
      <c r="P52" s="11"/>
      <c r="Q52" s="11">
        <v>955151</v>
      </c>
      <c r="R52" s="11">
        <v>1206580</v>
      </c>
      <c r="S52" s="11"/>
      <c r="T52" s="11"/>
      <c r="U52" s="11"/>
      <c r="V52" s="11"/>
      <c r="W52" s="11">
        <v>1594850</v>
      </c>
      <c r="X52" s="11">
        <v>21693750</v>
      </c>
      <c r="Y52" s="11">
        <v>-20098900</v>
      </c>
      <c r="Z52" s="2">
        <v>-92.65</v>
      </c>
      <c r="AA52" s="15">
        <v>28925000</v>
      </c>
    </row>
    <row r="53" spans="1:27" ht="12.75">
      <c r="A53" s="87" t="s">
        <v>33</v>
      </c>
      <c r="B53" s="50"/>
      <c r="C53" s="9">
        <v>8431492</v>
      </c>
      <c r="D53" s="10"/>
      <c r="E53" s="11">
        <v>6107940</v>
      </c>
      <c r="F53" s="11">
        <v>6157940</v>
      </c>
      <c r="G53" s="11">
        <v>1700</v>
      </c>
      <c r="H53" s="11">
        <v>314953</v>
      </c>
      <c r="I53" s="11">
        <v>388889</v>
      </c>
      <c r="J53" s="11">
        <v>705542</v>
      </c>
      <c r="K53" s="11">
        <v>531943</v>
      </c>
      <c r="L53" s="11">
        <v>1103553</v>
      </c>
      <c r="M53" s="11">
        <v>278759</v>
      </c>
      <c r="N53" s="11">
        <v>1914255</v>
      </c>
      <c r="O53" s="11">
        <v>-1407615</v>
      </c>
      <c r="P53" s="11">
        <v>362759</v>
      </c>
      <c r="Q53" s="11">
        <v>1884613</v>
      </c>
      <c r="R53" s="11">
        <v>839757</v>
      </c>
      <c r="S53" s="11"/>
      <c r="T53" s="11"/>
      <c r="U53" s="11"/>
      <c r="V53" s="11"/>
      <c r="W53" s="11">
        <v>3459554</v>
      </c>
      <c r="X53" s="11">
        <v>4618455</v>
      </c>
      <c r="Y53" s="11">
        <v>-1158901</v>
      </c>
      <c r="Z53" s="2">
        <v>-25.09</v>
      </c>
      <c r="AA53" s="15">
        <v>6157940</v>
      </c>
    </row>
    <row r="54" spans="1:27" ht="12.75">
      <c r="A54" s="87" t="s">
        <v>34</v>
      </c>
      <c r="B54" s="50"/>
      <c r="C54" s="9">
        <v>6511932</v>
      </c>
      <c r="D54" s="10"/>
      <c r="E54" s="11">
        <v>9609130</v>
      </c>
      <c r="F54" s="11">
        <v>9259130</v>
      </c>
      <c r="G54" s="11">
        <v>231</v>
      </c>
      <c r="H54" s="11">
        <v>28351</v>
      </c>
      <c r="I54" s="11">
        <v>429904</v>
      </c>
      <c r="J54" s="11">
        <v>458486</v>
      </c>
      <c r="K54" s="11">
        <v>626514</v>
      </c>
      <c r="L54" s="11">
        <v>370693</v>
      </c>
      <c r="M54" s="11">
        <v>680915</v>
      </c>
      <c r="N54" s="11">
        <v>1678122</v>
      </c>
      <c r="O54" s="11">
        <v>326915</v>
      </c>
      <c r="P54" s="11">
        <v>451699</v>
      </c>
      <c r="Q54" s="11">
        <v>1526021</v>
      </c>
      <c r="R54" s="11">
        <v>2304635</v>
      </c>
      <c r="S54" s="11"/>
      <c r="T54" s="11"/>
      <c r="U54" s="11"/>
      <c r="V54" s="11"/>
      <c r="W54" s="11">
        <v>4441243</v>
      </c>
      <c r="X54" s="11">
        <v>6944348</v>
      </c>
      <c r="Y54" s="11">
        <v>-2503105</v>
      </c>
      <c r="Z54" s="2">
        <v>-36.05</v>
      </c>
      <c r="AA54" s="15">
        <v>9259130</v>
      </c>
    </row>
    <row r="55" spans="1:27" ht="12.75">
      <c r="A55" s="87" t="s">
        <v>35</v>
      </c>
      <c r="B55" s="50"/>
      <c r="C55" s="9">
        <v>2321772</v>
      </c>
      <c r="D55" s="10"/>
      <c r="E55" s="11">
        <v>14089090</v>
      </c>
      <c r="F55" s="11">
        <v>11189090</v>
      </c>
      <c r="G55" s="11"/>
      <c r="H55" s="11">
        <v>48616</v>
      </c>
      <c r="I55" s="11">
        <v>360853</v>
      </c>
      <c r="J55" s="11">
        <v>409469</v>
      </c>
      <c r="K55" s="11">
        <v>165455</v>
      </c>
      <c r="L55" s="11">
        <v>644279</v>
      </c>
      <c r="M55" s="11">
        <v>280460</v>
      </c>
      <c r="N55" s="11">
        <v>1090194</v>
      </c>
      <c r="O55" s="11">
        <v>561368</v>
      </c>
      <c r="P55" s="11">
        <v>74736</v>
      </c>
      <c r="Q55" s="11">
        <v>537972</v>
      </c>
      <c r="R55" s="11">
        <v>1174076</v>
      </c>
      <c r="S55" s="11"/>
      <c r="T55" s="11"/>
      <c r="U55" s="11"/>
      <c r="V55" s="11"/>
      <c r="W55" s="11">
        <v>2673739</v>
      </c>
      <c r="X55" s="11">
        <v>8391818</v>
      </c>
      <c r="Y55" s="11">
        <v>-5718079</v>
      </c>
      <c r="Z55" s="2">
        <v>-68.14</v>
      </c>
      <c r="AA55" s="15">
        <v>11189090</v>
      </c>
    </row>
    <row r="56" spans="1:27" ht="12.75">
      <c r="A56" s="87" t="s">
        <v>36</v>
      </c>
      <c r="B56" s="50"/>
      <c r="C56" s="9">
        <v>1790546</v>
      </c>
      <c r="D56" s="10"/>
      <c r="E56" s="11">
        <v>100000</v>
      </c>
      <c r="F56" s="11"/>
      <c r="G56" s="11">
        <v>66570</v>
      </c>
      <c r="H56" s="11">
        <v>-12760</v>
      </c>
      <c r="I56" s="11">
        <v>46948</v>
      </c>
      <c r="J56" s="11">
        <v>100758</v>
      </c>
      <c r="K56" s="11">
        <v>142953</v>
      </c>
      <c r="L56" s="11">
        <v>3106</v>
      </c>
      <c r="M56" s="11">
        <v>265011</v>
      </c>
      <c r="N56" s="11">
        <v>411070</v>
      </c>
      <c r="O56" s="11">
        <v>34841</v>
      </c>
      <c r="P56" s="11">
        <v>168185</v>
      </c>
      <c r="Q56" s="11">
        <v>65</v>
      </c>
      <c r="R56" s="11">
        <v>203091</v>
      </c>
      <c r="S56" s="11"/>
      <c r="T56" s="11"/>
      <c r="U56" s="11"/>
      <c r="V56" s="11"/>
      <c r="W56" s="11">
        <v>714919</v>
      </c>
      <c r="X56" s="11"/>
      <c r="Y56" s="11">
        <v>714919</v>
      </c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35603891</v>
      </c>
      <c r="D57" s="53">
        <f t="shared" si="11"/>
        <v>0</v>
      </c>
      <c r="E57" s="54">
        <f t="shared" si="11"/>
        <v>64831160</v>
      </c>
      <c r="F57" s="54">
        <f t="shared" si="11"/>
        <v>55531160</v>
      </c>
      <c r="G57" s="54">
        <f t="shared" si="11"/>
        <v>63600</v>
      </c>
      <c r="H57" s="54">
        <f t="shared" si="11"/>
        <v>423020</v>
      </c>
      <c r="I57" s="54">
        <f t="shared" si="11"/>
        <v>1378444</v>
      </c>
      <c r="J57" s="54">
        <f t="shared" si="11"/>
        <v>1865064</v>
      </c>
      <c r="K57" s="54">
        <f t="shared" si="11"/>
        <v>1604578</v>
      </c>
      <c r="L57" s="54">
        <f t="shared" si="11"/>
        <v>2174115</v>
      </c>
      <c r="M57" s="54">
        <f t="shared" si="11"/>
        <v>1512409</v>
      </c>
      <c r="N57" s="54">
        <f t="shared" si="11"/>
        <v>5291102</v>
      </c>
      <c r="O57" s="54">
        <f t="shared" si="11"/>
        <v>-233062</v>
      </c>
      <c r="P57" s="54">
        <f t="shared" si="11"/>
        <v>1057379</v>
      </c>
      <c r="Q57" s="54">
        <f t="shared" si="11"/>
        <v>4903822</v>
      </c>
      <c r="R57" s="54">
        <f t="shared" si="11"/>
        <v>5728139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12884305</v>
      </c>
      <c r="X57" s="54">
        <f t="shared" si="11"/>
        <v>41648371</v>
      </c>
      <c r="Y57" s="54">
        <f t="shared" si="11"/>
        <v>-28764066</v>
      </c>
      <c r="Z57" s="55">
        <f>+IF(X57&lt;&gt;0,+(Y57/X57)*100,0)</f>
        <v>-69.06408416309968</v>
      </c>
      <c r="AA57" s="56">
        <f>SUM(AA52:AA56)</f>
        <v>55531160</v>
      </c>
    </row>
    <row r="58" spans="1:27" ht="12.75">
      <c r="A58" s="89" t="s">
        <v>38</v>
      </c>
      <c r="B58" s="38"/>
      <c r="C58" s="9">
        <v>1782716</v>
      </c>
      <c r="D58" s="10"/>
      <c r="E58" s="11">
        <v>1642900</v>
      </c>
      <c r="F58" s="11">
        <v>1594790</v>
      </c>
      <c r="G58" s="11">
        <v>56347</v>
      </c>
      <c r="H58" s="11">
        <v>90265</v>
      </c>
      <c r="I58" s="11">
        <v>311727</v>
      </c>
      <c r="J58" s="11">
        <v>458339</v>
      </c>
      <c r="K58" s="11">
        <v>146416</v>
      </c>
      <c r="L58" s="11">
        <v>202583</v>
      </c>
      <c r="M58" s="11">
        <v>195038</v>
      </c>
      <c r="N58" s="11">
        <v>544037</v>
      </c>
      <c r="O58" s="11">
        <v>185155</v>
      </c>
      <c r="P58" s="11">
        <v>162026</v>
      </c>
      <c r="Q58" s="11">
        <v>141514</v>
      </c>
      <c r="R58" s="11">
        <v>488695</v>
      </c>
      <c r="S58" s="11"/>
      <c r="T58" s="11"/>
      <c r="U58" s="11"/>
      <c r="V58" s="11"/>
      <c r="W58" s="11">
        <v>1491071</v>
      </c>
      <c r="X58" s="11">
        <v>1196093</v>
      </c>
      <c r="Y58" s="11">
        <v>294978</v>
      </c>
      <c r="Z58" s="2">
        <v>24.66</v>
      </c>
      <c r="AA58" s="15">
        <v>1594790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8169432</v>
      </c>
      <c r="D61" s="10"/>
      <c r="E61" s="11">
        <v>12386665</v>
      </c>
      <c r="F61" s="11">
        <v>12085665</v>
      </c>
      <c r="G61" s="11">
        <v>50181</v>
      </c>
      <c r="H61" s="11">
        <v>585180</v>
      </c>
      <c r="I61" s="11">
        <v>528281</v>
      </c>
      <c r="J61" s="11">
        <v>1163642</v>
      </c>
      <c r="K61" s="11">
        <v>691045</v>
      </c>
      <c r="L61" s="11">
        <v>708369</v>
      </c>
      <c r="M61" s="11">
        <v>532664</v>
      </c>
      <c r="N61" s="11">
        <v>1932078</v>
      </c>
      <c r="O61" s="11">
        <v>750776</v>
      </c>
      <c r="P61" s="11">
        <v>339631</v>
      </c>
      <c r="Q61" s="11">
        <v>886297</v>
      </c>
      <c r="R61" s="11">
        <v>1976704</v>
      </c>
      <c r="S61" s="11"/>
      <c r="T61" s="11"/>
      <c r="U61" s="11"/>
      <c r="V61" s="11"/>
      <c r="W61" s="11">
        <v>5072424</v>
      </c>
      <c r="X61" s="11">
        <v>9064249</v>
      </c>
      <c r="Y61" s="11">
        <v>-3991825</v>
      </c>
      <c r="Z61" s="2">
        <v>-44.04</v>
      </c>
      <c r="AA61" s="15">
        <v>12085665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170126</v>
      </c>
      <c r="H68" s="11">
        <v>1098464</v>
      </c>
      <c r="I68" s="11">
        <v>2218453</v>
      </c>
      <c r="J68" s="11">
        <v>3487043</v>
      </c>
      <c r="K68" s="11">
        <v>2442036</v>
      </c>
      <c r="L68" s="11">
        <v>3085067</v>
      </c>
      <c r="M68" s="11">
        <v>2240109</v>
      </c>
      <c r="N68" s="11">
        <v>7767212</v>
      </c>
      <c r="O68" s="11">
        <v>702868</v>
      </c>
      <c r="P68" s="11">
        <v>1559034</v>
      </c>
      <c r="Q68" s="11">
        <v>5931634</v>
      </c>
      <c r="R68" s="11">
        <v>8193536</v>
      </c>
      <c r="S68" s="11"/>
      <c r="T68" s="11"/>
      <c r="U68" s="11"/>
      <c r="V68" s="11"/>
      <c r="W68" s="11">
        <v>19447791</v>
      </c>
      <c r="X68" s="11"/>
      <c r="Y68" s="11">
        <v>19447791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170126</v>
      </c>
      <c r="H69" s="82">
        <f t="shared" si="12"/>
        <v>1098464</v>
      </c>
      <c r="I69" s="82">
        <f t="shared" si="12"/>
        <v>2218453</v>
      </c>
      <c r="J69" s="82">
        <f t="shared" si="12"/>
        <v>3487043</v>
      </c>
      <c r="K69" s="82">
        <f t="shared" si="12"/>
        <v>2442036</v>
      </c>
      <c r="L69" s="82">
        <f t="shared" si="12"/>
        <v>3085067</v>
      </c>
      <c r="M69" s="82">
        <f t="shared" si="12"/>
        <v>2240109</v>
      </c>
      <c r="N69" s="82">
        <f t="shared" si="12"/>
        <v>7767212</v>
      </c>
      <c r="O69" s="82">
        <f t="shared" si="12"/>
        <v>702868</v>
      </c>
      <c r="P69" s="82">
        <f t="shared" si="12"/>
        <v>1559034</v>
      </c>
      <c r="Q69" s="82">
        <f t="shared" si="12"/>
        <v>5931634</v>
      </c>
      <c r="R69" s="82">
        <f t="shared" si="12"/>
        <v>8193536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19447791</v>
      </c>
      <c r="X69" s="82">
        <f t="shared" si="12"/>
        <v>0</v>
      </c>
      <c r="Y69" s="82">
        <f t="shared" si="12"/>
        <v>19447791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2017125</v>
      </c>
      <c r="D5" s="45">
        <f t="shared" si="0"/>
        <v>0</v>
      </c>
      <c r="E5" s="46">
        <f t="shared" si="0"/>
        <v>1320000</v>
      </c>
      <c r="F5" s="46">
        <f t="shared" si="0"/>
        <v>1320000</v>
      </c>
      <c r="G5" s="46">
        <f t="shared" si="0"/>
        <v>0</v>
      </c>
      <c r="H5" s="46">
        <f t="shared" si="0"/>
        <v>27735</v>
      </c>
      <c r="I5" s="46">
        <f t="shared" si="0"/>
        <v>0</v>
      </c>
      <c r="J5" s="46">
        <f t="shared" si="0"/>
        <v>27735</v>
      </c>
      <c r="K5" s="46">
        <f t="shared" si="0"/>
        <v>0</v>
      </c>
      <c r="L5" s="46">
        <f t="shared" si="0"/>
        <v>404501</v>
      </c>
      <c r="M5" s="46">
        <f t="shared" si="0"/>
        <v>0</v>
      </c>
      <c r="N5" s="46">
        <f t="shared" si="0"/>
        <v>404501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432236</v>
      </c>
      <c r="X5" s="46">
        <f t="shared" si="0"/>
        <v>990000</v>
      </c>
      <c r="Y5" s="46">
        <f t="shared" si="0"/>
        <v>-557764</v>
      </c>
      <c r="Z5" s="47">
        <f>+IF(X5&lt;&gt;0,+(Y5/X5)*100,0)</f>
        <v>-56.33979797979798</v>
      </c>
      <c r="AA5" s="48">
        <f>SUM(AA11:AA18)</f>
        <v>1320000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>
        <v>53624</v>
      </c>
      <c r="M9" s="11"/>
      <c r="N9" s="11">
        <v>53624</v>
      </c>
      <c r="O9" s="11"/>
      <c r="P9" s="11"/>
      <c r="Q9" s="11"/>
      <c r="R9" s="11"/>
      <c r="S9" s="11"/>
      <c r="T9" s="11"/>
      <c r="U9" s="11"/>
      <c r="V9" s="11"/>
      <c r="W9" s="11">
        <v>53624</v>
      </c>
      <c r="X9" s="11"/>
      <c r="Y9" s="11">
        <v>53624</v>
      </c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53624</v>
      </c>
      <c r="M11" s="54">
        <f t="shared" si="1"/>
        <v>0</v>
      </c>
      <c r="N11" s="54">
        <f t="shared" si="1"/>
        <v>53624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53624</v>
      </c>
      <c r="X11" s="54">
        <f t="shared" si="1"/>
        <v>0</v>
      </c>
      <c r="Y11" s="54">
        <f t="shared" si="1"/>
        <v>53624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>
        <v>80017</v>
      </c>
      <c r="D12" s="10"/>
      <c r="E12" s="11">
        <v>735000</v>
      </c>
      <c r="F12" s="11">
        <v>735000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551250</v>
      </c>
      <c r="Y12" s="11">
        <v>-551250</v>
      </c>
      <c r="Z12" s="2">
        <v>-100</v>
      </c>
      <c r="AA12" s="15">
        <v>735000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1907878</v>
      </c>
      <c r="D15" s="10"/>
      <c r="E15" s="11">
        <v>585000</v>
      </c>
      <c r="F15" s="11">
        <v>585000</v>
      </c>
      <c r="G15" s="11"/>
      <c r="H15" s="11">
        <v>27735</v>
      </c>
      <c r="I15" s="11"/>
      <c r="J15" s="11">
        <v>27735</v>
      </c>
      <c r="K15" s="11"/>
      <c r="L15" s="11">
        <v>350877</v>
      </c>
      <c r="M15" s="11"/>
      <c r="N15" s="11">
        <v>350877</v>
      </c>
      <c r="O15" s="11"/>
      <c r="P15" s="11"/>
      <c r="Q15" s="11"/>
      <c r="R15" s="11"/>
      <c r="S15" s="11"/>
      <c r="T15" s="11"/>
      <c r="U15" s="11"/>
      <c r="V15" s="11"/>
      <c r="W15" s="11">
        <v>378612</v>
      </c>
      <c r="X15" s="11">
        <v>438750</v>
      </c>
      <c r="Y15" s="11">
        <v>-60138</v>
      </c>
      <c r="Z15" s="2">
        <v>-13.71</v>
      </c>
      <c r="AA15" s="15">
        <v>585000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29230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4095494</v>
      </c>
      <c r="F20" s="63">
        <f t="shared" si="2"/>
        <v>4095494</v>
      </c>
      <c r="G20" s="63">
        <f t="shared" si="2"/>
        <v>0</v>
      </c>
      <c r="H20" s="63">
        <f t="shared" si="2"/>
        <v>965</v>
      </c>
      <c r="I20" s="63">
        <f t="shared" si="2"/>
        <v>70591</v>
      </c>
      <c r="J20" s="63">
        <f t="shared" si="2"/>
        <v>71556</v>
      </c>
      <c r="K20" s="63">
        <f t="shared" si="2"/>
        <v>32737</v>
      </c>
      <c r="L20" s="63">
        <f t="shared" si="2"/>
        <v>111328</v>
      </c>
      <c r="M20" s="63">
        <f t="shared" si="2"/>
        <v>4343</v>
      </c>
      <c r="N20" s="63">
        <f t="shared" si="2"/>
        <v>148408</v>
      </c>
      <c r="O20" s="63">
        <f t="shared" si="2"/>
        <v>9896</v>
      </c>
      <c r="P20" s="63">
        <f t="shared" si="2"/>
        <v>9391</v>
      </c>
      <c r="Q20" s="63">
        <f t="shared" si="2"/>
        <v>116206</v>
      </c>
      <c r="R20" s="63">
        <f t="shared" si="2"/>
        <v>135493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355457</v>
      </c>
      <c r="X20" s="63">
        <f t="shared" si="2"/>
        <v>3071621</v>
      </c>
      <c r="Y20" s="63">
        <f t="shared" si="2"/>
        <v>-2716164</v>
      </c>
      <c r="Z20" s="64">
        <f>+IF(X20&lt;&gt;0,+(Y20/X20)*100,0)</f>
        <v>-88.42770641299822</v>
      </c>
      <c r="AA20" s="65">
        <f>SUM(AA26:AA33)</f>
        <v>4095494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>
        <v>1950000</v>
      </c>
      <c r="F27" s="11">
        <v>1950000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1462500</v>
      </c>
      <c r="Y27" s="11">
        <v>-1462500</v>
      </c>
      <c r="Z27" s="2">
        <v>-100</v>
      </c>
      <c r="AA27" s="15">
        <v>1950000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2145494</v>
      </c>
      <c r="F30" s="11">
        <v>2145494</v>
      </c>
      <c r="G30" s="11"/>
      <c r="H30" s="11">
        <v>965</v>
      </c>
      <c r="I30" s="11">
        <v>70591</v>
      </c>
      <c r="J30" s="11">
        <v>71556</v>
      </c>
      <c r="K30" s="11">
        <v>32737</v>
      </c>
      <c r="L30" s="11">
        <v>111328</v>
      </c>
      <c r="M30" s="11">
        <v>4343</v>
      </c>
      <c r="N30" s="11">
        <v>148408</v>
      </c>
      <c r="O30" s="11">
        <v>9896</v>
      </c>
      <c r="P30" s="11">
        <v>9391</v>
      </c>
      <c r="Q30" s="11">
        <v>116206</v>
      </c>
      <c r="R30" s="11">
        <v>135493</v>
      </c>
      <c r="S30" s="11"/>
      <c r="T30" s="11"/>
      <c r="U30" s="11"/>
      <c r="V30" s="11"/>
      <c r="W30" s="11">
        <v>355457</v>
      </c>
      <c r="X30" s="11">
        <v>1609121</v>
      </c>
      <c r="Y30" s="11">
        <v>-1253664</v>
      </c>
      <c r="Z30" s="2">
        <v>-77.91</v>
      </c>
      <c r="AA30" s="15">
        <v>2145494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53624</v>
      </c>
      <c r="M39" s="11">
        <f t="shared" si="4"/>
        <v>0</v>
      </c>
      <c r="N39" s="11">
        <f t="shared" si="4"/>
        <v>53624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53624</v>
      </c>
      <c r="X39" s="11">
        <f t="shared" si="4"/>
        <v>0</v>
      </c>
      <c r="Y39" s="11">
        <f t="shared" si="4"/>
        <v>53624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53624</v>
      </c>
      <c r="M41" s="54">
        <f t="shared" si="6"/>
        <v>0</v>
      </c>
      <c r="N41" s="54">
        <f t="shared" si="6"/>
        <v>53624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53624</v>
      </c>
      <c r="X41" s="54">
        <f t="shared" si="6"/>
        <v>0</v>
      </c>
      <c r="Y41" s="54">
        <f t="shared" si="6"/>
        <v>53624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80017</v>
      </c>
      <c r="D42" s="69">
        <f t="shared" si="7"/>
        <v>0</v>
      </c>
      <c r="E42" s="70">
        <f t="shared" si="7"/>
        <v>2685000</v>
      </c>
      <c r="F42" s="70">
        <f t="shared" si="7"/>
        <v>2685000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2013750</v>
      </c>
      <c r="Y42" s="70">
        <f t="shared" si="7"/>
        <v>-2013750</v>
      </c>
      <c r="Z42" s="72">
        <f t="shared" si="5"/>
        <v>-100</v>
      </c>
      <c r="AA42" s="71">
        <f aca="true" t="shared" si="8" ref="AA42:AA48">AA12+AA27</f>
        <v>2685000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1907878</v>
      </c>
      <c r="D45" s="69">
        <f t="shared" si="7"/>
        <v>0</v>
      </c>
      <c r="E45" s="70">
        <f t="shared" si="7"/>
        <v>2730494</v>
      </c>
      <c r="F45" s="70">
        <f t="shared" si="7"/>
        <v>2730494</v>
      </c>
      <c r="G45" s="70">
        <f t="shared" si="7"/>
        <v>0</v>
      </c>
      <c r="H45" s="70">
        <f t="shared" si="7"/>
        <v>28700</v>
      </c>
      <c r="I45" s="70">
        <f t="shared" si="7"/>
        <v>70591</v>
      </c>
      <c r="J45" s="70">
        <f t="shared" si="7"/>
        <v>99291</v>
      </c>
      <c r="K45" s="70">
        <f t="shared" si="7"/>
        <v>32737</v>
      </c>
      <c r="L45" s="70">
        <f t="shared" si="7"/>
        <v>462205</v>
      </c>
      <c r="M45" s="70">
        <f t="shared" si="7"/>
        <v>4343</v>
      </c>
      <c r="N45" s="70">
        <f t="shared" si="7"/>
        <v>499285</v>
      </c>
      <c r="O45" s="70">
        <f t="shared" si="7"/>
        <v>9896</v>
      </c>
      <c r="P45" s="70">
        <f t="shared" si="7"/>
        <v>9391</v>
      </c>
      <c r="Q45" s="70">
        <f t="shared" si="7"/>
        <v>116206</v>
      </c>
      <c r="R45" s="70">
        <f t="shared" si="7"/>
        <v>135493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734069</v>
      </c>
      <c r="X45" s="70">
        <f t="shared" si="7"/>
        <v>2047871</v>
      </c>
      <c r="Y45" s="70">
        <f t="shared" si="7"/>
        <v>-1313802</v>
      </c>
      <c r="Z45" s="72">
        <f t="shared" si="5"/>
        <v>-64.1545292647828</v>
      </c>
      <c r="AA45" s="71">
        <f t="shared" si="8"/>
        <v>2730494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29230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2017125</v>
      </c>
      <c r="D49" s="81">
        <f t="shared" si="9"/>
        <v>0</v>
      </c>
      <c r="E49" s="82">
        <f t="shared" si="9"/>
        <v>5415494</v>
      </c>
      <c r="F49" s="82">
        <f t="shared" si="9"/>
        <v>5415494</v>
      </c>
      <c r="G49" s="82">
        <f t="shared" si="9"/>
        <v>0</v>
      </c>
      <c r="H49" s="82">
        <f t="shared" si="9"/>
        <v>28700</v>
      </c>
      <c r="I49" s="82">
        <f t="shared" si="9"/>
        <v>70591</v>
      </c>
      <c r="J49" s="82">
        <f t="shared" si="9"/>
        <v>99291</v>
      </c>
      <c r="K49" s="82">
        <f t="shared" si="9"/>
        <v>32737</v>
      </c>
      <c r="L49" s="82">
        <f t="shared" si="9"/>
        <v>515829</v>
      </c>
      <c r="M49" s="82">
        <f t="shared" si="9"/>
        <v>4343</v>
      </c>
      <c r="N49" s="82">
        <f t="shared" si="9"/>
        <v>552909</v>
      </c>
      <c r="O49" s="82">
        <f t="shared" si="9"/>
        <v>9896</v>
      </c>
      <c r="P49" s="82">
        <f t="shared" si="9"/>
        <v>9391</v>
      </c>
      <c r="Q49" s="82">
        <f t="shared" si="9"/>
        <v>116206</v>
      </c>
      <c r="R49" s="82">
        <f t="shared" si="9"/>
        <v>135493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787693</v>
      </c>
      <c r="X49" s="82">
        <f t="shared" si="9"/>
        <v>4061621</v>
      </c>
      <c r="Y49" s="82">
        <f t="shared" si="9"/>
        <v>-3273928</v>
      </c>
      <c r="Z49" s="83">
        <f t="shared" si="5"/>
        <v>-80.60643767599193</v>
      </c>
      <c r="AA49" s="84">
        <f>SUM(AA41:AA48)</f>
        <v>5415494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5587500</v>
      </c>
      <c r="F51" s="70">
        <f t="shared" si="10"/>
        <v>5587500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4190625</v>
      </c>
      <c r="Y51" s="70">
        <f t="shared" si="10"/>
        <v>-4190625</v>
      </c>
      <c r="Z51" s="72">
        <f>+IF(X51&lt;&gt;0,+(Y51/X51)*100,0)</f>
        <v>-100</v>
      </c>
      <c r="AA51" s="71">
        <f>SUM(AA57:AA61)</f>
        <v>5587500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2000</v>
      </c>
      <c r="F56" s="11">
        <v>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1500</v>
      </c>
      <c r="Y56" s="11">
        <v>-1500</v>
      </c>
      <c r="Z56" s="2">
        <v>-100</v>
      </c>
      <c r="AA56" s="15">
        <v>2000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2000</v>
      </c>
      <c r="F57" s="54">
        <f t="shared" si="11"/>
        <v>2000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1500</v>
      </c>
      <c r="Y57" s="54">
        <f t="shared" si="11"/>
        <v>-1500</v>
      </c>
      <c r="Z57" s="55">
        <f>+IF(X57&lt;&gt;0,+(Y57/X57)*100,0)</f>
        <v>-100</v>
      </c>
      <c r="AA57" s="56">
        <f>SUM(AA52:AA56)</f>
        <v>2000</v>
      </c>
    </row>
    <row r="58" spans="1:27" ht="12.75">
      <c r="A58" s="89" t="s">
        <v>38</v>
      </c>
      <c r="B58" s="38"/>
      <c r="C58" s="9"/>
      <c r="D58" s="10"/>
      <c r="E58" s="11">
        <v>2164000</v>
      </c>
      <c r="F58" s="11">
        <v>2164000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1623000</v>
      </c>
      <c r="Y58" s="11">
        <v>-1623000</v>
      </c>
      <c r="Z58" s="2">
        <v>-100</v>
      </c>
      <c r="AA58" s="15">
        <v>2164000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3421500</v>
      </c>
      <c r="F61" s="11">
        <v>3421500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2566125</v>
      </c>
      <c r="Y61" s="11">
        <v>-2566125</v>
      </c>
      <c r="Z61" s="2">
        <v>-100</v>
      </c>
      <c r="AA61" s="15">
        <v>3421500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79161</v>
      </c>
      <c r="H66" s="14">
        <v>412105</v>
      </c>
      <c r="I66" s="14">
        <v>412105</v>
      </c>
      <c r="J66" s="14">
        <v>903371</v>
      </c>
      <c r="K66" s="14">
        <v>283546</v>
      </c>
      <c r="L66" s="14">
        <v>416229</v>
      </c>
      <c r="M66" s="14">
        <v>472052</v>
      </c>
      <c r="N66" s="14">
        <v>1171827</v>
      </c>
      <c r="O66" s="14">
        <v>539665</v>
      </c>
      <c r="P66" s="14">
        <v>468120</v>
      </c>
      <c r="Q66" s="14">
        <v>268920</v>
      </c>
      <c r="R66" s="14">
        <v>1276705</v>
      </c>
      <c r="S66" s="14"/>
      <c r="T66" s="14"/>
      <c r="U66" s="14"/>
      <c r="V66" s="14"/>
      <c r="W66" s="14">
        <v>3351903</v>
      </c>
      <c r="X66" s="14"/>
      <c r="Y66" s="14">
        <v>3351903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5588877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5588877</v>
      </c>
      <c r="F69" s="82">
        <f t="shared" si="12"/>
        <v>0</v>
      </c>
      <c r="G69" s="82">
        <f t="shared" si="12"/>
        <v>79161</v>
      </c>
      <c r="H69" s="82">
        <f t="shared" si="12"/>
        <v>412105</v>
      </c>
      <c r="I69" s="82">
        <f t="shared" si="12"/>
        <v>412105</v>
      </c>
      <c r="J69" s="82">
        <f t="shared" si="12"/>
        <v>903371</v>
      </c>
      <c r="K69" s="82">
        <f t="shared" si="12"/>
        <v>283546</v>
      </c>
      <c r="L69" s="82">
        <f t="shared" si="12"/>
        <v>416229</v>
      </c>
      <c r="M69" s="82">
        <f t="shared" si="12"/>
        <v>472052</v>
      </c>
      <c r="N69" s="82">
        <f t="shared" si="12"/>
        <v>1171827</v>
      </c>
      <c r="O69" s="82">
        <f t="shared" si="12"/>
        <v>539665</v>
      </c>
      <c r="P69" s="82">
        <f t="shared" si="12"/>
        <v>468120</v>
      </c>
      <c r="Q69" s="82">
        <f t="shared" si="12"/>
        <v>268920</v>
      </c>
      <c r="R69" s="82">
        <f t="shared" si="12"/>
        <v>1276705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3351903</v>
      </c>
      <c r="X69" s="82">
        <f t="shared" si="12"/>
        <v>0</v>
      </c>
      <c r="Y69" s="82">
        <f t="shared" si="12"/>
        <v>3351903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13516911</v>
      </c>
      <c r="D5" s="45">
        <f t="shared" si="0"/>
        <v>0</v>
      </c>
      <c r="E5" s="46">
        <f t="shared" si="0"/>
        <v>14703200</v>
      </c>
      <c r="F5" s="46">
        <f t="shared" si="0"/>
        <v>11723941</v>
      </c>
      <c r="G5" s="46">
        <f t="shared" si="0"/>
        <v>24423</v>
      </c>
      <c r="H5" s="46">
        <f t="shared" si="0"/>
        <v>2258</v>
      </c>
      <c r="I5" s="46">
        <f t="shared" si="0"/>
        <v>1835648</v>
      </c>
      <c r="J5" s="46">
        <f t="shared" si="0"/>
        <v>1862329</v>
      </c>
      <c r="K5" s="46">
        <f t="shared" si="0"/>
        <v>140881</v>
      </c>
      <c r="L5" s="46">
        <f t="shared" si="0"/>
        <v>1864381</v>
      </c>
      <c r="M5" s="46">
        <f t="shared" si="0"/>
        <v>1021270</v>
      </c>
      <c r="N5" s="46">
        <f t="shared" si="0"/>
        <v>3026532</v>
      </c>
      <c r="O5" s="46">
        <f t="shared" si="0"/>
        <v>13455</v>
      </c>
      <c r="P5" s="46">
        <f t="shared" si="0"/>
        <v>93016</v>
      </c>
      <c r="Q5" s="46">
        <f t="shared" si="0"/>
        <v>312995</v>
      </c>
      <c r="R5" s="46">
        <f t="shared" si="0"/>
        <v>419466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5308327</v>
      </c>
      <c r="X5" s="46">
        <f t="shared" si="0"/>
        <v>8792956</v>
      </c>
      <c r="Y5" s="46">
        <f t="shared" si="0"/>
        <v>-3484629</v>
      </c>
      <c r="Z5" s="47">
        <f>+IF(X5&lt;&gt;0,+(Y5/X5)*100,0)</f>
        <v>-39.629778654641285</v>
      </c>
      <c r="AA5" s="48">
        <f>SUM(AA11:AA18)</f>
        <v>11723941</v>
      </c>
    </row>
    <row r="6" spans="1:27" ht="12.75">
      <c r="A6" s="49" t="s">
        <v>32</v>
      </c>
      <c r="B6" s="50"/>
      <c r="C6" s="9">
        <v>3584985</v>
      </c>
      <c r="D6" s="10"/>
      <c r="E6" s="11"/>
      <c r="F6" s="11">
        <v>1318035</v>
      </c>
      <c r="G6" s="11"/>
      <c r="H6" s="11"/>
      <c r="I6" s="11">
        <v>350745</v>
      </c>
      <c r="J6" s="11">
        <v>350745</v>
      </c>
      <c r="K6" s="11"/>
      <c r="L6" s="11"/>
      <c r="M6" s="11">
        <v>451150</v>
      </c>
      <c r="N6" s="11">
        <v>451150</v>
      </c>
      <c r="O6" s="11">
        <v>909</v>
      </c>
      <c r="P6" s="11">
        <v>-2727</v>
      </c>
      <c r="Q6" s="11">
        <v>68843</v>
      </c>
      <c r="R6" s="11">
        <v>67025</v>
      </c>
      <c r="S6" s="11"/>
      <c r="T6" s="11"/>
      <c r="U6" s="11"/>
      <c r="V6" s="11"/>
      <c r="W6" s="11">
        <v>868920</v>
      </c>
      <c r="X6" s="11">
        <v>988526</v>
      </c>
      <c r="Y6" s="11">
        <v>-119606</v>
      </c>
      <c r="Z6" s="2">
        <v>-12.1</v>
      </c>
      <c r="AA6" s="15">
        <v>1318035</v>
      </c>
    </row>
    <row r="7" spans="1:27" ht="12.75">
      <c r="A7" s="49" t="s">
        <v>33</v>
      </c>
      <c r="B7" s="50"/>
      <c r="C7" s="9">
        <v>5665466</v>
      </c>
      <c r="D7" s="10"/>
      <c r="E7" s="11">
        <v>2000000</v>
      </c>
      <c r="F7" s="11">
        <v>2400000</v>
      </c>
      <c r="G7" s="11"/>
      <c r="H7" s="11">
        <v>930</v>
      </c>
      <c r="I7" s="11"/>
      <c r="J7" s="11">
        <v>930</v>
      </c>
      <c r="K7" s="11"/>
      <c r="L7" s="11">
        <v>429405</v>
      </c>
      <c r="M7" s="11"/>
      <c r="N7" s="11">
        <v>429405</v>
      </c>
      <c r="O7" s="11"/>
      <c r="P7" s="11">
        <v>57982</v>
      </c>
      <c r="Q7" s="11"/>
      <c r="R7" s="11">
        <v>57982</v>
      </c>
      <c r="S7" s="11"/>
      <c r="T7" s="11"/>
      <c r="U7" s="11"/>
      <c r="V7" s="11"/>
      <c r="W7" s="11">
        <v>488317</v>
      </c>
      <c r="X7" s="11">
        <v>1800000</v>
      </c>
      <c r="Y7" s="11">
        <v>-1311683</v>
      </c>
      <c r="Z7" s="2">
        <v>-72.87</v>
      </c>
      <c r="AA7" s="15">
        <v>2400000</v>
      </c>
    </row>
    <row r="8" spans="1:27" ht="12.75">
      <c r="A8" s="49" t="s">
        <v>34</v>
      </c>
      <c r="B8" s="50"/>
      <c r="C8" s="9">
        <v>1407126</v>
      </c>
      <c r="D8" s="10"/>
      <c r="E8" s="11">
        <v>6270795</v>
      </c>
      <c r="F8" s="11">
        <v>4461713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109771</v>
      </c>
      <c r="R8" s="11">
        <v>109771</v>
      </c>
      <c r="S8" s="11"/>
      <c r="T8" s="11"/>
      <c r="U8" s="11"/>
      <c r="V8" s="11"/>
      <c r="W8" s="11">
        <v>109771</v>
      </c>
      <c r="X8" s="11">
        <v>3346285</v>
      </c>
      <c r="Y8" s="11">
        <v>-3236514</v>
      </c>
      <c r="Z8" s="2">
        <v>-96.72</v>
      </c>
      <c r="AA8" s="15">
        <v>4461713</v>
      </c>
    </row>
    <row r="9" spans="1:27" ht="12.75">
      <c r="A9" s="49" t="s">
        <v>35</v>
      </c>
      <c r="B9" s="50"/>
      <c r="C9" s="9">
        <v>1022223</v>
      </c>
      <c r="D9" s="10"/>
      <c r="E9" s="11">
        <v>3150000</v>
      </c>
      <c r="F9" s="11">
        <v>150000</v>
      </c>
      <c r="G9" s="11"/>
      <c r="H9" s="11"/>
      <c r="I9" s="11">
        <v>1218</v>
      </c>
      <c r="J9" s="11">
        <v>1218</v>
      </c>
      <c r="K9" s="11"/>
      <c r="L9" s="11">
        <v>25509</v>
      </c>
      <c r="M9" s="11"/>
      <c r="N9" s="11">
        <v>25509</v>
      </c>
      <c r="O9" s="11"/>
      <c r="P9" s="11"/>
      <c r="Q9" s="11"/>
      <c r="R9" s="11"/>
      <c r="S9" s="11"/>
      <c r="T9" s="11"/>
      <c r="U9" s="11"/>
      <c r="V9" s="11"/>
      <c r="W9" s="11">
        <v>26727</v>
      </c>
      <c r="X9" s="11">
        <v>112500</v>
      </c>
      <c r="Y9" s="11">
        <v>-85773</v>
      </c>
      <c r="Z9" s="2">
        <v>-76.24</v>
      </c>
      <c r="AA9" s="15">
        <v>150000</v>
      </c>
    </row>
    <row r="10" spans="1:27" ht="12.75">
      <c r="A10" s="49" t="s">
        <v>36</v>
      </c>
      <c r="B10" s="50"/>
      <c r="C10" s="9">
        <v>515565</v>
      </c>
      <c r="D10" s="10"/>
      <c r="E10" s="11">
        <v>1600000</v>
      </c>
      <c r="F10" s="11">
        <v>160000</v>
      </c>
      <c r="G10" s="11"/>
      <c r="H10" s="11"/>
      <c r="I10" s="11"/>
      <c r="J10" s="11"/>
      <c r="K10" s="11"/>
      <c r="L10" s="11"/>
      <c r="M10" s="11">
        <v>565512</v>
      </c>
      <c r="N10" s="11">
        <v>565512</v>
      </c>
      <c r="O10" s="11"/>
      <c r="P10" s="11"/>
      <c r="Q10" s="11"/>
      <c r="R10" s="11"/>
      <c r="S10" s="11"/>
      <c r="T10" s="11"/>
      <c r="U10" s="11"/>
      <c r="V10" s="11"/>
      <c r="W10" s="11">
        <v>565512</v>
      </c>
      <c r="X10" s="11">
        <v>120000</v>
      </c>
      <c r="Y10" s="11">
        <v>445512</v>
      </c>
      <c r="Z10" s="2">
        <v>371.26</v>
      </c>
      <c r="AA10" s="15">
        <v>160000</v>
      </c>
    </row>
    <row r="11" spans="1:27" ht="12.75">
      <c r="A11" s="51" t="s">
        <v>37</v>
      </c>
      <c r="B11" s="50"/>
      <c r="C11" s="52">
        <f aca="true" t="shared" si="1" ref="C11:Y11">SUM(C6:C10)</f>
        <v>12195365</v>
      </c>
      <c r="D11" s="53">
        <f t="shared" si="1"/>
        <v>0</v>
      </c>
      <c r="E11" s="54">
        <f t="shared" si="1"/>
        <v>13020795</v>
      </c>
      <c r="F11" s="54">
        <f t="shared" si="1"/>
        <v>8489748</v>
      </c>
      <c r="G11" s="54">
        <f t="shared" si="1"/>
        <v>0</v>
      </c>
      <c r="H11" s="54">
        <f t="shared" si="1"/>
        <v>930</v>
      </c>
      <c r="I11" s="54">
        <f t="shared" si="1"/>
        <v>351963</v>
      </c>
      <c r="J11" s="54">
        <f t="shared" si="1"/>
        <v>352893</v>
      </c>
      <c r="K11" s="54">
        <f t="shared" si="1"/>
        <v>0</v>
      </c>
      <c r="L11" s="54">
        <f t="shared" si="1"/>
        <v>454914</v>
      </c>
      <c r="M11" s="54">
        <f t="shared" si="1"/>
        <v>1016662</v>
      </c>
      <c r="N11" s="54">
        <f t="shared" si="1"/>
        <v>1471576</v>
      </c>
      <c r="O11" s="54">
        <f t="shared" si="1"/>
        <v>909</v>
      </c>
      <c r="P11" s="54">
        <f t="shared" si="1"/>
        <v>55255</v>
      </c>
      <c r="Q11" s="54">
        <f t="shared" si="1"/>
        <v>178614</v>
      </c>
      <c r="R11" s="54">
        <f t="shared" si="1"/>
        <v>234778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2059247</v>
      </c>
      <c r="X11" s="54">
        <f t="shared" si="1"/>
        <v>6367311</v>
      </c>
      <c r="Y11" s="54">
        <f t="shared" si="1"/>
        <v>-4308064</v>
      </c>
      <c r="Z11" s="55">
        <f>+IF(X11&lt;&gt;0,+(Y11/X11)*100,0)</f>
        <v>-67.65907931935476</v>
      </c>
      <c r="AA11" s="56">
        <f>SUM(AA6:AA10)</f>
        <v>8489748</v>
      </c>
    </row>
    <row r="12" spans="1:27" ht="12.75">
      <c r="A12" s="57" t="s">
        <v>38</v>
      </c>
      <c r="B12" s="38"/>
      <c r="C12" s="9">
        <v>381253</v>
      </c>
      <c r="D12" s="10"/>
      <c r="E12" s="11">
        <v>429405</v>
      </c>
      <c r="F12" s="11">
        <v>537705</v>
      </c>
      <c r="G12" s="11"/>
      <c r="H12" s="11"/>
      <c r="I12" s="11">
        <v>95000</v>
      </c>
      <c r="J12" s="11">
        <v>95000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95000</v>
      </c>
      <c r="X12" s="11">
        <v>403279</v>
      </c>
      <c r="Y12" s="11">
        <v>-308279</v>
      </c>
      <c r="Z12" s="2">
        <v>-76.44</v>
      </c>
      <c r="AA12" s="15">
        <v>537705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>
        <v>160000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773925</v>
      </c>
      <c r="D15" s="10"/>
      <c r="E15" s="11">
        <v>1093000</v>
      </c>
      <c r="F15" s="11">
        <v>2696488</v>
      </c>
      <c r="G15" s="11">
        <v>24423</v>
      </c>
      <c r="H15" s="11">
        <v>1328</v>
      </c>
      <c r="I15" s="11">
        <v>1388685</v>
      </c>
      <c r="J15" s="11">
        <v>1414436</v>
      </c>
      <c r="K15" s="11">
        <v>140881</v>
      </c>
      <c r="L15" s="11">
        <v>1409467</v>
      </c>
      <c r="M15" s="11">
        <v>4608</v>
      </c>
      <c r="N15" s="11">
        <v>1554956</v>
      </c>
      <c r="O15" s="11">
        <v>12546</v>
      </c>
      <c r="P15" s="11">
        <v>37761</v>
      </c>
      <c r="Q15" s="11">
        <v>134381</v>
      </c>
      <c r="R15" s="11">
        <v>184688</v>
      </c>
      <c r="S15" s="11"/>
      <c r="T15" s="11"/>
      <c r="U15" s="11"/>
      <c r="V15" s="11"/>
      <c r="W15" s="11">
        <v>3154080</v>
      </c>
      <c r="X15" s="11">
        <v>2022366</v>
      </c>
      <c r="Y15" s="11">
        <v>1131714</v>
      </c>
      <c r="Z15" s="2">
        <v>55.96</v>
      </c>
      <c r="AA15" s="15">
        <v>2696488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166368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3584985</v>
      </c>
      <c r="D36" s="10">
        <f t="shared" si="4"/>
        <v>0</v>
      </c>
      <c r="E36" s="11">
        <f t="shared" si="4"/>
        <v>0</v>
      </c>
      <c r="F36" s="11">
        <f t="shared" si="4"/>
        <v>1318035</v>
      </c>
      <c r="G36" s="11">
        <f t="shared" si="4"/>
        <v>0</v>
      </c>
      <c r="H36" s="11">
        <f t="shared" si="4"/>
        <v>0</v>
      </c>
      <c r="I36" s="11">
        <f t="shared" si="4"/>
        <v>350745</v>
      </c>
      <c r="J36" s="11">
        <f t="shared" si="4"/>
        <v>350745</v>
      </c>
      <c r="K36" s="11">
        <f t="shared" si="4"/>
        <v>0</v>
      </c>
      <c r="L36" s="11">
        <f t="shared" si="4"/>
        <v>0</v>
      </c>
      <c r="M36" s="11">
        <f t="shared" si="4"/>
        <v>451150</v>
      </c>
      <c r="N36" s="11">
        <f t="shared" si="4"/>
        <v>451150</v>
      </c>
      <c r="O36" s="11">
        <f t="shared" si="4"/>
        <v>909</v>
      </c>
      <c r="P36" s="11">
        <f t="shared" si="4"/>
        <v>-2727</v>
      </c>
      <c r="Q36" s="11">
        <f t="shared" si="4"/>
        <v>68843</v>
      </c>
      <c r="R36" s="11">
        <f t="shared" si="4"/>
        <v>67025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868920</v>
      </c>
      <c r="X36" s="11">
        <f t="shared" si="4"/>
        <v>988526</v>
      </c>
      <c r="Y36" s="11">
        <f t="shared" si="4"/>
        <v>-119606</v>
      </c>
      <c r="Z36" s="2">
        <f aca="true" t="shared" si="5" ref="Z36:Z49">+IF(X36&lt;&gt;0,+(Y36/X36)*100,0)</f>
        <v>-12.099428846585724</v>
      </c>
      <c r="AA36" s="15">
        <f>AA6+AA21</f>
        <v>1318035</v>
      </c>
    </row>
    <row r="37" spans="1:27" ht="12.75">
      <c r="A37" s="49" t="s">
        <v>33</v>
      </c>
      <c r="B37" s="50"/>
      <c r="C37" s="9">
        <f t="shared" si="4"/>
        <v>5665466</v>
      </c>
      <c r="D37" s="10">
        <f t="shared" si="4"/>
        <v>0</v>
      </c>
      <c r="E37" s="11">
        <f t="shared" si="4"/>
        <v>2000000</v>
      </c>
      <c r="F37" s="11">
        <f t="shared" si="4"/>
        <v>2400000</v>
      </c>
      <c r="G37" s="11">
        <f t="shared" si="4"/>
        <v>0</v>
      </c>
      <c r="H37" s="11">
        <f t="shared" si="4"/>
        <v>930</v>
      </c>
      <c r="I37" s="11">
        <f t="shared" si="4"/>
        <v>0</v>
      </c>
      <c r="J37" s="11">
        <f t="shared" si="4"/>
        <v>930</v>
      </c>
      <c r="K37" s="11">
        <f t="shared" si="4"/>
        <v>0</v>
      </c>
      <c r="L37" s="11">
        <f t="shared" si="4"/>
        <v>429405</v>
      </c>
      <c r="M37" s="11">
        <f t="shared" si="4"/>
        <v>0</v>
      </c>
      <c r="N37" s="11">
        <f t="shared" si="4"/>
        <v>429405</v>
      </c>
      <c r="O37" s="11">
        <f t="shared" si="4"/>
        <v>0</v>
      </c>
      <c r="P37" s="11">
        <f t="shared" si="4"/>
        <v>57982</v>
      </c>
      <c r="Q37" s="11">
        <f t="shared" si="4"/>
        <v>0</v>
      </c>
      <c r="R37" s="11">
        <f t="shared" si="4"/>
        <v>57982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488317</v>
      </c>
      <c r="X37" s="11">
        <f t="shared" si="4"/>
        <v>1800000</v>
      </c>
      <c r="Y37" s="11">
        <f t="shared" si="4"/>
        <v>-1311683</v>
      </c>
      <c r="Z37" s="2">
        <f t="shared" si="5"/>
        <v>-72.87127777777778</v>
      </c>
      <c r="AA37" s="15">
        <f>AA7+AA22</f>
        <v>2400000</v>
      </c>
    </row>
    <row r="38" spans="1:27" ht="12.75">
      <c r="A38" s="49" t="s">
        <v>34</v>
      </c>
      <c r="B38" s="50"/>
      <c r="C38" s="9">
        <f t="shared" si="4"/>
        <v>1407126</v>
      </c>
      <c r="D38" s="10">
        <f t="shared" si="4"/>
        <v>0</v>
      </c>
      <c r="E38" s="11">
        <f t="shared" si="4"/>
        <v>6270795</v>
      </c>
      <c r="F38" s="11">
        <f t="shared" si="4"/>
        <v>4461713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109771</v>
      </c>
      <c r="R38" s="11">
        <f t="shared" si="4"/>
        <v>109771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109771</v>
      </c>
      <c r="X38" s="11">
        <f t="shared" si="4"/>
        <v>3346285</v>
      </c>
      <c r="Y38" s="11">
        <f t="shared" si="4"/>
        <v>-3236514</v>
      </c>
      <c r="Z38" s="2">
        <f t="shared" si="5"/>
        <v>-96.71961593229507</v>
      </c>
      <c r="AA38" s="15">
        <f>AA8+AA23</f>
        <v>4461713</v>
      </c>
    </row>
    <row r="39" spans="1:27" ht="12.75">
      <c r="A39" s="49" t="s">
        <v>35</v>
      </c>
      <c r="B39" s="50"/>
      <c r="C39" s="9">
        <f t="shared" si="4"/>
        <v>1022223</v>
      </c>
      <c r="D39" s="10">
        <f t="shared" si="4"/>
        <v>0</v>
      </c>
      <c r="E39" s="11">
        <f t="shared" si="4"/>
        <v>3150000</v>
      </c>
      <c r="F39" s="11">
        <f t="shared" si="4"/>
        <v>150000</v>
      </c>
      <c r="G39" s="11">
        <f t="shared" si="4"/>
        <v>0</v>
      </c>
      <c r="H39" s="11">
        <f t="shared" si="4"/>
        <v>0</v>
      </c>
      <c r="I39" s="11">
        <f t="shared" si="4"/>
        <v>1218</v>
      </c>
      <c r="J39" s="11">
        <f t="shared" si="4"/>
        <v>1218</v>
      </c>
      <c r="K39" s="11">
        <f t="shared" si="4"/>
        <v>0</v>
      </c>
      <c r="L39" s="11">
        <f t="shared" si="4"/>
        <v>25509</v>
      </c>
      <c r="M39" s="11">
        <f t="shared" si="4"/>
        <v>0</v>
      </c>
      <c r="N39" s="11">
        <f t="shared" si="4"/>
        <v>25509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26727</v>
      </c>
      <c r="X39" s="11">
        <f t="shared" si="4"/>
        <v>112500</v>
      </c>
      <c r="Y39" s="11">
        <f t="shared" si="4"/>
        <v>-85773</v>
      </c>
      <c r="Z39" s="2">
        <f t="shared" si="5"/>
        <v>-76.24266666666666</v>
      </c>
      <c r="AA39" s="15">
        <f>AA9+AA24</f>
        <v>150000</v>
      </c>
    </row>
    <row r="40" spans="1:27" ht="12.75">
      <c r="A40" s="49" t="s">
        <v>36</v>
      </c>
      <c r="B40" s="50"/>
      <c r="C40" s="9">
        <f t="shared" si="4"/>
        <v>515565</v>
      </c>
      <c r="D40" s="10">
        <f t="shared" si="4"/>
        <v>0</v>
      </c>
      <c r="E40" s="11">
        <f t="shared" si="4"/>
        <v>1600000</v>
      </c>
      <c r="F40" s="11">
        <f t="shared" si="4"/>
        <v>160000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565512</v>
      </c>
      <c r="N40" s="11">
        <f t="shared" si="4"/>
        <v>565512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565512</v>
      </c>
      <c r="X40" s="11">
        <f t="shared" si="4"/>
        <v>120000</v>
      </c>
      <c r="Y40" s="11">
        <f t="shared" si="4"/>
        <v>445512</v>
      </c>
      <c r="Z40" s="2">
        <f t="shared" si="5"/>
        <v>371.26</v>
      </c>
      <c r="AA40" s="15">
        <f>AA10+AA25</f>
        <v>160000</v>
      </c>
    </row>
    <row r="41" spans="1:27" ht="12.75">
      <c r="A41" s="51" t="s">
        <v>37</v>
      </c>
      <c r="B41" s="50"/>
      <c r="C41" s="52">
        <f aca="true" t="shared" si="6" ref="C41:Y41">SUM(C36:C40)</f>
        <v>12195365</v>
      </c>
      <c r="D41" s="53">
        <f t="shared" si="6"/>
        <v>0</v>
      </c>
      <c r="E41" s="54">
        <f t="shared" si="6"/>
        <v>13020795</v>
      </c>
      <c r="F41" s="54">
        <f t="shared" si="6"/>
        <v>8489748</v>
      </c>
      <c r="G41" s="54">
        <f t="shared" si="6"/>
        <v>0</v>
      </c>
      <c r="H41" s="54">
        <f t="shared" si="6"/>
        <v>930</v>
      </c>
      <c r="I41" s="54">
        <f t="shared" si="6"/>
        <v>351963</v>
      </c>
      <c r="J41" s="54">
        <f t="shared" si="6"/>
        <v>352893</v>
      </c>
      <c r="K41" s="54">
        <f t="shared" si="6"/>
        <v>0</v>
      </c>
      <c r="L41" s="54">
        <f t="shared" si="6"/>
        <v>454914</v>
      </c>
      <c r="M41" s="54">
        <f t="shared" si="6"/>
        <v>1016662</v>
      </c>
      <c r="N41" s="54">
        <f t="shared" si="6"/>
        <v>1471576</v>
      </c>
      <c r="O41" s="54">
        <f t="shared" si="6"/>
        <v>909</v>
      </c>
      <c r="P41" s="54">
        <f t="shared" si="6"/>
        <v>55255</v>
      </c>
      <c r="Q41" s="54">
        <f t="shared" si="6"/>
        <v>178614</v>
      </c>
      <c r="R41" s="54">
        <f t="shared" si="6"/>
        <v>234778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2059247</v>
      </c>
      <c r="X41" s="54">
        <f t="shared" si="6"/>
        <v>6367311</v>
      </c>
      <c r="Y41" s="54">
        <f t="shared" si="6"/>
        <v>-4308064</v>
      </c>
      <c r="Z41" s="55">
        <f t="shared" si="5"/>
        <v>-67.65907931935476</v>
      </c>
      <c r="AA41" s="56">
        <f>SUM(AA36:AA40)</f>
        <v>8489748</v>
      </c>
    </row>
    <row r="42" spans="1:27" ht="12.75">
      <c r="A42" s="57" t="s">
        <v>38</v>
      </c>
      <c r="B42" s="38"/>
      <c r="C42" s="68">
        <f aca="true" t="shared" si="7" ref="C42:Y48">C12+C27</f>
        <v>381253</v>
      </c>
      <c r="D42" s="69">
        <f t="shared" si="7"/>
        <v>0</v>
      </c>
      <c r="E42" s="70">
        <f t="shared" si="7"/>
        <v>429405</v>
      </c>
      <c r="F42" s="70">
        <f t="shared" si="7"/>
        <v>537705</v>
      </c>
      <c r="G42" s="70">
        <f t="shared" si="7"/>
        <v>0</v>
      </c>
      <c r="H42" s="70">
        <f t="shared" si="7"/>
        <v>0</v>
      </c>
      <c r="I42" s="70">
        <f t="shared" si="7"/>
        <v>95000</v>
      </c>
      <c r="J42" s="70">
        <f t="shared" si="7"/>
        <v>95000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95000</v>
      </c>
      <c r="X42" s="70">
        <f t="shared" si="7"/>
        <v>403279</v>
      </c>
      <c r="Y42" s="70">
        <f t="shared" si="7"/>
        <v>-308279</v>
      </c>
      <c r="Z42" s="72">
        <f t="shared" si="5"/>
        <v>-76.44310762524208</v>
      </c>
      <c r="AA42" s="71">
        <f aca="true" t="shared" si="8" ref="AA42:AA48">AA12+AA27</f>
        <v>537705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160000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773925</v>
      </c>
      <c r="D45" s="69">
        <f t="shared" si="7"/>
        <v>0</v>
      </c>
      <c r="E45" s="70">
        <f t="shared" si="7"/>
        <v>1093000</v>
      </c>
      <c r="F45" s="70">
        <f t="shared" si="7"/>
        <v>2696488</v>
      </c>
      <c r="G45" s="70">
        <f t="shared" si="7"/>
        <v>24423</v>
      </c>
      <c r="H45" s="70">
        <f t="shared" si="7"/>
        <v>1328</v>
      </c>
      <c r="I45" s="70">
        <f t="shared" si="7"/>
        <v>1388685</v>
      </c>
      <c r="J45" s="70">
        <f t="shared" si="7"/>
        <v>1414436</v>
      </c>
      <c r="K45" s="70">
        <f t="shared" si="7"/>
        <v>140881</v>
      </c>
      <c r="L45" s="70">
        <f t="shared" si="7"/>
        <v>1409467</v>
      </c>
      <c r="M45" s="70">
        <f t="shared" si="7"/>
        <v>4608</v>
      </c>
      <c r="N45" s="70">
        <f t="shared" si="7"/>
        <v>1554956</v>
      </c>
      <c r="O45" s="70">
        <f t="shared" si="7"/>
        <v>12546</v>
      </c>
      <c r="P45" s="70">
        <f t="shared" si="7"/>
        <v>37761</v>
      </c>
      <c r="Q45" s="70">
        <f t="shared" si="7"/>
        <v>134381</v>
      </c>
      <c r="R45" s="70">
        <f t="shared" si="7"/>
        <v>184688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3154080</v>
      </c>
      <c r="X45" s="70">
        <f t="shared" si="7"/>
        <v>2022366</v>
      </c>
      <c r="Y45" s="70">
        <f t="shared" si="7"/>
        <v>1131714</v>
      </c>
      <c r="Z45" s="72">
        <f t="shared" si="5"/>
        <v>55.9599004334527</v>
      </c>
      <c r="AA45" s="71">
        <f t="shared" si="8"/>
        <v>2696488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166368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13516911</v>
      </c>
      <c r="D49" s="81">
        <f t="shared" si="9"/>
        <v>0</v>
      </c>
      <c r="E49" s="82">
        <f t="shared" si="9"/>
        <v>14703200</v>
      </c>
      <c r="F49" s="82">
        <f t="shared" si="9"/>
        <v>11723941</v>
      </c>
      <c r="G49" s="82">
        <f t="shared" si="9"/>
        <v>24423</v>
      </c>
      <c r="H49" s="82">
        <f t="shared" si="9"/>
        <v>2258</v>
      </c>
      <c r="I49" s="82">
        <f t="shared" si="9"/>
        <v>1835648</v>
      </c>
      <c r="J49" s="82">
        <f t="shared" si="9"/>
        <v>1862329</v>
      </c>
      <c r="K49" s="82">
        <f t="shared" si="9"/>
        <v>140881</v>
      </c>
      <c r="L49" s="82">
        <f t="shared" si="9"/>
        <v>1864381</v>
      </c>
      <c r="M49" s="82">
        <f t="shared" si="9"/>
        <v>1021270</v>
      </c>
      <c r="N49" s="82">
        <f t="shared" si="9"/>
        <v>3026532</v>
      </c>
      <c r="O49" s="82">
        <f t="shared" si="9"/>
        <v>13455</v>
      </c>
      <c r="P49" s="82">
        <f t="shared" si="9"/>
        <v>93016</v>
      </c>
      <c r="Q49" s="82">
        <f t="shared" si="9"/>
        <v>312995</v>
      </c>
      <c r="R49" s="82">
        <f t="shared" si="9"/>
        <v>419466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5308327</v>
      </c>
      <c r="X49" s="82">
        <f t="shared" si="9"/>
        <v>8792956</v>
      </c>
      <c r="Y49" s="82">
        <f t="shared" si="9"/>
        <v>-3484629</v>
      </c>
      <c r="Z49" s="83">
        <f t="shared" si="5"/>
        <v>-39.629778654641285</v>
      </c>
      <c r="AA49" s="84">
        <f>SUM(AA41:AA48)</f>
        <v>11723941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3398700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196600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90700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264000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323400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39900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914600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10900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>
        <v>37400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2435800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916147</v>
      </c>
      <c r="D65" s="10"/>
      <c r="E65" s="11"/>
      <c r="F65" s="11">
        <v>1000000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750000</v>
      </c>
      <c r="Y65" s="11">
        <v>-750000</v>
      </c>
      <c r="Z65" s="2">
        <v>-100</v>
      </c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>
        <v>37400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916147</v>
      </c>
      <c r="D69" s="81">
        <f t="shared" si="12"/>
        <v>0</v>
      </c>
      <c r="E69" s="82">
        <f t="shared" si="12"/>
        <v>37400</v>
      </c>
      <c r="F69" s="82">
        <f t="shared" si="12"/>
        <v>1000000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0</v>
      </c>
      <c r="X69" s="82">
        <f t="shared" si="12"/>
        <v>750000</v>
      </c>
      <c r="Y69" s="82">
        <f t="shared" si="12"/>
        <v>-750000</v>
      </c>
      <c r="Z69" s="83">
        <f>+IF(X69&lt;&gt;0,+(Y69/X69)*100,0)</f>
        <v>-100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32347790</v>
      </c>
      <c r="D5" s="45">
        <f t="shared" si="0"/>
        <v>0</v>
      </c>
      <c r="E5" s="46">
        <f t="shared" si="0"/>
        <v>8401400</v>
      </c>
      <c r="F5" s="46">
        <f t="shared" si="0"/>
        <v>31140579</v>
      </c>
      <c r="G5" s="46">
        <f t="shared" si="0"/>
        <v>637393</v>
      </c>
      <c r="H5" s="46">
        <f t="shared" si="0"/>
        <v>1095833</v>
      </c>
      <c r="I5" s="46">
        <f t="shared" si="0"/>
        <v>1991392</v>
      </c>
      <c r="J5" s="46">
        <f t="shared" si="0"/>
        <v>3724618</v>
      </c>
      <c r="K5" s="46">
        <f t="shared" si="0"/>
        <v>1124940</v>
      </c>
      <c r="L5" s="46">
        <f t="shared" si="0"/>
        <v>625056</v>
      </c>
      <c r="M5" s="46">
        <f t="shared" si="0"/>
        <v>245040</v>
      </c>
      <c r="N5" s="46">
        <f t="shared" si="0"/>
        <v>1995036</v>
      </c>
      <c r="O5" s="46">
        <f t="shared" si="0"/>
        <v>39464</v>
      </c>
      <c r="P5" s="46">
        <f t="shared" si="0"/>
        <v>762444</v>
      </c>
      <c r="Q5" s="46">
        <f t="shared" si="0"/>
        <v>432539</v>
      </c>
      <c r="R5" s="46">
        <f t="shared" si="0"/>
        <v>1234447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6954101</v>
      </c>
      <c r="X5" s="46">
        <f t="shared" si="0"/>
        <v>23355434</v>
      </c>
      <c r="Y5" s="46">
        <f t="shared" si="0"/>
        <v>-16401333</v>
      </c>
      <c r="Z5" s="47">
        <f>+IF(X5&lt;&gt;0,+(Y5/X5)*100,0)</f>
        <v>-70.22491211253022</v>
      </c>
      <c r="AA5" s="48">
        <f>SUM(AA11:AA18)</f>
        <v>31140579</v>
      </c>
    </row>
    <row r="6" spans="1:27" ht="12.75">
      <c r="A6" s="49" t="s">
        <v>32</v>
      </c>
      <c r="B6" s="50"/>
      <c r="C6" s="9">
        <v>2619901</v>
      </c>
      <c r="D6" s="10"/>
      <c r="E6" s="11">
        <v>1586284</v>
      </c>
      <c r="F6" s="11">
        <v>829605</v>
      </c>
      <c r="G6" s="11"/>
      <c r="H6" s="11">
        <v>835518</v>
      </c>
      <c r="I6" s="11">
        <v>921382</v>
      </c>
      <c r="J6" s="11">
        <v>1756900</v>
      </c>
      <c r="K6" s="11">
        <v>1092639</v>
      </c>
      <c r="L6" s="11">
        <v>282726</v>
      </c>
      <c r="M6" s="11">
        <v>63591</v>
      </c>
      <c r="N6" s="11">
        <v>1438956</v>
      </c>
      <c r="O6" s="11">
        <v>39464</v>
      </c>
      <c r="P6" s="11">
        <v>246266</v>
      </c>
      <c r="Q6" s="11">
        <v>86785</v>
      </c>
      <c r="R6" s="11">
        <v>372515</v>
      </c>
      <c r="S6" s="11"/>
      <c r="T6" s="11"/>
      <c r="U6" s="11"/>
      <c r="V6" s="11"/>
      <c r="W6" s="11">
        <v>3568371</v>
      </c>
      <c r="X6" s="11">
        <v>622204</v>
      </c>
      <c r="Y6" s="11">
        <v>2946167</v>
      </c>
      <c r="Z6" s="2">
        <v>473.5</v>
      </c>
      <c r="AA6" s="15">
        <v>829605</v>
      </c>
    </row>
    <row r="7" spans="1:27" ht="12.75">
      <c r="A7" s="49" t="s">
        <v>33</v>
      </c>
      <c r="B7" s="50"/>
      <c r="C7" s="9">
        <v>250847</v>
      </c>
      <c r="D7" s="10"/>
      <c r="E7" s="11">
        <v>1000000</v>
      </c>
      <c r="F7" s="11">
        <v>3200000</v>
      </c>
      <c r="G7" s="11">
        <v>637393</v>
      </c>
      <c r="H7" s="11"/>
      <c r="I7" s="11"/>
      <c r="J7" s="11">
        <v>637393</v>
      </c>
      <c r="K7" s="11"/>
      <c r="L7" s="11"/>
      <c r="M7" s="11"/>
      <c r="N7" s="11"/>
      <c r="O7" s="11"/>
      <c r="P7" s="11">
        <v>62500</v>
      </c>
      <c r="Q7" s="11"/>
      <c r="R7" s="11">
        <v>62500</v>
      </c>
      <c r="S7" s="11"/>
      <c r="T7" s="11"/>
      <c r="U7" s="11"/>
      <c r="V7" s="11"/>
      <c r="W7" s="11">
        <v>699893</v>
      </c>
      <c r="X7" s="11">
        <v>2400000</v>
      </c>
      <c r="Y7" s="11">
        <v>-1700107</v>
      </c>
      <c r="Z7" s="2">
        <v>-70.84</v>
      </c>
      <c r="AA7" s="15">
        <v>3200000</v>
      </c>
    </row>
    <row r="8" spans="1:27" ht="12.75">
      <c r="A8" s="49" t="s">
        <v>34</v>
      </c>
      <c r="B8" s="50"/>
      <c r="C8" s="9">
        <v>760373</v>
      </c>
      <c r="D8" s="10"/>
      <c r="E8" s="11">
        <v>858083</v>
      </c>
      <c r="F8" s="11">
        <v>2782035</v>
      </c>
      <c r="G8" s="11"/>
      <c r="H8" s="11">
        <v>260315</v>
      </c>
      <c r="I8" s="11">
        <v>978528</v>
      </c>
      <c r="J8" s="11">
        <v>1238843</v>
      </c>
      <c r="K8" s="11">
        <v>32301</v>
      </c>
      <c r="L8" s="11">
        <v>29389</v>
      </c>
      <c r="M8" s="11"/>
      <c r="N8" s="11">
        <v>61690</v>
      </c>
      <c r="O8" s="11"/>
      <c r="P8" s="11"/>
      <c r="Q8" s="11"/>
      <c r="R8" s="11"/>
      <c r="S8" s="11"/>
      <c r="T8" s="11"/>
      <c r="U8" s="11"/>
      <c r="V8" s="11"/>
      <c r="W8" s="11">
        <v>1300533</v>
      </c>
      <c r="X8" s="11">
        <v>2086526</v>
      </c>
      <c r="Y8" s="11">
        <v>-785993</v>
      </c>
      <c r="Z8" s="2">
        <v>-37.67</v>
      </c>
      <c r="AA8" s="15">
        <v>2782035</v>
      </c>
    </row>
    <row r="9" spans="1:27" ht="12.75">
      <c r="A9" s="49" t="s">
        <v>35</v>
      </c>
      <c r="B9" s="50"/>
      <c r="C9" s="9">
        <v>6834352</v>
      </c>
      <c r="D9" s="10"/>
      <c r="E9" s="11">
        <v>2292807</v>
      </c>
      <c r="F9" s="11">
        <v>14677839</v>
      </c>
      <c r="G9" s="11"/>
      <c r="H9" s="11"/>
      <c r="I9" s="11">
        <v>74087</v>
      </c>
      <c r="J9" s="11">
        <v>74087</v>
      </c>
      <c r="K9" s="11"/>
      <c r="L9" s="11">
        <v>286341</v>
      </c>
      <c r="M9" s="11">
        <v>181449</v>
      </c>
      <c r="N9" s="11">
        <v>467790</v>
      </c>
      <c r="O9" s="11"/>
      <c r="P9" s="11">
        <v>37742</v>
      </c>
      <c r="Q9" s="11">
        <v>143503</v>
      </c>
      <c r="R9" s="11">
        <v>181245</v>
      </c>
      <c r="S9" s="11"/>
      <c r="T9" s="11"/>
      <c r="U9" s="11"/>
      <c r="V9" s="11"/>
      <c r="W9" s="11">
        <v>723122</v>
      </c>
      <c r="X9" s="11">
        <v>11008379</v>
      </c>
      <c r="Y9" s="11">
        <v>-10285257</v>
      </c>
      <c r="Z9" s="2">
        <v>-93.43</v>
      </c>
      <c r="AA9" s="15">
        <v>14677839</v>
      </c>
    </row>
    <row r="10" spans="1:27" ht="12.75">
      <c r="A10" s="49" t="s">
        <v>36</v>
      </c>
      <c r="B10" s="50"/>
      <c r="C10" s="9">
        <v>21142905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31608378</v>
      </c>
      <c r="D11" s="53">
        <f t="shared" si="1"/>
        <v>0</v>
      </c>
      <c r="E11" s="54">
        <f t="shared" si="1"/>
        <v>5737174</v>
      </c>
      <c r="F11" s="54">
        <f t="shared" si="1"/>
        <v>21489479</v>
      </c>
      <c r="G11" s="54">
        <f t="shared" si="1"/>
        <v>637393</v>
      </c>
      <c r="H11" s="54">
        <f t="shared" si="1"/>
        <v>1095833</v>
      </c>
      <c r="I11" s="54">
        <f t="shared" si="1"/>
        <v>1973997</v>
      </c>
      <c r="J11" s="54">
        <f t="shared" si="1"/>
        <v>3707223</v>
      </c>
      <c r="K11" s="54">
        <f t="shared" si="1"/>
        <v>1124940</v>
      </c>
      <c r="L11" s="54">
        <f t="shared" si="1"/>
        <v>598456</v>
      </c>
      <c r="M11" s="54">
        <f t="shared" si="1"/>
        <v>245040</v>
      </c>
      <c r="N11" s="54">
        <f t="shared" si="1"/>
        <v>1968436</v>
      </c>
      <c r="O11" s="54">
        <f t="shared" si="1"/>
        <v>39464</v>
      </c>
      <c r="P11" s="54">
        <f t="shared" si="1"/>
        <v>346508</v>
      </c>
      <c r="Q11" s="54">
        <f t="shared" si="1"/>
        <v>230288</v>
      </c>
      <c r="R11" s="54">
        <f t="shared" si="1"/>
        <v>616260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6291919</v>
      </c>
      <c r="X11" s="54">
        <f t="shared" si="1"/>
        <v>16117109</v>
      </c>
      <c r="Y11" s="54">
        <f t="shared" si="1"/>
        <v>-9825190</v>
      </c>
      <c r="Z11" s="55">
        <f>+IF(X11&lt;&gt;0,+(Y11/X11)*100,0)</f>
        <v>-60.96124311128007</v>
      </c>
      <c r="AA11" s="56">
        <f>SUM(AA6:AA10)</f>
        <v>21489479</v>
      </c>
    </row>
    <row r="12" spans="1:27" ht="12.75">
      <c r="A12" s="57" t="s">
        <v>38</v>
      </c>
      <c r="B12" s="38"/>
      <c r="C12" s="9">
        <v>132544</v>
      </c>
      <c r="D12" s="10"/>
      <c r="E12" s="11">
        <v>2664226</v>
      </c>
      <c r="F12" s="11">
        <v>5151100</v>
      </c>
      <c r="G12" s="11"/>
      <c r="H12" s="11"/>
      <c r="I12" s="11">
        <v>17395</v>
      </c>
      <c r="J12" s="11">
        <v>17395</v>
      </c>
      <c r="K12" s="11"/>
      <c r="L12" s="11">
        <v>26600</v>
      </c>
      <c r="M12" s="11"/>
      <c r="N12" s="11">
        <v>26600</v>
      </c>
      <c r="O12" s="11"/>
      <c r="P12" s="11">
        <v>415936</v>
      </c>
      <c r="Q12" s="11">
        <v>202251</v>
      </c>
      <c r="R12" s="11">
        <v>618187</v>
      </c>
      <c r="S12" s="11"/>
      <c r="T12" s="11"/>
      <c r="U12" s="11"/>
      <c r="V12" s="11"/>
      <c r="W12" s="11">
        <v>662182</v>
      </c>
      <c r="X12" s="11">
        <v>3863325</v>
      </c>
      <c r="Y12" s="11">
        <v>-3201143</v>
      </c>
      <c r="Z12" s="2">
        <v>-82.86</v>
      </c>
      <c r="AA12" s="15">
        <v>5151100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>
        <v>4500000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3375000</v>
      </c>
      <c r="Y14" s="11">
        <v>-3375000</v>
      </c>
      <c r="Z14" s="2">
        <v>-100</v>
      </c>
      <c r="AA14" s="15">
        <v>4500000</v>
      </c>
    </row>
    <row r="15" spans="1:27" ht="12.75">
      <c r="A15" s="57" t="s">
        <v>41</v>
      </c>
      <c r="B15" s="38" t="s">
        <v>42</v>
      </c>
      <c r="C15" s="9">
        <v>501458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105410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300000</v>
      </c>
      <c r="F20" s="63">
        <f t="shared" si="2"/>
        <v>437000</v>
      </c>
      <c r="G20" s="63">
        <f t="shared" si="2"/>
        <v>1200</v>
      </c>
      <c r="H20" s="63">
        <f t="shared" si="2"/>
        <v>15200</v>
      </c>
      <c r="I20" s="63">
        <f t="shared" si="2"/>
        <v>171596</v>
      </c>
      <c r="J20" s="63">
        <f t="shared" si="2"/>
        <v>187996</v>
      </c>
      <c r="K20" s="63">
        <f t="shared" si="2"/>
        <v>11520</v>
      </c>
      <c r="L20" s="63">
        <f t="shared" si="2"/>
        <v>300335</v>
      </c>
      <c r="M20" s="63">
        <f t="shared" si="2"/>
        <v>13723</v>
      </c>
      <c r="N20" s="63">
        <f t="shared" si="2"/>
        <v>325578</v>
      </c>
      <c r="O20" s="63">
        <f t="shared" si="2"/>
        <v>0</v>
      </c>
      <c r="P20" s="63">
        <f t="shared" si="2"/>
        <v>308</v>
      </c>
      <c r="Q20" s="63">
        <f t="shared" si="2"/>
        <v>148930</v>
      </c>
      <c r="R20" s="63">
        <f t="shared" si="2"/>
        <v>149238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662812</v>
      </c>
      <c r="X20" s="63">
        <f t="shared" si="2"/>
        <v>327750</v>
      </c>
      <c r="Y20" s="63">
        <f t="shared" si="2"/>
        <v>335062</v>
      </c>
      <c r="Z20" s="64">
        <f>+IF(X20&lt;&gt;0,+(Y20/X20)*100,0)</f>
        <v>102.23096872616324</v>
      </c>
      <c r="AA20" s="65">
        <f>SUM(AA26:AA33)</f>
        <v>437000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>
        <v>237000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177750</v>
      </c>
      <c r="Y23" s="11">
        <v>-177750</v>
      </c>
      <c r="Z23" s="2">
        <v>-100</v>
      </c>
      <c r="AA23" s="15">
        <v>237000</v>
      </c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237000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177750</v>
      </c>
      <c r="Y26" s="54">
        <f t="shared" si="3"/>
        <v>-177750</v>
      </c>
      <c r="Z26" s="55">
        <f>+IF(X26&lt;&gt;0,+(Y26/X26)*100,0)</f>
        <v>-100</v>
      </c>
      <c r="AA26" s="56">
        <f>SUM(AA21:AA25)</f>
        <v>237000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>
        <v>15200</v>
      </c>
      <c r="I27" s="11">
        <v>151196</v>
      </c>
      <c r="J27" s="11">
        <v>166396</v>
      </c>
      <c r="K27" s="11">
        <v>11520</v>
      </c>
      <c r="L27" s="11">
        <v>300335</v>
      </c>
      <c r="M27" s="11">
        <v>13723</v>
      </c>
      <c r="N27" s="11">
        <v>325578</v>
      </c>
      <c r="O27" s="11"/>
      <c r="P27" s="11">
        <v>308</v>
      </c>
      <c r="Q27" s="11">
        <v>148930</v>
      </c>
      <c r="R27" s="11">
        <v>149238</v>
      </c>
      <c r="S27" s="11"/>
      <c r="T27" s="11"/>
      <c r="U27" s="11"/>
      <c r="V27" s="11"/>
      <c r="W27" s="11">
        <v>641212</v>
      </c>
      <c r="X27" s="11"/>
      <c r="Y27" s="11">
        <v>641212</v>
      </c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300000</v>
      </c>
      <c r="F30" s="11">
        <v>200000</v>
      </c>
      <c r="G30" s="11">
        <v>1200</v>
      </c>
      <c r="H30" s="11"/>
      <c r="I30" s="11">
        <v>20400</v>
      </c>
      <c r="J30" s="11">
        <v>21600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21600</v>
      </c>
      <c r="X30" s="11">
        <v>150000</v>
      </c>
      <c r="Y30" s="11">
        <v>-128400</v>
      </c>
      <c r="Z30" s="2">
        <v>-85.6</v>
      </c>
      <c r="AA30" s="15">
        <v>200000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2619901</v>
      </c>
      <c r="D36" s="10">
        <f t="shared" si="4"/>
        <v>0</v>
      </c>
      <c r="E36" s="11">
        <f t="shared" si="4"/>
        <v>1586284</v>
      </c>
      <c r="F36" s="11">
        <f t="shared" si="4"/>
        <v>829605</v>
      </c>
      <c r="G36" s="11">
        <f t="shared" si="4"/>
        <v>0</v>
      </c>
      <c r="H36" s="11">
        <f t="shared" si="4"/>
        <v>835518</v>
      </c>
      <c r="I36" s="11">
        <f t="shared" si="4"/>
        <v>921382</v>
      </c>
      <c r="J36" s="11">
        <f t="shared" si="4"/>
        <v>1756900</v>
      </c>
      <c r="K36" s="11">
        <f t="shared" si="4"/>
        <v>1092639</v>
      </c>
      <c r="L36" s="11">
        <f t="shared" si="4"/>
        <v>282726</v>
      </c>
      <c r="M36" s="11">
        <f t="shared" si="4"/>
        <v>63591</v>
      </c>
      <c r="N36" s="11">
        <f t="shared" si="4"/>
        <v>1438956</v>
      </c>
      <c r="O36" s="11">
        <f t="shared" si="4"/>
        <v>39464</v>
      </c>
      <c r="P36" s="11">
        <f t="shared" si="4"/>
        <v>246266</v>
      </c>
      <c r="Q36" s="11">
        <f t="shared" si="4"/>
        <v>86785</v>
      </c>
      <c r="R36" s="11">
        <f t="shared" si="4"/>
        <v>372515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3568371</v>
      </c>
      <c r="X36" s="11">
        <f t="shared" si="4"/>
        <v>622204</v>
      </c>
      <c r="Y36" s="11">
        <f t="shared" si="4"/>
        <v>2946167</v>
      </c>
      <c r="Z36" s="2">
        <f aca="true" t="shared" si="5" ref="Z36:Z49">+IF(X36&lt;&gt;0,+(Y36/X36)*100,0)</f>
        <v>473.50499193190655</v>
      </c>
      <c r="AA36" s="15">
        <f>AA6+AA21</f>
        <v>829605</v>
      </c>
    </row>
    <row r="37" spans="1:27" ht="12.75">
      <c r="A37" s="49" t="s">
        <v>33</v>
      </c>
      <c r="B37" s="50"/>
      <c r="C37" s="9">
        <f t="shared" si="4"/>
        <v>250847</v>
      </c>
      <c r="D37" s="10">
        <f t="shared" si="4"/>
        <v>0</v>
      </c>
      <c r="E37" s="11">
        <f t="shared" si="4"/>
        <v>1000000</v>
      </c>
      <c r="F37" s="11">
        <f t="shared" si="4"/>
        <v>3200000</v>
      </c>
      <c r="G37" s="11">
        <f t="shared" si="4"/>
        <v>637393</v>
      </c>
      <c r="H37" s="11">
        <f t="shared" si="4"/>
        <v>0</v>
      </c>
      <c r="I37" s="11">
        <f t="shared" si="4"/>
        <v>0</v>
      </c>
      <c r="J37" s="11">
        <f t="shared" si="4"/>
        <v>637393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62500</v>
      </c>
      <c r="Q37" s="11">
        <f t="shared" si="4"/>
        <v>0</v>
      </c>
      <c r="R37" s="11">
        <f t="shared" si="4"/>
        <v>62500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699893</v>
      </c>
      <c r="X37" s="11">
        <f t="shared" si="4"/>
        <v>2400000</v>
      </c>
      <c r="Y37" s="11">
        <f t="shared" si="4"/>
        <v>-1700107</v>
      </c>
      <c r="Z37" s="2">
        <f t="shared" si="5"/>
        <v>-70.83779166666667</v>
      </c>
      <c r="AA37" s="15">
        <f>AA7+AA22</f>
        <v>3200000</v>
      </c>
    </row>
    <row r="38" spans="1:27" ht="12.75">
      <c r="A38" s="49" t="s">
        <v>34</v>
      </c>
      <c r="B38" s="50"/>
      <c r="C38" s="9">
        <f t="shared" si="4"/>
        <v>760373</v>
      </c>
      <c r="D38" s="10">
        <f t="shared" si="4"/>
        <v>0</v>
      </c>
      <c r="E38" s="11">
        <f t="shared" si="4"/>
        <v>858083</v>
      </c>
      <c r="F38" s="11">
        <f t="shared" si="4"/>
        <v>3019035</v>
      </c>
      <c r="G38" s="11">
        <f t="shared" si="4"/>
        <v>0</v>
      </c>
      <c r="H38" s="11">
        <f t="shared" si="4"/>
        <v>260315</v>
      </c>
      <c r="I38" s="11">
        <f t="shared" si="4"/>
        <v>978528</v>
      </c>
      <c r="J38" s="11">
        <f t="shared" si="4"/>
        <v>1238843</v>
      </c>
      <c r="K38" s="11">
        <f t="shared" si="4"/>
        <v>32301</v>
      </c>
      <c r="L38" s="11">
        <f t="shared" si="4"/>
        <v>29389</v>
      </c>
      <c r="M38" s="11">
        <f t="shared" si="4"/>
        <v>0</v>
      </c>
      <c r="N38" s="11">
        <f t="shared" si="4"/>
        <v>61690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1300533</v>
      </c>
      <c r="X38" s="11">
        <f t="shared" si="4"/>
        <v>2264276</v>
      </c>
      <c r="Y38" s="11">
        <f t="shared" si="4"/>
        <v>-963743</v>
      </c>
      <c r="Z38" s="2">
        <f t="shared" si="5"/>
        <v>-42.56296493890321</v>
      </c>
      <c r="AA38" s="15">
        <f>AA8+AA23</f>
        <v>3019035</v>
      </c>
    </row>
    <row r="39" spans="1:27" ht="12.75">
      <c r="A39" s="49" t="s">
        <v>35</v>
      </c>
      <c r="B39" s="50"/>
      <c r="C39" s="9">
        <f t="shared" si="4"/>
        <v>6834352</v>
      </c>
      <c r="D39" s="10">
        <f t="shared" si="4"/>
        <v>0</v>
      </c>
      <c r="E39" s="11">
        <f t="shared" si="4"/>
        <v>2292807</v>
      </c>
      <c r="F39" s="11">
        <f t="shared" si="4"/>
        <v>14677839</v>
      </c>
      <c r="G39" s="11">
        <f t="shared" si="4"/>
        <v>0</v>
      </c>
      <c r="H39" s="11">
        <f t="shared" si="4"/>
        <v>0</v>
      </c>
      <c r="I39" s="11">
        <f t="shared" si="4"/>
        <v>74087</v>
      </c>
      <c r="J39" s="11">
        <f t="shared" si="4"/>
        <v>74087</v>
      </c>
      <c r="K39" s="11">
        <f t="shared" si="4"/>
        <v>0</v>
      </c>
      <c r="L39" s="11">
        <f t="shared" si="4"/>
        <v>286341</v>
      </c>
      <c r="M39" s="11">
        <f t="shared" si="4"/>
        <v>181449</v>
      </c>
      <c r="N39" s="11">
        <f t="shared" si="4"/>
        <v>467790</v>
      </c>
      <c r="O39" s="11">
        <f t="shared" si="4"/>
        <v>0</v>
      </c>
      <c r="P39" s="11">
        <f t="shared" si="4"/>
        <v>37742</v>
      </c>
      <c r="Q39" s="11">
        <f t="shared" si="4"/>
        <v>143503</v>
      </c>
      <c r="R39" s="11">
        <f t="shared" si="4"/>
        <v>181245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723122</v>
      </c>
      <c r="X39" s="11">
        <f t="shared" si="4"/>
        <v>11008379</v>
      </c>
      <c r="Y39" s="11">
        <f t="shared" si="4"/>
        <v>-10285257</v>
      </c>
      <c r="Z39" s="2">
        <f t="shared" si="5"/>
        <v>-93.43116729538472</v>
      </c>
      <c r="AA39" s="15">
        <f>AA9+AA24</f>
        <v>14677839</v>
      </c>
    </row>
    <row r="40" spans="1:27" ht="12.75">
      <c r="A40" s="49" t="s">
        <v>36</v>
      </c>
      <c r="B40" s="50"/>
      <c r="C40" s="9">
        <f t="shared" si="4"/>
        <v>21142905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31608378</v>
      </c>
      <c r="D41" s="53">
        <f t="shared" si="6"/>
        <v>0</v>
      </c>
      <c r="E41" s="54">
        <f t="shared" si="6"/>
        <v>5737174</v>
      </c>
      <c r="F41" s="54">
        <f t="shared" si="6"/>
        <v>21726479</v>
      </c>
      <c r="G41" s="54">
        <f t="shared" si="6"/>
        <v>637393</v>
      </c>
      <c r="H41" s="54">
        <f t="shared" si="6"/>
        <v>1095833</v>
      </c>
      <c r="I41" s="54">
        <f t="shared" si="6"/>
        <v>1973997</v>
      </c>
      <c r="J41" s="54">
        <f t="shared" si="6"/>
        <v>3707223</v>
      </c>
      <c r="K41" s="54">
        <f t="shared" si="6"/>
        <v>1124940</v>
      </c>
      <c r="L41" s="54">
        <f t="shared" si="6"/>
        <v>598456</v>
      </c>
      <c r="M41" s="54">
        <f t="shared" si="6"/>
        <v>245040</v>
      </c>
      <c r="N41" s="54">
        <f t="shared" si="6"/>
        <v>1968436</v>
      </c>
      <c r="O41" s="54">
        <f t="shared" si="6"/>
        <v>39464</v>
      </c>
      <c r="P41" s="54">
        <f t="shared" si="6"/>
        <v>346508</v>
      </c>
      <c r="Q41" s="54">
        <f t="shared" si="6"/>
        <v>230288</v>
      </c>
      <c r="R41" s="54">
        <f t="shared" si="6"/>
        <v>616260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6291919</v>
      </c>
      <c r="X41" s="54">
        <f t="shared" si="6"/>
        <v>16294859</v>
      </c>
      <c r="Y41" s="54">
        <f t="shared" si="6"/>
        <v>-10002940</v>
      </c>
      <c r="Z41" s="55">
        <f t="shared" si="5"/>
        <v>-61.387091474679224</v>
      </c>
      <c r="AA41" s="56">
        <f>SUM(AA36:AA40)</f>
        <v>21726479</v>
      </c>
    </row>
    <row r="42" spans="1:27" ht="12.75">
      <c r="A42" s="57" t="s">
        <v>38</v>
      </c>
      <c r="B42" s="38"/>
      <c r="C42" s="68">
        <f aca="true" t="shared" si="7" ref="C42:Y48">C12+C27</f>
        <v>132544</v>
      </c>
      <c r="D42" s="69">
        <f t="shared" si="7"/>
        <v>0</v>
      </c>
      <c r="E42" s="70">
        <f t="shared" si="7"/>
        <v>2664226</v>
      </c>
      <c r="F42" s="70">
        <f t="shared" si="7"/>
        <v>5151100</v>
      </c>
      <c r="G42" s="70">
        <f t="shared" si="7"/>
        <v>0</v>
      </c>
      <c r="H42" s="70">
        <f t="shared" si="7"/>
        <v>15200</v>
      </c>
      <c r="I42" s="70">
        <f t="shared" si="7"/>
        <v>168591</v>
      </c>
      <c r="J42" s="70">
        <f t="shared" si="7"/>
        <v>183791</v>
      </c>
      <c r="K42" s="70">
        <f t="shared" si="7"/>
        <v>11520</v>
      </c>
      <c r="L42" s="70">
        <f t="shared" si="7"/>
        <v>326935</v>
      </c>
      <c r="M42" s="70">
        <f t="shared" si="7"/>
        <v>13723</v>
      </c>
      <c r="N42" s="70">
        <f t="shared" si="7"/>
        <v>352178</v>
      </c>
      <c r="O42" s="70">
        <f t="shared" si="7"/>
        <v>0</v>
      </c>
      <c r="P42" s="70">
        <f t="shared" si="7"/>
        <v>416244</v>
      </c>
      <c r="Q42" s="70">
        <f t="shared" si="7"/>
        <v>351181</v>
      </c>
      <c r="R42" s="70">
        <f t="shared" si="7"/>
        <v>767425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1303394</v>
      </c>
      <c r="X42" s="70">
        <f t="shared" si="7"/>
        <v>3863325</v>
      </c>
      <c r="Y42" s="70">
        <f t="shared" si="7"/>
        <v>-2559931</v>
      </c>
      <c r="Z42" s="72">
        <f t="shared" si="5"/>
        <v>-66.26237761513723</v>
      </c>
      <c r="AA42" s="71">
        <f aca="true" t="shared" si="8" ref="AA42:AA48">AA12+AA27</f>
        <v>5151100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4500000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3375000</v>
      </c>
      <c r="Y44" s="70">
        <f t="shared" si="7"/>
        <v>-3375000</v>
      </c>
      <c r="Z44" s="72">
        <f t="shared" si="5"/>
        <v>-100</v>
      </c>
      <c r="AA44" s="71">
        <f t="shared" si="8"/>
        <v>4500000</v>
      </c>
    </row>
    <row r="45" spans="1:27" ht="12.75">
      <c r="A45" s="57" t="s">
        <v>41</v>
      </c>
      <c r="B45" s="38" t="s">
        <v>42</v>
      </c>
      <c r="C45" s="68">
        <f t="shared" si="7"/>
        <v>501458</v>
      </c>
      <c r="D45" s="69">
        <f t="shared" si="7"/>
        <v>0</v>
      </c>
      <c r="E45" s="70">
        <f t="shared" si="7"/>
        <v>300000</v>
      </c>
      <c r="F45" s="70">
        <f t="shared" si="7"/>
        <v>200000</v>
      </c>
      <c r="G45" s="70">
        <f t="shared" si="7"/>
        <v>1200</v>
      </c>
      <c r="H45" s="70">
        <f t="shared" si="7"/>
        <v>0</v>
      </c>
      <c r="I45" s="70">
        <f t="shared" si="7"/>
        <v>20400</v>
      </c>
      <c r="J45" s="70">
        <f t="shared" si="7"/>
        <v>21600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21600</v>
      </c>
      <c r="X45" s="70">
        <f t="shared" si="7"/>
        <v>150000</v>
      </c>
      <c r="Y45" s="70">
        <f t="shared" si="7"/>
        <v>-128400</v>
      </c>
      <c r="Z45" s="72">
        <f t="shared" si="5"/>
        <v>-85.6</v>
      </c>
      <c r="AA45" s="71">
        <f t="shared" si="8"/>
        <v>200000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105410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32347790</v>
      </c>
      <c r="D49" s="81">
        <f t="shared" si="9"/>
        <v>0</v>
      </c>
      <c r="E49" s="82">
        <f t="shared" si="9"/>
        <v>8701400</v>
      </c>
      <c r="F49" s="82">
        <f t="shared" si="9"/>
        <v>31577579</v>
      </c>
      <c r="G49" s="82">
        <f t="shared" si="9"/>
        <v>638593</v>
      </c>
      <c r="H49" s="82">
        <f t="shared" si="9"/>
        <v>1111033</v>
      </c>
      <c r="I49" s="82">
        <f t="shared" si="9"/>
        <v>2162988</v>
      </c>
      <c r="J49" s="82">
        <f t="shared" si="9"/>
        <v>3912614</v>
      </c>
      <c r="K49" s="82">
        <f t="shared" si="9"/>
        <v>1136460</v>
      </c>
      <c r="L49" s="82">
        <f t="shared" si="9"/>
        <v>925391</v>
      </c>
      <c r="M49" s="82">
        <f t="shared" si="9"/>
        <v>258763</v>
      </c>
      <c r="N49" s="82">
        <f t="shared" si="9"/>
        <v>2320614</v>
      </c>
      <c r="O49" s="82">
        <f t="shared" si="9"/>
        <v>39464</v>
      </c>
      <c r="P49" s="82">
        <f t="shared" si="9"/>
        <v>762752</v>
      </c>
      <c r="Q49" s="82">
        <f t="shared" si="9"/>
        <v>581469</v>
      </c>
      <c r="R49" s="82">
        <f t="shared" si="9"/>
        <v>1383685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7616913</v>
      </c>
      <c r="X49" s="82">
        <f t="shared" si="9"/>
        <v>23683184</v>
      </c>
      <c r="Y49" s="82">
        <f t="shared" si="9"/>
        <v>-16066271</v>
      </c>
      <c r="Z49" s="83">
        <f t="shared" si="5"/>
        <v>-67.83830670740893</v>
      </c>
      <c r="AA49" s="84">
        <f>SUM(AA41:AA48)</f>
        <v>31577579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1512000</v>
      </c>
      <c r="F51" s="70">
        <f t="shared" si="10"/>
        <v>1269000</v>
      </c>
      <c r="G51" s="70">
        <f t="shared" si="10"/>
        <v>25025</v>
      </c>
      <c r="H51" s="70">
        <f t="shared" si="10"/>
        <v>84147</v>
      </c>
      <c r="I51" s="70">
        <f t="shared" si="10"/>
        <v>183552</v>
      </c>
      <c r="J51" s="70">
        <f t="shared" si="10"/>
        <v>292724</v>
      </c>
      <c r="K51" s="70">
        <f t="shared" si="10"/>
        <v>71238</v>
      </c>
      <c r="L51" s="70">
        <f t="shared" si="10"/>
        <v>220458</v>
      </c>
      <c r="M51" s="70">
        <f t="shared" si="10"/>
        <v>34476</v>
      </c>
      <c r="N51" s="70">
        <f t="shared" si="10"/>
        <v>326172</v>
      </c>
      <c r="O51" s="70">
        <f t="shared" si="10"/>
        <v>89029</v>
      </c>
      <c r="P51" s="70">
        <f t="shared" si="10"/>
        <v>0</v>
      </c>
      <c r="Q51" s="70">
        <f t="shared" si="10"/>
        <v>56885</v>
      </c>
      <c r="R51" s="70">
        <f t="shared" si="10"/>
        <v>145914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764810</v>
      </c>
      <c r="X51" s="70">
        <f t="shared" si="10"/>
        <v>951750</v>
      </c>
      <c r="Y51" s="70">
        <f t="shared" si="10"/>
        <v>-186940</v>
      </c>
      <c r="Z51" s="72">
        <f>+IF(X51&lt;&gt;0,+(Y51/X51)*100,0)</f>
        <v>-19.641712634620436</v>
      </c>
      <c r="AA51" s="71">
        <f>SUM(AA57:AA61)</f>
        <v>1269000</v>
      </c>
    </row>
    <row r="52" spans="1:27" ht="12.75">
      <c r="A52" s="87" t="s">
        <v>32</v>
      </c>
      <c r="B52" s="50"/>
      <c r="C52" s="9"/>
      <c r="D52" s="10"/>
      <c r="E52" s="11">
        <v>124000</v>
      </c>
      <c r="F52" s="11">
        <v>138000</v>
      </c>
      <c r="G52" s="11">
        <v>83</v>
      </c>
      <c r="H52" s="11"/>
      <c r="I52" s="11"/>
      <c r="J52" s="11">
        <v>83</v>
      </c>
      <c r="K52" s="11"/>
      <c r="L52" s="11">
        <v>1252</v>
      </c>
      <c r="M52" s="11"/>
      <c r="N52" s="11">
        <v>1252</v>
      </c>
      <c r="O52" s="11"/>
      <c r="P52" s="11"/>
      <c r="Q52" s="11">
        <v>1218</v>
      </c>
      <c r="R52" s="11">
        <v>1218</v>
      </c>
      <c r="S52" s="11"/>
      <c r="T52" s="11"/>
      <c r="U52" s="11"/>
      <c r="V52" s="11"/>
      <c r="W52" s="11">
        <v>2553</v>
      </c>
      <c r="X52" s="11">
        <v>103500</v>
      </c>
      <c r="Y52" s="11">
        <v>-100947</v>
      </c>
      <c r="Z52" s="2">
        <v>-97.53</v>
      </c>
      <c r="AA52" s="15">
        <v>138000</v>
      </c>
    </row>
    <row r="53" spans="1:27" ht="12.75">
      <c r="A53" s="87" t="s">
        <v>33</v>
      </c>
      <c r="B53" s="50"/>
      <c r="C53" s="9"/>
      <c r="D53" s="10"/>
      <c r="E53" s="11">
        <v>62500</v>
      </c>
      <c r="F53" s="11">
        <v>64000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48000</v>
      </c>
      <c r="Y53" s="11">
        <v>-48000</v>
      </c>
      <c r="Z53" s="2">
        <v>-100</v>
      </c>
      <c r="AA53" s="15">
        <v>64000</v>
      </c>
    </row>
    <row r="54" spans="1:27" ht="12.75">
      <c r="A54" s="87" t="s">
        <v>34</v>
      </c>
      <c r="B54" s="50"/>
      <c r="C54" s="9"/>
      <c r="D54" s="10"/>
      <c r="E54" s="11">
        <v>156500</v>
      </c>
      <c r="F54" s="11">
        <v>141500</v>
      </c>
      <c r="G54" s="11">
        <v>570</v>
      </c>
      <c r="H54" s="11"/>
      <c r="I54" s="11"/>
      <c r="J54" s="11">
        <v>570</v>
      </c>
      <c r="K54" s="11">
        <v>720</v>
      </c>
      <c r="L54" s="11">
        <v>3177</v>
      </c>
      <c r="M54" s="11"/>
      <c r="N54" s="11">
        <v>3897</v>
      </c>
      <c r="O54" s="11"/>
      <c r="P54" s="11"/>
      <c r="Q54" s="11">
        <v>5142</v>
      </c>
      <c r="R54" s="11">
        <v>5142</v>
      </c>
      <c r="S54" s="11"/>
      <c r="T54" s="11"/>
      <c r="U54" s="11"/>
      <c r="V54" s="11"/>
      <c r="W54" s="11">
        <v>9609</v>
      </c>
      <c r="X54" s="11">
        <v>106125</v>
      </c>
      <c r="Y54" s="11">
        <v>-96516</v>
      </c>
      <c r="Z54" s="2">
        <v>-90.95</v>
      </c>
      <c r="AA54" s="15">
        <v>141500</v>
      </c>
    </row>
    <row r="55" spans="1:27" ht="12.75">
      <c r="A55" s="87" t="s">
        <v>35</v>
      </c>
      <c r="B55" s="50"/>
      <c r="C55" s="9"/>
      <c r="D55" s="10"/>
      <c r="E55" s="11">
        <v>65000</v>
      </c>
      <c r="F55" s="11">
        <v>55000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41250</v>
      </c>
      <c r="Y55" s="11">
        <v>-41250</v>
      </c>
      <c r="Z55" s="2">
        <v>-100</v>
      </c>
      <c r="AA55" s="15">
        <v>55000</v>
      </c>
    </row>
    <row r="56" spans="1:27" ht="12.75">
      <c r="A56" s="87" t="s">
        <v>36</v>
      </c>
      <c r="B56" s="50"/>
      <c r="C56" s="9"/>
      <c r="D56" s="10"/>
      <c r="E56" s="11">
        <v>30000</v>
      </c>
      <c r="F56" s="11">
        <v>40000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30000</v>
      </c>
      <c r="Y56" s="11">
        <v>-30000</v>
      </c>
      <c r="Z56" s="2">
        <v>-100</v>
      </c>
      <c r="AA56" s="15">
        <v>40000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438000</v>
      </c>
      <c r="F57" s="54">
        <f t="shared" si="11"/>
        <v>438500</v>
      </c>
      <c r="G57" s="54">
        <f t="shared" si="11"/>
        <v>653</v>
      </c>
      <c r="H57" s="54">
        <f t="shared" si="11"/>
        <v>0</v>
      </c>
      <c r="I57" s="54">
        <f t="shared" si="11"/>
        <v>0</v>
      </c>
      <c r="J57" s="54">
        <f t="shared" si="11"/>
        <v>653</v>
      </c>
      <c r="K57" s="54">
        <f t="shared" si="11"/>
        <v>720</v>
      </c>
      <c r="L57" s="54">
        <f t="shared" si="11"/>
        <v>4429</v>
      </c>
      <c r="M57" s="54">
        <f t="shared" si="11"/>
        <v>0</v>
      </c>
      <c r="N57" s="54">
        <f t="shared" si="11"/>
        <v>5149</v>
      </c>
      <c r="O57" s="54">
        <f t="shared" si="11"/>
        <v>0</v>
      </c>
      <c r="P57" s="54">
        <f t="shared" si="11"/>
        <v>0</v>
      </c>
      <c r="Q57" s="54">
        <f t="shared" si="11"/>
        <v>6360</v>
      </c>
      <c r="R57" s="54">
        <f t="shared" si="11"/>
        <v>6360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12162</v>
      </c>
      <c r="X57" s="54">
        <f t="shared" si="11"/>
        <v>328875</v>
      </c>
      <c r="Y57" s="54">
        <f t="shared" si="11"/>
        <v>-316713</v>
      </c>
      <c r="Z57" s="55">
        <f>+IF(X57&lt;&gt;0,+(Y57/X57)*100,0)</f>
        <v>-96.30193842645382</v>
      </c>
      <c r="AA57" s="56">
        <f>SUM(AA52:AA56)</f>
        <v>438500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>
        <v>2548</v>
      </c>
      <c r="H58" s="11">
        <v>6240</v>
      </c>
      <c r="I58" s="11">
        <v>8152</v>
      </c>
      <c r="J58" s="11">
        <v>16940</v>
      </c>
      <c r="K58" s="11">
        <v>7200</v>
      </c>
      <c r="L58" s="11">
        <v>1922</v>
      </c>
      <c r="M58" s="11">
        <v>3412</v>
      </c>
      <c r="N58" s="11">
        <v>12534</v>
      </c>
      <c r="O58" s="11">
        <v>67</v>
      </c>
      <c r="P58" s="11"/>
      <c r="Q58" s="11"/>
      <c r="R58" s="11">
        <v>67</v>
      </c>
      <c r="S58" s="11"/>
      <c r="T58" s="11"/>
      <c r="U58" s="11"/>
      <c r="V58" s="11"/>
      <c r="W58" s="11">
        <v>29541</v>
      </c>
      <c r="X58" s="11"/>
      <c r="Y58" s="11">
        <v>29541</v>
      </c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>
        <v>441</v>
      </c>
      <c r="H60" s="11">
        <v>7620</v>
      </c>
      <c r="I60" s="11"/>
      <c r="J60" s="11">
        <v>8061</v>
      </c>
      <c r="K60" s="11">
        <v>4399</v>
      </c>
      <c r="L60" s="11"/>
      <c r="M60" s="11"/>
      <c r="N60" s="11">
        <v>4399</v>
      </c>
      <c r="O60" s="11">
        <v>1995</v>
      </c>
      <c r="P60" s="11"/>
      <c r="Q60" s="11">
        <v>1614</v>
      </c>
      <c r="R60" s="11">
        <v>3609</v>
      </c>
      <c r="S60" s="11"/>
      <c r="T60" s="11"/>
      <c r="U60" s="11"/>
      <c r="V60" s="11"/>
      <c r="W60" s="11">
        <v>16069</v>
      </c>
      <c r="X60" s="11"/>
      <c r="Y60" s="11">
        <v>16069</v>
      </c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1074000</v>
      </c>
      <c r="F61" s="11">
        <v>830500</v>
      </c>
      <c r="G61" s="11">
        <v>21383</v>
      </c>
      <c r="H61" s="11">
        <v>70287</v>
      </c>
      <c r="I61" s="11">
        <v>175400</v>
      </c>
      <c r="J61" s="11">
        <v>267070</v>
      </c>
      <c r="K61" s="11">
        <v>58919</v>
      </c>
      <c r="L61" s="11">
        <v>214107</v>
      </c>
      <c r="M61" s="11">
        <v>31064</v>
      </c>
      <c r="N61" s="11">
        <v>304090</v>
      </c>
      <c r="O61" s="11">
        <v>86967</v>
      </c>
      <c r="P61" s="11"/>
      <c r="Q61" s="11">
        <v>48911</v>
      </c>
      <c r="R61" s="11">
        <v>135878</v>
      </c>
      <c r="S61" s="11"/>
      <c r="T61" s="11"/>
      <c r="U61" s="11"/>
      <c r="V61" s="11"/>
      <c r="W61" s="11">
        <v>707038</v>
      </c>
      <c r="X61" s="11">
        <v>622875</v>
      </c>
      <c r="Y61" s="11">
        <v>84163</v>
      </c>
      <c r="Z61" s="2">
        <v>13.51</v>
      </c>
      <c r="AA61" s="15">
        <v>830500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>
        <v>1512000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1512000</v>
      </c>
      <c r="F68" s="11"/>
      <c r="G68" s="11">
        <v>50121</v>
      </c>
      <c r="H68" s="11">
        <v>94582</v>
      </c>
      <c r="I68" s="11">
        <v>183552</v>
      </c>
      <c r="J68" s="11">
        <v>328255</v>
      </c>
      <c r="K68" s="11">
        <v>71238</v>
      </c>
      <c r="L68" s="11">
        <v>220458</v>
      </c>
      <c r="M68" s="11">
        <v>34475</v>
      </c>
      <c r="N68" s="11">
        <v>326171</v>
      </c>
      <c r="O68" s="11">
        <v>89028</v>
      </c>
      <c r="P68" s="11">
        <v>33714</v>
      </c>
      <c r="Q68" s="11">
        <v>56885</v>
      </c>
      <c r="R68" s="11">
        <v>179627</v>
      </c>
      <c r="S68" s="11"/>
      <c r="T68" s="11"/>
      <c r="U68" s="11"/>
      <c r="V68" s="11"/>
      <c r="W68" s="11">
        <v>834053</v>
      </c>
      <c r="X68" s="11"/>
      <c r="Y68" s="11">
        <v>834053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3024000</v>
      </c>
      <c r="F69" s="82">
        <f t="shared" si="12"/>
        <v>0</v>
      </c>
      <c r="G69" s="82">
        <f t="shared" si="12"/>
        <v>50121</v>
      </c>
      <c r="H69" s="82">
        <f t="shared" si="12"/>
        <v>94582</v>
      </c>
      <c r="I69" s="82">
        <f t="shared" si="12"/>
        <v>183552</v>
      </c>
      <c r="J69" s="82">
        <f t="shared" si="12"/>
        <v>328255</v>
      </c>
      <c r="K69" s="82">
        <f t="shared" si="12"/>
        <v>71238</v>
      </c>
      <c r="L69" s="82">
        <f t="shared" si="12"/>
        <v>220458</v>
      </c>
      <c r="M69" s="82">
        <f t="shared" si="12"/>
        <v>34475</v>
      </c>
      <c r="N69" s="82">
        <f t="shared" si="12"/>
        <v>326171</v>
      </c>
      <c r="O69" s="82">
        <f t="shared" si="12"/>
        <v>89028</v>
      </c>
      <c r="P69" s="82">
        <f t="shared" si="12"/>
        <v>33714</v>
      </c>
      <c r="Q69" s="82">
        <f t="shared" si="12"/>
        <v>56885</v>
      </c>
      <c r="R69" s="82">
        <f t="shared" si="12"/>
        <v>179627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834053</v>
      </c>
      <c r="X69" s="82">
        <f t="shared" si="12"/>
        <v>0</v>
      </c>
      <c r="Y69" s="82">
        <f t="shared" si="12"/>
        <v>834053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18486675</v>
      </c>
      <c r="D5" s="45">
        <f t="shared" si="0"/>
        <v>0</v>
      </c>
      <c r="E5" s="46">
        <f t="shared" si="0"/>
        <v>3863689</v>
      </c>
      <c r="F5" s="46">
        <f t="shared" si="0"/>
        <v>3863689</v>
      </c>
      <c r="G5" s="46">
        <f t="shared" si="0"/>
        <v>583720</v>
      </c>
      <c r="H5" s="46">
        <f t="shared" si="0"/>
        <v>378023</v>
      </c>
      <c r="I5" s="46">
        <f t="shared" si="0"/>
        <v>541967</v>
      </c>
      <c r="J5" s="46">
        <f t="shared" si="0"/>
        <v>1503710</v>
      </c>
      <c r="K5" s="46">
        <f t="shared" si="0"/>
        <v>4841</v>
      </c>
      <c r="L5" s="46">
        <f t="shared" si="0"/>
        <v>43365</v>
      </c>
      <c r="M5" s="46">
        <f t="shared" si="0"/>
        <v>7836935</v>
      </c>
      <c r="N5" s="46">
        <f t="shared" si="0"/>
        <v>7885141</v>
      </c>
      <c r="O5" s="46">
        <f t="shared" si="0"/>
        <v>2313860</v>
      </c>
      <c r="P5" s="46">
        <f t="shared" si="0"/>
        <v>3750513</v>
      </c>
      <c r="Q5" s="46">
        <f t="shared" si="0"/>
        <v>5055011</v>
      </c>
      <c r="R5" s="46">
        <f t="shared" si="0"/>
        <v>11119384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20508235</v>
      </c>
      <c r="X5" s="46">
        <f t="shared" si="0"/>
        <v>2897767</v>
      </c>
      <c r="Y5" s="46">
        <f t="shared" si="0"/>
        <v>17610468</v>
      </c>
      <c r="Z5" s="47">
        <f>+IF(X5&lt;&gt;0,+(Y5/X5)*100,0)</f>
        <v>607.7254658500839</v>
      </c>
      <c r="AA5" s="48">
        <f>SUM(AA11:AA18)</f>
        <v>3863689</v>
      </c>
    </row>
    <row r="6" spans="1:27" ht="12.75">
      <c r="A6" s="49" t="s">
        <v>32</v>
      </c>
      <c r="B6" s="50"/>
      <c r="C6" s="9">
        <v>3771417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>
        <v>429466</v>
      </c>
      <c r="P6" s="11">
        <v>743021</v>
      </c>
      <c r="Q6" s="11">
        <v>1174218</v>
      </c>
      <c r="R6" s="11">
        <v>2346705</v>
      </c>
      <c r="S6" s="11"/>
      <c r="T6" s="11"/>
      <c r="U6" s="11"/>
      <c r="V6" s="11"/>
      <c r="W6" s="11">
        <v>2346705</v>
      </c>
      <c r="X6" s="11"/>
      <c r="Y6" s="11">
        <v>2346705</v>
      </c>
      <c r="Z6" s="2"/>
      <c r="AA6" s="15"/>
    </row>
    <row r="7" spans="1:27" ht="12.75">
      <c r="A7" s="49" t="s">
        <v>33</v>
      </c>
      <c r="B7" s="50"/>
      <c r="C7" s="9">
        <v>2618155</v>
      </c>
      <c r="D7" s="10"/>
      <c r="E7" s="11">
        <v>2053831</v>
      </c>
      <c r="F7" s="11">
        <v>2053831</v>
      </c>
      <c r="G7" s="11">
        <v>583720</v>
      </c>
      <c r="H7" s="11"/>
      <c r="I7" s="11">
        <v>541967</v>
      </c>
      <c r="J7" s="11">
        <v>1125687</v>
      </c>
      <c r="K7" s="11"/>
      <c r="L7" s="11"/>
      <c r="M7" s="11"/>
      <c r="N7" s="11"/>
      <c r="O7" s="11">
        <v>497438</v>
      </c>
      <c r="P7" s="11">
        <v>225000</v>
      </c>
      <c r="Q7" s="11">
        <v>14881</v>
      </c>
      <c r="R7" s="11">
        <v>737319</v>
      </c>
      <c r="S7" s="11"/>
      <c r="T7" s="11"/>
      <c r="U7" s="11"/>
      <c r="V7" s="11"/>
      <c r="W7" s="11">
        <v>1863006</v>
      </c>
      <c r="X7" s="11">
        <v>1540373</v>
      </c>
      <c r="Y7" s="11">
        <v>322633</v>
      </c>
      <c r="Z7" s="2">
        <v>20.95</v>
      </c>
      <c r="AA7" s="15">
        <v>2053831</v>
      </c>
    </row>
    <row r="8" spans="1:27" ht="12.75">
      <c r="A8" s="49" t="s">
        <v>34</v>
      </c>
      <c r="B8" s="50"/>
      <c r="C8" s="9">
        <v>362372</v>
      </c>
      <c r="D8" s="10"/>
      <c r="E8" s="11">
        <v>99858</v>
      </c>
      <c r="F8" s="11">
        <v>99858</v>
      </c>
      <c r="G8" s="11"/>
      <c r="H8" s="11"/>
      <c r="I8" s="11"/>
      <c r="J8" s="11"/>
      <c r="K8" s="11"/>
      <c r="L8" s="11"/>
      <c r="M8" s="11">
        <v>159800</v>
      </c>
      <c r="N8" s="11">
        <v>159800</v>
      </c>
      <c r="O8" s="11">
        <v>101850</v>
      </c>
      <c r="P8" s="11">
        <v>107357</v>
      </c>
      <c r="Q8" s="11"/>
      <c r="R8" s="11">
        <v>209207</v>
      </c>
      <c r="S8" s="11"/>
      <c r="T8" s="11"/>
      <c r="U8" s="11"/>
      <c r="V8" s="11"/>
      <c r="W8" s="11">
        <v>369007</v>
      </c>
      <c r="X8" s="11">
        <v>74894</v>
      </c>
      <c r="Y8" s="11">
        <v>294113</v>
      </c>
      <c r="Z8" s="2">
        <v>392.71</v>
      </c>
      <c r="AA8" s="15">
        <v>99858</v>
      </c>
    </row>
    <row r="9" spans="1:27" ht="12.75">
      <c r="A9" s="49" t="s">
        <v>35</v>
      </c>
      <c r="B9" s="50"/>
      <c r="C9" s="9">
        <v>8136231</v>
      </c>
      <c r="D9" s="10"/>
      <c r="E9" s="11"/>
      <c r="F9" s="11"/>
      <c r="G9" s="11"/>
      <c r="H9" s="11">
        <v>376917</v>
      </c>
      <c r="I9" s="11"/>
      <c r="J9" s="11">
        <v>376917</v>
      </c>
      <c r="K9" s="11"/>
      <c r="L9" s="11"/>
      <c r="M9" s="11">
        <v>7649534</v>
      </c>
      <c r="N9" s="11">
        <v>7649534</v>
      </c>
      <c r="O9" s="11">
        <v>837565</v>
      </c>
      <c r="P9" s="11">
        <v>2418464</v>
      </c>
      <c r="Q9" s="11">
        <v>3798046</v>
      </c>
      <c r="R9" s="11">
        <v>7054075</v>
      </c>
      <c r="S9" s="11"/>
      <c r="T9" s="11"/>
      <c r="U9" s="11"/>
      <c r="V9" s="11"/>
      <c r="W9" s="11">
        <v>15080526</v>
      </c>
      <c r="X9" s="11"/>
      <c r="Y9" s="11">
        <v>15080526</v>
      </c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14888175</v>
      </c>
      <c r="D11" s="53">
        <f t="shared" si="1"/>
        <v>0</v>
      </c>
      <c r="E11" s="54">
        <f t="shared" si="1"/>
        <v>2153689</v>
      </c>
      <c r="F11" s="54">
        <f t="shared" si="1"/>
        <v>2153689</v>
      </c>
      <c r="G11" s="54">
        <f t="shared" si="1"/>
        <v>583720</v>
      </c>
      <c r="H11" s="54">
        <f t="shared" si="1"/>
        <v>376917</v>
      </c>
      <c r="I11" s="54">
        <f t="shared" si="1"/>
        <v>541967</v>
      </c>
      <c r="J11" s="54">
        <f t="shared" si="1"/>
        <v>1502604</v>
      </c>
      <c r="K11" s="54">
        <f t="shared" si="1"/>
        <v>0</v>
      </c>
      <c r="L11" s="54">
        <f t="shared" si="1"/>
        <v>0</v>
      </c>
      <c r="M11" s="54">
        <f t="shared" si="1"/>
        <v>7809334</v>
      </c>
      <c r="N11" s="54">
        <f t="shared" si="1"/>
        <v>7809334</v>
      </c>
      <c r="O11" s="54">
        <f t="shared" si="1"/>
        <v>1866319</v>
      </c>
      <c r="P11" s="54">
        <f t="shared" si="1"/>
        <v>3493842</v>
      </c>
      <c r="Q11" s="54">
        <f t="shared" si="1"/>
        <v>4987145</v>
      </c>
      <c r="R11" s="54">
        <f t="shared" si="1"/>
        <v>10347306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19659244</v>
      </c>
      <c r="X11" s="54">
        <f t="shared" si="1"/>
        <v>1615267</v>
      </c>
      <c r="Y11" s="54">
        <f t="shared" si="1"/>
        <v>18043977</v>
      </c>
      <c r="Z11" s="55">
        <f>+IF(X11&lt;&gt;0,+(Y11/X11)*100,0)</f>
        <v>1117.0894347497967</v>
      </c>
      <c r="AA11" s="56">
        <f>SUM(AA6:AA10)</f>
        <v>2153689</v>
      </c>
    </row>
    <row r="12" spans="1:27" ht="12.75">
      <c r="A12" s="57" t="s">
        <v>38</v>
      </c>
      <c r="B12" s="38"/>
      <c r="C12" s="9"/>
      <c r="D12" s="10"/>
      <c r="E12" s="11">
        <v>510000</v>
      </c>
      <c r="F12" s="11">
        <v>510000</v>
      </c>
      <c r="G12" s="11"/>
      <c r="H12" s="11"/>
      <c r="I12" s="11"/>
      <c r="J12" s="11"/>
      <c r="K12" s="11"/>
      <c r="L12" s="11"/>
      <c r="M12" s="11"/>
      <c r="N12" s="11"/>
      <c r="O12" s="11">
        <v>91298</v>
      </c>
      <c r="P12" s="11">
        <v>243788</v>
      </c>
      <c r="Q12" s="11">
        <v>47792</v>
      </c>
      <c r="R12" s="11">
        <v>382878</v>
      </c>
      <c r="S12" s="11"/>
      <c r="T12" s="11"/>
      <c r="U12" s="11"/>
      <c r="V12" s="11"/>
      <c r="W12" s="11">
        <v>382878</v>
      </c>
      <c r="X12" s="11">
        <v>382500</v>
      </c>
      <c r="Y12" s="11">
        <v>378</v>
      </c>
      <c r="Z12" s="2">
        <v>0.1</v>
      </c>
      <c r="AA12" s="15">
        <v>510000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3323660</v>
      </c>
      <c r="D15" s="10"/>
      <c r="E15" s="11">
        <v>1200000</v>
      </c>
      <c r="F15" s="11">
        <v>1200000</v>
      </c>
      <c r="G15" s="11"/>
      <c r="H15" s="11">
        <v>1106</v>
      </c>
      <c r="I15" s="11"/>
      <c r="J15" s="11">
        <v>1106</v>
      </c>
      <c r="K15" s="11">
        <v>4841</v>
      </c>
      <c r="L15" s="11">
        <v>43365</v>
      </c>
      <c r="M15" s="11">
        <v>27601</v>
      </c>
      <c r="N15" s="11">
        <v>75807</v>
      </c>
      <c r="O15" s="11">
        <v>356243</v>
      </c>
      <c r="P15" s="11">
        <v>12883</v>
      </c>
      <c r="Q15" s="11">
        <v>20074</v>
      </c>
      <c r="R15" s="11">
        <v>389200</v>
      </c>
      <c r="S15" s="11"/>
      <c r="T15" s="11"/>
      <c r="U15" s="11"/>
      <c r="V15" s="11"/>
      <c r="W15" s="11">
        <v>466113</v>
      </c>
      <c r="X15" s="11">
        <v>900000</v>
      </c>
      <c r="Y15" s="11">
        <v>-433887</v>
      </c>
      <c r="Z15" s="2">
        <v>-48.21</v>
      </c>
      <c r="AA15" s="15">
        <v>1200000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274840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30304405</v>
      </c>
      <c r="F20" s="63">
        <f t="shared" si="2"/>
        <v>30304405</v>
      </c>
      <c r="G20" s="63">
        <f t="shared" si="2"/>
        <v>649448</v>
      </c>
      <c r="H20" s="63">
        <f t="shared" si="2"/>
        <v>174703</v>
      </c>
      <c r="I20" s="63">
        <f t="shared" si="2"/>
        <v>986653</v>
      </c>
      <c r="J20" s="63">
        <f t="shared" si="2"/>
        <v>1810804</v>
      </c>
      <c r="K20" s="63">
        <f t="shared" si="2"/>
        <v>238024</v>
      </c>
      <c r="L20" s="63">
        <f t="shared" si="2"/>
        <v>463850</v>
      </c>
      <c r="M20" s="63">
        <f t="shared" si="2"/>
        <v>498642</v>
      </c>
      <c r="N20" s="63">
        <f t="shared" si="2"/>
        <v>1200516</v>
      </c>
      <c r="O20" s="63">
        <f t="shared" si="2"/>
        <v>6567</v>
      </c>
      <c r="P20" s="63">
        <f t="shared" si="2"/>
        <v>18477</v>
      </c>
      <c r="Q20" s="63">
        <f t="shared" si="2"/>
        <v>0</v>
      </c>
      <c r="R20" s="63">
        <f t="shared" si="2"/>
        <v>25044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3036364</v>
      </c>
      <c r="X20" s="63">
        <f t="shared" si="2"/>
        <v>22728304</v>
      </c>
      <c r="Y20" s="63">
        <f t="shared" si="2"/>
        <v>-19691940</v>
      </c>
      <c r="Z20" s="64">
        <f>+IF(X20&lt;&gt;0,+(Y20/X20)*100,0)</f>
        <v>-86.64060459592585</v>
      </c>
      <c r="AA20" s="65">
        <f>SUM(AA26:AA33)</f>
        <v>30304405</v>
      </c>
    </row>
    <row r="21" spans="1:27" ht="12.75">
      <c r="A21" s="49" t="s">
        <v>32</v>
      </c>
      <c r="B21" s="50"/>
      <c r="C21" s="9"/>
      <c r="D21" s="10"/>
      <c r="E21" s="11">
        <v>6063792</v>
      </c>
      <c r="F21" s="11">
        <v>6063792</v>
      </c>
      <c r="G21" s="11">
        <v>529710</v>
      </c>
      <c r="H21" s="11"/>
      <c r="I21" s="11">
        <v>667125</v>
      </c>
      <c r="J21" s="11">
        <v>1196835</v>
      </c>
      <c r="K21" s="11"/>
      <c r="L21" s="11"/>
      <c r="M21" s="11">
        <v>164800</v>
      </c>
      <c r="N21" s="11">
        <v>164800</v>
      </c>
      <c r="O21" s="11"/>
      <c r="P21" s="11"/>
      <c r="Q21" s="11"/>
      <c r="R21" s="11"/>
      <c r="S21" s="11"/>
      <c r="T21" s="11"/>
      <c r="U21" s="11"/>
      <c r="V21" s="11"/>
      <c r="W21" s="11">
        <v>1361635</v>
      </c>
      <c r="X21" s="11">
        <v>4547844</v>
      </c>
      <c r="Y21" s="11">
        <v>-3186209</v>
      </c>
      <c r="Z21" s="2">
        <v>-70.06</v>
      </c>
      <c r="AA21" s="15">
        <v>6063792</v>
      </c>
    </row>
    <row r="22" spans="1:27" ht="12.75">
      <c r="A22" s="49" t="s">
        <v>33</v>
      </c>
      <c r="B22" s="50"/>
      <c r="C22" s="9"/>
      <c r="D22" s="10"/>
      <c r="E22" s="11">
        <v>4500000</v>
      </c>
      <c r="F22" s="11">
        <v>4500000</v>
      </c>
      <c r="G22" s="11"/>
      <c r="H22" s="11"/>
      <c r="I22" s="11">
        <v>168750</v>
      </c>
      <c r="J22" s="11">
        <v>168750</v>
      </c>
      <c r="K22" s="11"/>
      <c r="L22" s="11"/>
      <c r="M22" s="11">
        <v>43893</v>
      </c>
      <c r="N22" s="11">
        <v>43893</v>
      </c>
      <c r="O22" s="11"/>
      <c r="P22" s="11"/>
      <c r="Q22" s="11"/>
      <c r="R22" s="11"/>
      <c r="S22" s="11"/>
      <c r="T22" s="11"/>
      <c r="U22" s="11"/>
      <c r="V22" s="11"/>
      <c r="W22" s="11">
        <v>212643</v>
      </c>
      <c r="X22" s="11">
        <v>3375000</v>
      </c>
      <c r="Y22" s="11">
        <v>-3162357</v>
      </c>
      <c r="Z22" s="2">
        <v>-93.7</v>
      </c>
      <c r="AA22" s="15">
        <v>4500000</v>
      </c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>
        <v>6658185</v>
      </c>
      <c r="F24" s="11">
        <v>6658185</v>
      </c>
      <c r="G24" s="11"/>
      <c r="H24" s="11"/>
      <c r="I24" s="11">
        <v>92843</v>
      </c>
      <c r="J24" s="11">
        <v>92843</v>
      </c>
      <c r="K24" s="11">
        <v>68273</v>
      </c>
      <c r="L24" s="11">
        <v>343572</v>
      </c>
      <c r="M24" s="11">
        <v>166132</v>
      </c>
      <c r="N24" s="11">
        <v>577977</v>
      </c>
      <c r="O24" s="11"/>
      <c r="P24" s="11"/>
      <c r="Q24" s="11"/>
      <c r="R24" s="11"/>
      <c r="S24" s="11"/>
      <c r="T24" s="11"/>
      <c r="U24" s="11"/>
      <c r="V24" s="11"/>
      <c r="W24" s="11">
        <v>670820</v>
      </c>
      <c r="X24" s="11">
        <v>4993639</v>
      </c>
      <c r="Y24" s="11">
        <v>-4322819</v>
      </c>
      <c r="Z24" s="2">
        <v>-86.57</v>
      </c>
      <c r="AA24" s="15">
        <v>6658185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17221977</v>
      </c>
      <c r="F26" s="54">
        <f t="shared" si="3"/>
        <v>17221977</v>
      </c>
      <c r="G26" s="54">
        <f t="shared" si="3"/>
        <v>529710</v>
      </c>
      <c r="H26" s="54">
        <f t="shared" si="3"/>
        <v>0</v>
      </c>
      <c r="I26" s="54">
        <f t="shared" si="3"/>
        <v>928718</v>
      </c>
      <c r="J26" s="54">
        <f t="shared" si="3"/>
        <v>1458428</v>
      </c>
      <c r="K26" s="54">
        <f t="shared" si="3"/>
        <v>68273</v>
      </c>
      <c r="L26" s="54">
        <f t="shared" si="3"/>
        <v>343572</v>
      </c>
      <c r="M26" s="54">
        <f t="shared" si="3"/>
        <v>374825</v>
      </c>
      <c r="N26" s="54">
        <f t="shared" si="3"/>
        <v>786670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2245098</v>
      </c>
      <c r="X26" s="54">
        <f t="shared" si="3"/>
        <v>12916483</v>
      </c>
      <c r="Y26" s="54">
        <f t="shared" si="3"/>
        <v>-10671385</v>
      </c>
      <c r="Z26" s="55">
        <f>+IF(X26&lt;&gt;0,+(Y26/X26)*100,0)</f>
        <v>-82.61834897316862</v>
      </c>
      <c r="AA26" s="56">
        <f>SUM(AA21:AA25)</f>
        <v>17221977</v>
      </c>
    </row>
    <row r="27" spans="1:27" ht="12.75">
      <c r="A27" s="57" t="s">
        <v>38</v>
      </c>
      <c r="B27" s="67"/>
      <c r="C27" s="9"/>
      <c r="D27" s="10"/>
      <c r="E27" s="11">
        <v>13082428</v>
      </c>
      <c r="F27" s="11">
        <v>13082428</v>
      </c>
      <c r="G27" s="11">
        <v>90176</v>
      </c>
      <c r="H27" s="11">
        <v>50121</v>
      </c>
      <c r="I27" s="11">
        <v>53940</v>
      </c>
      <c r="J27" s="11">
        <v>194237</v>
      </c>
      <c r="K27" s="11">
        <v>169751</v>
      </c>
      <c r="L27" s="11">
        <v>120278</v>
      </c>
      <c r="M27" s="11">
        <v>123817</v>
      </c>
      <c r="N27" s="11">
        <v>413846</v>
      </c>
      <c r="O27" s="11"/>
      <c r="P27" s="11"/>
      <c r="Q27" s="11"/>
      <c r="R27" s="11"/>
      <c r="S27" s="11"/>
      <c r="T27" s="11"/>
      <c r="U27" s="11"/>
      <c r="V27" s="11"/>
      <c r="W27" s="11">
        <v>608083</v>
      </c>
      <c r="X27" s="11">
        <v>9811821</v>
      </c>
      <c r="Y27" s="11">
        <v>-9203738</v>
      </c>
      <c r="Z27" s="2">
        <v>-93.8</v>
      </c>
      <c r="AA27" s="15">
        <v>13082428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>
        <v>29562</v>
      </c>
      <c r="H30" s="11">
        <v>124582</v>
      </c>
      <c r="I30" s="11">
        <v>3995</v>
      </c>
      <c r="J30" s="11">
        <v>158139</v>
      </c>
      <c r="K30" s="11"/>
      <c r="L30" s="11"/>
      <c r="M30" s="11"/>
      <c r="N30" s="11"/>
      <c r="O30" s="11">
        <v>6567</v>
      </c>
      <c r="P30" s="11">
        <v>18477</v>
      </c>
      <c r="Q30" s="11"/>
      <c r="R30" s="11">
        <v>25044</v>
      </c>
      <c r="S30" s="11"/>
      <c r="T30" s="11"/>
      <c r="U30" s="11"/>
      <c r="V30" s="11"/>
      <c r="W30" s="11">
        <v>183183</v>
      </c>
      <c r="X30" s="11"/>
      <c r="Y30" s="11">
        <v>183183</v>
      </c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3771417</v>
      </c>
      <c r="D36" s="10">
        <f t="shared" si="4"/>
        <v>0</v>
      </c>
      <c r="E36" s="11">
        <f t="shared" si="4"/>
        <v>6063792</v>
      </c>
      <c r="F36" s="11">
        <f t="shared" si="4"/>
        <v>6063792</v>
      </c>
      <c r="G36" s="11">
        <f t="shared" si="4"/>
        <v>529710</v>
      </c>
      <c r="H36" s="11">
        <f t="shared" si="4"/>
        <v>0</v>
      </c>
      <c r="I36" s="11">
        <f t="shared" si="4"/>
        <v>667125</v>
      </c>
      <c r="J36" s="11">
        <f t="shared" si="4"/>
        <v>1196835</v>
      </c>
      <c r="K36" s="11">
        <f t="shared" si="4"/>
        <v>0</v>
      </c>
      <c r="L36" s="11">
        <f t="shared" si="4"/>
        <v>0</v>
      </c>
      <c r="M36" s="11">
        <f t="shared" si="4"/>
        <v>164800</v>
      </c>
      <c r="N36" s="11">
        <f t="shared" si="4"/>
        <v>164800</v>
      </c>
      <c r="O36" s="11">
        <f t="shared" si="4"/>
        <v>429466</v>
      </c>
      <c r="P36" s="11">
        <f t="shared" si="4"/>
        <v>743021</v>
      </c>
      <c r="Q36" s="11">
        <f t="shared" si="4"/>
        <v>1174218</v>
      </c>
      <c r="R36" s="11">
        <f t="shared" si="4"/>
        <v>2346705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3708340</v>
      </c>
      <c r="X36" s="11">
        <f t="shared" si="4"/>
        <v>4547844</v>
      </c>
      <c r="Y36" s="11">
        <f t="shared" si="4"/>
        <v>-839504</v>
      </c>
      <c r="Z36" s="2">
        <f aca="true" t="shared" si="5" ref="Z36:Z49">+IF(X36&lt;&gt;0,+(Y36/X36)*100,0)</f>
        <v>-18.459384270876487</v>
      </c>
      <c r="AA36" s="15">
        <f>AA6+AA21</f>
        <v>6063792</v>
      </c>
    </row>
    <row r="37" spans="1:27" ht="12.75">
      <c r="A37" s="49" t="s">
        <v>33</v>
      </c>
      <c r="B37" s="50"/>
      <c r="C37" s="9">
        <f t="shared" si="4"/>
        <v>2618155</v>
      </c>
      <c r="D37" s="10">
        <f t="shared" si="4"/>
        <v>0</v>
      </c>
      <c r="E37" s="11">
        <f t="shared" si="4"/>
        <v>6553831</v>
      </c>
      <c r="F37" s="11">
        <f t="shared" si="4"/>
        <v>6553831</v>
      </c>
      <c r="G37" s="11">
        <f t="shared" si="4"/>
        <v>583720</v>
      </c>
      <c r="H37" s="11">
        <f t="shared" si="4"/>
        <v>0</v>
      </c>
      <c r="I37" s="11">
        <f t="shared" si="4"/>
        <v>710717</v>
      </c>
      <c r="J37" s="11">
        <f t="shared" si="4"/>
        <v>1294437</v>
      </c>
      <c r="K37" s="11">
        <f t="shared" si="4"/>
        <v>0</v>
      </c>
      <c r="L37" s="11">
        <f t="shared" si="4"/>
        <v>0</v>
      </c>
      <c r="M37" s="11">
        <f t="shared" si="4"/>
        <v>43893</v>
      </c>
      <c r="N37" s="11">
        <f t="shared" si="4"/>
        <v>43893</v>
      </c>
      <c r="O37" s="11">
        <f t="shared" si="4"/>
        <v>497438</v>
      </c>
      <c r="P37" s="11">
        <f t="shared" si="4"/>
        <v>225000</v>
      </c>
      <c r="Q37" s="11">
        <f t="shared" si="4"/>
        <v>14881</v>
      </c>
      <c r="R37" s="11">
        <f t="shared" si="4"/>
        <v>737319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2075649</v>
      </c>
      <c r="X37" s="11">
        <f t="shared" si="4"/>
        <v>4915373</v>
      </c>
      <c r="Y37" s="11">
        <f t="shared" si="4"/>
        <v>-2839724</v>
      </c>
      <c r="Z37" s="2">
        <f t="shared" si="5"/>
        <v>-57.77229927413443</v>
      </c>
      <c r="AA37" s="15">
        <f>AA7+AA22</f>
        <v>6553831</v>
      </c>
    </row>
    <row r="38" spans="1:27" ht="12.75">
      <c r="A38" s="49" t="s">
        <v>34</v>
      </c>
      <c r="B38" s="50"/>
      <c r="C38" s="9">
        <f t="shared" si="4"/>
        <v>362372</v>
      </c>
      <c r="D38" s="10">
        <f t="shared" si="4"/>
        <v>0</v>
      </c>
      <c r="E38" s="11">
        <f t="shared" si="4"/>
        <v>99858</v>
      </c>
      <c r="F38" s="11">
        <f t="shared" si="4"/>
        <v>99858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159800</v>
      </c>
      <c r="N38" s="11">
        <f t="shared" si="4"/>
        <v>159800</v>
      </c>
      <c r="O38" s="11">
        <f t="shared" si="4"/>
        <v>101850</v>
      </c>
      <c r="P38" s="11">
        <f t="shared" si="4"/>
        <v>107357</v>
      </c>
      <c r="Q38" s="11">
        <f t="shared" si="4"/>
        <v>0</v>
      </c>
      <c r="R38" s="11">
        <f t="shared" si="4"/>
        <v>209207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369007</v>
      </c>
      <c r="X38" s="11">
        <f t="shared" si="4"/>
        <v>74894</v>
      </c>
      <c r="Y38" s="11">
        <f t="shared" si="4"/>
        <v>294113</v>
      </c>
      <c r="Z38" s="2">
        <f t="shared" si="5"/>
        <v>392.70569070953616</v>
      </c>
      <c r="AA38" s="15">
        <f>AA8+AA23</f>
        <v>99858</v>
      </c>
    </row>
    <row r="39" spans="1:27" ht="12.75">
      <c r="A39" s="49" t="s">
        <v>35</v>
      </c>
      <c r="B39" s="50"/>
      <c r="C39" s="9">
        <f t="shared" si="4"/>
        <v>8136231</v>
      </c>
      <c r="D39" s="10">
        <f t="shared" si="4"/>
        <v>0</v>
      </c>
      <c r="E39" s="11">
        <f t="shared" si="4"/>
        <v>6658185</v>
      </c>
      <c r="F39" s="11">
        <f t="shared" si="4"/>
        <v>6658185</v>
      </c>
      <c r="G39" s="11">
        <f t="shared" si="4"/>
        <v>0</v>
      </c>
      <c r="H39" s="11">
        <f t="shared" si="4"/>
        <v>376917</v>
      </c>
      <c r="I39" s="11">
        <f t="shared" si="4"/>
        <v>92843</v>
      </c>
      <c r="J39" s="11">
        <f t="shared" si="4"/>
        <v>469760</v>
      </c>
      <c r="K39" s="11">
        <f t="shared" si="4"/>
        <v>68273</v>
      </c>
      <c r="L39" s="11">
        <f t="shared" si="4"/>
        <v>343572</v>
      </c>
      <c r="M39" s="11">
        <f t="shared" si="4"/>
        <v>7815666</v>
      </c>
      <c r="N39" s="11">
        <f t="shared" si="4"/>
        <v>8227511</v>
      </c>
      <c r="O39" s="11">
        <f t="shared" si="4"/>
        <v>837565</v>
      </c>
      <c r="P39" s="11">
        <f t="shared" si="4"/>
        <v>2418464</v>
      </c>
      <c r="Q39" s="11">
        <f t="shared" si="4"/>
        <v>3798046</v>
      </c>
      <c r="R39" s="11">
        <f t="shared" si="4"/>
        <v>7054075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15751346</v>
      </c>
      <c r="X39" s="11">
        <f t="shared" si="4"/>
        <v>4993639</v>
      </c>
      <c r="Y39" s="11">
        <f t="shared" si="4"/>
        <v>10757707</v>
      </c>
      <c r="Z39" s="2">
        <f t="shared" si="5"/>
        <v>215.4282077659198</v>
      </c>
      <c r="AA39" s="15">
        <f>AA9+AA24</f>
        <v>6658185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14888175</v>
      </c>
      <c r="D41" s="53">
        <f t="shared" si="6"/>
        <v>0</v>
      </c>
      <c r="E41" s="54">
        <f t="shared" si="6"/>
        <v>19375666</v>
      </c>
      <c r="F41" s="54">
        <f t="shared" si="6"/>
        <v>19375666</v>
      </c>
      <c r="G41" s="54">
        <f t="shared" si="6"/>
        <v>1113430</v>
      </c>
      <c r="H41" s="54">
        <f t="shared" si="6"/>
        <v>376917</v>
      </c>
      <c r="I41" s="54">
        <f t="shared" si="6"/>
        <v>1470685</v>
      </c>
      <c r="J41" s="54">
        <f t="shared" si="6"/>
        <v>2961032</v>
      </c>
      <c r="K41" s="54">
        <f t="shared" si="6"/>
        <v>68273</v>
      </c>
      <c r="L41" s="54">
        <f t="shared" si="6"/>
        <v>343572</v>
      </c>
      <c r="M41" s="54">
        <f t="shared" si="6"/>
        <v>8184159</v>
      </c>
      <c r="N41" s="54">
        <f t="shared" si="6"/>
        <v>8596004</v>
      </c>
      <c r="O41" s="54">
        <f t="shared" si="6"/>
        <v>1866319</v>
      </c>
      <c r="P41" s="54">
        <f t="shared" si="6"/>
        <v>3493842</v>
      </c>
      <c r="Q41" s="54">
        <f t="shared" si="6"/>
        <v>4987145</v>
      </c>
      <c r="R41" s="54">
        <f t="shared" si="6"/>
        <v>10347306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21904342</v>
      </c>
      <c r="X41" s="54">
        <f t="shared" si="6"/>
        <v>14531750</v>
      </c>
      <c r="Y41" s="54">
        <f t="shared" si="6"/>
        <v>7372592</v>
      </c>
      <c r="Z41" s="55">
        <f t="shared" si="5"/>
        <v>50.73437129045022</v>
      </c>
      <c r="AA41" s="56">
        <f>SUM(AA36:AA40)</f>
        <v>19375666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13592428</v>
      </c>
      <c r="F42" s="70">
        <f t="shared" si="7"/>
        <v>13592428</v>
      </c>
      <c r="G42" s="70">
        <f t="shared" si="7"/>
        <v>90176</v>
      </c>
      <c r="H42" s="70">
        <f t="shared" si="7"/>
        <v>50121</v>
      </c>
      <c r="I42" s="70">
        <f t="shared" si="7"/>
        <v>53940</v>
      </c>
      <c r="J42" s="70">
        <f t="shared" si="7"/>
        <v>194237</v>
      </c>
      <c r="K42" s="70">
        <f t="shared" si="7"/>
        <v>169751</v>
      </c>
      <c r="L42" s="70">
        <f t="shared" si="7"/>
        <v>120278</v>
      </c>
      <c r="M42" s="70">
        <f t="shared" si="7"/>
        <v>123817</v>
      </c>
      <c r="N42" s="70">
        <f t="shared" si="7"/>
        <v>413846</v>
      </c>
      <c r="O42" s="70">
        <f t="shared" si="7"/>
        <v>91298</v>
      </c>
      <c r="P42" s="70">
        <f t="shared" si="7"/>
        <v>243788</v>
      </c>
      <c r="Q42" s="70">
        <f t="shared" si="7"/>
        <v>47792</v>
      </c>
      <c r="R42" s="70">
        <f t="shared" si="7"/>
        <v>382878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990961</v>
      </c>
      <c r="X42" s="70">
        <f t="shared" si="7"/>
        <v>10194321</v>
      </c>
      <c r="Y42" s="70">
        <f t="shared" si="7"/>
        <v>-9203360</v>
      </c>
      <c r="Z42" s="72">
        <f t="shared" si="5"/>
        <v>-90.27928392680592</v>
      </c>
      <c r="AA42" s="71">
        <f aca="true" t="shared" si="8" ref="AA42:AA48">AA12+AA27</f>
        <v>13592428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3323660</v>
      </c>
      <c r="D45" s="69">
        <f t="shared" si="7"/>
        <v>0</v>
      </c>
      <c r="E45" s="70">
        <f t="shared" si="7"/>
        <v>1200000</v>
      </c>
      <c r="F45" s="70">
        <f t="shared" si="7"/>
        <v>1200000</v>
      </c>
      <c r="G45" s="70">
        <f t="shared" si="7"/>
        <v>29562</v>
      </c>
      <c r="H45" s="70">
        <f t="shared" si="7"/>
        <v>125688</v>
      </c>
      <c r="I45" s="70">
        <f t="shared" si="7"/>
        <v>3995</v>
      </c>
      <c r="J45" s="70">
        <f t="shared" si="7"/>
        <v>159245</v>
      </c>
      <c r="K45" s="70">
        <f t="shared" si="7"/>
        <v>4841</v>
      </c>
      <c r="L45" s="70">
        <f t="shared" si="7"/>
        <v>43365</v>
      </c>
      <c r="M45" s="70">
        <f t="shared" si="7"/>
        <v>27601</v>
      </c>
      <c r="N45" s="70">
        <f t="shared" si="7"/>
        <v>75807</v>
      </c>
      <c r="O45" s="70">
        <f t="shared" si="7"/>
        <v>362810</v>
      </c>
      <c r="P45" s="70">
        <f t="shared" si="7"/>
        <v>31360</v>
      </c>
      <c r="Q45" s="70">
        <f t="shared" si="7"/>
        <v>20074</v>
      </c>
      <c r="R45" s="70">
        <f t="shared" si="7"/>
        <v>414244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649296</v>
      </c>
      <c r="X45" s="70">
        <f t="shared" si="7"/>
        <v>900000</v>
      </c>
      <c r="Y45" s="70">
        <f t="shared" si="7"/>
        <v>-250704</v>
      </c>
      <c r="Z45" s="72">
        <f t="shared" si="5"/>
        <v>-27.855999999999998</v>
      </c>
      <c r="AA45" s="71">
        <f t="shared" si="8"/>
        <v>1200000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274840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18486675</v>
      </c>
      <c r="D49" s="81">
        <f t="shared" si="9"/>
        <v>0</v>
      </c>
      <c r="E49" s="82">
        <f t="shared" si="9"/>
        <v>34168094</v>
      </c>
      <c r="F49" s="82">
        <f t="shared" si="9"/>
        <v>34168094</v>
      </c>
      <c r="G49" s="82">
        <f t="shared" si="9"/>
        <v>1233168</v>
      </c>
      <c r="H49" s="82">
        <f t="shared" si="9"/>
        <v>552726</v>
      </c>
      <c r="I49" s="82">
        <f t="shared" si="9"/>
        <v>1528620</v>
      </c>
      <c r="J49" s="82">
        <f t="shared" si="9"/>
        <v>3314514</v>
      </c>
      <c r="K49" s="82">
        <f t="shared" si="9"/>
        <v>242865</v>
      </c>
      <c r="L49" s="82">
        <f t="shared" si="9"/>
        <v>507215</v>
      </c>
      <c r="M49" s="82">
        <f t="shared" si="9"/>
        <v>8335577</v>
      </c>
      <c r="N49" s="82">
        <f t="shared" si="9"/>
        <v>9085657</v>
      </c>
      <c r="O49" s="82">
        <f t="shared" si="9"/>
        <v>2320427</v>
      </c>
      <c r="P49" s="82">
        <f t="shared" si="9"/>
        <v>3768990</v>
      </c>
      <c r="Q49" s="82">
        <f t="shared" si="9"/>
        <v>5055011</v>
      </c>
      <c r="R49" s="82">
        <f t="shared" si="9"/>
        <v>11144428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23544599</v>
      </c>
      <c r="X49" s="82">
        <f t="shared" si="9"/>
        <v>25626071</v>
      </c>
      <c r="Y49" s="82">
        <f t="shared" si="9"/>
        <v>-2081472</v>
      </c>
      <c r="Z49" s="83">
        <f t="shared" si="5"/>
        <v>-8.122478081013668</v>
      </c>
      <c r="AA49" s="84">
        <f>SUM(AA41:AA48)</f>
        <v>34168094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21891605</v>
      </c>
      <c r="F51" s="70">
        <f t="shared" si="10"/>
        <v>21891605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16418704</v>
      </c>
      <c r="Y51" s="70">
        <f t="shared" si="10"/>
        <v>-16418704</v>
      </c>
      <c r="Z51" s="72">
        <f>+IF(X51&lt;&gt;0,+(Y51/X51)*100,0)</f>
        <v>-100</v>
      </c>
      <c r="AA51" s="71">
        <f>SUM(AA57:AA61)</f>
        <v>21891605</v>
      </c>
    </row>
    <row r="52" spans="1:27" ht="12.75">
      <c r="A52" s="87" t="s">
        <v>32</v>
      </c>
      <c r="B52" s="50"/>
      <c r="C52" s="9"/>
      <c r="D52" s="10"/>
      <c r="E52" s="11">
        <v>3400000</v>
      </c>
      <c r="F52" s="11">
        <v>3400000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2550000</v>
      </c>
      <c r="Y52" s="11">
        <v>-2550000</v>
      </c>
      <c r="Z52" s="2">
        <v>-100</v>
      </c>
      <c r="AA52" s="15">
        <v>3400000</v>
      </c>
    </row>
    <row r="53" spans="1:27" ht="12.75">
      <c r="A53" s="87" t="s">
        <v>33</v>
      </c>
      <c r="B53" s="50"/>
      <c r="C53" s="9"/>
      <c r="D53" s="10"/>
      <c r="E53" s="11">
        <v>2726000</v>
      </c>
      <c r="F53" s="11">
        <v>2726000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2044500</v>
      </c>
      <c r="Y53" s="11">
        <v>-2044500</v>
      </c>
      <c r="Z53" s="2">
        <v>-100</v>
      </c>
      <c r="AA53" s="15">
        <v>2726000</v>
      </c>
    </row>
    <row r="54" spans="1:27" ht="12.75">
      <c r="A54" s="87" t="s">
        <v>34</v>
      </c>
      <c r="B54" s="50"/>
      <c r="C54" s="9"/>
      <c r="D54" s="10"/>
      <c r="E54" s="11">
        <v>2070000</v>
      </c>
      <c r="F54" s="11">
        <v>2070000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1552500</v>
      </c>
      <c r="Y54" s="11">
        <v>-1552500</v>
      </c>
      <c r="Z54" s="2">
        <v>-100</v>
      </c>
      <c r="AA54" s="15">
        <v>2070000</v>
      </c>
    </row>
    <row r="55" spans="1:27" ht="12.75">
      <c r="A55" s="87" t="s">
        <v>35</v>
      </c>
      <c r="B55" s="50"/>
      <c r="C55" s="9"/>
      <c r="D55" s="10"/>
      <c r="E55" s="11">
        <v>396600</v>
      </c>
      <c r="F55" s="11">
        <v>396600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297450</v>
      </c>
      <c r="Y55" s="11">
        <v>-297450</v>
      </c>
      <c r="Z55" s="2">
        <v>-100</v>
      </c>
      <c r="AA55" s="15">
        <v>396600</v>
      </c>
    </row>
    <row r="56" spans="1:27" ht="12.75">
      <c r="A56" s="87" t="s">
        <v>36</v>
      </c>
      <c r="B56" s="50"/>
      <c r="C56" s="9"/>
      <c r="D56" s="10"/>
      <c r="E56" s="11">
        <v>980000</v>
      </c>
      <c r="F56" s="11">
        <v>980000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735000</v>
      </c>
      <c r="Y56" s="11">
        <v>-735000</v>
      </c>
      <c r="Z56" s="2">
        <v>-100</v>
      </c>
      <c r="AA56" s="15">
        <v>980000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9572600</v>
      </c>
      <c r="F57" s="54">
        <f t="shared" si="11"/>
        <v>9572600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7179450</v>
      </c>
      <c r="Y57" s="54">
        <f t="shared" si="11"/>
        <v>-7179450</v>
      </c>
      <c r="Z57" s="55">
        <f>+IF(X57&lt;&gt;0,+(Y57/X57)*100,0)</f>
        <v>-100</v>
      </c>
      <c r="AA57" s="56">
        <f>SUM(AA52:AA56)</f>
        <v>9572600</v>
      </c>
    </row>
    <row r="58" spans="1:27" ht="12.75">
      <c r="A58" s="89" t="s">
        <v>38</v>
      </c>
      <c r="B58" s="38"/>
      <c r="C58" s="9"/>
      <c r="D58" s="10"/>
      <c r="E58" s="11">
        <v>995200</v>
      </c>
      <c r="F58" s="11">
        <v>995200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746400</v>
      </c>
      <c r="Y58" s="11">
        <v>-746400</v>
      </c>
      <c r="Z58" s="2">
        <v>-100</v>
      </c>
      <c r="AA58" s="15">
        <v>995200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11323805</v>
      </c>
      <c r="F61" s="11">
        <v>11323805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8492854</v>
      </c>
      <c r="Y61" s="11">
        <v>-8492854</v>
      </c>
      <c r="Z61" s="2">
        <v>-100</v>
      </c>
      <c r="AA61" s="15">
        <v>11323805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2133</v>
      </c>
      <c r="H66" s="14">
        <v>176363</v>
      </c>
      <c r="I66" s="14">
        <v>137326</v>
      </c>
      <c r="J66" s="14">
        <v>315822</v>
      </c>
      <c r="K66" s="14">
        <v>995622</v>
      </c>
      <c r="L66" s="14">
        <v>1302457</v>
      </c>
      <c r="M66" s="14">
        <v>393800</v>
      </c>
      <c r="N66" s="14">
        <v>2691879</v>
      </c>
      <c r="O66" s="14">
        <v>880826</v>
      </c>
      <c r="P66" s="14">
        <v>480208</v>
      </c>
      <c r="Q66" s="14">
        <v>484059</v>
      </c>
      <c r="R66" s="14">
        <v>1845093</v>
      </c>
      <c r="S66" s="14"/>
      <c r="T66" s="14"/>
      <c r="U66" s="14"/>
      <c r="V66" s="14"/>
      <c r="W66" s="14">
        <v>4852794</v>
      </c>
      <c r="X66" s="14"/>
      <c r="Y66" s="14">
        <v>4852794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36702</v>
      </c>
      <c r="H68" s="11">
        <v>641189</v>
      </c>
      <c r="I68" s="11">
        <v>350351</v>
      </c>
      <c r="J68" s="11">
        <v>1028242</v>
      </c>
      <c r="K68" s="11">
        <v>751099</v>
      </c>
      <c r="L68" s="11">
        <v>822576</v>
      </c>
      <c r="M68" s="11">
        <v>629287</v>
      </c>
      <c r="N68" s="11">
        <v>2202962</v>
      </c>
      <c r="O68" s="11">
        <v>985870</v>
      </c>
      <c r="P68" s="11">
        <v>878804</v>
      </c>
      <c r="Q68" s="11">
        <v>518073</v>
      </c>
      <c r="R68" s="11">
        <v>2382747</v>
      </c>
      <c r="S68" s="11"/>
      <c r="T68" s="11"/>
      <c r="U68" s="11"/>
      <c r="V68" s="11"/>
      <c r="W68" s="11">
        <v>5613951</v>
      </c>
      <c r="X68" s="11"/>
      <c r="Y68" s="11">
        <v>5613951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38835</v>
      </c>
      <c r="H69" s="82">
        <f t="shared" si="12"/>
        <v>817552</v>
      </c>
      <c r="I69" s="82">
        <f t="shared" si="12"/>
        <v>487677</v>
      </c>
      <c r="J69" s="82">
        <f t="shared" si="12"/>
        <v>1344064</v>
      </c>
      <c r="K69" s="82">
        <f t="shared" si="12"/>
        <v>1746721</v>
      </c>
      <c r="L69" s="82">
        <f t="shared" si="12"/>
        <v>2125033</v>
      </c>
      <c r="M69" s="82">
        <f t="shared" si="12"/>
        <v>1023087</v>
      </c>
      <c r="N69" s="82">
        <f t="shared" si="12"/>
        <v>4894841</v>
      </c>
      <c r="O69" s="82">
        <f t="shared" si="12"/>
        <v>1866696</v>
      </c>
      <c r="P69" s="82">
        <f t="shared" si="12"/>
        <v>1359012</v>
      </c>
      <c r="Q69" s="82">
        <f t="shared" si="12"/>
        <v>1002132</v>
      </c>
      <c r="R69" s="82">
        <f t="shared" si="12"/>
        <v>4227840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10466745</v>
      </c>
      <c r="X69" s="82">
        <f t="shared" si="12"/>
        <v>0</v>
      </c>
      <c r="Y69" s="82">
        <f t="shared" si="12"/>
        <v>10466745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44495568</v>
      </c>
      <c r="D5" s="45">
        <f t="shared" si="0"/>
        <v>0</v>
      </c>
      <c r="E5" s="46">
        <f t="shared" si="0"/>
        <v>50560750</v>
      </c>
      <c r="F5" s="46">
        <f t="shared" si="0"/>
        <v>70194322</v>
      </c>
      <c r="G5" s="46">
        <f t="shared" si="0"/>
        <v>0</v>
      </c>
      <c r="H5" s="46">
        <f t="shared" si="0"/>
        <v>1416501</v>
      </c>
      <c r="I5" s="46">
        <f t="shared" si="0"/>
        <v>1406771</v>
      </c>
      <c r="J5" s="46">
        <f t="shared" si="0"/>
        <v>2823272</v>
      </c>
      <c r="K5" s="46">
        <f t="shared" si="0"/>
        <v>1596653</v>
      </c>
      <c r="L5" s="46">
        <f t="shared" si="0"/>
        <v>2353866</v>
      </c>
      <c r="M5" s="46">
        <f t="shared" si="0"/>
        <v>6232989</v>
      </c>
      <c r="N5" s="46">
        <f t="shared" si="0"/>
        <v>10183508</v>
      </c>
      <c r="O5" s="46">
        <f t="shared" si="0"/>
        <v>675654</v>
      </c>
      <c r="P5" s="46">
        <f t="shared" si="0"/>
        <v>1525203</v>
      </c>
      <c r="Q5" s="46">
        <f t="shared" si="0"/>
        <v>2665237</v>
      </c>
      <c r="R5" s="46">
        <f t="shared" si="0"/>
        <v>4866094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17872874</v>
      </c>
      <c r="X5" s="46">
        <f t="shared" si="0"/>
        <v>52645741</v>
      </c>
      <c r="Y5" s="46">
        <f t="shared" si="0"/>
        <v>-34772867</v>
      </c>
      <c r="Z5" s="47">
        <f>+IF(X5&lt;&gt;0,+(Y5/X5)*100,0)</f>
        <v>-66.05067445056952</v>
      </c>
      <c r="AA5" s="48">
        <f>SUM(AA11:AA18)</f>
        <v>70194322</v>
      </c>
    </row>
    <row r="6" spans="1:27" ht="12.75">
      <c r="A6" s="49" t="s">
        <v>32</v>
      </c>
      <c r="B6" s="50"/>
      <c r="C6" s="9">
        <v>440012</v>
      </c>
      <c r="D6" s="10"/>
      <c r="E6" s="11">
        <v>5344000</v>
      </c>
      <c r="F6" s="11">
        <v>5677800</v>
      </c>
      <c r="G6" s="11"/>
      <c r="H6" s="11">
        <v>40522</v>
      </c>
      <c r="I6" s="11">
        <v>41852</v>
      </c>
      <c r="J6" s="11">
        <v>82374</v>
      </c>
      <c r="K6" s="11"/>
      <c r="L6" s="11">
        <v>668597</v>
      </c>
      <c r="M6" s="11">
        <v>174264</v>
      </c>
      <c r="N6" s="11">
        <v>842861</v>
      </c>
      <c r="O6" s="11">
        <v>194211</v>
      </c>
      <c r="P6" s="11"/>
      <c r="Q6" s="11">
        <v>740574</v>
      </c>
      <c r="R6" s="11">
        <v>934785</v>
      </c>
      <c r="S6" s="11"/>
      <c r="T6" s="11"/>
      <c r="U6" s="11"/>
      <c r="V6" s="11"/>
      <c r="W6" s="11">
        <v>1860020</v>
      </c>
      <c r="X6" s="11">
        <v>4258350</v>
      </c>
      <c r="Y6" s="11">
        <v>-2398330</v>
      </c>
      <c r="Z6" s="2">
        <v>-56.32</v>
      </c>
      <c r="AA6" s="15">
        <v>5677800</v>
      </c>
    </row>
    <row r="7" spans="1:27" ht="12.75">
      <c r="A7" s="49" t="s">
        <v>33</v>
      </c>
      <c r="B7" s="50"/>
      <c r="C7" s="9"/>
      <c r="D7" s="10"/>
      <c r="E7" s="11">
        <v>3000000</v>
      </c>
      <c r="F7" s="11">
        <v>3710000</v>
      </c>
      <c r="G7" s="11"/>
      <c r="H7" s="11"/>
      <c r="I7" s="11"/>
      <c r="J7" s="11"/>
      <c r="K7" s="11"/>
      <c r="L7" s="11"/>
      <c r="M7" s="11">
        <v>1997303</v>
      </c>
      <c r="N7" s="11">
        <v>1997303</v>
      </c>
      <c r="O7" s="11"/>
      <c r="P7" s="11"/>
      <c r="Q7" s="11"/>
      <c r="R7" s="11"/>
      <c r="S7" s="11"/>
      <c r="T7" s="11"/>
      <c r="U7" s="11"/>
      <c r="V7" s="11"/>
      <c r="W7" s="11">
        <v>1997303</v>
      </c>
      <c r="X7" s="11">
        <v>2782500</v>
      </c>
      <c r="Y7" s="11">
        <v>-785197</v>
      </c>
      <c r="Z7" s="2">
        <v>-28.22</v>
      </c>
      <c r="AA7" s="15">
        <v>3710000</v>
      </c>
    </row>
    <row r="8" spans="1:27" ht="12.75">
      <c r="A8" s="49" t="s">
        <v>34</v>
      </c>
      <c r="B8" s="50"/>
      <c r="C8" s="9">
        <v>320863</v>
      </c>
      <c r="D8" s="10"/>
      <c r="E8" s="11">
        <v>18387000</v>
      </c>
      <c r="F8" s="11">
        <v>17679367</v>
      </c>
      <c r="G8" s="11"/>
      <c r="H8" s="11">
        <v>233045</v>
      </c>
      <c r="I8" s="11"/>
      <c r="J8" s="11">
        <v>233045</v>
      </c>
      <c r="K8" s="11">
        <v>370637</v>
      </c>
      <c r="L8" s="11">
        <v>757609</v>
      </c>
      <c r="M8" s="11">
        <v>425989</v>
      </c>
      <c r="N8" s="11">
        <v>1554235</v>
      </c>
      <c r="O8" s="11">
        <v>85220</v>
      </c>
      <c r="P8" s="11">
        <v>398355</v>
      </c>
      <c r="Q8" s="11">
        <v>579257</v>
      </c>
      <c r="R8" s="11">
        <v>1062832</v>
      </c>
      <c r="S8" s="11"/>
      <c r="T8" s="11"/>
      <c r="U8" s="11"/>
      <c r="V8" s="11"/>
      <c r="W8" s="11">
        <v>2850112</v>
      </c>
      <c r="X8" s="11">
        <v>13259525</v>
      </c>
      <c r="Y8" s="11">
        <v>-10409413</v>
      </c>
      <c r="Z8" s="2">
        <v>-78.51</v>
      </c>
      <c r="AA8" s="15">
        <v>17679367</v>
      </c>
    </row>
    <row r="9" spans="1:27" ht="12.75">
      <c r="A9" s="49" t="s">
        <v>35</v>
      </c>
      <c r="B9" s="50"/>
      <c r="C9" s="9">
        <v>55039</v>
      </c>
      <c r="D9" s="10"/>
      <c r="E9" s="11">
        <v>19161000</v>
      </c>
      <c r="F9" s="11">
        <v>24163271</v>
      </c>
      <c r="G9" s="11"/>
      <c r="H9" s="11">
        <v>1088010</v>
      </c>
      <c r="I9" s="11">
        <v>1242356</v>
      </c>
      <c r="J9" s="11">
        <v>2330366</v>
      </c>
      <c r="K9" s="11">
        <v>1165835</v>
      </c>
      <c r="L9" s="11">
        <v>820912</v>
      </c>
      <c r="M9" s="11">
        <v>3232600</v>
      </c>
      <c r="N9" s="11">
        <v>5219347</v>
      </c>
      <c r="O9" s="11">
        <v>70406</v>
      </c>
      <c r="P9" s="11">
        <v>751213</v>
      </c>
      <c r="Q9" s="11">
        <v>1023002</v>
      </c>
      <c r="R9" s="11">
        <v>1844621</v>
      </c>
      <c r="S9" s="11"/>
      <c r="T9" s="11"/>
      <c r="U9" s="11"/>
      <c r="V9" s="11"/>
      <c r="W9" s="11">
        <v>9394334</v>
      </c>
      <c r="X9" s="11">
        <v>18122453</v>
      </c>
      <c r="Y9" s="11">
        <v>-8728119</v>
      </c>
      <c r="Z9" s="2">
        <v>-48.16</v>
      </c>
      <c r="AA9" s="15">
        <v>24163271</v>
      </c>
    </row>
    <row r="10" spans="1:27" ht="12.75">
      <c r="A10" s="49" t="s">
        <v>36</v>
      </c>
      <c r="B10" s="50"/>
      <c r="C10" s="9">
        <v>32979566</v>
      </c>
      <c r="D10" s="10"/>
      <c r="E10" s="11"/>
      <c r="F10" s="11">
        <v>8694593</v>
      </c>
      <c r="G10" s="11"/>
      <c r="H10" s="11">
        <v>30905</v>
      </c>
      <c r="I10" s="11"/>
      <c r="J10" s="11">
        <v>30905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30905</v>
      </c>
      <c r="X10" s="11">
        <v>6520945</v>
      </c>
      <c r="Y10" s="11">
        <v>-6490040</v>
      </c>
      <c r="Z10" s="2">
        <v>-99.53</v>
      </c>
      <c r="AA10" s="15">
        <v>8694593</v>
      </c>
    </row>
    <row r="11" spans="1:27" ht="12.75">
      <c r="A11" s="51" t="s">
        <v>37</v>
      </c>
      <c r="B11" s="50"/>
      <c r="C11" s="52">
        <f aca="true" t="shared" si="1" ref="C11:Y11">SUM(C6:C10)</f>
        <v>33795480</v>
      </c>
      <c r="D11" s="53">
        <f t="shared" si="1"/>
        <v>0</v>
      </c>
      <c r="E11" s="54">
        <f t="shared" si="1"/>
        <v>45892000</v>
      </c>
      <c r="F11" s="54">
        <f t="shared" si="1"/>
        <v>59925031</v>
      </c>
      <c r="G11" s="54">
        <f t="shared" si="1"/>
        <v>0</v>
      </c>
      <c r="H11" s="54">
        <f t="shared" si="1"/>
        <v>1392482</v>
      </c>
      <c r="I11" s="54">
        <f t="shared" si="1"/>
        <v>1284208</v>
      </c>
      <c r="J11" s="54">
        <f t="shared" si="1"/>
        <v>2676690</v>
      </c>
      <c r="K11" s="54">
        <f t="shared" si="1"/>
        <v>1536472</v>
      </c>
      <c r="L11" s="54">
        <f t="shared" si="1"/>
        <v>2247118</v>
      </c>
      <c r="M11" s="54">
        <f t="shared" si="1"/>
        <v>5830156</v>
      </c>
      <c r="N11" s="54">
        <f t="shared" si="1"/>
        <v>9613746</v>
      </c>
      <c r="O11" s="54">
        <f t="shared" si="1"/>
        <v>349837</v>
      </c>
      <c r="P11" s="54">
        <f t="shared" si="1"/>
        <v>1149568</v>
      </c>
      <c r="Q11" s="54">
        <f t="shared" si="1"/>
        <v>2342833</v>
      </c>
      <c r="R11" s="54">
        <f t="shared" si="1"/>
        <v>3842238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16132674</v>
      </c>
      <c r="X11" s="54">
        <f t="shared" si="1"/>
        <v>44943773</v>
      </c>
      <c r="Y11" s="54">
        <f t="shared" si="1"/>
        <v>-28811099</v>
      </c>
      <c r="Z11" s="55">
        <f>+IF(X11&lt;&gt;0,+(Y11/X11)*100,0)</f>
        <v>-64.10476263307933</v>
      </c>
      <c r="AA11" s="56">
        <f>SUM(AA6:AA10)</f>
        <v>59925031</v>
      </c>
    </row>
    <row r="12" spans="1:27" ht="12.75">
      <c r="A12" s="57" t="s">
        <v>38</v>
      </c>
      <c r="B12" s="38"/>
      <c r="C12" s="9">
        <v>8046295</v>
      </c>
      <c r="D12" s="10"/>
      <c r="E12" s="11">
        <v>918900</v>
      </c>
      <c r="F12" s="11">
        <v>981248</v>
      </c>
      <c r="G12" s="11"/>
      <c r="H12" s="11">
        <v>21250</v>
      </c>
      <c r="I12" s="11">
        <v>50354</v>
      </c>
      <c r="J12" s="11">
        <v>71604</v>
      </c>
      <c r="K12" s="11">
        <v>19944</v>
      </c>
      <c r="L12" s="11">
        <v>41843</v>
      </c>
      <c r="M12" s="11">
        <v>96660</v>
      </c>
      <c r="N12" s="11">
        <v>158447</v>
      </c>
      <c r="O12" s="11"/>
      <c r="P12" s="11"/>
      <c r="Q12" s="11"/>
      <c r="R12" s="11"/>
      <c r="S12" s="11"/>
      <c r="T12" s="11"/>
      <c r="U12" s="11"/>
      <c r="V12" s="11"/>
      <c r="W12" s="11">
        <v>230051</v>
      </c>
      <c r="X12" s="11">
        <v>735936</v>
      </c>
      <c r="Y12" s="11">
        <v>-505885</v>
      </c>
      <c r="Z12" s="2">
        <v>-68.74</v>
      </c>
      <c r="AA12" s="15">
        <v>981248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>
        <v>235090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2411208</v>
      </c>
      <c r="D15" s="10"/>
      <c r="E15" s="11">
        <v>3749850</v>
      </c>
      <c r="F15" s="11">
        <v>9288043</v>
      </c>
      <c r="G15" s="11"/>
      <c r="H15" s="11">
        <v>2769</v>
      </c>
      <c r="I15" s="11">
        <v>72209</v>
      </c>
      <c r="J15" s="11">
        <v>74978</v>
      </c>
      <c r="K15" s="11">
        <v>40237</v>
      </c>
      <c r="L15" s="11">
        <v>64905</v>
      </c>
      <c r="M15" s="11">
        <v>306173</v>
      </c>
      <c r="N15" s="11">
        <v>411315</v>
      </c>
      <c r="O15" s="11">
        <v>325817</v>
      </c>
      <c r="P15" s="11">
        <v>375635</v>
      </c>
      <c r="Q15" s="11">
        <v>322404</v>
      </c>
      <c r="R15" s="11">
        <v>1023856</v>
      </c>
      <c r="S15" s="11"/>
      <c r="T15" s="11"/>
      <c r="U15" s="11"/>
      <c r="V15" s="11"/>
      <c r="W15" s="11">
        <v>1510149</v>
      </c>
      <c r="X15" s="11">
        <v>6966032</v>
      </c>
      <c r="Y15" s="11">
        <v>-5455883</v>
      </c>
      <c r="Z15" s="2">
        <v>-78.32</v>
      </c>
      <c r="AA15" s="15">
        <v>9288043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7495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440012</v>
      </c>
      <c r="D36" s="10">
        <f t="shared" si="4"/>
        <v>0</v>
      </c>
      <c r="E36" s="11">
        <f t="shared" si="4"/>
        <v>5344000</v>
      </c>
      <c r="F36" s="11">
        <f t="shared" si="4"/>
        <v>5677800</v>
      </c>
      <c r="G36" s="11">
        <f t="shared" si="4"/>
        <v>0</v>
      </c>
      <c r="H36" s="11">
        <f t="shared" si="4"/>
        <v>40522</v>
      </c>
      <c r="I36" s="11">
        <f t="shared" si="4"/>
        <v>41852</v>
      </c>
      <c r="J36" s="11">
        <f t="shared" si="4"/>
        <v>82374</v>
      </c>
      <c r="K36" s="11">
        <f t="shared" si="4"/>
        <v>0</v>
      </c>
      <c r="L36" s="11">
        <f t="shared" si="4"/>
        <v>668597</v>
      </c>
      <c r="M36" s="11">
        <f t="shared" si="4"/>
        <v>174264</v>
      </c>
      <c r="N36" s="11">
        <f t="shared" si="4"/>
        <v>842861</v>
      </c>
      <c r="O36" s="11">
        <f t="shared" si="4"/>
        <v>194211</v>
      </c>
      <c r="P36" s="11">
        <f t="shared" si="4"/>
        <v>0</v>
      </c>
      <c r="Q36" s="11">
        <f t="shared" si="4"/>
        <v>740574</v>
      </c>
      <c r="R36" s="11">
        <f t="shared" si="4"/>
        <v>934785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1860020</v>
      </c>
      <c r="X36" s="11">
        <f t="shared" si="4"/>
        <v>4258350</v>
      </c>
      <c r="Y36" s="11">
        <f t="shared" si="4"/>
        <v>-2398330</v>
      </c>
      <c r="Z36" s="2">
        <f aca="true" t="shared" si="5" ref="Z36:Z49">+IF(X36&lt;&gt;0,+(Y36/X36)*100,0)</f>
        <v>-56.320640623715754</v>
      </c>
      <c r="AA36" s="15">
        <f>AA6+AA21</f>
        <v>5677800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3000000</v>
      </c>
      <c r="F37" s="11">
        <f t="shared" si="4"/>
        <v>3710000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1997303</v>
      </c>
      <c r="N37" s="11">
        <f t="shared" si="4"/>
        <v>1997303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1997303</v>
      </c>
      <c r="X37" s="11">
        <f t="shared" si="4"/>
        <v>2782500</v>
      </c>
      <c r="Y37" s="11">
        <f t="shared" si="4"/>
        <v>-785197</v>
      </c>
      <c r="Z37" s="2">
        <f t="shared" si="5"/>
        <v>-28.219119496855345</v>
      </c>
      <c r="AA37" s="15">
        <f>AA7+AA22</f>
        <v>3710000</v>
      </c>
    </row>
    <row r="38" spans="1:27" ht="12.75">
      <c r="A38" s="49" t="s">
        <v>34</v>
      </c>
      <c r="B38" s="50"/>
      <c r="C38" s="9">
        <f t="shared" si="4"/>
        <v>320863</v>
      </c>
      <c r="D38" s="10">
        <f t="shared" si="4"/>
        <v>0</v>
      </c>
      <c r="E38" s="11">
        <f t="shared" si="4"/>
        <v>18387000</v>
      </c>
      <c r="F38" s="11">
        <f t="shared" si="4"/>
        <v>17679367</v>
      </c>
      <c r="G38" s="11">
        <f t="shared" si="4"/>
        <v>0</v>
      </c>
      <c r="H38" s="11">
        <f t="shared" si="4"/>
        <v>233045</v>
      </c>
      <c r="I38" s="11">
        <f t="shared" si="4"/>
        <v>0</v>
      </c>
      <c r="J38" s="11">
        <f t="shared" si="4"/>
        <v>233045</v>
      </c>
      <c r="K38" s="11">
        <f t="shared" si="4"/>
        <v>370637</v>
      </c>
      <c r="L38" s="11">
        <f t="shared" si="4"/>
        <v>757609</v>
      </c>
      <c r="M38" s="11">
        <f t="shared" si="4"/>
        <v>425989</v>
      </c>
      <c r="N38" s="11">
        <f t="shared" si="4"/>
        <v>1554235</v>
      </c>
      <c r="O38" s="11">
        <f t="shared" si="4"/>
        <v>85220</v>
      </c>
      <c r="P38" s="11">
        <f t="shared" si="4"/>
        <v>398355</v>
      </c>
      <c r="Q38" s="11">
        <f t="shared" si="4"/>
        <v>579257</v>
      </c>
      <c r="R38" s="11">
        <f t="shared" si="4"/>
        <v>1062832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2850112</v>
      </c>
      <c r="X38" s="11">
        <f t="shared" si="4"/>
        <v>13259525</v>
      </c>
      <c r="Y38" s="11">
        <f t="shared" si="4"/>
        <v>-10409413</v>
      </c>
      <c r="Z38" s="2">
        <f t="shared" si="5"/>
        <v>-78.50517269660867</v>
      </c>
      <c r="AA38" s="15">
        <f>AA8+AA23</f>
        <v>17679367</v>
      </c>
    </row>
    <row r="39" spans="1:27" ht="12.75">
      <c r="A39" s="49" t="s">
        <v>35</v>
      </c>
      <c r="B39" s="50"/>
      <c r="C39" s="9">
        <f t="shared" si="4"/>
        <v>55039</v>
      </c>
      <c r="D39" s="10">
        <f t="shared" si="4"/>
        <v>0</v>
      </c>
      <c r="E39" s="11">
        <f t="shared" si="4"/>
        <v>19161000</v>
      </c>
      <c r="F39" s="11">
        <f t="shared" si="4"/>
        <v>24163271</v>
      </c>
      <c r="G39" s="11">
        <f t="shared" si="4"/>
        <v>0</v>
      </c>
      <c r="H39" s="11">
        <f t="shared" si="4"/>
        <v>1088010</v>
      </c>
      <c r="I39" s="11">
        <f t="shared" si="4"/>
        <v>1242356</v>
      </c>
      <c r="J39" s="11">
        <f t="shared" si="4"/>
        <v>2330366</v>
      </c>
      <c r="K39" s="11">
        <f t="shared" si="4"/>
        <v>1165835</v>
      </c>
      <c r="L39" s="11">
        <f t="shared" si="4"/>
        <v>820912</v>
      </c>
      <c r="M39" s="11">
        <f t="shared" si="4"/>
        <v>3232600</v>
      </c>
      <c r="N39" s="11">
        <f t="shared" si="4"/>
        <v>5219347</v>
      </c>
      <c r="O39" s="11">
        <f t="shared" si="4"/>
        <v>70406</v>
      </c>
      <c r="P39" s="11">
        <f t="shared" si="4"/>
        <v>751213</v>
      </c>
      <c r="Q39" s="11">
        <f t="shared" si="4"/>
        <v>1023002</v>
      </c>
      <c r="R39" s="11">
        <f t="shared" si="4"/>
        <v>1844621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9394334</v>
      </c>
      <c r="X39" s="11">
        <f t="shared" si="4"/>
        <v>18122453</v>
      </c>
      <c r="Y39" s="11">
        <f t="shared" si="4"/>
        <v>-8728119</v>
      </c>
      <c r="Z39" s="2">
        <f t="shared" si="5"/>
        <v>-48.16190722083815</v>
      </c>
      <c r="AA39" s="15">
        <f>AA9+AA24</f>
        <v>24163271</v>
      </c>
    </row>
    <row r="40" spans="1:27" ht="12.75">
      <c r="A40" s="49" t="s">
        <v>36</v>
      </c>
      <c r="B40" s="50"/>
      <c r="C40" s="9">
        <f t="shared" si="4"/>
        <v>32979566</v>
      </c>
      <c r="D40" s="10">
        <f t="shared" si="4"/>
        <v>0</v>
      </c>
      <c r="E40" s="11">
        <f t="shared" si="4"/>
        <v>0</v>
      </c>
      <c r="F40" s="11">
        <f t="shared" si="4"/>
        <v>8694593</v>
      </c>
      <c r="G40" s="11">
        <f t="shared" si="4"/>
        <v>0</v>
      </c>
      <c r="H40" s="11">
        <f t="shared" si="4"/>
        <v>30905</v>
      </c>
      <c r="I40" s="11">
        <f t="shared" si="4"/>
        <v>0</v>
      </c>
      <c r="J40" s="11">
        <f t="shared" si="4"/>
        <v>30905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30905</v>
      </c>
      <c r="X40" s="11">
        <f t="shared" si="4"/>
        <v>6520945</v>
      </c>
      <c r="Y40" s="11">
        <f t="shared" si="4"/>
        <v>-6490040</v>
      </c>
      <c r="Z40" s="2">
        <f t="shared" si="5"/>
        <v>-99.52606562392414</v>
      </c>
      <c r="AA40" s="15">
        <f>AA10+AA25</f>
        <v>8694593</v>
      </c>
    </row>
    <row r="41" spans="1:27" ht="12.75">
      <c r="A41" s="51" t="s">
        <v>37</v>
      </c>
      <c r="B41" s="50"/>
      <c r="C41" s="52">
        <f aca="true" t="shared" si="6" ref="C41:Y41">SUM(C36:C40)</f>
        <v>33795480</v>
      </c>
      <c r="D41" s="53">
        <f t="shared" si="6"/>
        <v>0</v>
      </c>
      <c r="E41" s="54">
        <f t="shared" si="6"/>
        <v>45892000</v>
      </c>
      <c r="F41" s="54">
        <f t="shared" si="6"/>
        <v>59925031</v>
      </c>
      <c r="G41" s="54">
        <f t="shared" si="6"/>
        <v>0</v>
      </c>
      <c r="H41" s="54">
        <f t="shared" si="6"/>
        <v>1392482</v>
      </c>
      <c r="I41" s="54">
        <f t="shared" si="6"/>
        <v>1284208</v>
      </c>
      <c r="J41" s="54">
        <f t="shared" si="6"/>
        <v>2676690</v>
      </c>
      <c r="K41" s="54">
        <f t="shared" si="6"/>
        <v>1536472</v>
      </c>
      <c r="L41" s="54">
        <f t="shared" si="6"/>
        <v>2247118</v>
      </c>
      <c r="M41" s="54">
        <f t="shared" si="6"/>
        <v>5830156</v>
      </c>
      <c r="N41" s="54">
        <f t="shared" si="6"/>
        <v>9613746</v>
      </c>
      <c r="O41" s="54">
        <f t="shared" si="6"/>
        <v>349837</v>
      </c>
      <c r="P41" s="54">
        <f t="shared" si="6"/>
        <v>1149568</v>
      </c>
      <c r="Q41" s="54">
        <f t="shared" si="6"/>
        <v>2342833</v>
      </c>
      <c r="R41" s="54">
        <f t="shared" si="6"/>
        <v>3842238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16132674</v>
      </c>
      <c r="X41" s="54">
        <f t="shared" si="6"/>
        <v>44943773</v>
      </c>
      <c r="Y41" s="54">
        <f t="shared" si="6"/>
        <v>-28811099</v>
      </c>
      <c r="Z41" s="55">
        <f t="shared" si="5"/>
        <v>-64.10476263307933</v>
      </c>
      <c r="AA41" s="56">
        <f>SUM(AA36:AA40)</f>
        <v>59925031</v>
      </c>
    </row>
    <row r="42" spans="1:27" ht="12.75">
      <c r="A42" s="57" t="s">
        <v>38</v>
      </c>
      <c r="B42" s="38"/>
      <c r="C42" s="68">
        <f aca="true" t="shared" si="7" ref="C42:Y48">C12+C27</f>
        <v>8046295</v>
      </c>
      <c r="D42" s="69">
        <f t="shared" si="7"/>
        <v>0</v>
      </c>
      <c r="E42" s="70">
        <f t="shared" si="7"/>
        <v>918900</v>
      </c>
      <c r="F42" s="70">
        <f t="shared" si="7"/>
        <v>981248</v>
      </c>
      <c r="G42" s="70">
        <f t="shared" si="7"/>
        <v>0</v>
      </c>
      <c r="H42" s="70">
        <f t="shared" si="7"/>
        <v>21250</v>
      </c>
      <c r="I42" s="70">
        <f t="shared" si="7"/>
        <v>50354</v>
      </c>
      <c r="J42" s="70">
        <f t="shared" si="7"/>
        <v>71604</v>
      </c>
      <c r="K42" s="70">
        <f t="shared" si="7"/>
        <v>19944</v>
      </c>
      <c r="L42" s="70">
        <f t="shared" si="7"/>
        <v>41843</v>
      </c>
      <c r="M42" s="70">
        <f t="shared" si="7"/>
        <v>96660</v>
      </c>
      <c r="N42" s="70">
        <f t="shared" si="7"/>
        <v>158447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230051</v>
      </c>
      <c r="X42" s="70">
        <f t="shared" si="7"/>
        <v>735936</v>
      </c>
      <c r="Y42" s="70">
        <f t="shared" si="7"/>
        <v>-505885</v>
      </c>
      <c r="Z42" s="72">
        <f t="shared" si="5"/>
        <v>-68.74035242194974</v>
      </c>
      <c r="AA42" s="71">
        <f aca="true" t="shared" si="8" ref="AA42:AA48">AA12+AA27</f>
        <v>981248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235090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2411208</v>
      </c>
      <c r="D45" s="69">
        <f t="shared" si="7"/>
        <v>0</v>
      </c>
      <c r="E45" s="70">
        <f t="shared" si="7"/>
        <v>3749850</v>
      </c>
      <c r="F45" s="70">
        <f t="shared" si="7"/>
        <v>9288043</v>
      </c>
      <c r="G45" s="70">
        <f t="shared" si="7"/>
        <v>0</v>
      </c>
      <c r="H45" s="70">
        <f t="shared" si="7"/>
        <v>2769</v>
      </c>
      <c r="I45" s="70">
        <f t="shared" si="7"/>
        <v>72209</v>
      </c>
      <c r="J45" s="70">
        <f t="shared" si="7"/>
        <v>74978</v>
      </c>
      <c r="K45" s="70">
        <f t="shared" si="7"/>
        <v>40237</v>
      </c>
      <c r="L45" s="70">
        <f t="shared" si="7"/>
        <v>64905</v>
      </c>
      <c r="M45" s="70">
        <f t="shared" si="7"/>
        <v>306173</v>
      </c>
      <c r="N45" s="70">
        <f t="shared" si="7"/>
        <v>411315</v>
      </c>
      <c r="O45" s="70">
        <f t="shared" si="7"/>
        <v>325817</v>
      </c>
      <c r="P45" s="70">
        <f t="shared" si="7"/>
        <v>375635</v>
      </c>
      <c r="Q45" s="70">
        <f t="shared" si="7"/>
        <v>322404</v>
      </c>
      <c r="R45" s="70">
        <f t="shared" si="7"/>
        <v>1023856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1510149</v>
      </c>
      <c r="X45" s="70">
        <f t="shared" si="7"/>
        <v>6966032</v>
      </c>
      <c r="Y45" s="70">
        <f t="shared" si="7"/>
        <v>-5455883</v>
      </c>
      <c r="Z45" s="72">
        <f t="shared" si="5"/>
        <v>-78.32124515075441</v>
      </c>
      <c r="AA45" s="71">
        <f t="shared" si="8"/>
        <v>9288043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7495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44495568</v>
      </c>
      <c r="D49" s="81">
        <f t="shared" si="9"/>
        <v>0</v>
      </c>
      <c r="E49" s="82">
        <f t="shared" si="9"/>
        <v>50560750</v>
      </c>
      <c r="F49" s="82">
        <f t="shared" si="9"/>
        <v>70194322</v>
      </c>
      <c r="G49" s="82">
        <f t="shared" si="9"/>
        <v>0</v>
      </c>
      <c r="H49" s="82">
        <f t="shared" si="9"/>
        <v>1416501</v>
      </c>
      <c r="I49" s="82">
        <f t="shared" si="9"/>
        <v>1406771</v>
      </c>
      <c r="J49" s="82">
        <f t="shared" si="9"/>
        <v>2823272</v>
      </c>
      <c r="K49" s="82">
        <f t="shared" si="9"/>
        <v>1596653</v>
      </c>
      <c r="L49" s="82">
        <f t="shared" si="9"/>
        <v>2353866</v>
      </c>
      <c r="M49" s="82">
        <f t="shared" si="9"/>
        <v>6232989</v>
      </c>
      <c r="N49" s="82">
        <f t="shared" si="9"/>
        <v>10183508</v>
      </c>
      <c r="O49" s="82">
        <f t="shared" si="9"/>
        <v>675654</v>
      </c>
      <c r="P49" s="82">
        <f t="shared" si="9"/>
        <v>1525203</v>
      </c>
      <c r="Q49" s="82">
        <f t="shared" si="9"/>
        <v>2665237</v>
      </c>
      <c r="R49" s="82">
        <f t="shared" si="9"/>
        <v>4866094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17872874</v>
      </c>
      <c r="X49" s="82">
        <f t="shared" si="9"/>
        <v>52645741</v>
      </c>
      <c r="Y49" s="82">
        <f t="shared" si="9"/>
        <v>-34772867</v>
      </c>
      <c r="Z49" s="83">
        <f t="shared" si="5"/>
        <v>-66.05067445056952</v>
      </c>
      <c r="AA49" s="84">
        <f>SUM(AA41:AA48)</f>
        <v>70194322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14161000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2589000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3760000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1978000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3199000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842000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12368000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948000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845000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14160650</v>
      </c>
      <c r="F68" s="11"/>
      <c r="G68" s="11">
        <v>61125</v>
      </c>
      <c r="H68" s="11">
        <v>581687</v>
      </c>
      <c r="I68" s="11">
        <v>493020</v>
      </c>
      <c r="J68" s="11">
        <v>1135832</v>
      </c>
      <c r="K68" s="11">
        <v>653532</v>
      </c>
      <c r="L68" s="11">
        <v>946965</v>
      </c>
      <c r="M68" s="11">
        <v>1030612</v>
      </c>
      <c r="N68" s="11">
        <v>2631109</v>
      </c>
      <c r="O68" s="11">
        <v>775173</v>
      </c>
      <c r="P68" s="11">
        <v>1090245</v>
      </c>
      <c r="Q68" s="11">
        <v>789978</v>
      </c>
      <c r="R68" s="11">
        <v>2655396</v>
      </c>
      <c r="S68" s="11"/>
      <c r="T68" s="11"/>
      <c r="U68" s="11"/>
      <c r="V68" s="11"/>
      <c r="W68" s="11">
        <v>6422337</v>
      </c>
      <c r="X68" s="11"/>
      <c r="Y68" s="11">
        <v>6422337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14160650</v>
      </c>
      <c r="F69" s="82">
        <f t="shared" si="12"/>
        <v>0</v>
      </c>
      <c r="G69" s="82">
        <f t="shared" si="12"/>
        <v>61125</v>
      </c>
      <c r="H69" s="82">
        <f t="shared" si="12"/>
        <v>581687</v>
      </c>
      <c r="I69" s="82">
        <f t="shared" si="12"/>
        <v>493020</v>
      </c>
      <c r="J69" s="82">
        <f t="shared" si="12"/>
        <v>1135832</v>
      </c>
      <c r="K69" s="82">
        <f t="shared" si="12"/>
        <v>653532</v>
      </c>
      <c r="L69" s="82">
        <f t="shared" si="12"/>
        <v>946965</v>
      </c>
      <c r="M69" s="82">
        <f t="shared" si="12"/>
        <v>1030612</v>
      </c>
      <c r="N69" s="82">
        <f t="shared" si="12"/>
        <v>2631109</v>
      </c>
      <c r="O69" s="82">
        <f t="shared" si="12"/>
        <v>775173</v>
      </c>
      <c r="P69" s="82">
        <f t="shared" si="12"/>
        <v>1090245</v>
      </c>
      <c r="Q69" s="82">
        <f t="shared" si="12"/>
        <v>789978</v>
      </c>
      <c r="R69" s="82">
        <f t="shared" si="12"/>
        <v>2655396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6422337</v>
      </c>
      <c r="X69" s="82">
        <f t="shared" si="12"/>
        <v>0</v>
      </c>
      <c r="Y69" s="82">
        <f t="shared" si="12"/>
        <v>6422337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724070</v>
      </c>
      <c r="D5" s="45">
        <f t="shared" si="0"/>
        <v>0</v>
      </c>
      <c r="E5" s="46">
        <f t="shared" si="0"/>
        <v>230000</v>
      </c>
      <c r="F5" s="46">
        <f t="shared" si="0"/>
        <v>1562000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0</v>
      </c>
      <c r="L5" s="46">
        <f t="shared" si="0"/>
        <v>0</v>
      </c>
      <c r="M5" s="46">
        <f t="shared" si="0"/>
        <v>0</v>
      </c>
      <c r="N5" s="46">
        <f t="shared" si="0"/>
        <v>0</v>
      </c>
      <c r="O5" s="46">
        <f t="shared" si="0"/>
        <v>0</v>
      </c>
      <c r="P5" s="46">
        <f t="shared" si="0"/>
        <v>0</v>
      </c>
      <c r="Q5" s="46">
        <f t="shared" si="0"/>
        <v>30712</v>
      </c>
      <c r="R5" s="46">
        <f t="shared" si="0"/>
        <v>30712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30712</v>
      </c>
      <c r="X5" s="46">
        <f t="shared" si="0"/>
        <v>1171500</v>
      </c>
      <c r="Y5" s="46">
        <f t="shared" si="0"/>
        <v>-1140788</v>
      </c>
      <c r="Z5" s="47">
        <f>+IF(X5&lt;&gt;0,+(Y5/X5)*100,0)</f>
        <v>-97.37840375586855</v>
      </c>
      <c r="AA5" s="48">
        <f>SUM(AA11:AA18)</f>
        <v>1562000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714015</v>
      </c>
      <c r="D15" s="10"/>
      <c r="E15" s="11">
        <v>230000</v>
      </c>
      <c r="F15" s="11">
        <v>1562000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30712</v>
      </c>
      <c r="R15" s="11">
        <v>30712</v>
      </c>
      <c r="S15" s="11"/>
      <c r="T15" s="11"/>
      <c r="U15" s="11"/>
      <c r="V15" s="11"/>
      <c r="W15" s="11">
        <v>30712</v>
      </c>
      <c r="X15" s="11">
        <v>1171500</v>
      </c>
      <c r="Y15" s="11">
        <v>-1140788</v>
      </c>
      <c r="Z15" s="2">
        <v>-97.38</v>
      </c>
      <c r="AA15" s="15">
        <v>1562000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10055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714015</v>
      </c>
      <c r="D45" s="69">
        <f t="shared" si="7"/>
        <v>0</v>
      </c>
      <c r="E45" s="70">
        <f t="shared" si="7"/>
        <v>230000</v>
      </c>
      <c r="F45" s="70">
        <f t="shared" si="7"/>
        <v>1562000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30712</v>
      </c>
      <c r="R45" s="70">
        <f t="shared" si="7"/>
        <v>30712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30712</v>
      </c>
      <c r="X45" s="70">
        <f t="shared" si="7"/>
        <v>1171500</v>
      </c>
      <c r="Y45" s="70">
        <f t="shared" si="7"/>
        <v>-1140788</v>
      </c>
      <c r="Z45" s="72">
        <f t="shared" si="5"/>
        <v>-97.37840375586855</v>
      </c>
      <c r="AA45" s="71">
        <f t="shared" si="8"/>
        <v>1562000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10055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724070</v>
      </c>
      <c r="D49" s="81">
        <f t="shared" si="9"/>
        <v>0</v>
      </c>
      <c r="E49" s="82">
        <f t="shared" si="9"/>
        <v>230000</v>
      </c>
      <c r="F49" s="82">
        <f t="shared" si="9"/>
        <v>1562000</v>
      </c>
      <c r="G49" s="82">
        <f t="shared" si="9"/>
        <v>0</v>
      </c>
      <c r="H49" s="82">
        <f t="shared" si="9"/>
        <v>0</v>
      </c>
      <c r="I49" s="82">
        <f t="shared" si="9"/>
        <v>0</v>
      </c>
      <c r="J49" s="82">
        <f t="shared" si="9"/>
        <v>0</v>
      </c>
      <c r="K49" s="82">
        <f t="shared" si="9"/>
        <v>0</v>
      </c>
      <c r="L49" s="82">
        <f t="shared" si="9"/>
        <v>0</v>
      </c>
      <c r="M49" s="82">
        <f t="shared" si="9"/>
        <v>0</v>
      </c>
      <c r="N49" s="82">
        <f t="shared" si="9"/>
        <v>0</v>
      </c>
      <c r="O49" s="82">
        <f t="shared" si="9"/>
        <v>0</v>
      </c>
      <c r="P49" s="82">
        <f t="shared" si="9"/>
        <v>0</v>
      </c>
      <c r="Q49" s="82">
        <f t="shared" si="9"/>
        <v>30712</v>
      </c>
      <c r="R49" s="82">
        <f t="shared" si="9"/>
        <v>30712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30712</v>
      </c>
      <c r="X49" s="82">
        <f t="shared" si="9"/>
        <v>1171500</v>
      </c>
      <c r="Y49" s="82">
        <f t="shared" si="9"/>
        <v>-1140788</v>
      </c>
      <c r="Z49" s="83">
        <f t="shared" si="5"/>
        <v>-97.37840375586855</v>
      </c>
      <c r="AA49" s="84">
        <f>SUM(AA41:AA48)</f>
        <v>1562000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879348</v>
      </c>
      <c r="D51" s="69">
        <f t="shared" si="10"/>
        <v>0</v>
      </c>
      <c r="E51" s="70">
        <f t="shared" si="10"/>
        <v>135800</v>
      </c>
      <c r="F51" s="70">
        <f t="shared" si="10"/>
        <v>95500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71625</v>
      </c>
      <c r="Y51" s="70">
        <f t="shared" si="10"/>
        <v>-71625</v>
      </c>
      <c r="Z51" s="72">
        <f>+IF(X51&lt;&gt;0,+(Y51/X51)*100,0)</f>
        <v>-100</v>
      </c>
      <c r="AA51" s="71">
        <f>SUM(AA57:AA61)</f>
        <v>95500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879348</v>
      </c>
      <c r="D61" s="10"/>
      <c r="E61" s="11">
        <v>135800</v>
      </c>
      <c r="F61" s="11">
        <v>95500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71625</v>
      </c>
      <c r="Y61" s="11">
        <v>-71625</v>
      </c>
      <c r="Z61" s="2">
        <v>-100</v>
      </c>
      <c r="AA61" s="15">
        <v>95500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75000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>
        <v>224000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135800</v>
      </c>
      <c r="F68" s="11"/>
      <c r="G68" s="11">
        <v>100477</v>
      </c>
      <c r="H68" s="11">
        <v>119306</v>
      </c>
      <c r="I68" s="11">
        <v>67085</v>
      </c>
      <c r="J68" s="11">
        <v>286868</v>
      </c>
      <c r="K68" s="11">
        <v>67085</v>
      </c>
      <c r="L68" s="11">
        <v>244930</v>
      </c>
      <c r="M68" s="11">
        <v>104307</v>
      </c>
      <c r="N68" s="11">
        <v>416322</v>
      </c>
      <c r="O68" s="11">
        <v>27210</v>
      </c>
      <c r="P68" s="11">
        <v>94946</v>
      </c>
      <c r="Q68" s="11">
        <v>150840</v>
      </c>
      <c r="R68" s="11">
        <v>272996</v>
      </c>
      <c r="S68" s="11"/>
      <c r="T68" s="11"/>
      <c r="U68" s="11"/>
      <c r="V68" s="11"/>
      <c r="W68" s="11">
        <v>976186</v>
      </c>
      <c r="X68" s="11"/>
      <c r="Y68" s="11">
        <v>976186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434800</v>
      </c>
      <c r="F69" s="82">
        <f t="shared" si="12"/>
        <v>0</v>
      </c>
      <c r="G69" s="82">
        <f t="shared" si="12"/>
        <v>100477</v>
      </c>
      <c r="H69" s="82">
        <f t="shared" si="12"/>
        <v>119306</v>
      </c>
      <c r="I69" s="82">
        <f t="shared" si="12"/>
        <v>67085</v>
      </c>
      <c r="J69" s="82">
        <f t="shared" si="12"/>
        <v>286868</v>
      </c>
      <c r="K69" s="82">
        <f t="shared" si="12"/>
        <v>67085</v>
      </c>
      <c r="L69" s="82">
        <f t="shared" si="12"/>
        <v>244930</v>
      </c>
      <c r="M69" s="82">
        <f t="shared" si="12"/>
        <v>104307</v>
      </c>
      <c r="N69" s="82">
        <f t="shared" si="12"/>
        <v>416322</v>
      </c>
      <c r="O69" s="82">
        <f t="shared" si="12"/>
        <v>27210</v>
      </c>
      <c r="P69" s="82">
        <f t="shared" si="12"/>
        <v>94946</v>
      </c>
      <c r="Q69" s="82">
        <f t="shared" si="12"/>
        <v>150840</v>
      </c>
      <c r="R69" s="82">
        <f t="shared" si="12"/>
        <v>272996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976186</v>
      </c>
      <c r="X69" s="82">
        <f t="shared" si="12"/>
        <v>0</v>
      </c>
      <c r="Y69" s="82">
        <f t="shared" si="12"/>
        <v>976186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4587297353</v>
      </c>
      <c r="D5" s="45">
        <f t="shared" si="0"/>
        <v>0</v>
      </c>
      <c r="E5" s="46">
        <f t="shared" si="0"/>
        <v>5239734395</v>
      </c>
      <c r="F5" s="46">
        <f t="shared" si="0"/>
        <v>5597004624</v>
      </c>
      <c r="G5" s="46">
        <f t="shared" si="0"/>
        <v>69773489</v>
      </c>
      <c r="H5" s="46">
        <f t="shared" si="0"/>
        <v>251966590</v>
      </c>
      <c r="I5" s="46">
        <f t="shared" si="0"/>
        <v>390567587</v>
      </c>
      <c r="J5" s="46">
        <f t="shared" si="0"/>
        <v>712307666</v>
      </c>
      <c r="K5" s="46">
        <f t="shared" si="0"/>
        <v>367180438</v>
      </c>
      <c r="L5" s="46">
        <f t="shared" si="0"/>
        <v>406461104</v>
      </c>
      <c r="M5" s="46">
        <f t="shared" si="0"/>
        <v>463857245</v>
      </c>
      <c r="N5" s="46">
        <f t="shared" si="0"/>
        <v>1237498787</v>
      </c>
      <c r="O5" s="46">
        <f t="shared" si="0"/>
        <v>223854854</v>
      </c>
      <c r="P5" s="46">
        <f t="shared" si="0"/>
        <v>255145365</v>
      </c>
      <c r="Q5" s="46">
        <f t="shared" si="0"/>
        <v>579762831</v>
      </c>
      <c r="R5" s="46">
        <f t="shared" si="0"/>
        <v>1058763050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3008569503</v>
      </c>
      <c r="X5" s="46">
        <f t="shared" si="0"/>
        <v>4197753483</v>
      </c>
      <c r="Y5" s="46">
        <f t="shared" si="0"/>
        <v>-1189183980</v>
      </c>
      <c r="Z5" s="47">
        <f>+IF(X5&lt;&gt;0,+(Y5/X5)*100,0)</f>
        <v>-28.329057073406993</v>
      </c>
      <c r="AA5" s="48">
        <f>SUM(AA11:AA18)</f>
        <v>5597004624</v>
      </c>
    </row>
    <row r="6" spans="1:27" ht="12.75">
      <c r="A6" s="49" t="s">
        <v>32</v>
      </c>
      <c r="B6" s="50"/>
      <c r="C6" s="9">
        <v>997335872</v>
      </c>
      <c r="D6" s="10"/>
      <c r="E6" s="11">
        <v>1041450039</v>
      </c>
      <c r="F6" s="11">
        <v>1271316927</v>
      </c>
      <c r="G6" s="11">
        <v>2488211</v>
      </c>
      <c r="H6" s="11">
        <v>70134487</v>
      </c>
      <c r="I6" s="11">
        <v>101330571</v>
      </c>
      <c r="J6" s="11">
        <v>173953269</v>
      </c>
      <c r="K6" s="11">
        <v>96109879</v>
      </c>
      <c r="L6" s="11">
        <v>118335752</v>
      </c>
      <c r="M6" s="11">
        <v>119018478</v>
      </c>
      <c r="N6" s="11">
        <v>333464109</v>
      </c>
      <c r="O6" s="11">
        <v>35917766</v>
      </c>
      <c r="P6" s="11">
        <v>77667030</v>
      </c>
      <c r="Q6" s="11">
        <v>102801114</v>
      </c>
      <c r="R6" s="11">
        <v>216385910</v>
      </c>
      <c r="S6" s="11"/>
      <c r="T6" s="11"/>
      <c r="U6" s="11"/>
      <c r="V6" s="11"/>
      <c r="W6" s="11">
        <v>723803288</v>
      </c>
      <c r="X6" s="11">
        <v>953487696</v>
      </c>
      <c r="Y6" s="11">
        <v>-229684408</v>
      </c>
      <c r="Z6" s="2">
        <v>-24.09</v>
      </c>
      <c r="AA6" s="15">
        <v>1271316927</v>
      </c>
    </row>
    <row r="7" spans="1:27" ht="12.75">
      <c r="A7" s="49" t="s">
        <v>33</v>
      </c>
      <c r="B7" s="50"/>
      <c r="C7" s="9">
        <v>701676998</v>
      </c>
      <c r="D7" s="10"/>
      <c r="E7" s="11">
        <v>946804841</v>
      </c>
      <c r="F7" s="11">
        <v>890562949</v>
      </c>
      <c r="G7" s="11">
        <v>24718958</v>
      </c>
      <c r="H7" s="11">
        <v>45768260</v>
      </c>
      <c r="I7" s="11">
        <v>57618503</v>
      </c>
      <c r="J7" s="11">
        <v>128105721</v>
      </c>
      <c r="K7" s="11">
        <v>55079276</v>
      </c>
      <c r="L7" s="11">
        <v>59168273</v>
      </c>
      <c r="M7" s="11">
        <v>55604921</v>
      </c>
      <c r="N7" s="11">
        <v>169852470</v>
      </c>
      <c r="O7" s="11">
        <v>19553380</v>
      </c>
      <c r="P7" s="11">
        <v>48385572</v>
      </c>
      <c r="Q7" s="11">
        <v>73961795</v>
      </c>
      <c r="R7" s="11">
        <v>141900747</v>
      </c>
      <c r="S7" s="11"/>
      <c r="T7" s="11"/>
      <c r="U7" s="11"/>
      <c r="V7" s="11"/>
      <c r="W7" s="11">
        <v>439858938</v>
      </c>
      <c r="X7" s="11">
        <v>667922214</v>
      </c>
      <c r="Y7" s="11">
        <v>-228063276</v>
      </c>
      <c r="Z7" s="2">
        <v>-34.15</v>
      </c>
      <c r="AA7" s="15">
        <v>890562949</v>
      </c>
    </row>
    <row r="8" spans="1:27" ht="12.75">
      <c r="A8" s="49" t="s">
        <v>34</v>
      </c>
      <c r="B8" s="50"/>
      <c r="C8" s="9">
        <v>348582425</v>
      </c>
      <c r="D8" s="10"/>
      <c r="E8" s="11">
        <v>590836411</v>
      </c>
      <c r="F8" s="11">
        <v>539057249</v>
      </c>
      <c r="G8" s="11">
        <v>-752749</v>
      </c>
      <c r="H8" s="11">
        <v>29467473</v>
      </c>
      <c r="I8" s="11">
        <v>29260411</v>
      </c>
      <c r="J8" s="11">
        <v>57975135</v>
      </c>
      <c r="K8" s="11">
        <v>28425534</v>
      </c>
      <c r="L8" s="11">
        <v>30871103</v>
      </c>
      <c r="M8" s="11">
        <v>97432309</v>
      </c>
      <c r="N8" s="11">
        <v>156728946</v>
      </c>
      <c r="O8" s="11">
        <v>10119304</v>
      </c>
      <c r="P8" s="11">
        <v>18442213</v>
      </c>
      <c r="Q8" s="11">
        <v>39474583</v>
      </c>
      <c r="R8" s="11">
        <v>68036100</v>
      </c>
      <c r="S8" s="11"/>
      <c r="T8" s="11"/>
      <c r="U8" s="11"/>
      <c r="V8" s="11"/>
      <c r="W8" s="11">
        <v>282740181</v>
      </c>
      <c r="X8" s="11">
        <v>404292941</v>
      </c>
      <c r="Y8" s="11">
        <v>-121552760</v>
      </c>
      <c r="Z8" s="2">
        <v>-30.07</v>
      </c>
      <c r="AA8" s="15">
        <v>539057249</v>
      </c>
    </row>
    <row r="9" spans="1:27" ht="12.75">
      <c r="A9" s="49" t="s">
        <v>35</v>
      </c>
      <c r="B9" s="50"/>
      <c r="C9" s="9">
        <v>443876132</v>
      </c>
      <c r="D9" s="10"/>
      <c r="E9" s="11">
        <v>556645424</v>
      </c>
      <c r="F9" s="11">
        <v>576105996</v>
      </c>
      <c r="G9" s="11">
        <v>17365579</v>
      </c>
      <c r="H9" s="11">
        <v>31771302</v>
      </c>
      <c r="I9" s="11">
        <v>56534354</v>
      </c>
      <c r="J9" s="11">
        <v>105671235</v>
      </c>
      <c r="K9" s="11">
        <v>50201822</v>
      </c>
      <c r="L9" s="11">
        <v>60407468</v>
      </c>
      <c r="M9" s="11">
        <v>73830043</v>
      </c>
      <c r="N9" s="11">
        <v>184439333</v>
      </c>
      <c r="O9" s="11">
        <v>29028192</v>
      </c>
      <c r="P9" s="11">
        <v>35287599</v>
      </c>
      <c r="Q9" s="11">
        <v>56567194</v>
      </c>
      <c r="R9" s="11">
        <v>120882985</v>
      </c>
      <c r="S9" s="11"/>
      <c r="T9" s="11"/>
      <c r="U9" s="11"/>
      <c r="V9" s="11"/>
      <c r="W9" s="11">
        <v>410993553</v>
      </c>
      <c r="X9" s="11">
        <v>432079497</v>
      </c>
      <c r="Y9" s="11">
        <v>-21085944</v>
      </c>
      <c r="Z9" s="2">
        <v>-4.88</v>
      </c>
      <c r="AA9" s="15">
        <v>576105996</v>
      </c>
    </row>
    <row r="10" spans="1:27" ht="12.75">
      <c r="A10" s="49" t="s">
        <v>36</v>
      </c>
      <c r="B10" s="50"/>
      <c r="C10" s="9">
        <v>437592280</v>
      </c>
      <c r="D10" s="10"/>
      <c r="E10" s="11">
        <v>403146109</v>
      </c>
      <c r="F10" s="11">
        <v>326846172</v>
      </c>
      <c r="G10" s="11">
        <v>13982597</v>
      </c>
      <c r="H10" s="11">
        <v>8228258</v>
      </c>
      <c r="I10" s="11">
        <v>3401944</v>
      </c>
      <c r="J10" s="11">
        <v>25612799</v>
      </c>
      <c r="K10" s="11">
        <v>11441654</v>
      </c>
      <c r="L10" s="11">
        <v>12720975</v>
      </c>
      <c r="M10" s="11">
        <v>17708132</v>
      </c>
      <c r="N10" s="11">
        <v>41870761</v>
      </c>
      <c r="O10" s="11">
        <v>3320185</v>
      </c>
      <c r="P10" s="11">
        <v>9192841</v>
      </c>
      <c r="Q10" s="11">
        <v>16925982</v>
      </c>
      <c r="R10" s="11">
        <v>29439008</v>
      </c>
      <c r="S10" s="11"/>
      <c r="T10" s="11"/>
      <c r="U10" s="11"/>
      <c r="V10" s="11"/>
      <c r="W10" s="11">
        <v>96922568</v>
      </c>
      <c r="X10" s="11">
        <v>245134631</v>
      </c>
      <c r="Y10" s="11">
        <v>-148212063</v>
      </c>
      <c r="Z10" s="2">
        <v>-60.46</v>
      </c>
      <c r="AA10" s="15">
        <v>326846172</v>
      </c>
    </row>
    <row r="11" spans="1:27" ht="12.75">
      <c r="A11" s="51" t="s">
        <v>37</v>
      </c>
      <c r="B11" s="50"/>
      <c r="C11" s="52">
        <f aca="true" t="shared" si="1" ref="C11:Y11">SUM(C6:C10)</f>
        <v>2929063707</v>
      </c>
      <c r="D11" s="53">
        <f t="shared" si="1"/>
        <v>0</v>
      </c>
      <c r="E11" s="54">
        <f t="shared" si="1"/>
        <v>3538882824</v>
      </c>
      <c r="F11" s="54">
        <f t="shared" si="1"/>
        <v>3603889293</v>
      </c>
      <c r="G11" s="54">
        <f t="shared" si="1"/>
        <v>57802596</v>
      </c>
      <c r="H11" s="54">
        <f t="shared" si="1"/>
        <v>185369780</v>
      </c>
      <c r="I11" s="54">
        <f t="shared" si="1"/>
        <v>248145783</v>
      </c>
      <c r="J11" s="54">
        <f t="shared" si="1"/>
        <v>491318159</v>
      </c>
      <c r="K11" s="54">
        <f t="shared" si="1"/>
        <v>241258165</v>
      </c>
      <c r="L11" s="54">
        <f t="shared" si="1"/>
        <v>281503571</v>
      </c>
      <c r="M11" s="54">
        <f t="shared" si="1"/>
        <v>363593883</v>
      </c>
      <c r="N11" s="54">
        <f t="shared" si="1"/>
        <v>886355619</v>
      </c>
      <c r="O11" s="54">
        <f t="shared" si="1"/>
        <v>97938827</v>
      </c>
      <c r="P11" s="54">
        <f t="shared" si="1"/>
        <v>188975255</v>
      </c>
      <c r="Q11" s="54">
        <f t="shared" si="1"/>
        <v>289730668</v>
      </c>
      <c r="R11" s="54">
        <f t="shared" si="1"/>
        <v>576644750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1954318528</v>
      </c>
      <c r="X11" s="54">
        <f t="shared" si="1"/>
        <v>2702916979</v>
      </c>
      <c r="Y11" s="54">
        <f t="shared" si="1"/>
        <v>-748598451</v>
      </c>
      <c r="Z11" s="55">
        <f>+IF(X11&lt;&gt;0,+(Y11/X11)*100,0)</f>
        <v>-27.695946890568557</v>
      </c>
      <c r="AA11" s="56">
        <f>SUM(AA6:AA10)</f>
        <v>3603889293</v>
      </c>
    </row>
    <row r="12" spans="1:27" ht="12.75">
      <c r="A12" s="57" t="s">
        <v>38</v>
      </c>
      <c r="B12" s="38"/>
      <c r="C12" s="9">
        <v>180519042</v>
      </c>
      <c r="D12" s="10"/>
      <c r="E12" s="11">
        <v>293258713</v>
      </c>
      <c r="F12" s="11">
        <v>374433495</v>
      </c>
      <c r="G12" s="11">
        <v>1857694</v>
      </c>
      <c r="H12" s="11">
        <v>12419783</v>
      </c>
      <c r="I12" s="11">
        <v>6766275</v>
      </c>
      <c r="J12" s="11">
        <v>21043752</v>
      </c>
      <c r="K12" s="11">
        <v>6165890</v>
      </c>
      <c r="L12" s="11">
        <v>10737394</v>
      </c>
      <c r="M12" s="11">
        <v>17395710</v>
      </c>
      <c r="N12" s="11">
        <v>34298994</v>
      </c>
      <c r="O12" s="11">
        <v>5793535</v>
      </c>
      <c r="P12" s="11">
        <v>10181685</v>
      </c>
      <c r="Q12" s="11">
        <v>13609004</v>
      </c>
      <c r="R12" s="11">
        <v>29584224</v>
      </c>
      <c r="S12" s="11"/>
      <c r="T12" s="11"/>
      <c r="U12" s="11"/>
      <c r="V12" s="11"/>
      <c r="W12" s="11">
        <v>84926970</v>
      </c>
      <c r="X12" s="11">
        <v>280825124</v>
      </c>
      <c r="Y12" s="11">
        <v>-195898154</v>
      </c>
      <c r="Z12" s="2">
        <v>-69.76</v>
      </c>
      <c r="AA12" s="15">
        <v>374433495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>
        <v>54663435</v>
      </c>
      <c r="D14" s="10"/>
      <c r="E14" s="11">
        <v>810000</v>
      </c>
      <c r="F14" s="11">
        <v>4581144</v>
      </c>
      <c r="G14" s="11"/>
      <c r="H14" s="11"/>
      <c r="I14" s="11">
        <v>1825414</v>
      </c>
      <c r="J14" s="11">
        <v>1825414</v>
      </c>
      <c r="K14" s="11"/>
      <c r="L14" s="11"/>
      <c r="M14" s="11">
        <v>23326</v>
      </c>
      <c r="N14" s="11">
        <v>23326</v>
      </c>
      <c r="O14" s="11"/>
      <c r="P14" s="11"/>
      <c r="Q14" s="11">
        <v>16023</v>
      </c>
      <c r="R14" s="11">
        <v>16023</v>
      </c>
      <c r="S14" s="11"/>
      <c r="T14" s="11"/>
      <c r="U14" s="11"/>
      <c r="V14" s="11"/>
      <c r="W14" s="11">
        <v>1864763</v>
      </c>
      <c r="X14" s="11">
        <v>3435858</v>
      </c>
      <c r="Y14" s="11">
        <v>-1571095</v>
      </c>
      <c r="Z14" s="2">
        <v>-45.73</v>
      </c>
      <c r="AA14" s="15">
        <v>4581144</v>
      </c>
    </row>
    <row r="15" spans="1:27" ht="12.75">
      <c r="A15" s="57" t="s">
        <v>41</v>
      </c>
      <c r="B15" s="38" t="s">
        <v>42</v>
      </c>
      <c r="C15" s="9">
        <v>1416823218</v>
      </c>
      <c r="D15" s="10"/>
      <c r="E15" s="11">
        <v>1399697058</v>
      </c>
      <c r="F15" s="11">
        <v>1605125091</v>
      </c>
      <c r="G15" s="11">
        <v>10113199</v>
      </c>
      <c r="H15" s="11">
        <v>54177027</v>
      </c>
      <c r="I15" s="11">
        <v>130656109</v>
      </c>
      <c r="J15" s="11">
        <v>194946335</v>
      </c>
      <c r="K15" s="11">
        <v>119756383</v>
      </c>
      <c r="L15" s="11">
        <v>114220139</v>
      </c>
      <c r="M15" s="11">
        <v>82800976</v>
      </c>
      <c r="N15" s="11">
        <v>316777498</v>
      </c>
      <c r="O15" s="11">
        <v>120122492</v>
      </c>
      <c r="P15" s="11">
        <v>55988425</v>
      </c>
      <c r="Q15" s="11">
        <v>276220999</v>
      </c>
      <c r="R15" s="11">
        <v>452331916</v>
      </c>
      <c r="S15" s="11"/>
      <c r="T15" s="11"/>
      <c r="U15" s="11"/>
      <c r="V15" s="11"/>
      <c r="W15" s="11">
        <v>964055749</v>
      </c>
      <c r="X15" s="11">
        <v>1203843821</v>
      </c>
      <c r="Y15" s="11">
        <v>-239788072</v>
      </c>
      <c r="Z15" s="2">
        <v>-19.92</v>
      </c>
      <c r="AA15" s="15">
        <v>1605125091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>
        <v>43350</v>
      </c>
      <c r="N16" s="11">
        <v>43350</v>
      </c>
      <c r="O16" s="11"/>
      <c r="P16" s="11"/>
      <c r="Q16" s="11">
        <v>1754</v>
      </c>
      <c r="R16" s="11">
        <v>1754</v>
      </c>
      <c r="S16" s="11"/>
      <c r="T16" s="11"/>
      <c r="U16" s="11"/>
      <c r="V16" s="11"/>
      <c r="W16" s="11">
        <v>45104</v>
      </c>
      <c r="X16" s="11"/>
      <c r="Y16" s="11">
        <v>45104</v>
      </c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6227951</v>
      </c>
      <c r="D18" s="17"/>
      <c r="E18" s="18">
        <v>7085800</v>
      </c>
      <c r="F18" s="18">
        <v>8975601</v>
      </c>
      <c r="G18" s="18"/>
      <c r="H18" s="18"/>
      <c r="I18" s="18">
        <v>3174006</v>
      </c>
      <c r="J18" s="18">
        <v>3174006</v>
      </c>
      <c r="K18" s="18"/>
      <c r="L18" s="18"/>
      <c r="M18" s="18"/>
      <c r="N18" s="18"/>
      <c r="O18" s="18"/>
      <c r="P18" s="18"/>
      <c r="Q18" s="18">
        <v>184383</v>
      </c>
      <c r="R18" s="18">
        <v>184383</v>
      </c>
      <c r="S18" s="18"/>
      <c r="T18" s="18"/>
      <c r="U18" s="18"/>
      <c r="V18" s="18"/>
      <c r="W18" s="18">
        <v>3358389</v>
      </c>
      <c r="X18" s="18">
        <v>6731701</v>
      </c>
      <c r="Y18" s="18">
        <v>-3373312</v>
      </c>
      <c r="Z18" s="3">
        <v>-50.11</v>
      </c>
      <c r="AA18" s="23">
        <v>8975601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3227942800</v>
      </c>
      <c r="D20" s="62">
        <f t="shared" si="2"/>
        <v>0</v>
      </c>
      <c r="E20" s="63">
        <f t="shared" si="2"/>
        <v>4418214790</v>
      </c>
      <c r="F20" s="63">
        <f t="shared" si="2"/>
        <v>4467423298</v>
      </c>
      <c r="G20" s="63">
        <f t="shared" si="2"/>
        <v>43193669</v>
      </c>
      <c r="H20" s="63">
        <f t="shared" si="2"/>
        <v>168553645</v>
      </c>
      <c r="I20" s="63">
        <f t="shared" si="2"/>
        <v>216032206</v>
      </c>
      <c r="J20" s="63">
        <f t="shared" si="2"/>
        <v>427779520</v>
      </c>
      <c r="K20" s="63">
        <f t="shared" si="2"/>
        <v>263636561</v>
      </c>
      <c r="L20" s="63">
        <f t="shared" si="2"/>
        <v>278767483</v>
      </c>
      <c r="M20" s="63">
        <f t="shared" si="2"/>
        <v>281995433</v>
      </c>
      <c r="N20" s="63">
        <f t="shared" si="2"/>
        <v>824399477</v>
      </c>
      <c r="O20" s="63">
        <f t="shared" si="2"/>
        <v>138726181</v>
      </c>
      <c r="P20" s="63">
        <f t="shared" si="2"/>
        <v>244703726</v>
      </c>
      <c r="Q20" s="63">
        <f t="shared" si="2"/>
        <v>342937750</v>
      </c>
      <c r="R20" s="63">
        <f t="shared" si="2"/>
        <v>726367657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1978546654</v>
      </c>
      <c r="X20" s="63">
        <f t="shared" si="2"/>
        <v>3350567485</v>
      </c>
      <c r="Y20" s="63">
        <f t="shared" si="2"/>
        <v>-1372020831</v>
      </c>
      <c r="Z20" s="64">
        <f>+IF(X20&lt;&gt;0,+(Y20/X20)*100,0)</f>
        <v>-40.948909017422764</v>
      </c>
      <c r="AA20" s="65">
        <f>SUM(AA26:AA33)</f>
        <v>4467423298</v>
      </c>
    </row>
    <row r="21" spans="1:27" ht="12.75">
      <c r="A21" s="49" t="s">
        <v>32</v>
      </c>
      <c r="B21" s="50"/>
      <c r="C21" s="9">
        <v>612685783</v>
      </c>
      <c r="D21" s="10"/>
      <c r="E21" s="11">
        <v>875192063</v>
      </c>
      <c r="F21" s="11">
        <v>858676292</v>
      </c>
      <c r="G21" s="11">
        <v>1021879</v>
      </c>
      <c r="H21" s="11">
        <v>52031893</v>
      </c>
      <c r="I21" s="11">
        <v>50496411</v>
      </c>
      <c r="J21" s="11">
        <v>103550183</v>
      </c>
      <c r="K21" s="11">
        <v>55354310</v>
      </c>
      <c r="L21" s="11">
        <v>59772456</v>
      </c>
      <c r="M21" s="11">
        <v>81350879</v>
      </c>
      <c r="N21" s="11">
        <v>196477645</v>
      </c>
      <c r="O21" s="11">
        <v>11150550</v>
      </c>
      <c r="P21" s="11">
        <v>49462478</v>
      </c>
      <c r="Q21" s="11">
        <v>53101288</v>
      </c>
      <c r="R21" s="11">
        <v>113714316</v>
      </c>
      <c r="S21" s="11"/>
      <c r="T21" s="11"/>
      <c r="U21" s="11"/>
      <c r="V21" s="11"/>
      <c r="W21" s="11">
        <v>413742144</v>
      </c>
      <c r="X21" s="11">
        <v>644007220</v>
      </c>
      <c r="Y21" s="11">
        <v>-230265076</v>
      </c>
      <c r="Z21" s="2">
        <v>-35.76</v>
      </c>
      <c r="AA21" s="15">
        <v>858676292</v>
      </c>
    </row>
    <row r="22" spans="1:27" ht="12.75">
      <c r="A22" s="49" t="s">
        <v>33</v>
      </c>
      <c r="B22" s="50"/>
      <c r="C22" s="9">
        <v>509127666</v>
      </c>
      <c r="D22" s="10"/>
      <c r="E22" s="11">
        <v>772257089</v>
      </c>
      <c r="F22" s="11">
        <v>719854077</v>
      </c>
      <c r="G22" s="11">
        <v>14085334</v>
      </c>
      <c r="H22" s="11">
        <v>27246628</v>
      </c>
      <c r="I22" s="11">
        <v>31091685</v>
      </c>
      <c r="J22" s="11">
        <v>72423647</v>
      </c>
      <c r="K22" s="11">
        <v>73096468</v>
      </c>
      <c r="L22" s="11">
        <v>61193352</v>
      </c>
      <c r="M22" s="11">
        <v>35659855</v>
      </c>
      <c r="N22" s="11">
        <v>169949675</v>
      </c>
      <c r="O22" s="11">
        <v>38310378</v>
      </c>
      <c r="P22" s="11">
        <v>64805524</v>
      </c>
      <c r="Q22" s="11">
        <v>65865988</v>
      </c>
      <c r="R22" s="11">
        <v>168981890</v>
      </c>
      <c r="S22" s="11"/>
      <c r="T22" s="11"/>
      <c r="U22" s="11"/>
      <c r="V22" s="11"/>
      <c r="W22" s="11">
        <v>411355212</v>
      </c>
      <c r="X22" s="11">
        <v>539890558</v>
      </c>
      <c r="Y22" s="11">
        <v>-128535346</v>
      </c>
      <c r="Z22" s="2">
        <v>-23.81</v>
      </c>
      <c r="AA22" s="15">
        <v>719854077</v>
      </c>
    </row>
    <row r="23" spans="1:27" ht="12.75">
      <c r="A23" s="49" t="s">
        <v>34</v>
      </c>
      <c r="B23" s="50"/>
      <c r="C23" s="9">
        <v>448316987</v>
      </c>
      <c r="D23" s="10"/>
      <c r="E23" s="11">
        <v>441571024</v>
      </c>
      <c r="F23" s="11">
        <v>586352100</v>
      </c>
      <c r="G23" s="11">
        <v>17482719</v>
      </c>
      <c r="H23" s="11">
        <v>29351280</v>
      </c>
      <c r="I23" s="11">
        <v>35342908</v>
      </c>
      <c r="J23" s="11">
        <v>82176907</v>
      </c>
      <c r="K23" s="11">
        <v>34899730</v>
      </c>
      <c r="L23" s="11">
        <v>35758350</v>
      </c>
      <c r="M23" s="11">
        <v>37943094</v>
      </c>
      <c r="N23" s="11">
        <v>108601174</v>
      </c>
      <c r="O23" s="11">
        <v>24939819</v>
      </c>
      <c r="P23" s="11">
        <v>27203314</v>
      </c>
      <c r="Q23" s="11">
        <v>43806799</v>
      </c>
      <c r="R23" s="11">
        <v>95949932</v>
      </c>
      <c r="S23" s="11"/>
      <c r="T23" s="11"/>
      <c r="U23" s="11"/>
      <c r="V23" s="11"/>
      <c r="W23" s="11">
        <v>286728013</v>
      </c>
      <c r="X23" s="11">
        <v>439764076</v>
      </c>
      <c r="Y23" s="11">
        <v>-153036063</v>
      </c>
      <c r="Z23" s="2">
        <v>-34.8</v>
      </c>
      <c r="AA23" s="15">
        <v>586352100</v>
      </c>
    </row>
    <row r="24" spans="1:27" ht="12.75">
      <c r="A24" s="49" t="s">
        <v>35</v>
      </c>
      <c r="B24" s="50"/>
      <c r="C24" s="9">
        <v>535190290</v>
      </c>
      <c r="D24" s="10"/>
      <c r="E24" s="11">
        <v>977467696</v>
      </c>
      <c r="F24" s="11">
        <v>919503954</v>
      </c>
      <c r="G24" s="11">
        <v>6457289</v>
      </c>
      <c r="H24" s="11">
        <v>21077353</v>
      </c>
      <c r="I24" s="11">
        <v>41228363</v>
      </c>
      <c r="J24" s="11">
        <v>68763005</v>
      </c>
      <c r="K24" s="11">
        <v>41799793</v>
      </c>
      <c r="L24" s="11">
        <v>32107949</v>
      </c>
      <c r="M24" s="11">
        <v>38344624</v>
      </c>
      <c r="N24" s="11">
        <v>112252366</v>
      </c>
      <c r="O24" s="11">
        <v>22380198</v>
      </c>
      <c r="P24" s="11">
        <v>40269589</v>
      </c>
      <c r="Q24" s="11">
        <v>48541799</v>
      </c>
      <c r="R24" s="11">
        <v>111191586</v>
      </c>
      <c r="S24" s="11"/>
      <c r="T24" s="11"/>
      <c r="U24" s="11"/>
      <c r="V24" s="11"/>
      <c r="W24" s="11">
        <v>292206957</v>
      </c>
      <c r="X24" s="11">
        <v>689627968</v>
      </c>
      <c r="Y24" s="11">
        <v>-397421011</v>
      </c>
      <c r="Z24" s="2">
        <v>-57.63</v>
      </c>
      <c r="AA24" s="15">
        <v>919503954</v>
      </c>
    </row>
    <row r="25" spans="1:27" ht="12.75">
      <c r="A25" s="49" t="s">
        <v>36</v>
      </c>
      <c r="B25" s="50"/>
      <c r="C25" s="9">
        <v>333514626</v>
      </c>
      <c r="D25" s="10"/>
      <c r="E25" s="11">
        <v>159206891</v>
      </c>
      <c r="F25" s="11">
        <v>185270007</v>
      </c>
      <c r="G25" s="11">
        <v>-3045930</v>
      </c>
      <c r="H25" s="11">
        <v>5176926</v>
      </c>
      <c r="I25" s="11">
        <v>12625826</v>
      </c>
      <c r="J25" s="11">
        <v>14756822</v>
      </c>
      <c r="K25" s="11">
        <v>15275901</v>
      </c>
      <c r="L25" s="11">
        <v>6386452</v>
      </c>
      <c r="M25" s="11">
        <v>13116491</v>
      </c>
      <c r="N25" s="11">
        <v>34778844</v>
      </c>
      <c r="O25" s="11">
        <v>7262587</v>
      </c>
      <c r="P25" s="11">
        <v>10206439</v>
      </c>
      <c r="Q25" s="11">
        <v>21795462</v>
      </c>
      <c r="R25" s="11">
        <v>39264488</v>
      </c>
      <c r="S25" s="11"/>
      <c r="T25" s="11"/>
      <c r="U25" s="11"/>
      <c r="V25" s="11"/>
      <c r="W25" s="11">
        <v>88800154</v>
      </c>
      <c r="X25" s="11">
        <v>138952507</v>
      </c>
      <c r="Y25" s="11">
        <v>-50152353</v>
      </c>
      <c r="Z25" s="2">
        <v>-36.09</v>
      </c>
      <c r="AA25" s="15">
        <v>185270007</v>
      </c>
    </row>
    <row r="26" spans="1:27" ht="12.75">
      <c r="A26" s="51" t="s">
        <v>37</v>
      </c>
      <c r="B26" s="66"/>
      <c r="C26" s="52">
        <f aca="true" t="shared" si="3" ref="C26:Y26">SUM(C21:C25)</f>
        <v>2438835352</v>
      </c>
      <c r="D26" s="53">
        <f t="shared" si="3"/>
        <v>0</v>
      </c>
      <c r="E26" s="54">
        <f t="shared" si="3"/>
        <v>3225694763</v>
      </c>
      <c r="F26" s="54">
        <f t="shared" si="3"/>
        <v>3269656430</v>
      </c>
      <c r="G26" s="54">
        <f t="shared" si="3"/>
        <v>36001291</v>
      </c>
      <c r="H26" s="54">
        <f t="shared" si="3"/>
        <v>134884080</v>
      </c>
      <c r="I26" s="54">
        <f t="shared" si="3"/>
        <v>170785193</v>
      </c>
      <c r="J26" s="54">
        <f t="shared" si="3"/>
        <v>341670564</v>
      </c>
      <c r="K26" s="54">
        <f t="shared" si="3"/>
        <v>220426202</v>
      </c>
      <c r="L26" s="54">
        <f t="shared" si="3"/>
        <v>195218559</v>
      </c>
      <c r="M26" s="54">
        <f t="shared" si="3"/>
        <v>206414943</v>
      </c>
      <c r="N26" s="54">
        <f t="shared" si="3"/>
        <v>622059704</v>
      </c>
      <c r="O26" s="54">
        <f t="shared" si="3"/>
        <v>104043532</v>
      </c>
      <c r="P26" s="54">
        <f t="shared" si="3"/>
        <v>191947344</v>
      </c>
      <c r="Q26" s="54">
        <f t="shared" si="3"/>
        <v>233111336</v>
      </c>
      <c r="R26" s="54">
        <f t="shared" si="3"/>
        <v>529102212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1492832480</v>
      </c>
      <c r="X26" s="54">
        <f t="shared" si="3"/>
        <v>2452242329</v>
      </c>
      <c r="Y26" s="54">
        <f t="shared" si="3"/>
        <v>-959409849</v>
      </c>
      <c r="Z26" s="55">
        <f>+IF(X26&lt;&gt;0,+(Y26/X26)*100,0)</f>
        <v>-39.12377817045666</v>
      </c>
      <c r="AA26" s="56">
        <f>SUM(AA21:AA25)</f>
        <v>3269656430</v>
      </c>
    </row>
    <row r="27" spans="1:27" ht="12.75">
      <c r="A27" s="57" t="s">
        <v>38</v>
      </c>
      <c r="B27" s="67"/>
      <c r="C27" s="9">
        <v>169818412</v>
      </c>
      <c r="D27" s="10"/>
      <c r="E27" s="11">
        <v>312213231</v>
      </c>
      <c r="F27" s="11">
        <v>312317609</v>
      </c>
      <c r="G27" s="11">
        <v>2114707</v>
      </c>
      <c r="H27" s="11">
        <v>11141191</v>
      </c>
      <c r="I27" s="11">
        <v>13808384</v>
      </c>
      <c r="J27" s="11">
        <v>27064282</v>
      </c>
      <c r="K27" s="11">
        <v>12033769</v>
      </c>
      <c r="L27" s="11">
        <v>18635072</v>
      </c>
      <c r="M27" s="11">
        <v>22835123</v>
      </c>
      <c r="N27" s="11">
        <v>53503964</v>
      </c>
      <c r="O27" s="11">
        <v>3895766</v>
      </c>
      <c r="P27" s="11">
        <v>11823611</v>
      </c>
      <c r="Q27" s="11">
        <v>21752317</v>
      </c>
      <c r="R27" s="11">
        <v>37471694</v>
      </c>
      <c r="S27" s="11"/>
      <c r="T27" s="11"/>
      <c r="U27" s="11"/>
      <c r="V27" s="11"/>
      <c r="W27" s="11">
        <v>118039940</v>
      </c>
      <c r="X27" s="11">
        <v>234238209</v>
      </c>
      <c r="Y27" s="11">
        <v>-116198269</v>
      </c>
      <c r="Z27" s="2">
        <v>-49.61</v>
      </c>
      <c r="AA27" s="15">
        <v>312317609</v>
      </c>
    </row>
    <row r="28" spans="1:27" ht="12.75">
      <c r="A28" s="57" t="s">
        <v>39</v>
      </c>
      <c r="B28" s="67"/>
      <c r="C28" s="12">
        <v>6546520</v>
      </c>
      <c r="D28" s="13"/>
      <c r="E28" s="14">
        <v>47807919</v>
      </c>
      <c r="F28" s="14">
        <v>41028829</v>
      </c>
      <c r="G28" s="14"/>
      <c r="H28" s="14">
        <v>3440524</v>
      </c>
      <c r="I28" s="14">
        <v>2833088</v>
      </c>
      <c r="J28" s="14">
        <v>6273612</v>
      </c>
      <c r="K28" s="14">
        <v>321143</v>
      </c>
      <c r="L28" s="14">
        <v>3358044</v>
      </c>
      <c r="M28" s="14">
        <v>5323988</v>
      </c>
      <c r="N28" s="14">
        <v>9003175</v>
      </c>
      <c r="O28" s="14">
        <v>10376</v>
      </c>
      <c r="P28" s="14">
        <v>1669996</v>
      </c>
      <c r="Q28" s="14">
        <v>4563617</v>
      </c>
      <c r="R28" s="14">
        <v>6243989</v>
      </c>
      <c r="S28" s="14"/>
      <c r="T28" s="14"/>
      <c r="U28" s="14"/>
      <c r="V28" s="14"/>
      <c r="W28" s="14">
        <v>21520776</v>
      </c>
      <c r="X28" s="14">
        <v>30771622</v>
      </c>
      <c r="Y28" s="14">
        <v>-9250846</v>
      </c>
      <c r="Z28" s="2">
        <v>-30.06</v>
      </c>
      <c r="AA28" s="22">
        <v>41028829</v>
      </c>
    </row>
    <row r="29" spans="1:27" ht="12.75">
      <c r="A29" s="57" t="s">
        <v>40</v>
      </c>
      <c r="B29" s="67"/>
      <c r="C29" s="9">
        <v>2399971</v>
      </c>
      <c r="D29" s="10"/>
      <c r="E29" s="11">
        <v>52850000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609843330</v>
      </c>
      <c r="D30" s="10"/>
      <c r="E30" s="11">
        <v>769398877</v>
      </c>
      <c r="F30" s="11">
        <v>829334935</v>
      </c>
      <c r="G30" s="11">
        <v>5077671</v>
      </c>
      <c r="H30" s="11">
        <v>19087850</v>
      </c>
      <c r="I30" s="11">
        <v>28605541</v>
      </c>
      <c r="J30" s="11">
        <v>52771062</v>
      </c>
      <c r="K30" s="11">
        <v>30855447</v>
      </c>
      <c r="L30" s="11">
        <v>61356948</v>
      </c>
      <c r="M30" s="11">
        <v>47262049</v>
      </c>
      <c r="N30" s="11">
        <v>139474444</v>
      </c>
      <c r="O30" s="11">
        <v>30622913</v>
      </c>
      <c r="P30" s="11">
        <v>39091786</v>
      </c>
      <c r="Q30" s="11">
        <v>83073016</v>
      </c>
      <c r="R30" s="11">
        <v>152787715</v>
      </c>
      <c r="S30" s="11"/>
      <c r="T30" s="11"/>
      <c r="U30" s="11"/>
      <c r="V30" s="11"/>
      <c r="W30" s="11">
        <v>345033221</v>
      </c>
      <c r="X30" s="11">
        <v>622001203</v>
      </c>
      <c r="Y30" s="11">
        <v>-276967982</v>
      </c>
      <c r="Z30" s="2">
        <v>-44.53</v>
      </c>
      <c r="AA30" s="15">
        <v>829334935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>
        <v>499215</v>
      </c>
      <c r="D33" s="17"/>
      <c r="E33" s="18">
        <v>10250000</v>
      </c>
      <c r="F33" s="18">
        <v>15085495</v>
      </c>
      <c r="G33" s="18"/>
      <c r="H33" s="18"/>
      <c r="I33" s="18"/>
      <c r="J33" s="18"/>
      <c r="K33" s="18"/>
      <c r="L33" s="18">
        <v>198860</v>
      </c>
      <c r="M33" s="18">
        <v>159330</v>
      </c>
      <c r="N33" s="18">
        <v>358190</v>
      </c>
      <c r="O33" s="18">
        <v>153594</v>
      </c>
      <c r="P33" s="18">
        <v>170989</v>
      </c>
      <c r="Q33" s="18">
        <v>437464</v>
      </c>
      <c r="R33" s="18">
        <v>762047</v>
      </c>
      <c r="S33" s="18"/>
      <c r="T33" s="18"/>
      <c r="U33" s="18"/>
      <c r="V33" s="18"/>
      <c r="W33" s="18">
        <v>1120237</v>
      </c>
      <c r="X33" s="18">
        <v>11314122</v>
      </c>
      <c r="Y33" s="18">
        <v>-10193885</v>
      </c>
      <c r="Z33" s="3">
        <v>-90.1</v>
      </c>
      <c r="AA33" s="23">
        <v>15085495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1610021655</v>
      </c>
      <c r="D36" s="10">
        <f t="shared" si="4"/>
        <v>0</v>
      </c>
      <c r="E36" s="11">
        <f t="shared" si="4"/>
        <v>1916642102</v>
      </c>
      <c r="F36" s="11">
        <f t="shared" si="4"/>
        <v>2129993219</v>
      </c>
      <c r="G36" s="11">
        <f t="shared" si="4"/>
        <v>3510090</v>
      </c>
      <c r="H36" s="11">
        <f t="shared" si="4"/>
        <v>122166380</v>
      </c>
      <c r="I36" s="11">
        <f t="shared" si="4"/>
        <v>151826982</v>
      </c>
      <c r="J36" s="11">
        <f t="shared" si="4"/>
        <v>277503452</v>
      </c>
      <c r="K36" s="11">
        <f t="shared" si="4"/>
        <v>151464189</v>
      </c>
      <c r="L36" s="11">
        <f t="shared" si="4"/>
        <v>178108208</v>
      </c>
      <c r="M36" s="11">
        <f t="shared" si="4"/>
        <v>200369357</v>
      </c>
      <c r="N36" s="11">
        <f t="shared" si="4"/>
        <v>529941754</v>
      </c>
      <c r="O36" s="11">
        <f t="shared" si="4"/>
        <v>47068316</v>
      </c>
      <c r="P36" s="11">
        <f t="shared" si="4"/>
        <v>127129508</v>
      </c>
      <c r="Q36" s="11">
        <f t="shared" si="4"/>
        <v>155902402</v>
      </c>
      <c r="R36" s="11">
        <f t="shared" si="4"/>
        <v>330100226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1137545432</v>
      </c>
      <c r="X36" s="11">
        <f t="shared" si="4"/>
        <v>1597494916</v>
      </c>
      <c r="Y36" s="11">
        <f t="shared" si="4"/>
        <v>-459949484</v>
      </c>
      <c r="Z36" s="2">
        <f aca="true" t="shared" si="5" ref="Z36:Z49">+IF(X36&lt;&gt;0,+(Y36/X36)*100,0)</f>
        <v>-28.791921613852573</v>
      </c>
      <c r="AA36" s="15">
        <f>AA6+AA21</f>
        <v>2129993219</v>
      </c>
    </row>
    <row r="37" spans="1:27" ht="12.75">
      <c r="A37" s="49" t="s">
        <v>33</v>
      </c>
      <c r="B37" s="50"/>
      <c r="C37" s="9">
        <f t="shared" si="4"/>
        <v>1210804664</v>
      </c>
      <c r="D37" s="10">
        <f t="shared" si="4"/>
        <v>0</v>
      </c>
      <c r="E37" s="11">
        <f t="shared" si="4"/>
        <v>1719061930</v>
      </c>
      <c r="F37" s="11">
        <f t="shared" si="4"/>
        <v>1610417026</v>
      </c>
      <c r="G37" s="11">
        <f t="shared" si="4"/>
        <v>38804292</v>
      </c>
      <c r="H37" s="11">
        <f t="shared" si="4"/>
        <v>73014888</v>
      </c>
      <c r="I37" s="11">
        <f t="shared" si="4"/>
        <v>88710188</v>
      </c>
      <c r="J37" s="11">
        <f t="shared" si="4"/>
        <v>200529368</v>
      </c>
      <c r="K37" s="11">
        <f t="shared" si="4"/>
        <v>128175744</v>
      </c>
      <c r="L37" s="11">
        <f t="shared" si="4"/>
        <v>120361625</v>
      </c>
      <c r="M37" s="11">
        <f t="shared" si="4"/>
        <v>91264776</v>
      </c>
      <c r="N37" s="11">
        <f t="shared" si="4"/>
        <v>339802145</v>
      </c>
      <c r="O37" s="11">
        <f t="shared" si="4"/>
        <v>57863758</v>
      </c>
      <c r="P37" s="11">
        <f t="shared" si="4"/>
        <v>113191096</v>
      </c>
      <c r="Q37" s="11">
        <f t="shared" si="4"/>
        <v>139827783</v>
      </c>
      <c r="R37" s="11">
        <f t="shared" si="4"/>
        <v>310882637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851214150</v>
      </c>
      <c r="X37" s="11">
        <f t="shared" si="4"/>
        <v>1207812772</v>
      </c>
      <c r="Y37" s="11">
        <f t="shared" si="4"/>
        <v>-356598622</v>
      </c>
      <c r="Z37" s="2">
        <f t="shared" si="5"/>
        <v>-29.524329454598615</v>
      </c>
      <c r="AA37" s="15">
        <f>AA7+AA22</f>
        <v>1610417026</v>
      </c>
    </row>
    <row r="38" spans="1:27" ht="12.75">
      <c r="A38" s="49" t="s">
        <v>34</v>
      </c>
      <c r="B38" s="50"/>
      <c r="C38" s="9">
        <f t="shared" si="4"/>
        <v>796899412</v>
      </c>
      <c r="D38" s="10">
        <f t="shared" si="4"/>
        <v>0</v>
      </c>
      <c r="E38" s="11">
        <f t="shared" si="4"/>
        <v>1032407435</v>
      </c>
      <c r="F38" s="11">
        <f t="shared" si="4"/>
        <v>1125409349</v>
      </c>
      <c r="G38" s="11">
        <f t="shared" si="4"/>
        <v>16729970</v>
      </c>
      <c r="H38" s="11">
        <f t="shared" si="4"/>
        <v>58818753</v>
      </c>
      <c r="I38" s="11">
        <f t="shared" si="4"/>
        <v>64603319</v>
      </c>
      <c r="J38" s="11">
        <f t="shared" si="4"/>
        <v>140152042</v>
      </c>
      <c r="K38" s="11">
        <f t="shared" si="4"/>
        <v>63325264</v>
      </c>
      <c r="L38" s="11">
        <f t="shared" si="4"/>
        <v>66629453</v>
      </c>
      <c r="M38" s="11">
        <f t="shared" si="4"/>
        <v>135375403</v>
      </c>
      <c r="N38" s="11">
        <f t="shared" si="4"/>
        <v>265330120</v>
      </c>
      <c r="O38" s="11">
        <f t="shared" si="4"/>
        <v>35059123</v>
      </c>
      <c r="P38" s="11">
        <f t="shared" si="4"/>
        <v>45645527</v>
      </c>
      <c r="Q38" s="11">
        <f t="shared" si="4"/>
        <v>83281382</v>
      </c>
      <c r="R38" s="11">
        <f t="shared" si="4"/>
        <v>163986032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569468194</v>
      </c>
      <c r="X38" s="11">
        <f t="shared" si="4"/>
        <v>844057017</v>
      </c>
      <c r="Y38" s="11">
        <f t="shared" si="4"/>
        <v>-274588823</v>
      </c>
      <c r="Z38" s="2">
        <f t="shared" si="5"/>
        <v>-32.53202301142649</v>
      </c>
      <c r="AA38" s="15">
        <f>AA8+AA23</f>
        <v>1125409349</v>
      </c>
    </row>
    <row r="39" spans="1:27" ht="12.75">
      <c r="A39" s="49" t="s">
        <v>35</v>
      </c>
      <c r="B39" s="50"/>
      <c r="C39" s="9">
        <f t="shared" si="4"/>
        <v>979066422</v>
      </c>
      <c r="D39" s="10">
        <f t="shared" si="4"/>
        <v>0</v>
      </c>
      <c r="E39" s="11">
        <f t="shared" si="4"/>
        <v>1534113120</v>
      </c>
      <c r="F39" s="11">
        <f t="shared" si="4"/>
        <v>1495609950</v>
      </c>
      <c r="G39" s="11">
        <f t="shared" si="4"/>
        <v>23822868</v>
      </c>
      <c r="H39" s="11">
        <f t="shared" si="4"/>
        <v>52848655</v>
      </c>
      <c r="I39" s="11">
        <f t="shared" si="4"/>
        <v>97762717</v>
      </c>
      <c r="J39" s="11">
        <f t="shared" si="4"/>
        <v>174434240</v>
      </c>
      <c r="K39" s="11">
        <f t="shared" si="4"/>
        <v>92001615</v>
      </c>
      <c r="L39" s="11">
        <f t="shared" si="4"/>
        <v>92515417</v>
      </c>
      <c r="M39" s="11">
        <f t="shared" si="4"/>
        <v>112174667</v>
      </c>
      <c r="N39" s="11">
        <f t="shared" si="4"/>
        <v>296691699</v>
      </c>
      <c r="O39" s="11">
        <f t="shared" si="4"/>
        <v>51408390</v>
      </c>
      <c r="P39" s="11">
        <f t="shared" si="4"/>
        <v>75557188</v>
      </c>
      <c r="Q39" s="11">
        <f t="shared" si="4"/>
        <v>105108993</v>
      </c>
      <c r="R39" s="11">
        <f t="shared" si="4"/>
        <v>232074571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703200510</v>
      </c>
      <c r="X39" s="11">
        <f t="shared" si="4"/>
        <v>1121707465</v>
      </c>
      <c r="Y39" s="11">
        <f t="shared" si="4"/>
        <v>-418506955</v>
      </c>
      <c r="Z39" s="2">
        <f t="shared" si="5"/>
        <v>-37.30981276834063</v>
      </c>
      <c r="AA39" s="15">
        <f>AA9+AA24</f>
        <v>1495609950</v>
      </c>
    </row>
    <row r="40" spans="1:27" ht="12.75">
      <c r="A40" s="49" t="s">
        <v>36</v>
      </c>
      <c r="B40" s="50"/>
      <c r="C40" s="9">
        <f t="shared" si="4"/>
        <v>771106906</v>
      </c>
      <c r="D40" s="10">
        <f t="shared" si="4"/>
        <v>0</v>
      </c>
      <c r="E40" s="11">
        <f t="shared" si="4"/>
        <v>562353000</v>
      </c>
      <c r="F40" s="11">
        <f t="shared" si="4"/>
        <v>512116179</v>
      </c>
      <c r="G40" s="11">
        <f t="shared" si="4"/>
        <v>10936667</v>
      </c>
      <c r="H40" s="11">
        <f t="shared" si="4"/>
        <v>13405184</v>
      </c>
      <c r="I40" s="11">
        <f t="shared" si="4"/>
        <v>16027770</v>
      </c>
      <c r="J40" s="11">
        <f t="shared" si="4"/>
        <v>40369621</v>
      </c>
      <c r="K40" s="11">
        <f t="shared" si="4"/>
        <v>26717555</v>
      </c>
      <c r="L40" s="11">
        <f t="shared" si="4"/>
        <v>19107427</v>
      </c>
      <c r="M40" s="11">
        <f t="shared" si="4"/>
        <v>30824623</v>
      </c>
      <c r="N40" s="11">
        <f t="shared" si="4"/>
        <v>76649605</v>
      </c>
      <c r="O40" s="11">
        <f t="shared" si="4"/>
        <v>10582772</v>
      </c>
      <c r="P40" s="11">
        <f t="shared" si="4"/>
        <v>19399280</v>
      </c>
      <c r="Q40" s="11">
        <f t="shared" si="4"/>
        <v>38721444</v>
      </c>
      <c r="R40" s="11">
        <f t="shared" si="4"/>
        <v>68703496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185722722</v>
      </c>
      <c r="X40" s="11">
        <f t="shared" si="4"/>
        <v>384087138</v>
      </c>
      <c r="Y40" s="11">
        <f t="shared" si="4"/>
        <v>-198364416</v>
      </c>
      <c r="Z40" s="2">
        <f t="shared" si="5"/>
        <v>-51.64568046535315</v>
      </c>
      <c r="AA40" s="15">
        <f>AA10+AA25</f>
        <v>512116179</v>
      </c>
    </row>
    <row r="41" spans="1:27" ht="12.75">
      <c r="A41" s="51" t="s">
        <v>37</v>
      </c>
      <c r="B41" s="50"/>
      <c r="C41" s="52">
        <f aca="true" t="shared" si="6" ref="C41:Y41">SUM(C36:C40)</f>
        <v>5367899059</v>
      </c>
      <c r="D41" s="53">
        <f t="shared" si="6"/>
        <v>0</v>
      </c>
      <c r="E41" s="54">
        <f t="shared" si="6"/>
        <v>6764577587</v>
      </c>
      <c r="F41" s="54">
        <f t="shared" si="6"/>
        <v>6873545723</v>
      </c>
      <c r="G41" s="54">
        <f t="shared" si="6"/>
        <v>93803887</v>
      </c>
      <c r="H41" s="54">
        <f t="shared" si="6"/>
        <v>320253860</v>
      </c>
      <c r="I41" s="54">
        <f t="shared" si="6"/>
        <v>418930976</v>
      </c>
      <c r="J41" s="54">
        <f t="shared" si="6"/>
        <v>832988723</v>
      </c>
      <c r="K41" s="54">
        <f t="shared" si="6"/>
        <v>461684367</v>
      </c>
      <c r="L41" s="54">
        <f t="shared" si="6"/>
        <v>476722130</v>
      </c>
      <c r="M41" s="54">
        <f t="shared" si="6"/>
        <v>570008826</v>
      </c>
      <c r="N41" s="54">
        <f t="shared" si="6"/>
        <v>1508415323</v>
      </c>
      <c r="O41" s="54">
        <f t="shared" si="6"/>
        <v>201982359</v>
      </c>
      <c r="P41" s="54">
        <f t="shared" si="6"/>
        <v>380922599</v>
      </c>
      <c r="Q41" s="54">
        <f t="shared" si="6"/>
        <v>522842004</v>
      </c>
      <c r="R41" s="54">
        <f t="shared" si="6"/>
        <v>1105746962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3447151008</v>
      </c>
      <c r="X41" s="54">
        <f t="shared" si="6"/>
        <v>5155159308</v>
      </c>
      <c r="Y41" s="54">
        <f t="shared" si="6"/>
        <v>-1708008300</v>
      </c>
      <c r="Z41" s="55">
        <f t="shared" si="5"/>
        <v>-33.132017808827726</v>
      </c>
      <c r="AA41" s="56">
        <f>SUM(AA36:AA40)</f>
        <v>6873545723</v>
      </c>
    </row>
    <row r="42" spans="1:27" ht="12.75">
      <c r="A42" s="57" t="s">
        <v>38</v>
      </c>
      <c r="B42" s="38"/>
      <c r="C42" s="68">
        <f aca="true" t="shared" si="7" ref="C42:Y48">C12+C27</f>
        <v>350337454</v>
      </c>
      <c r="D42" s="69">
        <f t="shared" si="7"/>
        <v>0</v>
      </c>
      <c r="E42" s="70">
        <f t="shared" si="7"/>
        <v>605471944</v>
      </c>
      <c r="F42" s="70">
        <f t="shared" si="7"/>
        <v>686751104</v>
      </c>
      <c r="G42" s="70">
        <f t="shared" si="7"/>
        <v>3972401</v>
      </c>
      <c r="H42" s="70">
        <f t="shared" si="7"/>
        <v>23560974</v>
      </c>
      <c r="I42" s="70">
        <f t="shared" si="7"/>
        <v>20574659</v>
      </c>
      <c r="J42" s="70">
        <f t="shared" si="7"/>
        <v>48108034</v>
      </c>
      <c r="K42" s="70">
        <f t="shared" si="7"/>
        <v>18199659</v>
      </c>
      <c r="L42" s="70">
        <f t="shared" si="7"/>
        <v>29372466</v>
      </c>
      <c r="M42" s="70">
        <f t="shared" si="7"/>
        <v>40230833</v>
      </c>
      <c r="N42" s="70">
        <f t="shared" si="7"/>
        <v>87802958</v>
      </c>
      <c r="O42" s="70">
        <f t="shared" si="7"/>
        <v>9689301</v>
      </c>
      <c r="P42" s="70">
        <f t="shared" si="7"/>
        <v>22005296</v>
      </c>
      <c r="Q42" s="70">
        <f t="shared" si="7"/>
        <v>35361321</v>
      </c>
      <c r="R42" s="70">
        <f t="shared" si="7"/>
        <v>67055918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202966910</v>
      </c>
      <c r="X42" s="70">
        <f t="shared" si="7"/>
        <v>515063333</v>
      </c>
      <c r="Y42" s="70">
        <f t="shared" si="7"/>
        <v>-312096423</v>
      </c>
      <c r="Z42" s="72">
        <f t="shared" si="5"/>
        <v>-60.59379555950647</v>
      </c>
      <c r="AA42" s="71">
        <f aca="true" t="shared" si="8" ref="AA42:AA48">AA12+AA27</f>
        <v>686751104</v>
      </c>
    </row>
    <row r="43" spans="1:27" ht="12.75">
      <c r="A43" s="57" t="s">
        <v>39</v>
      </c>
      <c r="B43" s="38"/>
      <c r="C43" s="73">
        <f t="shared" si="7"/>
        <v>6546520</v>
      </c>
      <c r="D43" s="74">
        <f t="shared" si="7"/>
        <v>0</v>
      </c>
      <c r="E43" s="75">
        <f t="shared" si="7"/>
        <v>47807919</v>
      </c>
      <c r="F43" s="75">
        <f t="shared" si="7"/>
        <v>41028829</v>
      </c>
      <c r="G43" s="75">
        <f t="shared" si="7"/>
        <v>0</v>
      </c>
      <c r="H43" s="75">
        <f t="shared" si="7"/>
        <v>3440524</v>
      </c>
      <c r="I43" s="75">
        <f t="shared" si="7"/>
        <v>2833088</v>
      </c>
      <c r="J43" s="75">
        <f t="shared" si="7"/>
        <v>6273612</v>
      </c>
      <c r="K43" s="75">
        <f t="shared" si="7"/>
        <v>321143</v>
      </c>
      <c r="L43" s="75">
        <f t="shared" si="7"/>
        <v>3358044</v>
      </c>
      <c r="M43" s="75">
        <f t="shared" si="7"/>
        <v>5323988</v>
      </c>
      <c r="N43" s="75">
        <f t="shared" si="7"/>
        <v>9003175</v>
      </c>
      <c r="O43" s="75">
        <f t="shared" si="7"/>
        <v>10376</v>
      </c>
      <c r="P43" s="75">
        <f t="shared" si="7"/>
        <v>1669996</v>
      </c>
      <c r="Q43" s="75">
        <f t="shared" si="7"/>
        <v>4563617</v>
      </c>
      <c r="R43" s="75">
        <f t="shared" si="7"/>
        <v>6243989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21520776</v>
      </c>
      <c r="X43" s="75">
        <f t="shared" si="7"/>
        <v>30771622</v>
      </c>
      <c r="Y43" s="75">
        <f t="shared" si="7"/>
        <v>-9250846</v>
      </c>
      <c r="Z43" s="76">
        <f t="shared" si="5"/>
        <v>-30.062913160703715</v>
      </c>
      <c r="AA43" s="77">
        <f t="shared" si="8"/>
        <v>41028829</v>
      </c>
    </row>
    <row r="44" spans="1:27" ht="12.75">
      <c r="A44" s="57" t="s">
        <v>40</v>
      </c>
      <c r="B44" s="38"/>
      <c r="C44" s="68">
        <f t="shared" si="7"/>
        <v>57063406</v>
      </c>
      <c r="D44" s="69">
        <f t="shared" si="7"/>
        <v>0</v>
      </c>
      <c r="E44" s="70">
        <f t="shared" si="7"/>
        <v>53660000</v>
      </c>
      <c r="F44" s="70">
        <f t="shared" si="7"/>
        <v>4581144</v>
      </c>
      <c r="G44" s="70">
        <f t="shared" si="7"/>
        <v>0</v>
      </c>
      <c r="H44" s="70">
        <f t="shared" si="7"/>
        <v>0</v>
      </c>
      <c r="I44" s="70">
        <f t="shared" si="7"/>
        <v>1825414</v>
      </c>
      <c r="J44" s="70">
        <f t="shared" si="7"/>
        <v>1825414</v>
      </c>
      <c r="K44" s="70">
        <f t="shared" si="7"/>
        <v>0</v>
      </c>
      <c r="L44" s="70">
        <f t="shared" si="7"/>
        <v>0</v>
      </c>
      <c r="M44" s="70">
        <f t="shared" si="7"/>
        <v>23326</v>
      </c>
      <c r="N44" s="70">
        <f t="shared" si="7"/>
        <v>23326</v>
      </c>
      <c r="O44" s="70">
        <f t="shared" si="7"/>
        <v>0</v>
      </c>
      <c r="P44" s="70">
        <f t="shared" si="7"/>
        <v>0</v>
      </c>
      <c r="Q44" s="70">
        <f t="shared" si="7"/>
        <v>16023</v>
      </c>
      <c r="R44" s="70">
        <f t="shared" si="7"/>
        <v>16023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1864763</v>
      </c>
      <c r="X44" s="70">
        <f t="shared" si="7"/>
        <v>3435858</v>
      </c>
      <c r="Y44" s="70">
        <f t="shared" si="7"/>
        <v>-1571095</v>
      </c>
      <c r="Z44" s="72">
        <f t="shared" si="5"/>
        <v>-45.72642408388239</v>
      </c>
      <c r="AA44" s="71">
        <f t="shared" si="8"/>
        <v>4581144</v>
      </c>
    </row>
    <row r="45" spans="1:27" ht="12.75">
      <c r="A45" s="57" t="s">
        <v>41</v>
      </c>
      <c r="B45" s="38" t="s">
        <v>42</v>
      </c>
      <c r="C45" s="68">
        <f t="shared" si="7"/>
        <v>2026666548</v>
      </c>
      <c r="D45" s="69">
        <f t="shared" si="7"/>
        <v>0</v>
      </c>
      <c r="E45" s="70">
        <f t="shared" si="7"/>
        <v>2169095935</v>
      </c>
      <c r="F45" s="70">
        <f t="shared" si="7"/>
        <v>2434460026</v>
      </c>
      <c r="G45" s="70">
        <f t="shared" si="7"/>
        <v>15190870</v>
      </c>
      <c r="H45" s="70">
        <f t="shared" si="7"/>
        <v>73264877</v>
      </c>
      <c r="I45" s="70">
        <f t="shared" si="7"/>
        <v>159261650</v>
      </c>
      <c r="J45" s="70">
        <f t="shared" si="7"/>
        <v>247717397</v>
      </c>
      <c r="K45" s="70">
        <f t="shared" si="7"/>
        <v>150611830</v>
      </c>
      <c r="L45" s="70">
        <f t="shared" si="7"/>
        <v>175577087</v>
      </c>
      <c r="M45" s="70">
        <f t="shared" si="7"/>
        <v>130063025</v>
      </c>
      <c r="N45" s="70">
        <f t="shared" si="7"/>
        <v>456251942</v>
      </c>
      <c r="O45" s="70">
        <f t="shared" si="7"/>
        <v>150745405</v>
      </c>
      <c r="P45" s="70">
        <f t="shared" si="7"/>
        <v>95080211</v>
      </c>
      <c r="Q45" s="70">
        <f t="shared" si="7"/>
        <v>359294015</v>
      </c>
      <c r="R45" s="70">
        <f t="shared" si="7"/>
        <v>605119631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1309088970</v>
      </c>
      <c r="X45" s="70">
        <f t="shared" si="7"/>
        <v>1825845024</v>
      </c>
      <c r="Y45" s="70">
        <f t="shared" si="7"/>
        <v>-516756054</v>
      </c>
      <c r="Z45" s="72">
        <f t="shared" si="5"/>
        <v>-28.302295496465966</v>
      </c>
      <c r="AA45" s="71">
        <f t="shared" si="8"/>
        <v>2434460026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43350</v>
      </c>
      <c r="N46" s="70">
        <f t="shared" si="7"/>
        <v>43350</v>
      </c>
      <c r="O46" s="70">
        <f t="shared" si="7"/>
        <v>0</v>
      </c>
      <c r="P46" s="70">
        <f t="shared" si="7"/>
        <v>0</v>
      </c>
      <c r="Q46" s="70">
        <f t="shared" si="7"/>
        <v>1754</v>
      </c>
      <c r="R46" s="70">
        <f t="shared" si="7"/>
        <v>1754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45104</v>
      </c>
      <c r="X46" s="70">
        <f t="shared" si="7"/>
        <v>0</v>
      </c>
      <c r="Y46" s="70">
        <f t="shared" si="7"/>
        <v>45104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6727166</v>
      </c>
      <c r="D48" s="69">
        <f t="shared" si="7"/>
        <v>0</v>
      </c>
      <c r="E48" s="70">
        <f t="shared" si="7"/>
        <v>17335800</v>
      </c>
      <c r="F48" s="70">
        <f t="shared" si="7"/>
        <v>24061096</v>
      </c>
      <c r="G48" s="70">
        <f t="shared" si="7"/>
        <v>0</v>
      </c>
      <c r="H48" s="70">
        <f t="shared" si="7"/>
        <v>0</v>
      </c>
      <c r="I48" s="70">
        <f t="shared" si="7"/>
        <v>3174006</v>
      </c>
      <c r="J48" s="70">
        <f t="shared" si="7"/>
        <v>3174006</v>
      </c>
      <c r="K48" s="70">
        <f t="shared" si="7"/>
        <v>0</v>
      </c>
      <c r="L48" s="70">
        <f t="shared" si="7"/>
        <v>198860</v>
      </c>
      <c r="M48" s="70">
        <f t="shared" si="7"/>
        <v>159330</v>
      </c>
      <c r="N48" s="70">
        <f t="shared" si="7"/>
        <v>358190</v>
      </c>
      <c r="O48" s="70">
        <f t="shared" si="7"/>
        <v>153594</v>
      </c>
      <c r="P48" s="70">
        <f t="shared" si="7"/>
        <v>170989</v>
      </c>
      <c r="Q48" s="70">
        <f t="shared" si="7"/>
        <v>621847</v>
      </c>
      <c r="R48" s="70">
        <f t="shared" si="7"/>
        <v>946430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4478626</v>
      </c>
      <c r="X48" s="70">
        <f t="shared" si="7"/>
        <v>18045823</v>
      </c>
      <c r="Y48" s="70">
        <f t="shared" si="7"/>
        <v>-13567197</v>
      </c>
      <c r="Z48" s="72">
        <f t="shared" si="5"/>
        <v>-75.18192437108576</v>
      </c>
      <c r="AA48" s="71">
        <f t="shared" si="8"/>
        <v>24061096</v>
      </c>
    </row>
    <row r="49" spans="1:27" ht="12.75">
      <c r="A49" s="78" t="s">
        <v>49</v>
      </c>
      <c r="B49" s="79"/>
      <c r="C49" s="80">
        <f aca="true" t="shared" si="9" ref="C49:Y49">SUM(C41:C48)</f>
        <v>7815240153</v>
      </c>
      <c r="D49" s="81">
        <f t="shared" si="9"/>
        <v>0</v>
      </c>
      <c r="E49" s="82">
        <f t="shared" si="9"/>
        <v>9657949185</v>
      </c>
      <c r="F49" s="82">
        <f t="shared" si="9"/>
        <v>10064427922</v>
      </c>
      <c r="G49" s="82">
        <f t="shared" si="9"/>
        <v>112967158</v>
      </c>
      <c r="H49" s="82">
        <f t="shared" si="9"/>
        <v>420520235</v>
      </c>
      <c r="I49" s="82">
        <f t="shared" si="9"/>
        <v>606599793</v>
      </c>
      <c r="J49" s="82">
        <f t="shared" si="9"/>
        <v>1140087186</v>
      </c>
      <c r="K49" s="82">
        <f t="shared" si="9"/>
        <v>630816999</v>
      </c>
      <c r="L49" s="82">
        <f t="shared" si="9"/>
        <v>685228587</v>
      </c>
      <c r="M49" s="82">
        <f t="shared" si="9"/>
        <v>745852678</v>
      </c>
      <c r="N49" s="82">
        <f t="shared" si="9"/>
        <v>2061898264</v>
      </c>
      <c r="O49" s="82">
        <f t="shared" si="9"/>
        <v>362581035</v>
      </c>
      <c r="P49" s="82">
        <f t="shared" si="9"/>
        <v>499849091</v>
      </c>
      <c r="Q49" s="82">
        <f t="shared" si="9"/>
        <v>922700581</v>
      </c>
      <c r="R49" s="82">
        <f t="shared" si="9"/>
        <v>1785130707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4987116157</v>
      </c>
      <c r="X49" s="82">
        <f t="shared" si="9"/>
        <v>7548320968</v>
      </c>
      <c r="Y49" s="82">
        <f t="shared" si="9"/>
        <v>-2561204811</v>
      </c>
      <c r="Z49" s="83">
        <f t="shared" si="5"/>
        <v>-33.93078834164382</v>
      </c>
      <c r="AA49" s="84">
        <f>SUM(AA41:AA48)</f>
        <v>10064427922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3642917271</v>
      </c>
      <c r="D51" s="69">
        <f t="shared" si="10"/>
        <v>0</v>
      </c>
      <c r="E51" s="70">
        <f t="shared" si="10"/>
        <v>4951692612</v>
      </c>
      <c r="F51" s="70">
        <f t="shared" si="10"/>
        <v>4513791043</v>
      </c>
      <c r="G51" s="70">
        <f t="shared" si="10"/>
        <v>133821191</v>
      </c>
      <c r="H51" s="70">
        <f t="shared" si="10"/>
        <v>256086265</v>
      </c>
      <c r="I51" s="70">
        <f t="shared" si="10"/>
        <v>298429385</v>
      </c>
      <c r="J51" s="70">
        <f t="shared" si="10"/>
        <v>688336841</v>
      </c>
      <c r="K51" s="70">
        <f t="shared" si="10"/>
        <v>309520361</v>
      </c>
      <c r="L51" s="70">
        <f t="shared" si="10"/>
        <v>342024307</v>
      </c>
      <c r="M51" s="70">
        <f t="shared" si="10"/>
        <v>321945868</v>
      </c>
      <c r="N51" s="70">
        <f t="shared" si="10"/>
        <v>973490536</v>
      </c>
      <c r="O51" s="70">
        <f t="shared" si="10"/>
        <v>224336769</v>
      </c>
      <c r="P51" s="70">
        <f t="shared" si="10"/>
        <v>309931932</v>
      </c>
      <c r="Q51" s="70">
        <f t="shared" si="10"/>
        <v>375125671</v>
      </c>
      <c r="R51" s="70">
        <f t="shared" si="10"/>
        <v>909394372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2571221749</v>
      </c>
      <c r="X51" s="70">
        <f t="shared" si="10"/>
        <v>3385343292</v>
      </c>
      <c r="Y51" s="70">
        <f t="shared" si="10"/>
        <v>-814121543</v>
      </c>
      <c r="Z51" s="72">
        <f>+IF(X51&lt;&gt;0,+(Y51/X51)*100,0)</f>
        <v>-24.04841910490654</v>
      </c>
      <c r="AA51" s="71">
        <f>SUM(AA57:AA61)</f>
        <v>4513791043</v>
      </c>
    </row>
    <row r="52" spans="1:27" ht="12.75">
      <c r="A52" s="87" t="s">
        <v>32</v>
      </c>
      <c r="B52" s="50"/>
      <c r="C52" s="9">
        <v>540908231</v>
      </c>
      <c r="D52" s="10"/>
      <c r="E52" s="11">
        <v>1144966209</v>
      </c>
      <c r="F52" s="11">
        <v>764205218</v>
      </c>
      <c r="G52" s="11">
        <v>15617447</v>
      </c>
      <c r="H52" s="11">
        <v>33587055</v>
      </c>
      <c r="I52" s="11">
        <v>70898317</v>
      </c>
      <c r="J52" s="11">
        <v>120102819</v>
      </c>
      <c r="K52" s="11">
        <v>81840166</v>
      </c>
      <c r="L52" s="11">
        <v>81473534</v>
      </c>
      <c r="M52" s="11">
        <v>87288897</v>
      </c>
      <c r="N52" s="11">
        <v>250602597</v>
      </c>
      <c r="O52" s="11">
        <v>25386783</v>
      </c>
      <c r="P52" s="11">
        <v>67191535</v>
      </c>
      <c r="Q52" s="11">
        <v>91800798</v>
      </c>
      <c r="R52" s="11">
        <v>184379116</v>
      </c>
      <c r="S52" s="11"/>
      <c r="T52" s="11"/>
      <c r="U52" s="11"/>
      <c r="V52" s="11"/>
      <c r="W52" s="11">
        <v>555084532</v>
      </c>
      <c r="X52" s="11">
        <v>573153914</v>
      </c>
      <c r="Y52" s="11">
        <v>-18069382</v>
      </c>
      <c r="Z52" s="2">
        <v>-3.15</v>
      </c>
      <c r="AA52" s="15">
        <v>764205218</v>
      </c>
    </row>
    <row r="53" spans="1:27" ht="12.75">
      <c r="A53" s="87" t="s">
        <v>33</v>
      </c>
      <c r="B53" s="50"/>
      <c r="C53" s="9">
        <v>434250570</v>
      </c>
      <c r="D53" s="10"/>
      <c r="E53" s="11">
        <v>705676452</v>
      </c>
      <c r="F53" s="11">
        <v>510760611</v>
      </c>
      <c r="G53" s="11">
        <v>20596636</v>
      </c>
      <c r="H53" s="11">
        <v>32775199</v>
      </c>
      <c r="I53" s="11">
        <v>47894270</v>
      </c>
      <c r="J53" s="11">
        <v>101266105</v>
      </c>
      <c r="K53" s="11">
        <v>44777403</v>
      </c>
      <c r="L53" s="11">
        <v>48653355</v>
      </c>
      <c r="M53" s="11">
        <v>38565540</v>
      </c>
      <c r="N53" s="11">
        <v>131996298</v>
      </c>
      <c r="O53" s="11">
        <v>35484451</v>
      </c>
      <c r="P53" s="11">
        <v>44783084</v>
      </c>
      <c r="Q53" s="11">
        <v>51270587</v>
      </c>
      <c r="R53" s="11">
        <v>131538122</v>
      </c>
      <c r="S53" s="11"/>
      <c r="T53" s="11"/>
      <c r="U53" s="11"/>
      <c r="V53" s="11"/>
      <c r="W53" s="11">
        <v>364800525</v>
      </c>
      <c r="X53" s="11">
        <v>383070460</v>
      </c>
      <c r="Y53" s="11">
        <v>-18269935</v>
      </c>
      <c r="Z53" s="2">
        <v>-4.77</v>
      </c>
      <c r="AA53" s="15">
        <v>510760611</v>
      </c>
    </row>
    <row r="54" spans="1:27" ht="12.75">
      <c r="A54" s="87" t="s">
        <v>34</v>
      </c>
      <c r="B54" s="50"/>
      <c r="C54" s="9">
        <v>86908679</v>
      </c>
      <c r="D54" s="10"/>
      <c r="E54" s="11">
        <v>210038607</v>
      </c>
      <c r="F54" s="11">
        <v>118195749</v>
      </c>
      <c r="G54" s="11">
        <v>4975647</v>
      </c>
      <c r="H54" s="11">
        <v>4988505</v>
      </c>
      <c r="I54" s="11">
        <v>7773517</v>
      </c>
      <c r="J54" s="11">
        <v>17737669</v>
      </c>
      <c r="K54" s="11">
        <v>7904367</v>
      </c>
      <c r="L54" s="11">
        <v>9702356</v>
      </c>
      <c r="M54" s="11">
        <v>6726137</v>
      </c>
      <c r="N54" s="11">
        <v>24332860</v>
      </c>
      <c r="O54" s="11">
        <v>6645916</v>
      </c>
      <c r="P54" s="11">
        <v>6677824</v>
      </c>
      <c r="Q54" s="11">
        <v>10428363</v>
      </c>
      <c r="R54" s="11">
        <v>23752103</v>
      </c>
      <c r="S54" s="11"/>
      <c r="T54" s="11"/>
      <c r="U54" s="11"/>
      <c r="V54" s="11"/>
      <c r="W54" s="11">
        <v>65822632</v>
      </c>
      <c r="X54" s="11">
        <v>88646814</v>
      </c>
      <c r="Y54" s="11">
        <v>-22824182</v>
      </c>
      <c r="Z54" s="2">
        <v>-25.75</v>
      </c>
      <c r="AA54" s="15">
        <v>118195749</v>
      </c>
    </row>
    <row r="55" spans="1:27" ht="12.75">
      <c r="A55" s="87" t="s">
        <v>35</v>
      </c>
      <c r="B55" s="50"/>
      <c r="C55" s="9">
        <v>141390976</v>
      </c>
      <c r="D55" s="10"/>
      <c r="E55" s="11">
        <v>661069693</v>
      </c>
      <c r="F55" s="11">
        <v>204388207</v>
      </c>
      <c r="G55" s="11">
        <v>4123631</v>
      </c>
      <c r="H55" s="11">
        <v>9793312</v>
      </c>
      <c r="I55" s="11">
        <v>43206223</v>
      </c>
      <c r="J55" s="11">
        <v>57123166</v>
      </c>
      <c r="K55" s="11">
        <v>48758799</v>
      </c>
      <c r="L55" s="11">
        <v>51084907</v>
      </c>
      <c r="M55" s="11">
        <v>38802457</v>
      </c>
      <c r="N55" s="11">
        <v>138646163</v>
      </c>
      <c r="O55" s="11">
        <v>35343424</v>
      </c>
      <c r="P55" s="11">
        <v>46570433</v>
      </c>
      <c r="Q55" s="11">
        <v>51295488</v>
      </c>
      <c r="R55" s="11">
        <v>133209345</v>
      </c>
      <c r="S55" s="11"/>
      <c r="T55" s="11"/>
      <c r="U55" s="11"/>
      <c r="V55" s="11"/>
      <c r="W55" s="11">
        <v>328978674</v>
      </c>
      <c r="X55" s="11">
        <v>153291156</v>
      </c>
      <c r="Y55" s="11">
        <v>175687518</v>
      </c>
      <c r="Z55" s="2">
        <v>114.61</v>
      </c>
      <c r="AA55" s="15">
        <v>204388207</v>
      </c>
    </row>
    <row r="56" spans="1:27" ht="12.75">
      <c r="A56" s="87" t="s">
        <v>36</v>
      </c>
      <c r="B56" s="50"/>
      <c r="C56" s="9">
        <v>64315928</v>
      </c>
      <c r="D56" s="10"/>
      <c r="E56" s="11">
        <v>545034669</v>
      </c>
      <c r="F56" s="11">
        <v>108674458</v>
      </c>
      <c r="G56" s="11">
        <v>4077104</v>
      </c>
      <c r="H56" s="11">
        <v>3521854</v>
      </c>
      <c r="I56" s="11">
        <v>36173777</v>
      </c>
      <c r="J56" s="11">
        <v>43772735</v>
      </c>
      <c r="K56" s="11">
        <v>39212749</v>
      </c>
      <c r="L56" s="11">
        <v>43876004</v>
      </c>
      <c r="M56" s="11">
        <v>35089341</v>
      </c>
      <c r="N56" s="11">
        <v>118178094</v>
      </c>
      <c r="O56" s="11">
        <v>40732688</v>
      </c>
      <c r="P56" s="11">
        <v>43228335</v>
      </c>
      <c r="Q56" s="11">
        <v>44199679</v>
      </c>
      <c r="R56" s="11">
        <v>128160702</v>
      </c>
      <c r="S56" s="11"/>
      <c r="T56" s="11"/>
      <c r="U56" s="11"/>
      <c r="V56" s="11"/>
      <c r="W56" s="11">
        <v>290111531</v>
      </c>
      <c r="X56" s="11">
        <v>81505844</v>
      </c>
      <c r="Y56" s="11">
        <v>208605687</v>
      </c>
      <c r="Z56" s="2">
        <v>255.94</v>
      </c>
      <c r="AA56" s="15">
        <v>108674458</v>
      </c>
    </row>
    <row r="57" spans="1:27" ht="12.75">
      <c r="A57" s="88" t="s">
        <v>37</v>
      </c>
      <c r="B57" s="50"/>
      <c r="C57" s="52">
        <f aca="true" t="shared" si="11" ref="C57:Y57">SUM(C52:C56)</f>
        <v>1267774384</v>
      </c>
      <c r="D57" s="53">
        <f t="shared" si="11"/>
        <v>0</v>
      </c>
      <c r="E57" s="54">
        <f t="shared" si="11"/>
        <v>3266785630</v>
      </c>
      <c r="F57" s="54">
        <f t="shared" si="11"/>
        <v>1706224243</v>
      </c>
      <c r="G57" s="54">
        <f t="shared" si="11"/>
        <v>49390465</v>
      </c>
      <c r="H57" s="54">
        <f t="shared" si="11"/>
        <v>84665925</v>
      </c>
      <c r="I57" s="54">
        <f t="shared" si="11"/>
        <v>205946104</v>
      </c>
      <c r="J57" s="54">
        <f t="shared" si="11"/>
        <v>340002494</v>
      </c>
      <c r="K57" s="54">
        <f t="shared" si="11"/>
        <v>222493484</v>
      </c>
      <c r="L57" s="54">
        <f t="shared" si="11"/>
        <v>234790156</v>
      </c>
      <c r="M57" s="54">
        <f t="shared" si="11"/>
        <v>206472372</v>
      </c>
      <c r="N57" s="54">
        <f t="shared" si="11"/>
        <v>663756012</v>
      </c>
      <c r="O57" s="54">
        <f t="shared" si="11"/>
        <v>143593262</v>
      </c>
      <c r="P57" s="54">
        <f t="shared" si="11"/>
        <v>208451211</v>
      </c>
      <c r="Q57" s="54">
        <f t="shared" si="11"/>
        <v>248994915</v>
      </c>
      <c r="R57" s="54">
        <f t="shared" si="11"/>
        <v>601039388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1604797894</v>
      </c>
      <c r="X57" s="54">
        <f t="shared" si="11"/>
        <v>1279668188</v>
      </c>
      <c r="Y57" s="54">
        <f t="shared" si="11"/>
        <v>325129706</v>
      </c>
      <c r="Z57" s="55">
        <f>+IF(X57&lt;&gt;0,+(Y57/X57)*100,0)</f>
        <v>25.40734457954659</v>
      </c>
      <c r="AA57" s="56">
        <f>SUM(AA52:AA56)</f>
        <v>1706224243</v>
      </c>
    </row>
    <row r="58" spans="1:27" ht="12.75">
      <c r="A58" s="89" t="s">
        <v>38</v>
      </c>
      <c r="B58" s="38"/>
      <c r="C58" s="9">
        <v>121506089</v>
      </c>
      <c r="D58" s="10"/>
      <c r="E58" s="11">
        <v>674811492</v>
      </c>
      <c r="F58" s="11">
        <v>199213866</v>
      </c>
      <c r="G58" s="11">
        <v>1350333</v>
      </c>
      <c r="H58" s="11">
        <v>3442765</v>
      </c>
      <c r="I58" s="11">
        <v>29696629</v>
      </c>
      <c r="J58" s="11">
        <v>34489727</v>
      </c>
      <c r="K58" s="11">
        <v>31415949</v>
      </c>
      <c r="L58" s="11">
        <v>43934877</v>
      </c>
      <c r="M58" s="11">
        <v>58307878</v>
      </c>
      <c r="N58" s="11">
        <v>133658704</v>
      </c>
      <c r="O58" s="11">
        <v>17490978</v>
      </c>
      <c r="P58" s="11">
        <v>44429873</v>
      </c>
      <c r="Q58" s="11">
        <v>50844901</v>
      </c>
      <c r="R58" s="11">
        <v>112765752</v>
      </c>
      <c r="S58" s="11"/>
      <c r="T58" s="11"/>
      <c r="U58" s="11"/>
      <c r="V58" s="11"/>
      <c r="W58" s="11">
        <v>280914183</v>
      </c>
      <c r="X58" s="11">
        <v>149410401</v>
      </c>
      <c r="Y58" s="11">
        <v>131503782</v>
      </c>
      <c r="Z58" s="2">
        <v>88.02</v>
      </c>
      <c r="AA58" s="15">
        <v>199213866</v>
      </c>
    </row>
    <row r="59" spans="1:27" ht="12.75">
      <c r="A59" s="89" t="s">
        <v>39</v>
      </c>
      <c r="B59" s="38"/>
      <c r="C59" s="12">
        <v>21530031</v>
      </c>
      <c r="D59" s="13"/>
      <c r="E59" s="14">
        <v>42340</v>
      </c>
      <c r="F59" s="14">
        <v>15191042</v>
      </c>
      <c r="G59" s="14">
        <v>887814</v>
      </c>
      <c r="H59" s="14">
        <v>1449654</v>
      </c>
      <c r="I59" s="14"/>
      <c r="J59" s="14">
        <v>2337468</v>
      </c>
      <c r="K59" s="14">
        <v>6515</v>
      </c>
      <c r="L59" s="14">
        <v>9608</v>
      </c>
      <c r="M59" s="14">
        <v>30071</v>
      </c>
      <c r="N59" s="14">
        <v>46194</v>
      </c>
      <c r="O59" s="14"/>
      <c r="P59" s="14">
        <v>5491</v>
      </c>
      <c r="Q59" s="14">
        <v>145309</v>
      </c>
      <c r="R59" s="14">
        <v>150800</v>
      </c>
      <c r="S59" s="14"/>
      <c r="T59" s="14"/>
      <c r="U59" s="14"/>
      <c r="V59" s="14"/>
      <c r="W59" s="14">
        <v>2534462</v>
      </c>
      <c r="X59" s="14">
        <v>11393282</v>
      </c>
      <c r="Y59" s="14">
        <v>-8858820</v>
      </c>
      <c r="Z59" s="2">
        <v>-77.75</v>
      </c>
      <c r="AA59" s="22">
        <v>15191042</v>
      </c>
    </row>
    <row r="60" spans="1:27" ht="12.75">
      <c r="A60" s="89" t="s">
        <v>40</v>
      </c>
      <c r="B60" s="38"/>
      <c r="C60" s="9"/>
      <c r="D60" s="10"/>
      <c r="E60" s="11">
        <v>37400</v>
      </c>
      <c r="F60" s="11"/>
      <c r="G60" s="11">
        <v>441</v>
      </c>
      <c r="H60" s="11">
        <v>7620</v>
      </c>
      <c r="I60" s="11"/>
      <c r="J60" s="11">
        <v>8061</v>
      </c>
      <c r="K60" s="11">
        <v>4399</v>
      </c>
      <c r="L60" s="11"/>
      <c r="M60" s="11"/>
      <c r="N60" s="11">
        <v>4399</v>
      </c>
      <c r="O60" s="11">
        <v>1995</v>
      </c>
      <c r="P60" s="11"/>
      <c r="Q60" s="11">
        <v>1614</v>
      </c>
      <c r="R60" s="11">
        <v>3609</v>
      </c>
      <c r="S60" s="11"/>
      <c r="T60" s="11"/>
      <c r="U60" s="11"/>
      <c r="V60" s="11"/>
      <c r="W60" s="11">
        <v>16069</v>
      </c>
      <c r="X60" s="11"/>
      <c r="Y60" s="11">
        <v>16069</v>
      </c>
      <c r="Z60" s="2"/>
      <c r="AA60" s="15"/>
    </row>
    <row r="61" spans="1:27" ht="12.75">
      <c r="A61" s="89" t="s">
        <v>41</v>
      </c>
      <c r="B61" s="38" t="s">
        <v>51</v>
      </c>
      <c r="C61" s="9">
        <v>2232106767</v>
      </c>
      <c r="D61" s="10"/>
      <c r="E61" s="11">
        <v>1010015750</v>
      </c>
      <c r="F61" s="11">
        <v>2593161892</v>
      </c>
      <c r="G61" s="11">
        <v>82192138</v>
      </c>
      <c r="H61" s="11">
        <v>166520301</v>
      </c>
      <c r="I61" s="11">
        <v>62786652</v>
      </c>
      <c r="J61" s="11">
        <v>311499091</v>
      </c>
      <c r="K61" s="11">
        <v>55600014</v>
      </c>
      <c r="L61" s="11">
        <v>63289666</v>
      </c>
      <c r="M61" s="11">
        <v>57135547</v>
      </c>
      <c r="N61" s="11">
        <v>176025227</v>
      </c>
      <c r="O61" s="11">
        <v>63250534</v>
      </c>
      <c r="P61" s="11">
        <v>57045357</v>
      </c>
      <c r="Q61" s="11">
        <v>75138932</v>
      </c>
      <c r="R61" s="11">
        <v>195434823</v>
      </c>
      <c r="S61" s="11"/>
      <c r="T61" s="11"/>
      <c r="U61" s="11"/>
      <c r="V61" s="11"/>
      <c r="W61" s="11">
        <v>682959141</v>
      </c>
      <c r="X61" s="11">
        <v>1944871421</v>
      </c>
      <c r="Y61" s="11">
        <v>-1261912280</v>
      </c>
      <c r="Z61" s="2">
        <v>-64.88</v>
      </c>
      <c r="AA61" s="15">
        <v>2593161892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149344438</v>
      </c>
      <c r="D65" s="10">
        <v>165211605</v>
      </c>
      <c r="E65" s="11">
        <v>1697797149</v>
      </c>
      <c r="F65" s="11">
        <v>216474030</v>
      </c>
      <c r="G65" s="11">
        <v>80271509</v>
      </c>
      <c r="H65" s="11">
        <v>188040423</v>
      </c>
      <c r="I65" s="11">
        <v>302018222</v>
      </c>
      <c r="J65" s="11">
        <v>570330154</v>
      </c>
      <c r="K65" s="11">
        <v>423674631</v>
      </c>
      <c r="L65" s="11">
        <v>528730556</v>
      </c>
      <c r="M65" s="11">
        <v>596345885</v>
      </c>
      <c r="N65" s="11">
        <v>1548751072</v>
      </c>
      <c r="O65" s="11">
        <v>682111762</v>
      </c>
      <c r="P65" s="11">
        <v>783169340</v>
      </c>
      <c r="Q65" s="11">
        <v>909045464</v>
      </c>
      <c r="R65" s="11">
        <v>2374326566</v>
      </c>
      <c r="S65" s="11"/>
      <c r="T65" s="11"/>
      <c r="U65" s="11"/>
      <c r="V65" s="11"/>
      <c r="W65" s="11">
        <v>4493407792</v>
      </c>
      <c r="X65" s="11">
        <v>162355523</v>
      </c>
      <c r="Y65" s="11">
        <v>4331052269</v>
      </c>
      <c r="Z65" s="2">
        <v>2667.63</v>
      </c>
      <c r="AA65" s="15"/>
    </row>
    <row r="66" spans="1:27" ht="12.75">
      <c r="A66" s="89" t="s">
        <v>54</v>
      </c>
      <c r="B66" s="96"/>
      <c r="C66" s="12">
        <v>48471953</v>
      </c>
      <c r="D66" s="13">
        <v>29356683</v>
      </c>
      <c r="E66" s="14">
        <v>362605719</v>
      </c>
      <c r="F66" s="14">
        <v>32864843</v>
      </c>
      <c r="G66" s="14">
        <v>17603233</v>
      </c>
      <c r="H66" s="14">
        <v>51424254</v>
      </c>
      <c r="I66" s="14">
        <v>76427226</v>
      </c>
      <c r="J66" s="14">
        <v>145454713</v>
      </c>
      <c r="K66" s="14">
        <v>96251390</v>
      </c>
      <c r="L66" s="14">
        <v>130630928</v>
      </c>
      <c r="M66" s="14">
        <v>148669941</v>
      </c>
      <c r="N66" s="14">
        <v>375552259</v>
      </c>
      <c r="O66" s="14">
        <v>154191939</v>
      </c>
      <c r="P66" s="14">
        <v>192466181</v>
      </c>
      <c r="Q66" s="14">
        <v>243869135</v>
      </c>
      <c r="R66" s="14">
        <v>590527255</v>
      </c>
      <c r="S66" s="14"/>
      <c r="T66" s="14"/>
      <c r="U66" s="14"/>
      <c r="V66" s="14"/>
      <c r="W66" s="14">
        <v>1111534227</v>
      </c>
      <c r="X66" s="14">
        <v>24648633</v>
      </c>
      <c r="Y66" s="14">
        <v>1086885594</v>
      </c>
      <c r="Z66" s="2">
        <v>4409.52</v>
      </c>
      <c r="AA66" s="22"/>
    </row>
    <row r="67" spans="1:27" ht="12.75">
      <c r="A67" s="89" t="s">
        <v>55</v>
      </c>
      <c r="B67" s="96"/>
      <c r="C67" s="9">
        <v>73140682</v>
      </c>
      <c r="D67" s="10">
        <v>56154424</v>
      </c>
      <c r="E67" s="11">
        <v>1895976948</v>
      </c>
      <c r="F67" s="11">
        <v>92307330</v>
      </c>
      <c r="G67" s="11">
        <v>41263633</v>
      </c>
      <c r="H67" s="11">
        <v>143334796</v>
      </c>
      <c r="I67" s="11">
        <v>273221399</v>
      </c>
      <c r="J67" s="11">
        <v>457819828</v>
      </c>
      <c r="K67" s="11">
        <v>409233329</v>
      </c>
      <c r="L67" s="11">
        <v>580106313</v>
      </c>
      <c r="M67" s="11">
        <v>764068164</v>
      </c>
      <c r="N67" s="11">
        <v>1753407806</v>
      </c>
      <c r="O67" s="11">
        <v>858426465</v>
      </c>
      <c r="P67" s="11">
        <v>6659873</v>
      </c>
      <c r="Q67" s="11">
        <v>7958535</v>
      </c>
      <c r="R67" s="11">
        <v>873044873</v>
      </c>
      <c r="S67" s="11"/>
      <c r="T67" s="11"/>
      <c r="U67" s="11"/>
      <c r="V67" s="11"/>
      <c r="W67" s="11">
        <v>3084272507</v>
      </c>
      <c r="X67" s="11">
        <v>69230497</v>
      </c>
      <c r="Y67" s="11">
        <v>3015042010</v>
      </c>
      <c r="Z67" s="2">
        <v>4355.08</v>
      </c>
      <c r="AA67" s="15"/>
    </row>
    <row r="68" spans="1:27" ht="12.75">
      <c r="A68" s="89" t="s">
        <v>56</v>
      </c>
      <c r="B68" s="96"/>
      <c r="C68" s="9">
        <v>114114330</v>
      </c>
      <c r="D68" s="10">
        <v>121871264</v>
      </c>
      <c r="E68" s="11">
        <v>609732164</v>
      </c>
      <c r="F68" s="11">
        <v>152760890</v>
      </c>
      <c r="G68" s="11">
        <v>16391941</v>
      </c>
      <c r="H68" s="11">
        <v>44874521</v>
      </c>
      <c r="I68" s="11">
        <v>65637526</v>
      </c>
      <c r="J68" s="11">
        <v>126903988</v>
      </c>
      <c r="K68" s="11">
        <v>89311294</v>
      </c>
      <c r="L68" s="11">
        <v>106728443</v>
      </c>
      <c r="M68" s="11">
        <v>135761964</v>
      </c>
      <c r="N68" s="11">
        <v>331801701</v>
      </c>
      <c r="O68" s="11">
        <v>125006304</v>
      </c>
      <c r="P68" s="11">
        <v>145996479</v>
      </c>
      <c r="Q68" s="11">
        <v>177144840</v>
      </c>
      <c r="R68" s="11">
        <v>448147623</v>
      </c>
      <c r="S68" s="11"/>
      <c r="T68" s="11"/>
      <c r="U68" s="11"/>
      <c r="V68" s="11"/>
      <c r="W68" s="11">
        <v>906853312</v>
      </c>
      <c r="X68" s="11">
        <v>114570668</v>
      </c>
      <c r="Y68" s="11">
        <v>792282644</v>
      </c>
      <c r="Z68" s="2">
        <v>691.52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385071403</v>
      </c>
      <c r="D69" s="81">
        <f t="shared" si="12"/>
        <v>372593976</v>
      </c>
      <c r="E69" s="82">
        <f t="shared" si="12"/>
        <v>4566111980</v>
      </c>
      <c r="F69" s="82">
        <f t="shared" si="12"/>
        <v>494407093</v>
      </c>
      <c r="G69" s="82">
        <f t="shared" si="12"/>
        <v>155530316</v>
      </c>
      <c r="H69" s="82">
        <f t="shared" si="12"/>
        <v>427673994</v>
      </c>
      <c r="I69" s="82">
        <f t="shared" si="12"/>
        <v>717304373</v>
      </c>
      <c r="J69" s="82">
        <f t="shared" si="12"/>
        <v>1300508683</v>
      </c>
      <c r="K69" s="82">
        <f t="shared" si="12"/>
        <v>1018470644</v>
      </c>
      <c r="L69" s="82">
        <f t="shared" si="12"/>
        <v>1346196240</v>
      </c>
      <c r="M69" s="82">
        <f t="shared" si="12"/>
        <v>1644845954</v>
      </c>
      <c r="N69" s="82">
        <f t="shared" si="12"/>
        <v>4009512838</v>
      </c>
      <c r="O69" s="82">
        <f t="shared" si="12"/>
        <v>1819736470</v>
      </c>
      <c r="P69" s="82">
        <f t="shared" si="12"/>
        <v>1128291873</v>
      </c>
      <c r="Q69" s="82">
        <f t="shared" si="12"/>
        <v>1338017974</v>
      </c>
      <c r="R69" s="82">
        <f t="shared" si="12"/>
        <v>4286046317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9596067838</v>
      </c>
      <c r="X69" s="82">
        <f t="shared" si="12"/>
        <v>370805321</v>
      </c>
      <c r="Y69" s="82">
        <f t="shared" si="12"/>
        <v>9225262517</v>
      </c>
      <c r="Z69" s="83">
        <f>+IF(X69&lt;&gt;0,+(Y69/X69)*100,0)</f>
        <v>2487.899173647511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21309392</v>
      </c>
      <c r="D5" s="45">
        <f t="shared" si="0"/>
        <v>0</v>
      </c>
      <c r="E5" s="46">
        <f t="shared" si="0"/>
        <v>26789500</v>
      </c>
      <c r="F5" s="46">
        <f t="shared" si="0"/>
        <v>20494904</v>
      </c>
      <c r="G5" s="46">
        <f t="shared" si="0"/>
        <v>354428</v>
      </c>
      <c r="H5" s="46">
        <f t="shared" si="0"/>
        <v>76722</v>
      </c>
      <c r="I5" s="46">
        <f t="shared" si="0"/>
        <v>1690092</v>
      </c>
      <c r="J5" s="46">
        <f t="shared" si="0"/>
        <v>2121242</v>
      </c>
      <c r="K5" s="46">
        <f t="shared" si="0"/>
        <v>2093120</v>
      </c>
      <c r="L5" s="46">
        <f t="shared" si="0"/>
        <v>1408786</v>
      </c>
      <c r="M5" s="46">
        <f t="shared" si="0"/>
        <v>1747800</v>
      </c>
      <c r="N5" s="46">
        <f t="shared" si="0"/>
        <v>5249706</v>
      </c>
      <c r="O5" s="46">
        <f t="shared" si="0"/>
        <v>424415</v>
      </c>
      <c r="P5" s="46">
        <f t="shared" si="0"/>
        <v>1808557</v>
      </c>
      <c r="Q5" s="46">
        <f t="shared" si="0"/>
        <v>474118</v>
      </c>
      <c r="R5" s="46">
        <f t="shared" si="0"/>
        <v>2707090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10078038</v>
      </c>
      <c r="X5" s="46">
        <f t="shared" si="0"/>
        <v>15371179</v>
      </c>
      <c r="Y5" s="46">
        <f t="shared" si="0"/>
        <v>-5293141</v>
      </c>
      <c r="Z5" s="47">
        <f>+IF(X5&lt;&gt;0,+(Y5/X5)*100,0)</f>
        <v>-34.43549125281802</v>
      </c>
      <c r="AA5" s="48">
        <f>SUM(AA11:AA18)</f>
        <v>20494904</v>
      </c>
    </row>
    <row r="6" spans="1:27" ht="12.75">
      <c r="A6" s="49" t="s">
        <v>32</v>
      </c>
      <c r="B6" s="50"/>
      <c r="C6" s="9">
        <v>1475672</v>
      </c>
      <c r="D6" s="10"/>
      <c r="E6" s="11">
        <v>1035000</v>
      </c>
      <c r="F6" s="11">
        <v>1030200</v>
      </c>
      <c r="G6" s="11"/>
      <c r="H6" s="11">
        <v>4794</v>
      </c>
      <c r="I6" s="11">
        <v>51563</v>
      </c>
      <c r="J6" s="11">
        <v>56357</v>
      </c>
      <c r="K6" s="11">
        <v>363677</v>
      </c>
      <c r="L6" s="11">
        <v>78946</v>
      </c>
      <c r="M6" s="11">
        <v>141854</v>
      </c>
      <c r="N6" s="11">
        <v>584477</v>
      </c>
      <c r="O6" s="11">
        <v>49186</v>
      </c>
      <c r="P6" s="11">
        <v>18627</v>
      </c>
      <c r="Q6" s="11">
        <v>111469</v>
      </c>
      <c r="R6" s="11">
        <v>179282</v>
      </c>
      <c r="S6" s="11"/>
      <c r="T6" s="11"/>
      <c r="U6" s="11"/>
      <c r="V6" s="11"/>
      <c r="W6" s="11">
        <v>820116</v>
      </c>
      <c r="X6" s="11">
        <v>772650</v>
      </c>
      <c r="Y6" s="11">
        <v>47466</v>
      </c>
      <c r="Z6" s="2">
        <v>6.14</v>
      </c>
      <c r="AA6" s="15">
        <v>1030200</v>
      </c>
    </row>
    <row r="7" spans="1:27" ht="12.75">
      <c r="A7" s="49" t="s">
        <v>33</v>
      </c>
      <c r="B7" s="50"/>
      <c r="C7" s="9">
        <v>2434223</v>
      </c>
      <c r="D7" s="10"/>
      <c r="E7" s="11">
        <v>2074000</v>
      </c>
      <c r="F7" s="11">
        <v>2074000</v>
      </c>
      <c r="G7" s="11"/>
      <c r="H7" s="11">
        <v>65400</v>
      </c>
      <c r="I7" s="11">
        <v>139000</v>
      </c>
      <c r="J7" s="11">
        <v>204400</v>
      </c>
      <c r="K7" s="11">
        <v>358367</v>
      </c>
      <c r="L7" s="11">
        <v>79387</v>
      </c>
      <c r="M7" s="11"/>
      <c r="N7" s="11">
        <v>437754</v>
      </c>
      <c r="O7" s="11"/>
      <c r="P7" s="11"/>
      <c r="Q7" s="11"/>
      <c r="R7" s="11"/>
      <c r="S7" s="11"/>
      <c r="T7" s="11"/>
      <c r="U7" s="11"/>
      <c r="V7" s="11"/>
      <c r="W7" s="11">
        <v>642154</v>
      </c>
      <c r="X7" s="11">
        <v>1555500</v>
      </c>
      <c r="Y7" s="11">
        <v>-913346</v>
      </c>
      <c r="Z7" s="2">
        <v>-58.72</v>
      </c>
      <c r="AA7" s="15">
        <v>2074000</v>
      </c>
    </row>
    <row r="8" spans="1:27" ht="12.75">
      <c r="A8" s="49" t="s">
        <v>34</v>
      </c>
      <c r="B8" s="50"/>
      <c r="C8" s="9">
        <v>8802502</v>
      </c>
      <c r="D8" s="10"/>
      <c r="E8" s="11">
        <v>6167483</v>
      </c>
      <c r="F8" s="11">
        <v>6188833</v>
      </c>
      <c r="G8" s="11">
        <v>123876</v>
      </c>
      <c r="H8" s="11"/>
      <c r="I8" s="11">
        <v>1218149</v>
      </c>
      <c r="J8" s="11">
        <v>1342025</v>
      </c>
      <c r="K8" s="11">
        <v>657240</v>
      </c>
      <c r="L8" s="11">
        <v>628823</v>
      </c>
      <c r="M8" s="11">
        <v>812532</v>
      </c>
      <c r="N8" s="11">
        <v>2098595</v>
      </c>
      <c r="O8" s="11">
        <v>131985</v>
      </c>
      <c r="P8" s="11">
        <v>938599</v>
      </c>
      <c r="Q8" s="11"/>
      <c r="R8" s="11">
        <v>1070584</v>
      </c>
      <c r="S8" s="11"/>
      <c r="T8" s="11"/>
      <c r="U8" s="11"/>
      <c r="V8" s="11"/>
      <c r="W8" s="11">
        <v>4511204</v>
      </c>
      <c r="X8" s="11">
        <v>4641625</v>
      </c>
      <c r="Y8" s="11">
        <v>-130421</v>
      </c>
      <c r="Z8" s="2">
        <v>-2.81</v>
      </c>
      <c r="AA8" s="15">
        <v>6188833</v>
      </c>
    </row>
    <row r="9" spans="1:27" ht="12.75">
      <c r="A9" s="49" t="s">
        <v>35</v>
      </c>
      <c r="B9" s="50"/>
      <c r="C9" s="9">
        <v>3329315</v>
      </c>
      <c r="D9" s="10"/>
      <c r="E9" s="11">
        <v>7378517</v>
      </c>
      <c r="F9" s="11">
        <v>581852</v>
      </c>
      <c r="G9" s="11"/>
      <c r="H9" s="11"/>
      <c r="I9" s="11">
        <v>174536</v>
      </c>
      <c r="J9" s="11">
        <v>174536</v>
      </c>
      <c r="K9" s="11"/>
      <c r="L9" s="11"/>
      <c r="M9" s="11">
        <v>220347</v>
      </c>
      <c r="N9" s="11">
        <v>220347</v>
      </c>
      <c r="O9" s="11"/>
      <c r="P9" s="11"/>
      <c r="Q9" s="11"/>
      <c r="R9" s="11"/>
      <c r="S9" s="11"/>
      <c r="T9" s="11"/>
      <c r="U9" s="11"/>
      <c r="V9" s="11"/>
      <c r="W9" s="11">
        <v>394883</v>
      </c>
      <c r="X9" s="11">
        <v>436389</v>
      </c>
      <c r="Y9" s="11">
        <v>-41506</v>
      </c>
      <c r="Z9" s="2">
        <v>-9.51</v>
      </c>
      <c r="AA9" s="15">
        <v>581852</v>
      </c>
    </row>
    <row r="10" spans="1:27" ht="12.75">
      <c r="A10" s="49" t="s">
        <v>36</v>
      </c>
      <c r="B10" s="50"/>
      <c r="C10" s="9">
        <v>465669</v>
      </c>
      <c r="D10" s="10"/>
      <c r="E10" s="11">
        <v>450000</v>
      </c>
      <c r="F10" s="11">
        <v>450000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337500</v>
      </c>
      <c r="Y10" s="11">
        <v>-337500</v>
      </c>
      <c r="Z10" s="2">
        <v>-100</v>
      </c>
      <c r="AA10" s="15">
        <v>450000</v>
      </c>
    </row>
    <row r="11" spans="1:27" ht="12.75">
      <c r="A11" s="51" t="s">
        <v>37</v>
      </c>
      <c r="B11" s="50"/>
      <c r="C11" s="52">
        <f aca="true" t="shared" si="1" ref="C11:Y11">SUM(C6:C10)</f>
        <v>16507381</v>
      </c>
      <c r="D11" s="53">
        <f t="shared" si="1"/>
        <v>0</v>
      </c>
      <c r="E11" s="54">
        <f t="shared" si="1"/>
        <v>17105000</v>
      </c>
      <c r="F11" s="54">
        <f t="shared" si="1"/>
        <v>10324885</v>
      </c>
      <c r="G11" s="54">
        <f t="shared" si="1"/>
        <v>123876</v>
      </c>
      <c r="H11" s="54">
        <f t="shared" si="1"/>
        <v>70194</v>
      </c>
      <c r="I11" s="54">
        <f t="shared" si="1"/>
        <v>1583248</v>
      </c>
      <c r="J11" s="54">
        <f t="shared" si="1"/>
        <v>1777318</v>
      </c>
      <c r="K11" s="54">
        <f t="shared" si="1"/>
        <v>1379284</v>
      </c>
      <c r="L11" s="54">
        <f t="shared" si="1"/>
        <v>787156</v>
      </c>
      <c r="M11" s="54">
        <f t="shared" si="1"/>
        <v>1174733</v>
      </c>
      <c r="N11" s="54">
        <f t="shared" si="1"/>
        <v>3341173</v>
      </c>
      <c r="O11" s="54">
        <f t="shared" si="1"/>
        <v>181171</v>
      </c>
      <c r="P11" s="54">
        <f t="shared" si="1"/>
        <v>957226</v>
      </c>
      <c r="Q11" s="54">
        <f t="shared" si="1"/>
        <v>111469</v>
      </c>
      <c r="R11" s="54">
        <f t="shared" si="1"/>
        <v>1249866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6368357</v>
      </c>
      <c r="X11" s="54">
        <f t="shared" si="1"/>
        <v>7743664</v>
      </c>
      <c r="Y11" s="54">
        <f t="shared" si="1"/>
        <v>-1375307</v>
      </c>
      <c r="Z11" s="55">
        <f>+IF(X11&lt;&gt;0,+(Y11/X11)*100,0)</f>
        <v>-17.76041677428153</v>
      </c>
      <c r="AA11" s="56">
        <f>SUM(AA6:AA10)</f>
        <v>10324885</v>
      </c>
    </row>
    <row r="12" spans="1:27" ht="12.75">
      <c r="A12" s="57" t="s">
        <v>38</v>
      </c>
      <c r="B12" s="38"/>
      <c r="C12" s="9">
        <v>689032</v>
      </c>
      <c r="D12" s="10"/>
      <c r="E12" s="11">
        <v>1235000</v>
      </c>
      <c r="F12" s="11">
        <v>1176810</v>
      </c>
      <c r="G12" s="11"/>
      <c r="H12" s="11"/>
      <c r="I12" s="11"/>
      <c r="J12" s="11"/>
      <c r="K12" s="11">
        <v>37167</v>
      </c>
      <c r="L12" s="11">
        <v>112997</v>
      </c>
      <c r="M12" s="11">
        <v>443973</v>
      </c>
      <c r="N12" s="11">
        <v>594137</v>
      </c>
      <c r="O12" s="11">
        <v>48324</v>
      </c>
      <c r="P12" s="11">
        <v>24666</v>
      </c>
      <c r="Q12" s="11">
        <v>38073</v>
      </c>
      <c r="R12" s="11">
        <v>111063</v>
      </c>
      <c r="S12" s="11"/>
      <c r="T12" s="11"/>
      <c r="U12" s="11"/>
      <c r="V12" s="11"/>
      <c r="W12" s="11">
        <v>705200</v>
      </c>
      <c r="X12" s="11">
        <v>882608</v>
      </c>
      <c r="Y12" s="11">
        <v>-177408</v>
      </c>
      <c r="Z12" s="2">
        <v>-20.1</v>
      </c>
      <c r="AA12" s="15">
        <v>1176810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3358735</v>
      </c>
      <c r="D15" s="10"/>
      <c r="E15" s="11">
        <v>7249500</v>
      </c>
      <c r="F15" s="11">
        <v>7683209</v>
      </c>
      <c r="G15" s="11">
        <v>230552</v>
      </c>
      <c r="H15" s="11">
        <v>6528</v>
      </c>
      <c r="I15" s="11">
        <v>106844</v>
      </c>
      <c r="J15" s="11">
        <v>343924</v>
      </c>
      <c r="K15" s="11">
        <v>676669</v>
      </c>
      <c r="L15" s="11">
        <v>508633</v>
      </c>
      <c r="M15" s="11">
        <v>129094</v>
      </c>
      <c r="N15" s="11">
        <v>1314396</v>
      </c>
      <c r="O15" s="11">
        <v>194920</v>
      </c>
      <c r="P15" s="11">
        <v>826665</v>
      </c>
      <c r="Q15" s="11">
        <v>324576</v>
      </c>
      <c r="R15" s="11">
        <v>1346161</v>
      </c>
      <c r="S15" s="11"/>
      <c r="T15" s="11"/>
      <c r="U15" s="11"/>
      <c r="V15" s="11"/>
      <c r="W15" s="11">
        <v>3004481</v>
      </c>
      <c r="X15" s="11">
        <v>5762407</v>
      </c>
      <c r="Y15" s="11">
        <v>-2757926</v>
      </c>
      <c r="Z15" s="2">
        <v>-47.86</v>
      </c>
      <c r="AA15" s="15">
        <v>7683209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754244</v>
      </c>
      <c r="D18" s="17"/>
      <c r="E18" s="18">
        <v>1200000</v>
      </c>
      <c r="F18" s="18">
        <v>1310000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982500</v>
      </c>
      <c r="Y18" s="18">
        <v>-982500</v>
      </c>
      <c r="Z18" s="3">
        <v>-100</v>
      </c>
      <c r="AA18" s="23">
        <v>1310000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11093454</v>
      </c>
      <c r="D20" s="62">
        <f t="shared" si="2"/>
        <v>0</v>
      </c>
      <c r="E20" s="63">
        <f t="shared" si="2"/>
        <v>5688500</v>
      </c>
      <c r="F20" s="63">
        <f t="shared" si="2"/>
        <v>8649427</v>
      </c>
      <c r="G20" s="63">
        <f t="shared" si="2"/>
        <v>0</v>
      </c>
      <c r="H20" s="63">
        <f t="shared" si="2"/>
        <v>24026</v>
      </c>
      <c r="I20" s="63">
        <f t="shared" si="2"/>
        <v>64485</v>
      </c>
      <c r="J20" s="63">
        <f t="shared" si="2"/>
        <v>88511</v>
      </c>
      <c r="K20" s="63">
        <f t="shared" si="2"/>
        <v>397855</v>
      </c>
      <c r="L20" s="63">
        <f t="shared" si="2"/>
        <v>399855</v>
      </c>
      <c r="M20" s="63">
        <f t="shared" si="2"/>
        <v>148654</v>
      </c>
      <c r="N20" s="63">
        <f t="shared" si="2"/>
        <v>946364</v>
      </c>
      <c r="O20" s="63">
        <f t="shared" si="2"/>
        <v>1092644</v>
      </c>
      <c r="P20" s="63">
        <f t="shared" si="2"/>
        <v>159705</v>
      </c>
      <c r="Q20" s="63">
        <f t="shared" si="2"/>
        <v>138335</v>
      </c>
      <c r="R20" s="63">
        <f t="shared" si="2"/>
        <v>1390684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2425559</v>
      </c>
      <c r="X20" s="63">
        <f t="shared" si="2"/>
        <v>6487071</v>
      </c>
      <c r="Y20" s="63">
        <f t="shared" si="2"/>
        <v>-4061512</v>
      </c>
      <c r="Z20" s="64">
        <f>+IF(X20&lt;&gt;0,+(Y20/X20)*100,0)</f>
        <v>-62.60933478298604</v>
      </c>
      <c r="AA20" s="65">
        <f>SUM(AA26:AA33)</f>
        <v>8649427</v>
      </c>
    </row>
    <row r="21" spans="1:27" ht="12.75">
      <c r="A21" s="49" t="s">
        <v>32</v>
      </c>
      <c r="B21" s="50"/>
      <c r="C21" s="9">
        <v>1621585</v>
      </c>
      <c r="D21" s="10"/>
      <c r="E21" s="11">
        <v>1560000</v>
      </c>
      <c r="F21" s="11">
        <v>1510000</v>
      </c>
      <c r="G21" s="11"/>
      <c r="H21" s="11"/>
      <c r="I21" s="11">
        <v>8629</v>
      </c>
      <c r="J21" s="11">
        <v>8629</v>
      </c>
      <c r="K21" s="11">
        <v>1307</v>
      </c>
      <c r="L21" s="11">
        <v>173462</v>
      </c>
      <c r="M21" s="11">
        <v>75506</v>
      </c>
      <c r="N21" s="11">
        <v>250275</v>
      </c>
      <c r="O21" s="11">
        <v>780301</v>
      </c>
      <c r="P21" s="11">
        <v>13403</v>
      </c>
      <c r="Q21" s="11">
        <v>105888</v>
      </c>
      <c r="R21" s="11">
        <v>899592</v>
      </c>
      <c r="S21" s="11"/>
      <c r="T21" s="11"/>
      <c r="U21" s="11"/>
      <c r="V21" s="11"/>
      <c r="W21" s="11">
        <v>1158496</v>
      </c>
      <c r="X21" s="11">
        <v>1132500</v>
      </c>
      <c r="Y21" s="11">
        <v>25996</v>
      </c>
      <c r="Z21" s="2">
        <v>2.3</v>
      </c>
      <c r="AA21" s="15">
        <v>1510000</v>
      </c>
    </row>
    <row r="22" spans="1:27" ht="12.75">
      <c r="A22" s="49" t="s">
        <v>33</v>
      </c>
      <c r="B22" s="50"/>
      <c r="C22" s="9">
        <v>2309531</v>
      </c>
      <c r="D22" s="10"/>
      <c r="E22" s="11">
        <v>1180000</v>
      </c>
      <c r="F22" s="11">
        <v>1780877</v>
      </c>
      <c r="G22" s="11"/>
      <c r="H22" s="11"/>
      <c r="I22" s="11"/>
      <c r="J22" s="11"/>
      <c r="K22" s="11"/>
      <c r="L22" s="11"/>
      <c r="M22" s="11"/>
      <c r="N22" s="11"/>
      <c r="O22" s="11"/>
      <c r="P22" s="11">
        <v>33181</v>
      </c>
      <c r="Q22" s="11">
        <v>25491</v>
      </c>
      <c r="R22" s="11">
        <v>58672</v>
      </c>
      <c r="S22" s="11"/>
      <c r="T22" s="11"/>
      <c r="U22" s="11"/>
      <c r="V22" s="11"/>
      <c r="W22" s="11">
        <v>58672</v>
      </c>
      <c r="X22" s="11">
        <v>1335658</v>
      </c>
      <c r="Y22" s="11">
        <v>-1276986</v>
      </c>
      <c r="Z22" s="2">
        <v>-95.61</v>
      </c>
      <c r="AA22" s="15">
        <v>1780877</v>
      </c>
    </row>
    <row r="23" spans="1:27" ht="12.75">
      <c r="A23" s="49" t="s">
        <v>34</v>
      </c>
      <c r="B23" s="50"/>
      <c r="C23" s="9">
        <v>3312193</v>
      </c>
      <c r="D23" s="10"/>
      <c r="E23" s="11">
        <v>100000</v>
      </c>
      <c r="F23" s="11">
        <v>100000</v>
      </c>
      <c r="G23" s="11"/>
      <c r="H23" s="11"/>
      <c r="I23" s="11"/>
      <c r="J23" s="11"/>
      <c r="K23" s="11"/>
      <c r="L23" s="11"/>
      <c r="M23" s="11"/>
      <c r="N23" s="11"/>
      <c r="O23" s="11"/>
      <c r="P23" s="11">
        <v>93217</v>
      </c>
      <c r="Q23" s="11"/>
      <c r="R23" s="11">
        <v>93217</v>
      </c>
      <c r="S23" s="11"/>
      <c r="T23" s="11"/>
      <c r="U23" s="11"/>
      <c r="V23" s="11"/>
      <c r="W23" s="11">
        <v>93217</v>
      </c>
      <c r="X23" s="11">
        <v>75000</v>
      </c>
      <c r="Y23" s="11">
        <v>18217</v>
      </c>
      <c r="Z23" s="2">
        <v>24.29</v>
      </c>
      <c r="AA23" s="15">
        <v>100000</v>
      </c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>
        <v>10000</v>
      </c>
      <c r="F25" s="11">
        <v>10000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7500</v>
      </c>
      <c r="Y25" s="11">
        <v>-7500</v>
      </c>
      <c r="Z25" s="2">
        <v>-100</v>
      </c>
      <c r="AA25" s="15">
        <v>10000</v>
      </c>
    </row>
    <row r="26" spans="1:27" ht="12.75">
      <c r="A26" s="51" t="s">
        <v>37</v>
      </c>
      <c r="B26" s="66"/>
      <c r="C26" s="52">
        <f aca="true" t="shared" si="3" ref="C26:Y26">SUM(C21:C25)</f>
        <v>7243309</v>
      </c>
      <c r="D26" s="53">
        <f t="shared" si="3"/>
        <v>0</v>
      </c>
      <c r="E26" s="54">
        <f t="shared" si="3"/>
        <v>2850000</v>
      </c>
      <c r="F26" s="54">
        <f t="shared" si="3"/>
        <v>3400877</v>
      </c>
      <c r="G26" s="54">
        <f t="shared" si="3"/>
        <v>0</v>
      </c>
      <c r="H26" s="54">
        <f t="shared" si="3"/>
        <v>0</v>
      </c>
      <c r="I26" s="54">
        <f t="shared" si="3"/>
        <v>8629</v>
      </c>
      <c r="J26" s="54">
        <f t="shared" si="3"/>
        <v>8629</v>
      </c>
      <c r="K26" s="54">
        <f t="shared" si="3"/>
        <v>1307</v>
      </c>
      <c r="L26" s="54">
        <f t="shared" si="3"/>
        <v>173462</v>
      </c>
      <c r="M26" s="54">
        <f t="shared" si="3"/>
        <v>75506</v>
      </c>
      <c r="N26" s="54">
        <f t="shared" si="3"/>
        <v>250275</v>
      </c>
      <c r="O26" s="54">
        <f t="shared" si="3"/>
        <v>780301</v>
      </c>
      <c r="P26" s="54">
        <f t="shared" si="3"/>
        <v>139801</v>
      </c>
      <c r="Q26" s="54">
        <f t="shared" si="3"/>
        <v>131379</v>
      </c>
      <c r="R26" s="54">
        <f t="shared" si="3"/>
        <v>1051481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1310385</v>
      </c>
      <c r="X26" s="54">
        <f t="shared" si="3"/>
        <v>2550658</v>
      </c>
      <c r="Y26" s="54">
        <f t="shared" si="3"/>
        <v>-1240273</v>
      </c>
      <c r="Z26" s="55">
        <f>+IF(X26&lt;&gt;0,+(Y26/X26)*100,0)</f>
        <v>-48.62560954859491</v>
      </c>
      <c r="AA26" s="56">
        <f>SUM(AA21:AA25)</f>
        <v>3400877</v>
      </c>
    </row>
    <row r="27" spans="1:27" ht="12.75">
      <c r="A27" s="57" t="s">
        <v>38</v>
      </c>
      <c r="B27" s="67"/>
      <c r="C27" s="9">
        <v>2696978</v>
      </c>
      <c r="D27" s="10"/>
      <c r="E27" s="11">
        <v>809000</v>
      </c>
      <c r="F27" s="11">
        <v>3562620</v>
      </c>
      <c r="G27" s="11"/>
      <c r="H27" s="11"/>
      <c r="I27" s="11">
        <v>19788</v>
      </c>
      <c r="J27" s="11">
        <v>19788</v>
      </c>
      <c r="K27" s="11">
        <v>243314</v>
      </c>
      <c r="L27" s="11">
        <v>77760</v>
      </c>
      <c r="M27" s="11">
        <v>1530</v>
      </c>
      <c r="N27" s="11">
        <v>322604</v>
      </c>
      <c r="O27" s="11">
        <v>714</v>
      </c>
      <c r="P27" s="11"/>
      <c r="Q27" s="11">
        <v>4532</v>
      </c>
      <c r="R27" s="11">
        <v>5246</v>
      </c>
      <c r="S27" s="11"/>
      <c r="T27" s="11"/>
      <c r="U27" s="11"/>
      <c r="V27" s="11"/>
      <c r="W27" s="11">
        <v>347638</v>
      </c>
      <c r="X27" s="11">
        <v>2671965</v>
      </c>
      <c r="Y27" s="11">
        <v>-2324327</v>
      </c>
      <c r="Z27" s="2">
        <v>-86.99</v>
      </c>
      <c r="AA27" s="15">
        <v>3562620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703167</v>
      </c>
      <c r="D30" s="10"/>
      <c r="E30" s="11">
        <v>979500</v>
      </c>
      <c r="F30" s="11">
        <v>635930</v>
      </c>
      <c r="G30" s="11"/>
      <c r="H30" s="11">
        <v>24026</v>
      </c>
      <c r="I30" s="11">
        <v>36068</v>
      </c>
      <c r="J30" s="11">
        <v>60094</v>
      </c>
      <c r="K30" s="11">
        <v>153234</v>
      </c>
      <c r="L30" s="11">
        <v>148633</v>
      </c>
      <c r="M30" s="11">
        <v>71618</v>
      </c>
      <c r="N30" s="11">
        <v>373485</v>
      </c>
      <c r="O30" s="11">
        <v>311629</v>
      </c>
      <c r="P30" s="11">
        <v>19904</v>
      </c>
      <c r="Q30" s="11">
        <v>2424</v>
      </c>
      <c r="R30" s="11">
        <v>333957</v>
      </c>
      <c r="S30" s="11"/>
      <c r="T30" s="11"/>
      <c r="U30" s="11"/>
      <c r="V30" s="11"/>
      <c r="W30" s="11">
        <v>767536</v>
      </c>
      <c r="X30" s="11">
        <v>476948</v>
      </c>
      <c r="Y30" s="11">
        <v>290588</v>
      </c>
      <c r="Z30" s="2">
        <v>60.93</v>
      </c>
      <c r="AA30" s="15">
        <v>635930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>
        <v>450000</v>
      </c>
      <c r="D33" s="17"/>
      <c r="E33" s="18">
        <v>1050000</v>
      </c>
      <c r="F33" s="18">
        <v>1050000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787500</v>
      </c>
      <c r="Y33" s="18">
        <v>-787500</v>
      </c>
      <c r="Z33" s="3">
        <v>-100</v>
      </c>
      <c r="AA33" s="23">
        <v>1050000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3097257</v>
      </c>
      <c r="D36" s="10">
        <f t="shared" si="4"/>
        <v>0</v>
      </c>
      <c r="E36" s="11">
        <f t="shared" si="4"/>
        <v>2595000</v>
      </c>
      <c r="F36" s="11">
        <f t="shared" si="4"/>
        <v>2540200</v>
      </c>
      <c r="G36" s="11">
        <f t="shared" si="4"/>
        <v>0</v>
      </c>
      <c r="H36" s="11">
        <f t="shared" si="4"/>
        <v>4794</v>
      </c>
      <c r="I36" s="11">
        <f t="shared" si="4"/>
        <v>60192</v>
      </c>
      <c r="J36" s="11">
        <f t="shared" si="4"/>
        <v>64986</v>
      </c>
      <c r="K36" s="11">
        <f t="shared" si="4"/>
        <v>364984</v>
      </c>
      <c r="L36" s="11">
        <f t="shared" si="4"/>
        <v>252408</v>
      </c>
      <c r="M36" s="11">
        <f t="shared" si="4"/>
        <v>217360</v>
      </c>
      <c r="N36" s="11">
        <f t="shared" si="4"/>
        <v>834752</v>
      </c>
      <c r="O36" s="11">
        <f t="shared" si="4"/>
        <v>829487</v>
      </c>
      <c r="P36" s="11">
        <f t="shared" si="4"/>
        <v>32030</v>
      </c>
      <c r="Q36" s="11">
        <f t="shared" si="4"/>
        <v>217357</v>
      </c>
      <c r="R36" s="11">
        <f t="shared" si="4"/>
        <v>1078874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1978612</v>
      </c>
      <c r="X36" s="11">
        <f t="shared" si="4"/>
        <v>1905150</v>
      </c>
      <c r="Y36" s="11">
        <f t="shared" si="4"/>
        <v>73462</v>
      </c>
      <c r="Z36" s="2">
        <f aca="true" t="shared" si="5" ref="Z36:Z49">+IF(X36&lt;&gt;0,+(Y36/X36)*100,0)</f>
        <v>3.8559693462457023</v>
      </c>
      <c r="AA36" s="15">
        <f>AA6+AA21</f>
        <v>2540200</v>
      </c>
    </row>
    <row r="37" spans="1:27" ht="12.75">
      <c r="A37" s="49" t="s">
        <v>33</v>
      </c>
      <c r="B37" s="50"/>
      <c r="C37" s="9">
        <f t="shared" si="4"/>
        <v>4743754</v>
      </c>
      <c r="D37" s="10">
        <f t="shared" si="4"/>
        <v>0</v>
      </c>
      <c r="E37" s="11">
        <f t="shared" si="4"/>
        <v>3254000</v>
      </c>
      <c r="F37" s="11">
        <f t="shared" si="4"/>
        <v>3854877</v>
      </c>
      <c r="G37" s="11">
        <f t="shared" si="4"/>
        <v>0</v>
      </c>
      <c r="H37" s="11">
        <f t="shared" si="4"/>
        <v>65400</v>
      </c>
      <c r="I37" s="11">
        <f t="shared" si="4"/>
        <v>139000</v>
      </c>
      <c r="J37" s="11">
        <f t="shared" si="4"/>
        <v>204400</v>
      </c>
      <c r="K37" s="11">
        <f t="shared" si="4"/>
        <v>358367</v>
      </c>
      <c r="L37" s="11">
        <f t="shared" si="4"/>
        <v>79387</v>
      </c>
      <c r="M37" s="11">
        <f t="shared" si="4"/>
        <v>0</v>
      </c>
      <c r="N37" s="11">
        <f t="shared" si="4"/>
        <v>437754</v>
      </c>
      <c r="O37" s="11">
        <f t="shared" si="4"/>
        <v>0</v>
      </c>
      <c r="P37" s="11">
        <f t="shared" si="4"/>
        <v>33181</v>
      </c>
      <c r="Q37" s="11">
        <f t="shared" si="4"/>
        <v>25491</v>
      </c>
      <c r="R37" s="11">
        <f t="shared" si="4"/>
        <v>58672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700826</v>
      </c>
      <c r="X37" s="11">
        <f t="shared" si="4"/>
        <v>2891158</v>
      </c>
      <c r="Y37" s="11">
        <f t="shared" si="4"/>
        <v>-2190332</v>
      </c>
      <c r="Z37" s="2">
        <f t="shared" si="5"/>
        <v>-75.75967830191225</v>
      </c>
      <c r="AA37" s="15">
        <f>AA7+AA22</f>
        <v>3854877</v>
      </c>
    </row>
    <row r="38" spans="1:27" ht="12.75">
      <c r="A38" s="49" t="s">
        <v>34</v>
      </c>
      <c r="B38" s="50"/>
      <c r="C38" s="9">
        <f t="shared" si="4"/>
        <v>12114695</v>
      </c>
      <c r="D38" s="10">
        <f t="shared" si="4"/>
        <v>0</v>
      </c>
      <c r="E38" s="11">
        <f t="shared" si="4"/>
        <v>6267483</v>
      </c>
      <c r="F38" s="11">
        <f t="shared" si="4"/>
        <v>6288833</v>
      </c>
      <c r="G38" s="11">
        <f t="shared" si="4"/>
        <v>123876</v>
      </c>
      <c r="H38" s="11">
        <f t="shared" si="4"/>
        <v>0</v>
      </c>
      <c r="I38" s="11">
        <f t="shared" si="4"/>
        <v>1218149</v>
      </c>
      <c r="J38" s="11">
        <f t="shared" si="4"/>
        <v>1342025</v>
      </c>
      <c r="K38" s="11">
        <f t="shared" si="4"/>
        <v>657240</v>
      </c>
      <c r="L38" s="11">
        <f t="shared" si="4"/>
        <v>628823</v>
      </c>
      <c r="M38" s="11">
        <f t="shared" si="4"/>
        <v>812532</v>
      </c>
      <c r="N38" s="11">
        <f t="shared" si="4"/>
        <v>2098595</v>
      </c>
      <c r="O38" s="11">
        <f t="shared" si="4"/>
        <v>131985</v>
      </c>
      <c r="P38" s="11">
        <f t="shared" si="4"/>
        <v>1031816</v>
      </c>
      <c r="Q38" s="11">
        <f t="shared" si="4"/>
        <v>0</v>
      </c>
      <c r="R38" s="11">
        <f t="shared" si="4"/>
        <v>1163801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4604421</v>
      </c>
      <c r="X38" s="11">
        <f t="shared" si="4"/>
        <v>4716625</v>
      </c>
      <c r="Y38" s="11">
        <f t="shared" si="4"/>
        <v>-112204</v>
      </c>
      <c r="Z38" s="2">
        <f t="shared" si="5"/>
        <v>-2.37890440728275</v>
      </c>
      <c r="AA38" s="15">
        <f>AA8+AA23</f>
        <v>6288833</v>
      </c>
    </row>
    <row r="39" spans="1:27" ht="12.75">
      <c r="A39" s="49" t="s">
        <v>35</v>
      </c>
      <c r="B39" s="50"/>
      <c r="C39" s="9">
        <f t="shared" si="4"/>
        <v>3329315</v>
      </c>
      <c r="D39" s="10">
        <f t="shared" si="4"/>
        <v>0</v>
      </c>
      <c r="E39" s="11">
        <f t="shared" si="4"/>
        <v>7378517</v>
      </c>
      <c r="F39" s="11">
        <f t="shared" si="4"/>
        <v>581852</v>
      </c>
      <c r="G39" s="11">
        <f t="shared" si="4"/>
        <v>0</v>
      </c>
      <c r="H39" s="11">
        <f t="shared" si="4"/>
        <v>0</v>
      </c>
      <c r="I39" s="11">
        <f t="shared" si="4"/>
        <v>174536</v>
      </c>
      <c r="J39" s="11">
        <f t="shared" si="4"/>
        <v>174536</v>
      </c>
      <c r="K39" s="11">
        <f t="shared" si="4"/>
        <v>0</v>
      </c>
      <c r="L39" s="11">
        <f t="shared" si="4"/>
        <v>0</v>
      </c>
      <c r="M39" s="11">
        <f t="shared" si="4"/>
        <v>220347</v>
      </c>
      <c r="N39" s="11">
        <f t="shared" si="4"/>
        <v>220347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394883</v>
      </c>
      <c r="X39" s="11">
        <f t="shared" si="4"/>
        <v>436389</v>
      </c>
      <c r="Y39" s="11">
        <f t="shared" si="4"/>
        <v>-41506</v>
      </c>
      <c r="Z39" s="2">
        <f t="shared" si="5"/>
        <v>-9.511238825909912</v>
      </c>
      <c r="AA39" s="15">
        <f>AA9+AA24</f>
        <v>581852</v>
      </c>
    </row>
    <row r="40" spans="1:27" ht="12.75">
      <c r="A40" s="49" t="s">
        <v>36</v>
      </c>
      <c r="B40" s="50"/>
      <c r="C40" s="9">
        <f t="shared" si="4"/>
        <v>465669</v>
      </c>
      <c r="D40" s="10">
        <f t="shared" si="4"/>
        <v>0</v>
      </c>
      <c r="E40" s="11">
        <f t="shared" si="4"/>
        <v>460000</v>
      </c>
      <c r="F40" s="11">
        <f t="shared" si="4"/>
        <v>460000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345000</v>
      </c>
      <c r="Y40" s="11">
        <f t="shared" si="4"/>
        <v>-345000</v>
      </c>
      <c r="Z40" s="2">
        <f t="shared" si="5"/>
        <v>-100</v>
      </c>
      <c r="AA40" s="15">
        <f>AA10+AA25</f>
        <v>460000</v>
      </c>
    </row>
    <row r="41" spans="1:27" ht="12.75">
      <c r="A41" s="51" t="s">
        <v>37</v>
      </c>
      <c r="B41" s="50"/>
      <c r="C41" s="52">
        <f aca="true" t="shared" si="6" ref="C41:Y41">SUM(C36:C40)</f>
        <v>23750690</v>
      </c>
      <c r="D41" s="53">
        <f t="shared" si="6"/>
        <v>0</v>
      </c>
      <c r="E41" s="54">
        <f t="shared" si="6"/>
        <v>19955000</v>
      </c>
      <c r="F41" s="54">
        <f t="shared" si="6"/>
        <v>13725762</v>
      </c>
      <c r="G41" s="54">
        <f t="shared" si="6"/>
        <v>123876</v>
      </c>
      <c r="H41" s="54">
        <f t="shared" si="6"/>
        <v>70194</v>
      </c>
      <c r="I41" s="54">
        <f t="shared" si="6"/>
        <v>1591877</v>
      </c>
      <c r="J41" s="54">
        <f t="shared" si="6"/>
        <v>1785947</v>
      </c>
      <c r="K41" s="54">
        <f t="shared" si="6"/>
        <v>1380591</v>
      </c>
      <c r="L41" s="54">
        <f t="shared" si="6"/>
        <v>960618</v>
      </c>
      <c r="M41" s="54">
        <f t="shared" si="6"/>
        <v>1250239</v>
      </c>
      <c r="N41" s="54">
        <f t="shared" si="6"/>
        <v>3591448</v>
      </c>
      <c r="O41" s="54">
        <f t="shared" si="6"/>
        <v>961472</v>
      </c>
      <c r="P41" s="54">
        <f t="shared" si="6"/>
        <v>1097027</v>
      </c>
      <c r="Q41" s="54">
        <f t="shared" si="6"/>
        <v>242848</v>
      </c>
      <c r="R41" s="54">
        <f t="shared" si="6"/>
        <v>2301347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7678742</v>
      </c>
      <c r="X41" s="54">
        <f t="shared" si="6"/>
        <v>10294322</v>
      </c>
      <c r="Y41" s="54">
        <f t="shared" si="6"/>
        <v>-2615580</v>
      </c>
      <c r="Z41" s="55">
        <f t="shared" si="5"/>
        <v>-25.407987043731485</v>
      </c>
      <c r="AA41" s="56">
        <f>SUM(AA36:AA40)</f>
        <v>13725762</v>
      </c>
    </row>
    <row r="42" spans="1:27" ht="12.75">
      <c r="A42" s="57" t="s">
        <v>38</v>
      </c>
      <c r="B42" s="38"/>
      <c r="C42" s="68">
        <f aca="true" t="shared" si="7" ref="C42:Y48">C12+C27</f>
        <v>3386010</v>
      </c>
      <c r="D42" s="69">
        <f t="shared" si="7"/>
        <v>0</v>
      </c>
      <c r="E42" s="70">
        <f t="shared" si="7"/>
        <v>2044000</v>
      </c>
      <c r="F42" s="70">
        <f t="shared" si="7"/>
        <v>4739430</v>
      </c>
      <c r="G42" s="70">
        <f t="shared" si="7"/>
        <v>0</v>
      </c>
      <c r="H42" s="70">
        <f t="shared" si="7"/>
        <v>0</v>
      </c>
      <c r="I42" s="70">
        <f t="shared" si="7"/>
        <v>19788</v>
      </c>
      <c r="J42" s="70">
        <f t="shared" si="7"/>
        <v>19788</v>
      </c>
      <c r="K42" s="70">
        <f t="shared" si="7"/>
        <v>280481</v>
      </c>
      <c r="L42" s="70">
        <f t="shared" si="7"/>
        <v>190757</v>
      </c>
      <c r="M42" s="70">
        <f t="shared" si="7"/>
        <v>445503</v>
      </c>
      <c r="N42" s="70">
        <f t="shared" si="7"/>
        <v>916741</v>
      </c>
      <c r="O42" s="70">
        <f t="shared" si="7"/>
        <v>49038</v>
      </c>
      <c r="P42" s="70">
        <f t="shared" si="7"/>
        <v>24666</v>
      </c>
      <c r="Q42" s="70">
        <f t="shared" si="7"/>
        <v>42605</v>
      </c>
      <c r="R42" s="70">
        <f t="shared" si="7"/>
        <v>116309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1052838</v>
      </c>
      <c r="X42" s="70">
        <f t="shared" si="7"/>
        <v>3554573</v>
      </c>
      <c r="Y42" s="70">
        <f t="shared" si="7"/>
        <v>-2501735</v>
      </c>
      <c r="Z42" s="72">
        <f t="shared" si="5"/>
        <v>-70.38074615432008</v>
      </c>
      <c r="AA42" s="71">
        <f aca="true" t="shared" si="8" ref="AA42:AA48">AA12+AA27</f>
        <v>4739430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4061902</v>
      </c>
      <c r="D45" s="69">
        <f t="shared" si="7"/>
        <v>0</v>
      </c>
      <c r="E45" s="70">
        <f t="shared" si="7"/>
        <v>8229000</v>
      </c>
      <c r="F45" s="70">
        <f t="shared" si="7"/>
        <v>8319139</v>
      </c>
      <c r="G45" s="70">
        <f t="shared" si="7"/>
        <v>230552</v>
      </c>
      <c r="H45" s="70">
        <f t="shared" si="7"/>
        <v>30554</v>
      </c>
      <c r="I45" s="70">
        <f t="shared" si="7"/>
        <v>142912</v>
      </c>
      <c r="J45" s="70">
        <f t="shared" si="7"/>
        <v>404018</v>
      </c>
      <c r="K45" s="70">
        <f t="shared" si="7"/>
        <v>829903</v>
      </c>
      <c r="L45" s="70">
        <f t="shared" si="7"/>
        <v>657266</v>
      </c>
      <c r="M45" s="70">
        <f t="shared" si="7"/>
        <v>200712</v>
      </c>
      <c r="N45" s="70">
        <f t="shared" si="7"/>
        <v>1687881</v>
      </c>
      <c r="O45" s="70">
        <f t="shared" si="7"/>
        <v>506549</v>
      </c>
      <c r="P45" s="70">
        <f t="shared" si="7"/>
        <v>846569</v>
      </c>
      <c r="Q45" s="70">
        <f t="shared" si="7"/>
        <v>327000</v>
      </c>
      <c r="R45" s="70">
        <f t="shared" si="7"/>
        <v>1680118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3772017</v>
      </c>
      <c r="X45" s="70">
        <f t="shared" si="7"/>
        <v>6239355</v>
      </c>
      <c r="Y45" s="70">
        <f t="shared" si="7"/>
        <v>-2467338</v>
      </c>
      <c r="Z45" s="72">
        <f t="shared" si="5"/>
        <v>-39.54476063631577</v>
      </c>
      <c r="AA45" s="71">
        <f t="shared" si="8"/>
        <v>8319139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1204244</v>
      </c>
      <c r="D48" s="69">
        <f t="shared" si="7"/>
        <v>0</v>
      </c>
      <c r="E48" s="70">
        <f t="shared" si="7"/>
        <v>2250000</v>
      </c>
      <c r="F48" s="70">
        <f t="shared" si="7"/>
        <v>2360000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1770000</v>
      </c>
      <c r="Y48" s="70">
        <f t="shared" si="7"/>
        <v>-1770000</v>
      </c>
      <c r="Z48" s="72">
        <f t="shared" si="5"/>
        <v>-100</v>
      </c>
      <c r="AA48" s="71">
        <f t="shared" si="8"/>
        <v>2360000</v>
      </c>
    </row>
    <row r="49" spans="1:27" ht="12.75">
      <c r="A49" s="78" t="s">
        <v>49</v>
      </c>
      <c r="B49" s="79"/>
      <c r="C49" s="80">
        <f aca="true" t="shared" si="9" ref="C49:Y49">SUM(C41:C48)</f>
        <v>32402846</v>
      </c>
      <c r="D49" s="81">
        <f t="shared" si="9"/>
        <v>0</v>
      </c>
      <c r="E49" s="82">
        <f t="shared" si="9"/>
        <v>32478000</v>
      </c>
      <c r="F49" s="82">
        <f t="shared" si="9"/>
        <v>29144331</v>
      </c>
      <c r="G49" s="82">
        <f t="shared" si="9"/>
        <v>354428</v>
      </c>
      <c r="H49" s="82">
        <f t="shared" si="9"/>
        <v>100748</v>
      </c>
      <c r="I49" s="82">
        <f t="shared" si="9"/>
        <v>1754577</v>
      </c>
      <c r="J49" s="82">
        <f t="shared" si="9"/>
        <v>2209753</v>
      </c>
      <c r="K49" s="82">
        <f t="shared" si="9"/>
        <v>2490975</v>
      </c>
      <c r="L49" s="82">
        <f t="shared" si="9"/>
        <v>1808641</v>
      </c>
      <c r="M49" s="82">
        <f t="shared" si="9"/>
        <v>1896454</v>
      </c>
      <c r="N49" s="82">
        <f t="shared" si="9"/>
        <v>6196070</v>
      </c>
      <c r="O49" s="82">
        <f t="shared" si="9"/>
        <v>1517059</v>
      </c>
      <c r="P49" s="82">
        <f t="shared" si="9"/>
        <v>1968262</v>
      </c>
      <c r="Q49" s="82">
        <f t="shared" si="9"/>
        <v>612453</v>
      </c>
      <c r="R49" s="82">
        <f t="shared" si="9"/>
        <v>4097774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12503597</v>
      </c>
      <c r="X49" s="82">
        <f t="shared" si="9"/>
        <v>21858250</v>
      </c>
      <c r="Y49" s="82">
        <f t="shared" si="9"/>
        <v>-9354653</v>
      </c>
      <c r="Z49" s="83">
        <f t="shared" si="5"/>
        <v>-42.796898196333196</v>
      </c>
      <c r="AA49" s="84">
        <f>SUM(AA41:AA48)</f>
        <v>29144331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6942900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103000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881000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400000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220000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429000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2033000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4909900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541180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1458000</v>
      </c>
      <c r="F66" s="14"/>
      <c r="G66" s="14">
        <v>70368</v>
      </c>
      <c r="H66" s="14">
        <v>138970</v>
      </c>
      <c r="I66" s="14">
        <v>494551</v>
      </c>
      <c r="J66" s="14">
        <v>703889</v>
      </c>
      <c r="K66" s="14">
        <v>475104</v>
      </c>
      <c r="L66" s="14">
        <v>689575</v>
      </c>
      <c r="M66" s="14">
        <v>707601</v>
      </c>
      <c r="N66" s="14">
        <v>1872280</v>
      </c>
      <c r="O66" s="14">
        <v>375719</v>
      </c>
      <c r="P66" s="14">
        <v>320153</v>
      </c>
      <c r="Q66" s="14">
        <v>584782</v>
      </c>
      <c r="R66" s="14">
        <v>1280654</v>
      </c>
      <c r="S66" s="14"/>
      <c r="T66" s="14"/>
      <c r="U66" s="14"/>
      <c r="V66" s="14"/>
      <c r="W66" s="14">
        <v>3856823</v>
      </c>
      <c r="X66" s="14"/>
      <c r="Y66" s="14">
        <v>3856823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>
        <v>295500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487840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2782520</v>
      </c>
      <c r="F69" s="82">
        <f t="shared" si="12"/>
        <v>0</v>
      </c>
      <c r="G69" s="82">
        <f t="shared" si="12"/>
        <v>70368</v>
      </c>
      <c r="H69" s="82">
        <f t="shared" si="12"/>
        <v>138970</v>
      </c>
      <c r="I69" s="82">
        <f t="shared" si="12"/>
        <v>494551</v>
      </c>
      <c r="J69" s="82">
        <f t="shared" si="12"/>
        <v>703889</v>
      </c>
      <c r="K69" s="82">
        <f t="shared" si="12"/>
        <v>475104</v>
      </c>
      <c r="L69" s="82">
        <f t="shared" si="12"/>
        <v>689575</v>
      </c>
      <c r="M69" s="82">
        <f t="shared" si="12"/>
        <v>707601</v>
      </c>
      <c r="N69" s="82">
        <f t="shared" si="12"/>
        <v>1872280</v>
      </c>
      <c r="O69" s="82">
        <f t="shared" si="12"/>
        <v>375719</v>
      </c>
      <c r="P69" s="82">
        <f t="shared" si="12"/>
        <v>320153</v>
      </c>
      <c r="Q69" s="82">
        <f t="shared" si="12"/>
        <v>584782</v>
      </c>
      <c r="R69" s="82">
        <f t="shared" si="12"/>
        <v>1280654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3856823</v>
      </c>
      <c r="X69" s="82">
        <f t="shared" si="12"/>
        <v>0</v>
      </c>
      <c r="Y69" s="82">
        <f t="shared" si="12"/>
        <v>3856823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125948874</v>
      </c>
      <c r="D5" s="45">
        <f t="shared" si="0"/>
        <v>0</v>
      </c>
      <c r="E5" s="46">
        <f t="shared" si="0"/>
        <v>136178835</v>
      </c>
      <c r="F5" s="46">
        <f t="shared" si="0"/>
        <v>180088448</v>
      </c>
      <c r="G5" s="46">
        <f t="shared" si="0"/>
        <v>72576</v>
      </c>
      <c r="H5" s="46">
        <f t="shared" si="0"/>
        <v>2730804</v>
      </c>
      <c r="I5" s="46">
        <f t="shared" si="0"/>
        <v>4539443</v>
      </c>
      <c r="J5" s="46">
        <f t="shared" si="0"/>
        <v>7342823</v>
      </c>
      <c r="K5" s="46">
        <f t="shared" si="0"/>
        <v>7881042</v>
      </c>
      <c r="L5" s="46">
        <f t="shared" si="0"/>
        <v>7079460</v>
      </c>
      <c r="M5" s="46">
        <f t="shared" si="0"/>
        <v>6263194</v>
      </c>
      <c r="N5" s="46">
        <f t="shared" si="0"/>
        <v>21223696</v>
      </c>
      <c r="O5" s="46">
        <f t="shared" si="0"/>
        <v>4439198</v>
      </c>
      <c r="P5" s="46">
        <f t="shared" si="0"/>
        <v>6049037</v>
      </c>
      <c r="Q5" s="46">
        <f t="shared" si="0"/>
        <v>14275675</v>
      </c>
      <c r="R5" s="46">
        <f t="shared" si="0"/>
        <v>24763910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53330429</v>
      </c>
      <c r="X5" s="46">
        <f t="shared" si="0"/>
        <v>135066337</v>
      </c>
      <c r="Y5" s="46">
        <f t="shared" si="0"/>
        <v>-81735908</v>
      </c>
      <c r="Z5" s="47">
        <f>+IF(X5&lt;&gt;0,+(Y5/X5)*100,0)</f>
        <v>-60.515380675497255</v>
      </c>
      <c r="AA5" s="48">
        <f>SUM(AA11:AA18)</f>
        <v>180088448</v>
      </c>
    </row>
    <row r="6" spans="1:27" ht="12.75">
      <c r="A6" s="49" t="s">
        <v>32</v>
      </c>
      <c r="B6" s="50"/>
      <c r="C6" s="9">
        <v>12746065</v>
      </c>
      <c r="D6" s="10"/>
      <c r="E6" s="11">
        <v>7562545</v>
      </c>
      <c r="F6" s="11">
        <v>12465376</v>
      </c>
      <c r="G6" s="11"/>
      <c r="H6" s="11">
        <v>136776</v>
      </c>
      <c r="I6" s="11">
        <v>323617</v>
      </c>
      <c r="J6" s="11">
        <v>460393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460393</v>
      </c>
      <c r="X6" s="11">
        <v>9349032</v>
      </c>
      <c r="Y6" s="11">
        <v>-8888639</v>
      </c>
      <c r="Z6" s="2">
        <v>-95.08</v>
      </c>
      <c r="AA6" s="15">
        <v>12465376</v>
      </c>
    </row>
    <row r="7" spans="1:27" ht="12.75">
      <c r="A7" s="49" t="s">
        <v>33</v>
      </c>
      <c r="B7" s="50"/>
      <c r="C7" s="9">
        <v>3262645</v>
      </c>
      <c r="D7" s="10"/>
      <c r="E7" s="11">
        <v>25912227</v>
      </c>
      <c r="F7" s="11">
        <v>35947256</v>
      </c>
      <c r="G7" s="11">
        <v>72576</v>
      </c>
      <c r="H7" s="11">
        <v>269756</v>
      </c>
      <c r="I7" s="11">
        <v>1111001</v>
      </c>
      <c r="J7" s="11">
        <v>1453333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1453333</v>
      </c>
      <c r="X7" s="11">
        <v>26960442</v>
      </c>
      <c r="Y7" s="11">
        <v>-25507109</v>
      </c>
      <c r="Z7" s="2">
        <v>-94.61</v>
      </c>
      <c r="AA7" s="15">
        <v>35947256</v>
      </c>
    </row>
    <row r="8" spans="1:27" ht="12.75">
      <c r="A8" s="49" t="s">
        <v>34</v>
      </c>
      <c r="B8" s="50"/>
      <c r="C8" s="9">
        <v>1709989</v>
      </c>
      <c r="D8" s="10"/>
      <c r="E8" s="11">
        <v>1006143</v>
      </c>
      <c r="F8" s="11">
        <v>3503274</v>
      </c>
      <c r="G8" s="11"/>
      <c r="H8" s="11"/>
      <c r="I8" s="11">
        <v>38972</v>
      </c>
      <c r="J8" s="11">
        <v>38972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38972</v>
      </c>
      <c r="X8" s="11">
        <v>2627456</v>
      </c>
      <c r="Y8" s="11">
        <v>-2588484</v>
      </c>
      <c r="Z8" s="2">
        <v>-98.52</v>
      </c>
      <c r="AA8" s="15">
        <v>3503274</v>
      </c>
    </row>
    <row r="9" spans="1:27" ht="12.75">
      <c r="A9" s="49" t="s">
        <v>35</v>
      </c>
      <c r="B9" s="50"/>
      <c r="C9" s="9">
        <v>261880</v>
      </c>
      <c r="D9" s="10"/>
      <c r="E9" s="11">
        <v>20180000</v>
      </c>
      <c r="F9" s="11">
        <v>15680000</v>
      </c>
      <c r="G9" s="11"/>
      <c r="H9" s="11"/>
      <c r="I9" s="11">
        <v>114854</v>
      </c>
      <c r="J9" s="11">
        <v>114854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114854</v>
      </c>
      <c r="X9" s="11">
        <v>11760000</v>
      </c>
      <c r="Y9" s="11">
        <v>-11645146</v>
      </c>
      <c r="Z9" s="2">
        <v>-99.02</v>
      </c>
      <c r="AA9" s="15">
        <v>15680000</v>
      </c>
    </row>
    <row r="10" spans="1:27" ht="12.75">
      <c r="A10" s="49" t="s">
        <v>36</v>
      </c>
      <c r="B10" s="50"/>
      <c r="C10" s="9">
        <v>945219</v>
      </c>
      <c r="D10" s="10"/>
      <c r="E10" s="11">
        <v>13939500</v>
      </c>
      <c r="F10" s="11">
        <v>14925224</v>
      </c>
      <c r="G10" s="11"/>
      <c r="H10" s="11"/>
      <c r="I10" s="11">
        <v>365217</v>
      </c>
      <c r="J10" s="11">
        <v>365217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365217</v>
      </c>
      <c r="X10" s="11">
        <v>11193918</v>
      </c>
      <c r="Y10" s="11">
        <v>-10828701</v>
      </c>
      <c r="Z10" s="2">
        <v>-96.74</v>
      </c>
      <c r="AA10" s="15">
        <v>14925224</v>
      </c>
    </row>
    <row r="11" spans="1:27" ht="12.75">
      <c r="A11" s="51" t="s">
        <v>37</v>
      </c>
      <c r="B11" s="50"/>
      <c r="C11" s="52">
        <f aca="true" t="shared" si="1" ref="C11:Y11">SUM(C6:C10)</f>
        <v>18925798</v>
      </c>
      <c r="D11" s="53">
        <f t="shared" si="1"/>
        <v>0</v>
      </c>
      <c r="E11" s="54">
        <f t="shared" si="1"/>
        <v>68600415</v>
      </c>
      <c r="F11" s="54">
        <f t="shared" si="1"/>
        <v>82521130</v>
      </c>
      <c r="G11" s="54">
        <f t="shared" si="1"/>
        <v>72576</v>
      </c>
      <c r="H11" s="54">
        <f t="shared" si="1"/>
        <v>406532</v>
      </c>
      <c r="I11" s="54">
        <f t="shared" si="1"/>
        <v>1953661</v>
      </c>
      <c r="J11" s="54">
        <f t="shared" si="1"/>
        <v>2432769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2432769</v>
      </c>
      <c r="X11" s="54">
        <f t="shared" si="1"/>
        <v>61890848</v>
      </c>
      <c r="Y11" s="54">
        <f t="shared" si="1"/>
        <v>-59458079</v>
      </c>
      <c r="Z11" s="55">
        <f>+IF(X11&lt;&gt;0,+(Y11/X11)*100,0)</f>
        <v>-96.06925889915097</v>
      </c>
      <c r="AA11" s="56">
        <f>SUM(AA6:AA10)</f>
        <v>82521130</v>
      </c>
    </row>
    <row r="12" spans="1:27" ht="12.75">
      <c r="A12" s="57" t="s">
        <v>38</v>
      </c>
      <c r="B12" s="38"/>
      <c r="C12" s="9">
        <v>27527407</v>
      </c>
      <c r="D12" s="10"/>
      <c r="E12" s="11">
        <v>19701954</v>
      </c>
      <c r="F12" s="11">
        <v>74639313</v>
      </c>
      <c r="G12" s="11"/>
      <c r="H12" s="11">
        <v>2318474</v>
      </c>
      <c r="I12" s="11">
        <v>2071496</v>
      </c>
      <c r="J12" s="11">
        <v>4389970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4389970</v>
      </c>
      <c r="X12" s="11">
        <v>55979485</v>
      </c>
      <c r="Y12" s="11">
        <v>-51589515</v>
      </c>
      <c r="Z12" s="2">
        <v>-92.16</v>
      </c>
      <c r="AA12" s="15">
        <v>74639313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>
        <v>1042500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76256464</v>
      </c>
      <c r="D15" s="10"/>
      <c r="E15" s="11">
        <v>46806466</v>
      </c>
      <c r="F15" s="11">
        <v>21802914</v>
      </c>
      <c r="G15" s="11"/>
      <c r="H15" s="11">
        <v>5798</v>
      </c>
      <c r="I15" s="11">
        <v>514286</v>
      </c>
      <c r="J15" s="11">
        <v>520084</v>
      </c>
      <c r="K15" s="11">
        <v>7881042</v>
      </c>
      <c r="L15" s="11">
        <v>7079460</v>
      </c>
      <c r="M15" s="11">
        <v>6263194</v>
      </c>
      <c r="N15" s="11">
        <v>21223696</v>
      </c>
      <c r="O15" s="11">
        <v>4439198</v>
      </c>
      <c r="P15" s="11">
        <v>6049037</v>
      </c>
      <c r="Q15" s="11">
        <v>14275675</v>
      </c>
      <c r="R15" s="11">
        <v>24763910</v>
      </c>
      <c r="S15" s="11"/>
      <c r="T15" s="11"/>
      <c r="U15" s="11"/>
      <c r="V15" s="11"/>
      <c r="W15" s="11">
        <v>46507690</v>
      </c>
      <c r="X15" s="11">
        <v>16352186</v>
      </c>
      <c r="Y15" s="11">
        <v>30155504</v>
      </c>
      <c r="Z15" s="2">
        <v>184.41</v>
      </c>
      <c r="AA15" s="15">
        <v>21802914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2196705</v>
      </c>
      <c r="D18" s="17"/>
      <c r="E18" s="18">
        <v>1070000</v>
      </c>
      <c r="F18" s="18">
        <v>1125091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843818</v>
      </c>
      <c r="Y18" s="18">
        <v>-843818</v>
      </c>
      <c r="Z18" s="3">
        <v>-100</v>
      </c>
      <c r="AA18" s="23">
        <v>1125091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40256074</v>
      </c>
      <c r="D20" s="62">
        <f t="shared" si="2"/>
        <v>0</v>
      </c>
      <c r="E20" s="63">
        <f t="shared" si="2"/>
        <v>73069205</v>
      </c>
      <c r="F20" s="63">
        <f t="shared" si="2"/>
        <v>100360100</v>
      </c>
      <c r="G20" s="63">
        <f t="shared" si="2"/>
        <v>2860609</v>
      </c>
      <c r="H20" s="63">
        <f t="shared" si="2"/>
        <v>2350818</v>
      </c>
      <c r="I20" s="63">
        <f t="shared" si="2"/>
        <v>4697131</v>
      </c>
      <c r="J20" s="63">
        <f t="shared" si="2"/>
        <v>9908558</v>
      </c>
      <c r="K20" s="63">
        <f t="shared" si="2"/>
        <v>0</v>
      </c>
      <c r="L20" s="63">
        <f t="shared" si="2"/>
        <v>8789575</v>
      </c>
      <c r="M20" s="63">
        <f t="shared" si="2"/>
        <v>8364568</v>
      </c>
      <c r="N20" s="63">
        <f t="shared" si="2"/>
        <v>17154143</v>
      </c>
      <c r="O20" s="63">
        <f t="shared" si="2"/>
        <v>1474616</v>
      </c>
      <c r="P20" s="63">
        <f t="shared" si="2"/>
        <v>2218701</v>
      </c>
      <c r="Q20" s="63">
        <f t="shared" si="2"/>
        <v>9121488</v>
      </c>
      <c r="R20" s="63">
        <f t="shared" si="2"/>
        <v>12814805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39877506</v>
      </c>
      <c r="X20" s="63">
        <f t="shared" si="2"/>
        <v>75270075</v>
      </c>
      <c r="Y20" s="63">
        <f t="shared" si="2"/>
        <v>-35392569</v>
      </c>
      <c r="Z20" s="64">
        <f>+IF(X20&lt;&gt;0,+(Y20/X20)*100,0)</f>
        <v>-47.02077020648644</v>
      </c>
      <c r="AA20" s="65">
        <f>SUM(AA26:AA33)</f>
        <v>100360100</v>
      </c>
    </row>
    <row r="21" spans="1:27" ht="12.75">
      <c r="A21" s="49" t="s">
        <v>32</v>
      </c>
      <c r="B21" s="50"/>
      <c r="C21" s="9">
        <v>5831016</v>
      </c>
      <c r="D21" s="10"/>
      <c r="E21" s="11">
        <v>27440646</v>
      </c>
      <c r="F21" s="11">
        <v>37544672</v>
      </c>
      <c r="G21" s="11">
        <v>6000</v>
      </c>
      <c r="H21" s="11">
        <v>559975</v>
      </c>
      <c r="I21" s="11">
        <v>3151666</v>
      </c>
      <c r="J21" s="11">
        <v>3717641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3717641</v>
      </c>
      <c r="X21" s="11">
        <v>28158504</v>
      </c>
      <c r="Y21" s="11">
        <v>-24440863</v>
      </c>
      <c r="Z21" s="2">
        <v>-86.8</v>
      </c>
      <c r="AA21" s="15">
        <v>37544672</v>
      </c>
    </row>
    <row r="22" spans="1:27" ht="12.75">
      <c r="A22" s="49" t="s">
        <v>33</v>
      </c>
      <c r="B22" s="50"/>
      <c r="C22" s="9">
        <v>2103542</v>
      </c>
      <c r="D22" s="10"/>
      <c r="E22" s="11">
        <v>4600000</v>
      </c>
      <c r="F22" s="11">
        <v>5485563</v>
      </c>
      <c r="G22" s="11"/>
      <c r="H22" s="11">
        <v>487093</v>
      </c>
      <c r="I22" s="11">
        <v>274931</v>
      </c>
      <c r="J22" s="11">
        <v>762024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762024</v>
      </c>
      <c r="X22" s="11">
        <v>4114172</v>
      </c>
      <c r="Y22" s="11">
        <v>-3352148</v>
      </c>
      <c r="Z22" s="2">
        <v>-81.48</v>
      </c>
      <c r="AA22" s="15">
        <v>5485563</v>
      </c>
    </row>
    <row r="23" spans="1:27" ht="12.75">
      <c r="A23" s="49" t="s">
        <v>34</v>
      </c>
      <c r="B23" s="50"/>
      <c r="C23" s="9"/>
      <c r="D23" s="10"/>
      <c r="E23" s="11">
        <v>500000</v>
      </c>
      <c r="F23" s="11">
        <v>1520431</v>
      </c>
      <c r="G23" s="11"/>
      <c r="H23" s="11">
        <v>408672</v>
      </c>
      <c r="I23" s="11"/>
      <c r="J23" s="11">
        <v>408672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408672</v>
      </c>
      <c r="X23" s="11">
        <v>1140323</v>
      </c>
      <c r="Y23" s="11">
        <v>-731651</v>
      </c>
      <c r="Z23" s="2">
        <v>-64.16</v>
      </c>
      <c r="AA23" s="15">
        <v>1520431</v>
      </c>
    </row>
    <row r="24" spans="1:27" ht="12.75">
      <c r="A24" s="49" t="s">
        <v>35</v>
      </c>
      <c r="B24" s="50"/>
      <c r="C24" s="9"/>
      <c r="D24" s="10"/>
      <c r="E24" s="11">
        <v>32246559</v>
      </c>
      <c r="F24" s="11">
        <v>43479299</v>
      </c>
      <c r="G24" s="11">
        <v>2854609</v>
      </c>
      <c r="H24" s="11">
        <v>895078</v>
      </c>
      <c r="I24" s="11">
        <v>1179122</v>
      </c>
      <c r="J24" s="11">
        <v>4928809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4928809</v>
      </c>
      <c r="X24" s="11">
        <v>32609474</v>
      </c>
      <c r="Y24" s="11">
        <v>-27680665</v>
      </c>
      <c r="Z24" s="2">
        <v>-84.89</v>
      </c>
      <c r="AA24" s="15">
        <v>43479299</v>
      </c>
    </row>
    <row r="25" spans="1:27" ht="12.75">
      <c r="A25" s="49" t="s">
        <v>36</v>
      </c>
      <c r="B25" s="50"/>
      <c r="C25" s="9">
        <v>8171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7942729</v>
      </c>
      <c r="D26" s="53">
        <f t="shared" si="3"/>
        <v>0</v>
      </c>
      <c r="E26" s="54">
        <f t="shared" si="3"/>
        <v>64787205</v>
      </c>
      <c r="F26" s="54">
        <f t="shared" si="3"/>
        <v>88029965</v>
      </c>
      <c r="G26" s="54">
        <f t="shared" si="3"/>
        <v>2860609</v>
      </c>
      <c r="H26" s="54">
        <f t="shared" si="3"/>
        <v>2350818</v>
      </c>
      <c r="I26" s="54">
        <f t="shared" si="3"/>
        <v>4605719</v>
      </c>
      <c r="J26" s="54">
        <f t="shared" si="3"/>
        <v>9817146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9817146</v>
      </c>
      <c r="X26" s="54">
        <f t="shared" si="3"/>
        <v>66022473</v>
      </c>
      <c r="Y26" s="54">
        <f t="shared" si="3"/>
        <v>-56205327</v>
      </c>
      <c r="Z26" s="55">
        <f>+IF(X26&lt;&gt;0,+(Y26/X26)*100,0)</f>
        <v>-85.13059939454251</v>
      </c>
      <c r="AA26" s="56">
        <f>SUM(AA21:AA25)</f>
        <v>88029965</v>
      </c>
    </row>
    <row r="27" spans="1:27" ht="12.75">
      <c r="A27" s="57" t="s">
        <v>38</v>
      </c>
      <c r="B27" s="67"/>
      <c r="C27" s="9">
        <v>3697963</v>
      </c>
      <c r="D27" s="10"/>
      <c r="E27" s="11">
        <v>2320000</v>
      </c>
      <c r="F27" s="11">
        <v>4470238</v>
      </c>
      <c r="G27" s="11"/>
      <c r="H27" s="11"/>
      <c r="I27" s="11">
        <v>11200</v>
      </c>
      <c r="J27" s="11">
        <v>11200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11200</v>
      </c>
      <c r="X27" s="11">
        <v>3352679</v>
      </c>
      <c r="Y27" s="11">
        <v>-3341479</v>
      </c>
      <c r="Z27" s="2">
        <v>-99.67</v>
      </c>
      <c r="AA27" s="15">
        <v>4470238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28615382</v>
      </c>
      <c r="D30" s="10"/>
      <c r="E30" s="11">
        <v>4462000</v>
      </c>
      <c r="F30" s="11">
        <v>1596808</v>
      </c>
      <c r="G30" s="11"/>
      <c r="H30" s="11"/>
      <c r="I30" s="11">
        <v>80212</v>
      </c>
      <c r="J30" s="11">
        <v>80212</v>
      </c>
      <c r="K30" s="11"/>
      <c r="L30" s="11">
        <v>8789575</v>
      </c>
      <c r="M30" s="11">
        <v>8364568</v>
      </c>
      <c r="N30" s="11">
        <v>17154143</v>
      </c>
      <c r="O30" s="11">
        <v>1474616</v>
      </c>
      <c r="P30" s="11">
        <v>2218701</v>
      </c>
      <c r="Q30" s="11">
        <v>9121488</v>
      </c>
      <c r="R30" s="11">
        <v>12814805</v>
      </c>
      <c r="S30" s="11"/>
      <c r="T30" s="11"/>
      <c r="U30" s="11"/>
      <c r="V30" s="11"/>
      <c r="W30" s="11">
        <v>30049160</v>
      </c>
      <c r="X30" s="11">
        <v>1197606</v>
      </c>
      <c r="Y30" s="11">
        <v>28851554</v>
      </c>
      <c r="Z30" s="2">
        <v>2409.1</v>
      </c>
      <c r="AA30" s="15">
        <v>1596808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>
        <v>1500000</v>
      </c>
      <c r="F33" s="18">
        <v>6263089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4697317</v>
      </c>
      <c r="Y33" s="18">
        <v>-4697317</v>
      </c>
      <c r="Z33" s="3">
        <v>-100</v>
      </c>
      <c r="AA33" s="23">
        <v>6263089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18577081</v>
      </c>
      <c r="D36" s="10">
        <f t="shared" si="4"/>
        <v>0</v>
      </c>
      <c r="E36" s="11">
        <f t="shared" si="4"/>
        <v>35003191</v>
      </c>
      <c r="F36" s="11">
        <f t="shared" si="4"/>
        <v>50010048</v>
      </c>
      <c r="G36" s="11">
        <f t="shared" si="4"/>
        <v>6000</v>
      </c>
      <c r="H36" s="11">
        <f t="shared" si="4"/>
        <v>696751</v>
      </c>
      <c r="I36" s="11">
        <f t="shared" si="4"/>
        <v>3475283</v>
      </c>
      <c r="J36" s="11">
        <f t="shared" si="4"/>
        <v>4178034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4178034</v>
      </c>
      <c r="X36" s="11">
        <f t="shared" si="4"/>
        <v>37507536</v>
      </c>
      <c r="Y36" s="11">
        <f t="shared" si="4"/>
        <v>-33329502</v>
      </c>
      <c r="Z36" s="2">
        <f aca="true" t="shared" si="5" ref="Z36:Z49">+IF(X36&lt;&gt;0,+(Y36/X36)*100,0)</f>
        <v>-88.8608145307119</v>
      </c>
      <c r="AA36" s="15">
        <f>AA6+AA21</f>
        <v>50010048</v>
      </c>
    </row>
    <row r="37" spans="1:27" ht="12.75">
      <c r="A37" s="49" t="s">
        <v>33</v>
      </c>
      <c r="B37" s="50"/>
      <c r="C37" s="9">
        <f t="shared" si="4"/>
        <v>5366187</v>
      </c>
      <c r="D37" s="10">
        <f t="shared" si="4"/>
        <v>0</v>
      </c>
      <c r="E37" s="11">
        <f t="shared" si="4"/>
        <v>30512227</v>
      </c>
      <c r="F37" s="11">
        <f t="shared" si="4"/>
        <v>41432819</v>
      </c>
      <c r="G37" s="11">
        <f t="shared" si="4"/>
        <v>72576</v>
      </c>
      <c r="H37" s="11">
        <f t="shared" si="4"/>
        <v>756849</v>
      </c>
      <c r="I37" s="11">
        <f t="shared" si="4"/>
        <v>1385932</v>
      </c>
      <c r="J37" s="11">
        <f t="shared" si="4"/>
        <v>2215357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2215357</v>
      </c>
      <c r="X37" s="11">
        <f t="shared" si="4"/>
        <v>31074614</v>
      </c>
      <c r="Y37" s="11">
        <f t="shared" si="4"/>
        <v>-28859257</v>
      </c>
      <c r="Z37" s="2">
        <f t="shared" si="5"/>
        <v>-92.87084627986046</v>
      </c>
      <c r="AA37" s="15">
        <f>AA7+AA22</f>
        <v>41432819</v>
      </c>
    </row>
    <row r="38" spans="1:27" ht="12.75">
      <c r="A38" s="49" t="s">
        <v>34</v>
      </c>
      <c r="B38" s="50"/>
      <c r="C38" s="9">
        <f t="shared" si="4"/>
        <v>1709989</v>
      </c>
      <c r="D38" s="10">
        <f t="shared" si="4"/>
        <v>0</v>
      </c>
      <c r="E38" s="11">
        <f t="shared" si="4"/>
        <v>1506143</v>
      </c>
      <c r="F38" s="11">
        <f t="shared" si="4"/>
        <v>5023705</v>
      </c>
      <c r="G38" s="11">
        <f t="shared" si="4"/>
        <v>0</v>
      </c>
      <c r="H38" s="11">
        <f t="shared" si="4"/>
        <v>408672</v>
      </c>
      <c r="I38" s="11">
        <f t="shared" si="4"/>
        <v>38972</v>
      </c>
      <c r="J38" s="11">
        <f t="shared" si="4"/>
        <v>447644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447644</v>
      </c>
      <c r="X38" s="11">
        <f t="shared" si="4"/>
        <v>3767779</v>
      </c>
      <c r="Y38" s="11">
        <f t="shared" si="4"/>
        <v>-3320135</v>
      </c>
      <c r="Z38" s="2">
        <f t="shared" si="5"/>
        <v>-88.11915454701563</v>
      </c>
      <c r="AA38" s="15">
        <f>AA8+AA23</f>
        <v>5023705</v>
      </c>
    </row>
    <row r="39" spans="1:27" ht="12.75">
      <c r="A39" s="49" t="s">
        <v>35</v>
      </c>
      <c r="B39" s="50"/>
      <c r="C39" s="9">
        <f t="shared" si="4"/>
        <v>261880</v>
      </c>
      <c r="D39" s="10">
        <f t="shared" si="4"/>
        <v>0</v>
      </c>
      <c r="E39" s="11">
        <f t="shared" si="4"/>
        <v>52426559</v>
      </c>
      <c r="F39" s="11">
        <f t="shared" si="4"/>
        <v>59159299</v>
      </c>
      <c r="G39" s="11">
        <f t="shared" si="4"/>
        <v>2854609</v>
      </c>
      <c r="H39" s="11">
        <f t="shared" si="4"/>
        <v>895078</v>
      </c>
      <c r="I39" s="11">
        <f t="shared" si="4"/>
        <v>1293976</v>
      </c>
      <c r="J39" s="11">
        <f t="shared" si="4"/>
        <v>5043663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5043663</v>
      </c>
      <c r="X39" s="11">
        <f t="shared" si="4"/>
        <v>44369474</v>
      </c>
      <c r="Y39" s="11">
        <f t="shared" si="4"/>
        <v>-39325811</v>
      </c>
      <c r="Z39" s="2">
        <f t="shared" si="5"/>
        <v>-88.63258329364014</v>
      </c>
      <c r="AA39" s="15">
        <f>AA9+AA24</f>
        <v>59159299</v>
      </c>
    </row>
    <row r="40" spans="1:27" ht="12.75">
      <c r="A40" s="49" t="s">
        <v>36</v>
      </c>
      <c r="B40" s="50"/>
      <c r="C40" s="9">
        <f t="shared" si="4"/>
        <v>953390</v>
      </c>
      <c r="D40" s="10">
        <f t="shared" si="4"/>
        <v>0</v>
      </c>
      <c r="E40" s="11">
        <f t="shared" si="4"/>
        <v>13939500</v>
      </c>
      <c r="F40" s="11">
        <f t="shared" si="4"/>
        <v>14925224</v>
      </c>
      <c r="G40" s="11">
        <f t="shared" si="4"/>
        <v>0</v>
      </c>
      <c r="H40" s="11">
        <f t="shared" si="4"/>
        <v>0</v>
      </c>
      <c r="I40" s="11">
        <f t="shared" si="4"/>
        <v>365217</v>
      </c>
      <c r="J40" s="11">
        <f t="shared" si="4"/>
        <v>365217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365217</v>
      </c>
      <c r="X40" s="11">
        <f t="shared" si="4"/>
        <v>11193918</v>
      </c>
      <c r="Y40" s="11">
        <f t="shared" si="4"/>
        <v>-10828701</v>
      </c>
      <c r="Z40" s="2">
        <f t="shared" si="5"/>
        <v>-96.7373621997231</v>
      </c>
      <c r="AA40" s="15">
        <f>AA10+AA25</f>
        <v>14925224</v>
      </c>
    </row>
    <row r="41" spans="1:27" ht="12.75">
      <c r="A41" s="51" t="s">
        <v>37</v>
      </c>
      <c r="B41" s="50"/>
      <c r="C41" s="52">
        <f aca="true" t="shared" si="6" ref="C41:Y41">SUM(C36:C40)</f>
        <v>26868527</v>
      </c>
      <c r="D41" s="53">
        <f t="shared" si="6"/>
        <v>0</v>
      </c>
      <c r="E41" s="54">
        <f t="shared" si="6"/>
        <v>133387620</v>
      </c>
      <c r="F41" s="54">
        <f t="shared" si="6"/>
        <v>170551095</v>
      </c>
      <c r="G41" s="54">
        <f t="shared" si="6"/>
        <v>2933185</v>
      </c>
      <c r="H41" s="54">
        <f t="shared" si="6"/>
        <v>2757350</v>
      </c>
      <c r="I41" s="54">
        <f t="shared" si="6"/>
        <v>6559380</v>
      </c>
      <c r="J41" s="54">
        <f t="shared" si="6"/>
        <v>12249915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12249915</v>
      </c>
      <c r="X41" s="54">
        <f t="shared" si="6"/>
        <v>127913321</v>
      </c>
      <c r="Y41" s="54">
        <f t="shared" si="6"/>
        <v>-115663406</v>
      </c>
      <c r="Z41" s="55">
        <f t="shared" si="5"/>
        <v>-90.42326873836699</v>
      </c>
      <c r="AA41" s="56">
        <f>SUM(AA36:AA40)</f>
        <v>170551095</v>
      </c>
    </row>
    <row r="42" spans="1:27" ht="12.75">
      <c r="A42" s="57" t="s">
        <v>38</v>
      </c>
      <c r="B42" s="38"/>
      <c r="C42" s="68">
        <f aca="true" t="shared" si="7" ref="C42:Y48">C12+C27</f>
        <v>31225370</v>
      </c>
      <c r="D42" s="69">
        <f t="shared" si="7"/>
        <v>0</v>
      </c>
      <c r="E42" s="70">
        <f t="shared" si="7"/>
        <v>22021954</v>
      </c>
      <c r="F42" s="70">
        <f t="shared" si="7"/>
        <v>79109551</v>
      </c>
      <c r="G42" s="70">
        <f t="shared" si="7"/>
        <v>0</v>
      </c>
      <c r="H42" s="70">
        <f t="shared" si="7"/>
        <v>2318474</v>
      </c>
      <c r="I42" s="70">
        <f t="shared" si="7"/>
        <v>2082696</v>
      </c>
      <c r="J42" s="70">
        <f t="shared" si="7"/>
        <v>4401170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4401170</v>
      </c>
      <c r="X42" s="70">
        <f t="shared" si="7"/>
        <v>59332164</v>
      </c>
      <c r="Y42" s="70">
        <f t="shared" si="7"/>
        <v>-54930994</v>
      </c>
      <c r="Z42" s="72">
        <f t="shared" si="5"/>
        <v>-92.58215156285215</v>
      </c>
      <c r="AA42" s="71">
        <f aca="true" t="shared" si="8" ref="AA42:AA48">AA12+AA27</f>
        <v>79109551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1042500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104871846</v>
      </c>
      <c r="D45" s="69">
        <f t="shared" si="7"/>
        <v>0</v>
      </c>
      <c r="E45" s="70">
        <f t="shared" si="7"/>
        <v>51268466</v>
      </c>
      <c r="F45" s="70">
        <f t="shared" si="7"/>
        <v>23399722</v>
      </c>
      <c r="G45" s="70">
        <f t="shared" si="7"/>
        <v>0</v>
      </c>
      <c r="H45" s="70">
        <f t="shared" si="7"/>
        <v>5798</v>
      </c>
      <c r="I45" s="70">
        <f t="shared" si="7"/>
        <v>594498</v>
      </c>
      <c r="J45" s="70">
        <f t="shared" si="7"/>
        <v>600296</v>
      </c>
      <c r="K45" s="70">
        <f t="shared" si="7"/>
        <v>7881042</v>
      </c>
      <c r="L45" s="70">
        <f t="shared" si="7"/>
        <v>15869035</v>
      </c>
      <c r="M45" s="70">
        <f t="shared" si="7"/>
        <v>14627762</v>
      </c>
      <c r="N45" s="70">
        <f t="shared" si="7"/>
        <v>38377839</v>
      </c>
      <c r="O45" s="70">
        <f t="shared" si="7"/>
        <v>5913814</v>
      </c>
      <c r="P45" s="70">
        <f t="shared" si="7"/>
        <v>8267738</v>
      </c>
      <c r="Q45" s="70">
        <f t="shared" si="7"/>
        <v>23397163</v>
      </c>
      <c r="R45" s="70">
        <f t="shared" si="7"/>
        <v>37578715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76556850</v>
      </c>
      <c r="X45" s="70">
        <f t="shared" si="7"/>
        <v>17549792</v>
      </c>
      <c r="Y45" s="70">
        <f t="shared" si="7"/>
        <v>59007058</v>
      </c>
      <c r="Z45" s="72">
        <f t="shared" si="5"/>
        <v>336.22653761366513</v>
      </c>
      <c r="AA45" s="71">
        <f t="shared" si="8"/>
        <v>23399722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2196705</v>
      </c>
      <c r="D48" s="69">
        <f t="shared" si="7"/>
        <v>0</v>
      </c>
      <c r="E48" s="70">
        <f t="shared" si="7"/>
        <v>2570000</v>
      </c>
      <c r="F48" s="70">
        <f t="shared" si="7"/>
        <v>7388180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5541135</v>
      </c>
      <c r="Y48" s="70">
        <f t="shared" si="7"/>
        <v>-5541135</v>
      </c>
      <c r="Z48" s="72">
        <f t="shared" si="5"/>
        <v>-100</v>
      </c>
      <c r="AA48" s="71">
        <f t="shared" si="8"/>
        <v>7388180</v>
      </c>
    </row>
    <row r="49" spans="1:27" ht="12.75">
      <c r="A49" s="78" t="s">
        <v>49</v>
      </c>
      <c r="B49" s="79"/>
      <c r="C49" s="80">
        <f aca="true" t="shared" si="9" ref="C49:Y49">SUM(C41:C48)</f>
        <v>166204948</v>
      </c>
      <c r="D49" s="81">
        <f t="shared" si="9"/>
        <v>0</v>
      </c>
      <c r="E49" s="82">
        <f t="shared" si="9"/>
        <v>209248040</v>
      </c>
      <c r="F49" s="82">
        <f t="shared" si="9"/>
        <v>280448548</v>
      </c>
      <c r="G49" s="82">
        <f t="shared" si="9"/>
        <v>2933185</v>
      </c>
      <c r="H49" s="82">
        <f t="shared" si="9"/>
        <v>5081622</v>
      </c>
      <c r="I49" s="82">
        <f t="shared" si="9"/>
        <v>9236574</v>
      </c>
      <c r="J49" s="82">
        <f t="shared" si="9"/>
        <v>17251381</v>
      </c>
      <c r="K49" s="82">
        <f t="shared" si="9"/>
        <v>7881042</v>
      </c>
      <c r="L49" s="82">
        <f t="shared" si="9"/>
        <v>15869035</v>
      </c>
      <c r="M49" s="82">
        <f t="shared" si="9"/>
        <v>14627762</v>
      </c>
      <c r="N49" s="82">
        <f t="shared" si="9"/>
        <v>38377839</v>
      </c>
      <c r="O49" s="82">
        <f t="shared" si="9"/>
        <v>5913814</v>
      </c>
      <c r="P49" s="82">
        <f t="shared" si="9"/>
        <v>8267738</v>
      </c>
      <c r="Q49" s="82">
        <f t="shared" si="9"/>
        <v>23397163</v>
      </c>
      <c r="R49" s="82">
        <f t="shared" si="9"/>
        <v>37578715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93207935</v>
      </c>
      <c r="X49" s="82">
        <f t="shared" si="9"/>
        <v>210336412</v>
      </c>
      <c r="Y49" s="82">
        <f t="shared" si="9"/>
        <v>-117128477</v>
      </c>
      <c r="Z49" s="83">
        <f t="shared" si="5"/>
        <v>-55.68625797420182</v>
      </c>
      <c r="AA49" s="84">
        <f>SUM(AA41:AA48)</f>
        <v>280448548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46487170</v>
      </c>
      <c r="F51" s="70">
        <f t="shared" si="10"/>
        <v>46487170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34865378</v>
      </c>
      <c r="Y51" s="70">
        <f t="shared" si="10"/>
        <v>-34865378</v>
      </c>
      <c r="Z51" s="72">
        <f>+IF(X51&lt;&gt;0,+(Y51/X51)*100,0)</f>
        <v>-100</v>
      </c>
      <c r="AA51" s="71">
        <f>SUM(AA57:AA61)</f>
        <v>46487170</v>
      </c>
    </row>
    <row r="52" spans="1:27" ht="12.75">
      <c r="A52" s="87" t="s">
        <v>32</v>
      </c>
      <c r="B52" s="50"/>
      <c r="C52" s="9"/>
      <c r="D52" s="10"/>
      <c r="E52" s="11">
        <v>5027375</v>
      </c>
      <c r="F52" s="11">
        <v>5027375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3770531</v>
      </c>
      <c r="Y52" s="11">
        <v>-3770531</v>
      </c>
      <c r="Z52" s="2">
        <v>-100</v>
      </c>
      <c r="AA52" s="15">
        <v>5027375</v>
      </c>
    </row>
    <row r="53" spans="1:27" ht="12.75">
      <c r="A53" s="87" t="s">
        <v>33</v>
      </c>
      <c r="B53" s="50"/>
      <c r="C53" s="9"/>
      <c r="D53" s="10"/>
      <c r="E53" s="11">
        <v>5703880</v>
      </c>
      <c r="F53" s="11">
        <v>5703880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4277910</v>
      </c>
      <c r="Y53" s="11">
        <v>-4277910</v>
      </c>
      <c r="Z53" s="2">
        <v>-100</v>
      </c>
      <c r="AA53" s="15">
        <v>5703880</v>
      </c>
    </row>
    <row r="54" spans="1:27" ht="12.75">
      <c r="A54" s="87" t="s">
        <v>34</v>
      </c>
      <c r="B54" s="50"/>
      <c r="C54" s="9"/>
      <c r="D54" s="10"/>
      <c r="E54" s="11">
        <v>1555880</v>
      </c>
      <c r="F54" s="11">
        <v>1555880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1166910</v>
      </c>
      <c r="Y54" s="11">
        <v>-1166910</v>
      </c>
      <c r="Z54" s="2">
        <v>-100</v>
      </c>
      <c r="AA54" s="15">
        <v>1555880</v>
      </c>
    </row>
    <row r="55" spans="1:27" ht="12.75">
      <c r="A55" s="87" t="s">
        <v>35</v>
      </c>
      <c r="B55" s="50"/>
      <c r="C55" s="9"/>
      <c r="D55" s="10"/>
      <c r="E55" s="11">
        <v>2236500</v>
      </c>
      <c r="F55" s="11">
        <v>2236500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1677375</v>
      </c>
      <c r="Y55" s="11">
        <v>-1677375</v>
      </c>
      <c r="Z55" s="2">
        <v>-100</v>
      </c>
      <c r="AA55" s="15">
        <v>2236500</v>
      </c>
    </row>
    <row r="56" spans="1:27" ht="12.75">
      <c r="A56" s="87" t="s">
        <v>36</v>
      </c>
      <c r="B56" s="50"/>
      <c r="C56" s="9"/>
      <c r="D56" s="10"/>
      <c r="E56" s="11">
        <v>120750</v>
      </c>
      <c r="F56" s="11">
        <v>120750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90563</v>
      </c>
      <c r="Y56" s="11">
        <v>-90563</v>
      </c>
      <c r="Z56" s="2">
        <v>-100</v>
      </c>
      <c r="AA56" s="15">
        <v>120750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14644385</v>
      </c>
      <c r="F57" s="54">
        <f t="shared" si="11"/>
        <v>14644385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10983289</v>
      </c>
      <c r="Y57" s="54">
        <f t="shared" si="11"/>
        <v>-10983289</v>
      </c>
      <c r="Z57" s="55">
        <f>+IF(X57&lt;&gt;0,+(Y57/X57)*100,0)</f>
        <v>-100</v>
      </c>
      <c r="AA57" s="56">
        <f>SUM(AA52:AA56)</f>
        <v>14644385</v>
      </c>
    </row>
    <row r="58" spans="1:27" ht="12.75">
      <c r="A58" s="89" t="s">
        <v>38</v>
      </c>
      <c r="B58" s="38"/>
      <c r="C58" s="9"/>
      <c r="D58" s="10"/>
      <c r="E58" s="11">
        <v>3190905</v>
      </c>
      <c r="F58" s="11">
        <v>3190905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2393179</v>
      </c>
      <c r="Y58" s="11">
        <v>-2393179</v>
      </c>
      <c r="Z58" s="2">
        <v>-100</v>
      </c>
      <c r="AA58" s="15">
        <v>3190905</v>
      </c>
    </row>
    <row r="59" spans="1:27" ht="12.75">
      <c r="A59" s="89" t="s">
        <v>39</v>
      </c>
      <c r="B59" s="38"/>
      <c r="C59" s="12"/>
      <c r="D59" s="13"/>
      <c r="E59" s="14">
        <v>31500</v>
      </c>
      <c r="F59" s="14">
        <v>31500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23625</v>
      </c>
      <c r="Y59" s="14">
        <v>-23625</v>
      </c>
      <c r="Z59" s="2">
        <v>-100</v>
      </c>
      <c r="AA59" s="22">
        <v>31500</v>
      </c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28620380</v>
      </c>
      <c r="F61" s="11">
        <v>28620380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21465285</v>
      </c>
      <c r="Y61" s="11">
        <v>-21465285</v>
      </c>
      <c r="Z61" s="2">
        <v>-100</v>
      </c>
      <c r="AA61" s="15">
        <v>28620380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46487170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46487170</v>
      </c>
      <c r="F69" s="82">
        <f t="shared" si="12"/>
        <v>0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0</v>
      </c>
      <c r="X69" s="82">
        <f t="shared" si="12"/>
        <v>0</v>
      </c>
      <c r="Y69" s="82">
        <f t="shared" si="12"/>
        <v>0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57420981</v>
      </c>
      <c r="D5" s="45">
        <f t="shared" si="0"/>
        <v>0</v>
      </c>
      <c r="E5" s="46">
        <f t="shared" si="0"/>
        <v>36380020</v>
      </c>
      <c r="F5" s="46">
        <f t="shared" si="0"/>
        <v>43821396</v>
      </c>
      <c r="G5" s="46">
        <f t="shared" si="0"/>
        <v>473521</v>
      </c>
      <c r="H5" s="46">
        <f t="shared" si="0"/>
        <v>811033</v>
      </c>
      <c r="I5" s="46">
        <f t="shared" si="0"/>
        <v>341982</v>
      </c>
      <c r="J5" s="46">
        <f t="shared" si="0"/>
        <v>1626536</v>
      </c>
      <c r="K5" s="46">
        <f t="shared" si="0"/>
        <v>3374479</v>
      </c>
      <c r="L5" s="46">
        <f t="shared" si="0"/>
        <v>3661634</v>
      </c>
      <c r="M5" s="46">
        <f t="shared" si="0"/>
        <v>5315981</v>
      </c>
      <c r="N5" s="46">
        <f t="shared" si="0"/>
        <v>12352094</v>
      </c>
      <c r="O5" s="46">
        <f t="shared" si="0"/>
        <v>6484749</v>
      </c>
      <c r="P5" s="46">
        <f t="shared" si="0"/>
        <v>2291839</v>
      </c>
      <c r="Q5" s="46">
        <f t="shared" si="0"/>
        <v>3256821</v>
      </c>
      <c r="R5" s="46">
        <f t="shared" si="0"/>
        <v>12033409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26012039</v>
      </c>
      <c r="X5" s="46">
        <f t="shared" si="0"/>
        <v>32866048</v>
      </c>
      <c r="Y5" s="46">
        <f t="shared" si="0"/>
        <v>-6854009</v>
      </c>
      <c r="Z5" s="47">
        <f>+IF(X5&lt;&gt;0,+(Y5/X5)*100,0)</f>
        <v>-20.85437531156773</v>
      </c>
      <c r="AA5" s="48">
        <f>SUM(AA11:AA18)</f>
        <v>43821396</v>
      </c>
    </row>
    <row r="6" spans="1:27" ht="12.75">
      <c r="A6" s="49" t="s">
        <v>32</v>
      </c>
      <c r="B6" s="50"/>
      <c r="C6" s="9">
        <v>16965604</v>
      </c>
      <c r="D6" s="10"/>
      <c r="E6" s="11"/>
      <c r="F6" s="11">
        <v>953798</v>
      </c>
      <c r="G6" s="11"/>
      <c r="H6" s="11"/>
      <c r="I6" s="11"/>
      <c r="J6" s="11"/>
      <c r="K6" s="11">
        <v>127482</v>
      </c>
      <c r="L6" s="11">
        <v>2480</v>
      </c>
      <c r="M6" s="11"/>
      <c r="N6" s="11">
        <v>129962</v>
      </c>
      <c r="O6" s="11">
        <v>13243</v>
      </c>
      <c r="P6" s="11"/>
      <c r="Q6" s="11"/>
      <c r="R6" s="11">
        <v>13243</v>
      </c>
      <c r="S6" s="11"/>
      <c r="T6" s="11"/>
      <c r="U6" s="11"/>
      <c r="V6" s="11"/>
      <c r="W6" s="11">
        <v>143205</v>
      </c>
      <c r="X6" s="11">
        <v>715349</v>
      </c>
      <c r="Y6" s="11">
        <v>-572144</v>
      </c>
      <c r="Z6" s="2">
        <v>-79.98</v>
      </c>
      <c r="AA6" s="15">
        <v>953798</v>
      </c>
    </row>
    <row r="7" spans="1:27" ht="12.75">
      <c r="A7" s="49" t="s">
        <v>33</v>
      </c>
      <c r="B7" s="50"/>
      <c r="C7" s="9">
        <v>7440305</v>
      </c>
      <c r="D7" s="10"/>
      <c r="E7" s="11">
        <v>2100000</v>
      </c>
      <c r="F7" s="11">
        <v>3400000</v>
      </c>
      <c r="G7" s="11">
        <v>16050</v>
      </c>
      <c r="H7" s="11">
        <v>83667</v>
      </c>
      <c r="I7" s="11">
        <v>134654</v>
      </c>
      <c r="J7" s="11">
        <v>234371</v>
      </c>
      <c r="K7" s="11">
        <v>234406</v>
      </c>
      <c r="L7" s="11">
        <v>451205</v>
      </c>
      <c r="M7" s="11">
        <v>247292</v>
      </c>
      <c r="N7" s="11">
        <v>932903</v>
      </c>
      <c r="O7" s="11">
        <v>6648</v>
      </c>
      <c r="P7" s="11">
        <v>174131</v>
      </c>
      <c r="Q7" s="11">
        <v>164968</v>
      </c>
      <c r="R7" s="11">
        <v>345747</v>
      </c>
      <c r="S7" s="11"/>
      <c r="T7" s="11"/>
      <c r="U7" s="11"/>
      <c r="V7" s="11"/>
      <c r="W7" s="11">
        <v>1513021</v>
      </c>
      <c r="X7" s="11">
        <v>2550000</v>
      </c>
      <c r="Y7" s="11">
        <v>-1036979</v>
      </c>
      <c r="Z7" s="2">
        <v>-40.67</v>
      </c>
      <c r="AA7" s="15">
        <v>3400000</v>
      </c>
    </row>
    <row r="8" spans="1:27" ht="12.75">
      <c r="A8" s="49" t="s">
        <v>34</v>
      </c>
      <c r="B8" s="50"/>
      <c r="C8" s="9">
        <v>11882461</v>
      </c>
      <c r="D8" s="10"/>
      <c r="E8" s="11">
        <v>6153200</v>
      </c>
      <c r="F8" s="11">
        <v>6153200</v>
      </c>
      <c r="G8" s="11"/>
      <c r="H8" s="11">
        <v>698731</v>
      </c>
      <c r="I8" s="11">
        <v>2740</v>
      </c>
      <c r="J8" s="11">
        <v>701471</v>
      </c>
      <c r="K8" s="11">
        <v>1164197</v>
      </c>
      <c r="L8" s="11">
        <v>405340</v>
      </c>
      <c r="M8" s="11">
        <v>1522614</v>
      </c>
      <c r="N8" s="11">
        <v>3092151</v>
      </c>
      <c r="O8" s="11">
        <v>931100</v>
      </c>
      <c r="P8" s="11">
        <v>171442</v>
      </c>
      <c r="Q8" s="11">
        <v>825980</v>
      </c>
      <c r="R8" s="11">
        <v>1928522</v>
      </c>
      <c r="S8" s="11"/>
      <c r="T8" s="11"/>
      <c r="U8" s="11"/>
      <c r="V8" s="11"/>
      <c r="W8" s="11">
        <v>5722144</v>
      </c>
      <c r="X8" s="11">
        <v>4614900</v>
      </c>
      <c r="Y8" s="11">
        <v>1107244</v>
      </c>
      <c r="Z8" s="2">
        <v>23.99</v>
      </c>
      <c r="AA8" s="15">
        <v>6153200</v>
      </c>
    </row>
    <row r="9" spans="1:27" ht="12.75">
      <c r="A9" s="49" t="s">
        <v>35</v>
      </c>
      <c r="B9" s="50"/>
      <c r="C9" s="9">
        <v>9092826</v>
      </c>
      <c r="D9" s="10"/>
      <c r="E9" s="11">
        <v>250000</v>
      </c>
      <c r="F9" s="11">
        <v>250000</v>
      </c>
      <c r="G9" s="11"/>
      <c r="H9" s="11"/>
      <c r="I9" s="11"/>
      <c r="J9" s="11"/>
      <c r="K9" s="11"/>
      <c r="L9" s="11">
        <v>157500</v>
      </c>
      <c r="M9" s="11"/>
      <c r="N9" s="11">
        <v>157500</v>
      </c>
      <c r="O9" s="11">
        <v>92500</v>
      </c>
      <c r="P9" s="11"/>
      <c r="Q9" s="11"/>
      <c r="R9" s="11">
        <v>92500</v>
      </c>
      <c r="S9" s="11"/>
      <c r="T9" s="11"/>
      <c r="U9" s="11"/>
      <c r="V9" s="11"/>
      <c r="W9" s="11">
        <v>250000</v>
      </c>
      <c r="X9" s="11">
        <v>187500</v>
      </c>
      <c r="Y9" s="11">
        <v>62500</v>
      </c>
      <c r="Z9" s="2">
        <v>33.33</v>
      </c>
      <c r="AA9" s="15">
        <v>250000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45381196</v>
      </c>
      <c r="D11" s="53">
        <f t="shared" si="1"/>
        <v>0</v>
      </c>
      <c r="E11" s="54">
        <f t="shared" si="1"/>
        <v>8503200</v>
      </c>
      <c r="F11" s="54">
        <f t="shared" si="1"/>
        <v>10756998</v>
      </c>
      <c r="G11" s="54">
        <f t="shared" si="1"/>
        <v>16050</v>
      </c>
      <c r="H11" s="54">
        <f t="shared" si="1"/>
        <v>782398</v>
      </c>
      <c r="I11" s="54">
        <f t="shared" si="1"/>
        <v>137394</v>
      </c>
      <c r="J11" s="54">
        <f t="shared" si="1"/>
        <v>935842</v>
      </c>
      <c r="K11" s="54">
        <f t="shared" si="1"/>
        <v>1526085</v>
      </c>
      <c r="L11" s="54">
        <f t="shared" si="1"/>
        <v>1016525</v>
      </c>
      <c r="M11" s="54">
        <f t="shared" si="1"/>
        <v>1769906</v>
      </c>
      <c r="N11" s="54">
        <f t="shared" si="1"/>
        <v>4312516</v>
      </c>
      <c r="O11" s="54">
        <f t="shared" si="1"/>
        <v>1043491</v>
      </c>
      <c r="P11" s="54">
        <f t="shared" si="1"/>
        <v>345573</v>
      </c>
      <c r="Q11" s="54">
        <f t="shared" si="1"/>
        <v>990948</v>
      </c>
      <c r="R11" s="54">
        <f t="shared" si="1"/>
        <v>2380012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7628370</v>
      </c>
      <c r="X11" s="54">
        <f t="shared" si="1"/>
        <v>8067749</v>
      </c>
      <c r="Y11" s="54">
        <f t="shared" si="1"/>
        <v>-439379</v>
      </c>
      <c r="Z11" s="55">
        <f>+IF(X11&lt;&gt;0,+(Y11/X11)*100,0)</f>
        <v>-5.446116382648989</v>
      </c>
      <c r="AA11" s="56">
        <f>SUM(AA6:AA10)</f>
        <v>10756998</v>
      </c>
    </row>
    <row r="12" spans="1:27" ht="12.75">
      <c r="A12" s="57" t="s">
        <v>38</v>
      </c>
      <c r="B12" s="38"/>
      <c r="C12" s="9">
        <v>4252145</v>
      </c>
      <c r="D12" s="10"/>
      <c r="E12" s="11">
        <v>21386800</v>
      </c>
      <c r="F12" s="11">
        <v>22049537</v>
      </c>
      <c r="G12" s="11">
        <v>457471</v>
      </c>
      <c r="H12" s="11">
        <v>10672</v>
      </c>
      <c r="I12" s="11">
        <v>68663</v>
      </c>
      <c r="J12" s="11">
        <v>536806</v>
      </c>
      <c r="K12" s="11">
        <v>1741022</v>
      </c>
      <c r="L12" s="11">
        <v>2454067</v>
      </c>
      <c r="M12" s="11">
        <v>3323917</v>
      </c>
      <c r="N12" s="11">
        <v>7519006</v>
      </c>
      <c r="O12" s="11">
        <v>971285</v>
      </c>
      <c r="P12" s="11">
        <v>1541242</v>
      </c>
      <c r="Q12" s="11">
        <v>1043797</v>
      </c>
      <c r="R12" s="11">
        <v>3556324</v>
      </c>
      <c r="S12" s="11"/>
      <c r="T12" s="11"/>
      <c r="U12" s="11"/>
      <c r="V12" s="11"/>
      <c r="W12" s="11">
        <v>11612136</v>
      </c>
      <c r="X12" s="11">
        <v>16537153</v>
      </c>
      <c r="Y12" s="11">
        <v>-4925017</v>
      </c>
      <c r="Z12" s="2">
        <v>-29.78</v>
      </c>
      <c r="AA12" s="15">
        <v>22049537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7787640</v>
      </c>
      <c r="D15" s="10"/>
      <c r="E15" s="11">
        <v>6490020</v>
      </c>
      <c r="F15" s="11">
        <v>11014861</v>
      </c>
      <c r="G15" s="11"/>
      <c r="H15" s="11">
        <v>17963</v>
      </c>
      <c r="I15" s="11">
        <v>135925</v>
      </c>
      <c r="J15" s="11">
        <v>153888</v>
      </c>
      <c r="K15" s="11">
        <v>107372</v>
      </c>
      <c r="L15" s="11">
        <v>191042</v>
      </c>
      <c r="M15" s="11">
        <v>222158</v>
      </c>
      <c r="N15" s="11">
        <v>520572</v>
      </c>
      <c r="O15" s="11">
        <v>4469973</v>
      </c>
      <c r="P15" s="11">
        <v>405024</v>
      </c>
      <c r="Q15" s="11">
        <v>1222076</v>
      </c>
      <c r="R15" s="11">
        <v>6097073</v>
      </c>
      <c r="S15" s="11"/>
      <c r="T15" s="11"/>
      <c r="U15" s="11"/>
      <c r="V15" s="11"/>
      <c r="W15" s="11">
        <v>6771533</v>
      </c>
      <c r="X15" s="11">
        <v>8261146</v>
      </c>
      <c r="Y15" s="11">
        <v>-1489613</v>
      </c>
      <c r="Z15" s="2">
        <v>-18.03</v>
      </c>
      <c r="AA15" s="15">
        <v>11014861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29521356</v>
      </c>
      <c r="D20" s="62">
        <f t="shared" si="2"/>
        <v>0</v>
      </c>
      <c r="E20" s="63">
        <f t="shared" si="2"/>
        <v>38309649</v>
      </c>
      <c r="F20" s="63">
        <f t="shared" si="2"/>
        <v>37607037</v>
      </c>
      <c r="G20" s="63">
        <f t="shared" si="2"/>
        <v>44653</v>
      </c>
      <c r="H20" s="63">
        <f t="shared" si="2"/>
        <v>70080</v>
      </c>
      <c r="I20" s="63">
        <f t="shared" si="2"/>
        <v>2324040</v>
      </c>
      <c r="J20" s="63">
        <f t="shared" si="2"/>
        <v>2438773</v>
      </c>
      <c r="K20" s="63">
        <f t="shared" si="2"/>
        <v>3099396</v>
      </c>
      <c r="L20" s="63">
        <f t="shared" si="2"/>
        <v>904040</v>
      </c>
      <c r="M20" s="63">
        <f t="shared" si="2"/>
        <v>3764765</v>
      </c>
      <c r="N20" s="63">
        <f t="shared" si="2"/>
        <v>7768201</v>
      </c>
      <c r="O20" s="63">
        <f t="shared" si="2"/>
        <v>2073650</v>
      </c>
      <c r="P20" s="63">
        <f t="shared" si="2"/>
        <v>201734</v>
      </c>
      <c r="Q20" s="63">
        <f t="shared" si="2"/>
        <v>3644452</v>
      </c>
      <c r="R20" s="63">
        <f t="shared" si="2"/>
        <v>5919836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16126810</v>
      </c>
      <c r="X20" s="63">
        <f t="shared" si="2"/>
        <v>28205278</v>
      </c>
      <c r="Y20" s="63">
        <f t="shared" si="2"/>
        <v>-12078468</v>
      </c>
      <c r="Z20" s="64">
        <f>+IF(X20&lt;&gt;0,+(Y20/X20)*100,0)</f>
        <v>-42.823431841373804</v>
      </c>
      <c r="AA20" s="65">
        <f>SUM(AA26:AA33)</f>
        <v>37607037</v>
      </c>
    </row>
    <row r="21" spans="1:27" ht="12.75">
      <c r="A21" s="49" t="s">
        <v>32</v>
      </c>
      <c r="B21" s="50"/>
      <c r="C21" s="9">
        <v>18297000</v>
      </c>
      <c r="D21" s="10"/>
      <c r="E21" s="11">
        <v>17100000</v>
      </c>
      <c r="F21" s="11">
        <v>17067263</v>
      </c>
      <c r="G21" s="11">
        <v>6198</v>
      </c>
      <c r="H21" s="11">
        <v>3938</v>
      </c>
      <c r="I21" s="11">
        <v>1990</v>
      </c>
      <c r="J21" s="11">
        <v>12126</v>
      </c>
      <c r="K21" s="11">
        <v>917077</v>
      </c>
      <c r="L21" s="11">
        <v>642137</v>
      </c>
      <c r="M21" s="11">
        <v>160603</v>
      </c>
      <c r="N21" s="11">
        <v>1719817</v>
      </c>
      <c r="O21" s="11">
        <v>654995</v>
      </c>
      <c r="P21" s="11"/>
      <c r="Q21" s="11">
        <v>803594</v>
      </c>
      <c r="R21" s="11">
        <v>1458589</v>
      </c>
      <c r="S21" s="11"/>
      <c r="T21" s="11"/>
      <c r="U21" s="11"/>
      <c r="V21" s="11"/>
      <c r="W21" s="11">
        <v>3190532</v>
      </c>
      <c r="X21" s="11">
        <v>12800447</v>
      </c>
      <c r="Y21" s="11">
        <v>-9609915</v>
      </c>
      <c r="Z21" s="2">
        <v>-75.07</v>
      </c>
      <c r="AA21" s="15">
        <v>17067263</v>
      </c>
    </row>
    <row r="22" spans="1:27" ht="12.75">
      <c r="A22" s="49" t="s">
        <v>33</v>
      </c>
      <c r="B22" s="50"/>
      <c r="C22" s="9">
        <v>6186592</v>
      </c>
      <c r="D22" s="10"/>
      <c r="E22" s="11">
        <v>7000000</v>
      </c>
      <c r="F22" s="11">
        <v>7000000</v>
      </c>
      <c r="G22" s="11">
        <v>38455</v>
      </c>
      <c r="H22" s="11">
        <v>66142</v>
      </c>
      <c r="I22" s="11">
        <v>2322050</v>
      </c>
      <c r="J22" s="11">
        <v>2426647</v>
      </c>
      <c r="K22" s="11">
        <v>2181414</v>
      </c>
      <c r="L22" s="11">
        <v>240912</v>
      </c>
      <c r="M22" s="11">
        <v>37986</v>
      </c>
      <c r="N22" s="11">
        <v>2460312</v>
      </c>
      <c r="O22" s="11">
        <v>140243</v>
      </c>
      <c r="P22" s="11">
        <v>186021</v>
      </c>
      <c r="Q22" s="11">
        <v>1453817</v>
      </c>
      <c r="R22" s="11">
        <v>1780081</v>
      </c>
      <c r="S22" s="11"/>
      <c r="T22" s="11"/>
      <c r="U22" s="11"/>
      <c r="V22" s="11"/>
      <c r="W22" s="11">
        <v>6667040</v>
      </c>
      <c r="X22" s="11">
        <v>5250000</v>
      </c>
      <c r="Y22" s="11">
        <v>1417040</v>
      </c>
      <c r="Z22" s="2">
        <v>26.99</v>
      </c>
      <c r="AA22" s="15">
        <v>7000000</v>
      </c>
    </row>
    <row r="23" spans="1:27" ht="12.75">
      <c r="A23" s="49" t="s">
        <v>34</v>
      </c>
      <c r="B23" s="50"/>
      <c r="C23" s="9"/>
      <c r="D23" s="10"/>
      <c r="E23" s="11">
        <v>2209649</v>
      </c>
      <c r="F23" s="11">
        <v>2209649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1657237</v>
      </c>
      <c r="Y23" s="11">
        <v>-1657237</v>
      </c>
      <c r="Z23" s="2">
        <v>-100</v>
      </c>
      <c r="AA23" s="15">
        <v>2209649</v>
      </c>
    </row>
    <row r="24" spans="1:27" ht="12.75">
      <c r="A24" s="49" t="s">
        <v>35</v>
      </c>
      <c r="B24" s="50"/>
      <c r="C24" s="9">
        <v>3535379</v>
      </c>
      <c r="D24" s="10"/>
      <c r="E24" s="11">
        <v>5500000</v>
      </c>
      <c r="F24" s="11">
        <v>5500000</v>
      </c>
      <c r="G24" s="11"/>
      <c r="H24" s="11"/>
      <c r="I24" s="11"/>
      <c r="J24" s="11"/>
      <c r="K24" s="11"/>
      <c r="L24" s="11"/>
      <c r="M24" s="11">
        <v>294718</v>
      </c>
      <c r="N24" s="11">
        <v>294718</v>
      </c>
      <c r="O24" s="11"/>
      <c r="P24" s="11"/>
      <c r="Q24" s="11">
        <v>1369248</v>
      </c>
      <c r="R24" s="11">
        <v>1369248</v>
      </c>
      <c r="S24" s="11"/>
      <c r="T24" s="11"/>
      <c r="U24" s="11"/>
      <c r="V24" s="11"/>
      <c r="W24" s="11">
        <v>1663966</v>
      </c>
      <c r="X24" s="11">
        <v>4125000</v>
      </c>
      <c r="Y24" s="11">
        <v>-2461034</v>
      </c>
      <c r="Z24" s="2">
        <v>-59.66</v>
      </c>
      <c r="AA24" s="15">
        <v>5500000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28018971</v>
      </c>
      <c r="D26" s="53">
        <f t="shared" si="3"/>
        <v>0</v>
      </c>
      <c r="E26" s="54">
        <f t="shared" si="3"/>
        <v>31809649</v>
      </c>
      <c r="F26" s="54">
        <f t="shared" si="3"/>
        <v>31776912</v>
      </c>
      <c r="G26" s="54">
        <f t="shared" si="3"/>
        <v>44653</v>
      </c>
      <c r="H26" s="54">
        <f t="shared" si="3"/>
        <v>70080</v>
      </c>
      <c r="I26" s="54">
        <f t="shared" si="3"/>
        <v>2324040</v>
      </c>
      <c r="J26" s="54">
        <f t="shared" si="3"/>
        <v>2438773</v>
      </c>
      <c r="K26" s="54">
        <f t="shared" si="3"/>
        <v>3098491</v>
      </c>
      <c r="L26" s="54">
        <f t="shared" si="3"/>
        <v>883049</v>
      </c>
      <c r="M26" s="54">
        <f t="shared" si="3"/>
        <v>493307</v>
      </c>
      <c r="N26" s="54">
        <f t="shared" si="3"/>
        <v>4474847</v>
      </c>
      <c r="O26" s="54">
        <f t="shared" si="3"/>
        <v>795238</v>
      </c>
      <c r="P26" s="54">
        <f t="shared" si="3"/>
        <v>186021</v>
      </c>
      <c r="Q26" s="54">
        <f t="shared" si="3"/>
        <v>3626659</v>
      </c>
      <c r="R26" s="54">
        <f t="shared" si="3"/>
        <v>4607918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11521538</v>
      </c>
      <c r="X26" s="54">
        <f t="shared" si="3"/>
        <v>23832684</v>
      </c>
      <c r="Y26" s="54">
        <f t="shared" si="3"/>
        <v>-12311146</v>
      </c>
      <c r="Z26" s="55">
        <f>+IF(X26&lt;&gt;0,+(Y26/X26)*100,0)</f>
        <v>-51.65656541243949</v>
      </c>
      <c r="AA26" s="56">
        <f>SUM(AA21:AA25)</f>
        <v>31776912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1502385</v>
      </c>
      <c r="D30" s="10"/>
      <c r="E30" s="11">
        <v>6500000</v>
      </c>
      <c r="F30" s="11">
        <v>5830125</v>
      </c>
      <c r="G30" s="11"/>
      <c r="H30" s="11"/>
      <c r="I30" s="11"/>
      <c r="J30" s="11"/>
      <c r="K30" s="11">
        <v>905</v>
      </c>
      <c r="L30" s="11">
        <v>20991</v>
      </c>
      <c r="M30" s="11">
        <v>3271458</v>
      </c>
      <c r="N30" s="11">
        <v>3293354</v>
      </c>
      <c r="O30" s="11">
        <v>1278412</v>
      </c>
      <c r="P30" s="11">
        <v>15713</v>
      </c>
      <c r="Q30" s="11">
        <v>17793</v>
      </c>
      <c r="R30" s="11">
        <v>1311918</v>
      </c>
      <c r="S30" s="11"/>
      <c r="T30" s="11"/>
      <c r="U30" s="11"/>
      <c r="V30" s="11"/>
      <c r="W30" s="11">
        <v>4605272</v>
      </c>
      <c r="X30" s="11">
        <v>4372594</v>
      </c>
      <c r="Y30" s="11">
        <v>232678</v>
      </c>
      <c r="Z30" s="2">
        <v>5.32</v>
      </c>
      <c r="AA30" s="15">
        <v>5830125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35262604</v>
      </c>
      <c r="D36" s="10">
        <f t="shared" si="4"/>
        <v>0</v>
      </c>
      <c r="E36" s="11">
        <f t="shared" si="4"/>
        <v>17100000</v>
      </c>
      <c r="F36" s="11">
        <f t="shared" si="4"/>
        <v>18021061</v>
      </c>
      <c r="G36" s="11">
        <f t="shared" si="4"/>
        <v>6198</v>
      </c>
      <c r="H36" s="11">
        <f t="shared" si="4"/>
        <v>3938</v>
      </c>
      <c r="I36" s="11">
        <f t="shared" si="4"/>
        <v>1990</v>
      </c>
      <c r="J36" s="11">
        <f t="shared" si="4"/>
        <v>12126</v>
      </c>
      <c r="K36" s="11">
        <f t="shared" si="4"/>
        <v>1044559</v>
      </c>
      <c r="L36" s="11">
        <f t="shared" si="4"/>
        <v>644617</v>
      </c>
      <c r="M36" s="11">
        <f t="shared" si="4"/>
        <v>160603</v>
      </c>
      <c r="N36" s="11">
        <f t="shared" si="4"/>
        <v>1849779</v>
      </c>
      <c r="O36" s="11">
        <f t="shared" si="4"/>
        <v>668238</v>
      </c>
      <c r="P36" s="11">
        <f t="shared" si="4"/>
        <v>0</v>
      </c>
      <c r="Q36" s="11">
        <f t="shared" si="4"/>
        <v>803594</v>
      </c>
      <c r="R36" s="11">
        <f t="shared" si="4"/>
        <v>1471832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3333737</v>
      </c>
      <c r="X36" s="11">
        <f t="shared" si="4"/>
        <v>13515796</v>
      </c>
      <c r="Y36" s="11">
        <f t="shared" si="4"/>
        <v>-10182059</v>
      </c>
      <c r="Z36" s="2">
        <f aca="true" t="shared" si="5" ref="Z36:Z49">+IF(X36&lt;&gt;0,+(Y36/X36)*100,0)</f>
        <v>-75.33451229953457</v>
      </c>
      <c r="AA36" s="15">
        <f>AA6+AA21</f>
        <v>18021061</v>
      </c>
    </row>
    <row r="37" spans="1:27" ht="12.75">
      <c r="A37" s="49" t="s">
        <v>33</v>
      </c>
      <c r="B37" s="50"/>
      <c r="C37" s="9">
        <f t="shared" si="4"/>
        <v>13626897</v>
      </c>
      <c r="D37" s="10">
        <f t="shared" si="4"/>
        <v>0</v>
      </c>
      <c r="E37" s="11">
        <f t="shared" si="4"/>
        <v>9100000</v>
      </c>
      <c r="F37" s="11">
        <f t="shared" si="4"/>
        <v>10400000</v>
      </c>
      <c r="G37" s="11">
        <f t="shared" si="4"/>
        <v>54505</v>
      </c>
      <c r="H37" s="11">
        <f t="shared" si="4"/>
        <v>149809</v>
      </c>
      <c r="I37" s="11">
        <f t="shared" si="4"/>
        <v>2456704</v>
      </c>
      <c r="J37" s="11">
        <f t="shared" si="4"/>
        <v>2661018</v>
      </c>
      <c r="K37" s="11">
        <f t="shared" si="4"/>
        <v>2415820</v>
      </c>
      <c r="L37" s="11">
        <f t="shared" si="4"/>
        <v>692117</v>
      </c>
      <c r="M37" s="11">
        <f t="shared" si="4"/>
        <v>285278</v>
      </c>
      <c r="N37" s="11">
        <f t="shared" si="4"/>
        <v>3393215</v>
      </c>
      <c r="O37" s="11">
        <f t="shared" si="4"/>
        <v>146891</v>
      </c>
      <c r="P37" s="11">
        <f t="shared" si="4"/>
        <v>360152</v>
      </c>
      <c r="Q37" s="11">
        <f t="shared" si="4"/>
        <v>1618785</v>
      </c>
      <c r="R37" s="11">
        <f t="shared" si="4"/>
        <v>2125828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8180061</v>
      </c>
      <c r="X37" s="11">
        <f t="shared" si="4"/>
        <v>7800000</v>
      </c>
      <c r="Y37" s="11">
        <f t="shared" si="4"/>
        <v>380061</v>
      </c>
      <c r="Z37" s="2">
        <f t="shared" si="5"/>
        <v>4.872576923076923</v>
      </c>
      <c r="AA37" s="15">
        <f>AA7+AA22</f>
        <v>10400000</v>
      </c>
    </row>
    <row r="38" spans="1:27" ht="12.75">
      <c r="A38" s="49" t="s">
        <v>34</v>
      </c>
      <c r="B38" s="50"/>
      <c r="C38" s="9">
        <f t="shared" si="4"/>
        <v>11882461</v>
      </c>
      <c r="D38" s="10">
        <f t="shared" si="4"/>
        <v>0</v>
      </c>
      <c r="E38" s="11">
        <f t="shared" si="4"/>
        <v>8362849</v>
      </c>
      <c r="F38" s="11">
        <f t="shared" si="4"/>
        <v>8362849</v>
      </c>
      <c r="G38" s="11">
        <f t="shared" si="4"/>
        <v>0</v>
      </c>
      <c r="H38" s="11">
        <f t="shared" si="4"/>
        <v>698731</v>
      </c>
      <c r="I38" s="11">
        <f t="shared" si="4"/>
        <v>2740</v>
      </c>
      <c r="J38" s="11">
        <f t="shared" si="4"/>
        <v>701471</v>
      </c>
      <c r="K38" s="11">
        <f t="shared" si="4"/>
        <v>1164197</v>
      </c>
      <c r="L38" s="11">
        <f t="shared" si="4"/>
        <v>405340</v>
      </c>
      <c r="M38" s="11">
        <f t="shared" si="4"/>
        <v>1522614</v>
      </c>
      <c r="N38" s="11">
        <f t="shared" si="4"/>
        <v>3092151</v>
      </c>
      <c r="O38" s="11">
        <f t="shared" si="4"/>
        <v>931100</v>
      </c>
      <c r="P38" s="11">
        <f t="shared" si="4"/>
        <v>171442</v>
      </c>
      <c r="Q38" s="11">
        <f t="shared" si="4"/>
        <v>825980</v>
      </c>
      <c r="R38" s="11">
        <f t="shared" si="4"/>
        <v>1928522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5722144</v>
      </c>
      <c r="X38" s="11">
        <f t="shared" si="4"/>
        <v>6272137</v>
      </c>
      <c r="Y38" s="11">
        <f t="shared" si="4"/>
        <v>-549993</v>
      </c>
      <c r="Z38" s="2">
        <f t="shared" si="5"/>
        <v>-8.76882950739118</v>
      </c>
      <c r="AA38" s="15">
        <f>AA8+AA23</f>
        <v>8362849</v>
      </c>
    </row>
    <row r="39" spans="1:27" ht="12.75">
      <c r="A39" s="49" t="s">
        <v>35</v>
      </c>
      <c r="B39" s="50"/>
      <c r="C39" s="9">
        <f t="shared" si="4"/>
        <v>12628205</v>
      </c>
      <c r="D39" s="10">
        <f t="shared" si="4"/>
        <v>0</v>
      </c>
      <c r="E39" s="11">
        <f t="shared" si="4"/>
        <v>5750000</v>
      </c>
      <c r="F39" s="11">
        <f t="shared" si="4"/>
        <v>5750000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157500</v>
      </c>
      <c r="M39" s="11">
        <f t="shared" si="4"/>
        <v>294718</v>
      </c>
      <c r="N39" s="11">
        <f t="shared" si="4"/>
        <v>452218</v>
      </c>
      <c r="O39" s="11">
        <f t="shared" si="4"/>
        <v>92500</v>
      </c>
      <c r="P39" s="11">
        <f t="shared" si="4"/>
        <v>0</v>
      </c>
      <c r="Q39" s="11">
        <f t="shared" si="4"/>
        <v>1369248</v>
      </c>
      <c r="R39" s="11">
        <f t="shared" si="4"/>
        <v>1461748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1913966</v>
      </c>
      <c r="X39" s="11">
        <f t="shared" si="4"/>
        <v>4312500</v>
      </c>
      <c r="Y39" s="11">
        <f t="shared" si="4"/>
        <v>-2398534</v>
      </c>
      <c r="Z39" s="2">
        <f t="shared" si="5"/>
        <v>-55.61817971014493</v>
      </c>
      <c r="AA39" s="15">
        <f>AA9+AA24</f>
        <v>5750000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73400167</v>
      </c>
      <c r="D41" s="53">
        <f t="shared" si="6"/>
        <v>0</v>
      </c>
      <c r="E41" s="54">
        <f t="shared" si="6"/>
        <v>40312849</v>
      </c>
      <c r="F41" s="54">
        <f t="shared" si="6"/>
        <v>42533910</v>
      </c>
      <c r="G41" s="54">
        <f t="shared" si="6"/>
        <v>60703</v>
      </c>
      <c r="H41" s="54">
        <f t="shared" si="6"/>
        <v>852478</v>
      </c>
      <c r="I41" s="54">
        <f t="shared" si="6"/>
        <v>2461434</v>
      </c>
      <c r="J41" s="54">
        <f t="shared" si="6"/>
        <v>3374615</v>
      </c>
      <c r="K41" s="54">
        <f t="shared" si="6"/>
        <v>4624576</v>
      </c>
      <c r="L41" s="54">
        <f t="shared" si="6"/>
        <v>1899574</v>
      </c>
      <c r="M41" s="54">
        <f t="shared" si="6"/>
        <v>2263213</v>
      </c>
      <c r="N41" s="54">
        <f t="shared" si="6"/>
        <v>8787363</v>
      </c>
      <c r="O41" s="54">
        <f t="shared" si="6"/>
        <v>1838729</v>
      </c>
      <c r="P41" s="54">
        <f t="shared" si="6"/>
        <v>531594</v>
      </c>
      <c r="Q41" s="54">
        <f t="shared" si="6"/>
        <v>4617607</v>
      </c>
      <c r="R41" s="54">
        <f t="shared" si="6"/>
        <v>6987930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19149908</v>
      </c>
      <c r="X41" s="54">
        <f t="shared" si="6"/>
        <v>31900433</v>
      </c>
      <c r="Y41" s="54">
        <f t="shared" si="6"/>
        <v>-12750525</v>
      </c>
      <c r="Z41" s="55">
        <f t="shared" si="5"/>
        <v>-39.96975526946609</v>
      </c>
      <c r="AA41" s="56">
        <f>SUM(AA36:AA40)</f>
        <v>42533910</v>
      </c>
    </row>
    <row r="42" spans="1:27" ht="12.75">
      <c r="A42" s="57" t="s">
        <v>38</v>
      </c>
      <c r="B42" s="38"/>
      <c r="C42" s="68">
        <f aca="true" t="shared" si="7" ref="C42:Y48">C12+C27</f>
        <v>4252145</v>
      </c>
      <c r="D42" s="69">
        <f t="shared" si="7"/>
        <v>0</v>
      </c>
      <c r="E42" s="70">
        <f t="shared" si="7"/>
        <v>21386800</v>
      </c>
      <c r="F42" s="70">
        <f t="shared" si="7"/>
        <v>22049537</v>
      </c>
      <c r="G42" s="70">
        <f t="shared" si="7"/>
        <v>457471</v>
      </c>
      <c r="H42" s="70">
        <f t="shared" si="7"/>
        <v>10672</v>
      </c>
      <c r="I42" s="70">
        <f t="shared" si="7"/>
        <v>68663</v>
      </c>
      <c r="J42" s="70">
        <f t="shared" si="7"/>
        <v>536806</v>
      </c>
      <c r="K42" s="70">
        <f t="shared" si="7"/>
        <v>1741022</v>
      </c>
      <c r="L42" s="70">
        <f t="shared" si="7"/>
        <v>2454067</v>
      </c>
      <c r="M42" s="70">
        <f t="shared" si="7"/>
        <v>3323917</v>
      </c>
      <c r="N42" s="70">
        <f t="shared" si="7"/>
        <v>7519006</v>
      </c>
      <c r="O42" s="70">
        <f t="shared" si="7"/>
        <v>971285</v>
      </c>
      <c r="P42" s="70">
        <f t="shared" si="7"/>
        <v>1541242</v>
      </c>
      <c r="Q42" s="70">
        <f t="shared" si="7"/>
        <v>1043797</v>
      </c>
      <c r="R42" s="70">
        <f t="shared" si="7"/>
        <v>3556324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11612136</v>
      </c>
      <c r="X42" s="70">
        <f t="shared" si="7"/>
        <v>16537153</v>
      </c>
      <c r="Y42" s="70">
        <f t="shared" si="7"/>
        <v>-4925017</v>
      </c>
      <c r="Z42" s="72">
        <f t="shared" si="5"/>
        <v>-29.78152890040988</v>
      </c>
      <c r="AA42" s="71">
        <f aca="true" t="shared" si="8" ref="AA42:AA48">AA12+AA27</f>
        <v>22049537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9290025</v>
      </c>
      <c r="D45" s="69">
        <f t="shared" si="7"/>
        <v>0</v>
      </c>
      <c r="E45" s="70">
        <f t="shared" si="7"/>
        <v>12990020</v>
      </c>
      <c r="F45" s="70">
        <f t="shared" si="7"/>
        <v>16844986</v>
      </c>
      <c r="G45" s="70">
        <f t="shared" si="7"/>
        <v>0</v>
      </c>
      <c r="H45" s="70">
        <f t="shared" si="7"/>
        <v>17963</v>
      </c>
      <c r="I45" s="70">
        <f t="shared" si="7"/>
        <v>135925</v>
      </c>
      <c r="J45" s="70">
        <f t="shared" si="7"/>
        <v>153888</v>
      </c>
      <c r="K45" s="70">
        <f t="shared" si="7"/>
        <v>108277</v>
      </c>
      <c r="L45" s="70">
        <f t="shared" si="7"/>
        <v>212033</v>
      </c>
      <c r="M45" s="70">
        <f t="shared" si="7"/>
        <v>3493616</v>
      </c>
      <c r="N45" s="70">
        <f t="shared" si="7"/>
        <v>3813926</v>
      </c>
      <c r="O45" s="70">
        <f t="shared" si="7"/>
        <v>5748385</v>
      </c>
      <c r="P45" s="70">
        <f t="shared" si="7"/>
        <v>420737</v>
      </c>
      <c r="Q45" s="70">
        <f t="shared" si="7"/>
        <v>1239869</v>
      </c>
      <c r="R45" s="70">
        <f t="shared" si="7"/>
        <v>7408991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11376805</v>
      </c>
      <c r="X45" s="70">
        <f t="shared" si="7"/>
        <v>12633740</v>
      </c>
      <c r="Y45" s="70">
        <f t="shared" si="7"/>
        <v>-1256935</v>
      </c>
      <c r="Z45" s="72">
        <f t="shared" si="5"/>
        <v>-9.949033302885764</v>
      </c>
      <c r="AA45" s="71">
        <f t="shared" si="8"/>
        <v>16844986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86942337</v>
      </c>
      <c r="D49" s="81">
        <f t="shared" si="9"/>
        <v>0</v>
      </c>
      <c r="E49" s="82">
        <f t="shared" si="9"/>
        <v>74689669</v>
      </c>
      <c r="F49" s="82">
        <f t="shared" si="9"/>
        <v>81428433</v>
      </c>
      <c r="G49" s="82">
        <f t="shared" si="9"/>
        <v>518174</v>
      </c>
      <c r="H49" s="82">
        <f t="shared" si="9"/>
        <v>881113</v>
      </c>
      <c r="I49" s="82">
        <f t="shared" si="9"/>
        <v>2666022</v>
      </c>
      <c r="J49" s="82">
        <f t="shared" si="9"/>
        <v>4065309</v>
      </c>
      <c r="K49" s="82">
        <f t="shared" si="9"/>
        <v>6473875</v>
      </c>
      <c r="L49" s="82">
        <f t="shared" si="9"/>
        <v>4565674</v>
      </c>
      <c r="M49" s="82">
        <f t="shared" si="9"/>
        <v>9080746</v>
      </c>
      <c r="N49" s="82">
        <f t="shared" si="9"/>
        <v>20120295</v>
      </c>
      <c r="O49" s="82">
        <f t="shared" si="9"/>
        <v>8558399</v>
      </c>
      <c r="P49" s="82">
        <f t="shared" si="9"/>
        <v>2493573</v>
      </c>
      <c r="Q49" s="82">
        <f t="shared" si="9"/>
        <v>6901273</v>
      </c>
      <c r="R49" s="82">
        <f t="shared" si="9"/>
        <v>17953245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42138849</v>
      </c>
      <c r="X49" s="82">
        <f t="shared" si="9"/>
        <v>61071326</v>
      </c>
      <c r="Y49" s="82">
        <f t="shared" si="9"/>
        <v>-18932477</v>
      </c>
      <c r="Z49" s="83">
        <f t="shared" si="5"/>
        <v>-31.00059920100638</v>
      </c>
      <c r="AA49" s="84">
        <f>SUM(AA41:AA48)</f>
        <v>81428433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30293058</v>
      </c>
      <c r="D51" s="69">
        <f t="shared" si="10"/>
        <v>0</v>
      </c>
      <c r="E51" s="70">
        <f t="shared" si="10"/>
        <v>46868130</v>
      </c>
      <c r="F51" s="70">
        <f t="shared" si="10"/>
        <v>46193130</v>
      </c>
      <c r="G51" s="70">
        <f t="shared" si="10"/>
        <v>402351</v>
      </c>
      <c r="H51" s="70">
        <f t="shared" si="10"/>
        <v>1207462</v>
      </c>
      <c r="I51" s="70">
        <f t="shared" si="10"/>
        <v>1621701</v>
      </c>
      <c r="J51" s="70">
        <f t="shared" si="10"/>
        <v>3231514</v>
      </c>
      <c r="K51" s="70">
        <f t="shared" si="10"/>
        <v>2590934</v>
      </c>
      <c r="L51" s="70">
        <f t="shared" si="10"/>
        <v>2185261</v>
      </c>
      <c r="M51" s="70">
        <f t="shared" si="10"/>
        <v>2200107</v>
      </c>
      <c r="N51" s="70">
        <f t="shared" si="10"/>
        <v>6976302</v>
      </c>
      <c r="O51" s="70">
        <f t="shared" si="10"/>
        <v>1541261</v>
      </c>
      <c r="P51" s="70">
        <f t="shared" si="10"/>
        <v>1669375</v>
      </c>
      <c r="Q51" s="70">
        <f t="shared" si="10"/>
        <v>8980761</v>
      </c>
      <c r="R51" s="70">
        <f t="shared" si="10"/>
        <v>12191397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22399213</v>
      </c>
      <c r="X51" s="70">
        <f t="shared" si="10"/>
        <v>34644849</v>
      </c>
      <c r="Y51" s="70">
        <f t="shared" si="10"/>
        <v>-12245636</v>
      </c>
      <c r="Z51" s="72">
        <f>+IF(X51&lt;&gt;0,+(Y51/X51)*100,0)</f>
        <v>-35.34619533195252</v>
      </c>
      <c r="AA51" s="71">
        <f>SUM(AA57:AA61)</f>
        <v>46193130</v>
      </c>
    </row>
    <row r="52" spans="1:27" ht="12.75">
      <c r="A52" s="87" t="s">
        <v>32</v>
      </c>
      <c r="B52" s="50"/>
      <c r="C52" s="9">
        <v>14281110</v>
      </c>
      <c r="D52" s="10"/>
      <c r="E52" s="11">
        <v>23551150</v>
      </c>
      <c r="F52" s="11">
        <v>23551150</v>
      </c>
      <c r="G52" s="11">
        <v>10435</v>
      </c>
      <c r="H52" s="11">
        <v>169919</v>
      </c>
      <c r="I52" s="11">
        <v>362272</v>
      </c>
      <c r="J52" s="11">
        <v>542626</v>
      </c>
      <c r="K52" s="11">
        <v>879269</v>
      </c>
      <c r="L52" s="11">
        <v>650514</v>
      </c>
      <c r="M52" s="11">
        <v>594464</v>
      </c>
      <c r="N52" s="11">
        <v>2124247</v>
      </c>
      <c r="O52" s="11">
        <v>9940</v>
      </c>
      <c r="P52" s="11">
        <v>341991</v>
      </c>
      <c r="Q52" s="11">
        <v>7653148</v>
      </c>
      <c r="R52" s="11">
        <v>8005079</v>
      </c>
      <c r="S52" s="11"/>
      <c r="T52" s="11"/>
      <c r="U52" s="11"/>
      <c r="V52" s="11"/>
      <c r="W52" s="11">
        <v>10671952</v>
      </c>
      <c r="X52" s="11">
        <v>17663363</v>
      </c>
      <c r="Y52" s="11">
        <v>-6991411</v>
      </c>
      <c r="Z52" s="2">
        <v>-39.58</v>
      </c>
      <c r="AA52" s="15">
        <v>23551150</v>
      </c>
    </row>
    <row r="53" spans="1:27" ht="12.75">
      <c r="A53" s="87" t="s">
        <v>33</v>
      </c>
      <c r="B53" s="50"/>
      <c r="C53" s="9">
        <v>836511</v>
      </c>
      <c r="D53" s="10"/>
      <c r="E53" s="11">
        <v>1223958</v>
      </c>
      <c r="F53" s="11">
        <v>1223958</v>
      </c>
      <c r="G53" s="11">
        <v>56070</v>
      </c>
      <c r="H53" s="11">
        <v>200641</v>
      </c>
      <c r="I53" s="11">
        <v>171055</v>
      </c>
      <c r="J53" s="11">
        <v>427766</v>
      </c>
      <c r="K53" s="11">
        <v>91807</v>
      </c>
      <c r="L53" s="11">
        <v>175866</v>
      </c>
      <c r="M53" s="11">
        <v>156460</v>
      </c>
      <c r="N53" s="11">
        <v>424133</v>
      </c>
      <c r="O53" s="11">
        <v>20397</v>
      </c>
      <c r="P53" s="11">
        <v>96576</v>
      </c>
      <c r="Q53" s="11">
        <v>56325</v>
      </c>
      <c r="R53" s="11">
        <v>173298</v>
      </c>
      <c r="S53" s="11"/>
      <c r="T53" s="11"/>
      <c r="U53" s="11"/>
      <c r="V53" s="11"/>
      <c r="W53" s="11">
        <v>1025197</v>
      </c>
      <c r="X53" s="11">
        <v>917969</v>
      </c>
      <c r="Y53" s="11">
        <v>107228</v>
      </c>
      <c r="Z53" s="2">
        <v>11.68</v>
      </c>
      <c r="AA53" s="15">
        <v>1223958</v>
      </c>
    </row>
    <row r="54" spans="1:27" ht="12.75">
      <c r="A54" s="87" t="s">
        <v>34</v>
      </c>
      <c r="B54" s="50"/>
      <c r="C54" s="9">
        <v>904833</v>
      </c>
      <c r="D54" s="10"/>
      <c r="E54" s="11">
        <v>1179413</v>
      </c>
      <c r="F54" s="11">
        <v>1179413</v>
      </c>
      <c r="G54" s="11">
        <v>25580</v>
      </c>
      <c r="H54" s="11">
        <v>40527</v>
      </c>
      <c r="I54" s="11">
        <v>57520</v>
      </c>
      <c r="J54" s="11">
        <v>123627</v>
      </c>
      <c r="K54" s="11">
        <v>134130</v>
      </c>
      <c r="L54" s="11">
        <v>62494</v>
      </c>
      <c r="M54" s="11">
        <v>86569</v>
      </c>
      <c r="N54" s="11">
        <v>283193</v>
      </c>
      <c r="O54" s="11">
        <v>126752</v>
      </c>
      <c r="P54" s="11">
        <v>143135</v>
      </c>
      <c r="Q54" s="11">
        <v>123554</v>
      </c>
      <c r="R54" s="11">
        <v>393441</v>
      </c>
      <c r="S54" s="11"/>
      <c r="T54" s="11"/>
      <c r="U54" s="11"/>
      <c r="V54" s="11"/>
      <c r="W54" s="11">
        <v>800261</v>
      </c>
      <c r="X54" s="11">
        <v>884560</v>
      </c>
      <c r="Y54" s="11">
        <v>-84299</v>
      </c>
      <c r="Z54" s="2">
        <v>-9.53</v>
      </c>
      <c r="AA54" s="15">
        <v>1179413</v>
      </c>
    </row>
    <row r="55" spans="1:27" ht="12.75">
      <c r="A55" s="87" t="s">
        <v>35</v>
      </c>
      <c r="B55" s="50"/>
      <c r="C55" s="9">
        <v>2421154</v>
      </c>
      <c r="D55" s="10"/>
      <c r="E55" s="11">
        <v>1982776</v>
      </c>
      <c r="F55" s="11">
        <v>2472776</v>
      </c>
      <c r="G55" s="11">
        <v>478</v>
      </c>
      <c r="H55" s="11">
        <v>140971</v>
      </c>
      <c r="I55" s="11">
        <v>169078</v>
      </c>
      <c r="J55" s="11">
        <v>310527</v>
      </c>
      <c r="K55" s="11">
        <v>246742</v>
      </c>
      <c r="L55" s="11">
        <v>263986</v>
      </c>
      <c r="M55" s="11">
        <v>48008</v>
      </c>
      <c r="N55" s="11">
        <v>558736</v>
      </c>
      <c r="O55" s="11">
        <v>240314</v>
      </c>
      <c r="P55" s="11">
        <v>242662</v>
      </c>
      <c r="Q55" s="11">
        <v>192514</v>
      </c>
      <c r="R55" s="11">
        <v>675490</v>
      </c>
      <c r="S55" s="11"/>
      <c r="T55" s="11"/>
      <c r="U55" s="11"/>
      <c r="V55" s="11"/>
      <c r="W55" s="11">
        <v>1544753</v>
      </c>
      <c r="X55" s="11">
        <v>1854582</v>
      </c>
      <c r="Y55" s="11">
        <v>-309829</v>
      </c>
      <c r="Z55" s="2">
        <v>-16.71</v>
      </c>
      <c r="AA55" s="15">
        <v>2472776</v>
      </c>
    </row>
    <row r="56" spans="1:27" ht="12.75">
      <c r="A56" s="87" t="s">
        <v>36</v>
      </c>
      <c r="B56" s="50"/>
      <c r="C56" s="9">
        <v>4145827</v>
      </c>
      <c r="D56" s="10"/>
      <c r="E56" s="11">
        <v>4704699</v>
      </c>
      <c r="F56" s="11">
        <v>4704699</v>
      </c>
      <c r="G56" s="11">
        <v>280601</v>
      </c>
      <c r="H56" s="11">
        <v>306280</v>
      </c>
      <c r="I56" s="11">
        <v>301546</v>
      </c>
      <c r="J56" s="11">
        <v>888427</v>
      </c>
      <c r="K56" s="11">
        <v>271260</v>
      </c>
      <c r="L56" s="11">
        <v>270691</v>
      </c>
      <c r="M56" s="11">
        <v>311068</v>
      </c>
      <c r="N56" s="11">
        <v>853019</v>
      </c>
      <c r="O56" s="11">
        <v>295854</v>
      </c>
      <c r="P56" s="11">
        <v>285351</v>
      </c>
      <c r="Q56" s="11">
        <v>310452</v>
      </c>
      <c r="R56" s="11">
        <v>891657</v>
      </c>
      <c r="S56" s="11"/>
      <c r="T56" s="11"/>
      <c r="U56" s="11"/>
      <c r="V56" s="11"/>
      <c r="W56" s="11">
        <v>2633103</v>
      </c>
      <c r="X56" s="11">
        <v>3528524</v>
      </c>
      <c r="Y56" s="11">
        <v>-895421</v>
      </c>
      <c r="Z56" s="2">
        <v>-25.38</v>
      </c>
      <c r="AA56" s="15">
        <v>4704699</v>
      </c>
    </row>
    <row r="57" spans="1:27" ht="12.75">
      <c r="A57" s="88" t="s">
        <v>37</v>
      </c>
      <c r="B57" s="50"/>
      <c r="C57" s="52">
        <f aca="true" t="shared" si="11" ref="C57:Y57">SUM(C52:C56)</f>
        <v>22589435</v>
      </c>
      <c r="D57" s="53">
        <f t="shared" si="11"/>
        <v>0</v>
      </c>
      <c r="E57" s="54">
        <f t="shared" si="11"/>
        <v>32641996</v>
      </c>
      <c r="F57" s="54">
        <f t="shared" si="11"/>
        <v>33131996</v>
      </c>
      <c r="G57" s="54">
        <f t="shared" si="11"/>
        <v>373164</v>
      </c>
      <c r="H57" s="54">
        <f t="shared" si="11"/>
        <v>858338</v>
      </c>
      <c r="I57" s="54">
        <f t="shared" si="11"/>
        <v>1061471</v>
      </c>
      <c r="J57" s="54">
        <f t="shared" si="11"/>
        <v>2292973</v>
      </c>
      <c r="K57" s="54">
        <f t="shared" si="11"/>
        <v>1623208</v>
      </c>
      <c r="L57" s="54">
        <f t="shared" si="11"/>
        <v>1423551</v>
      </c>
      <c r="M57" s="54">
        <f t="shared" si="11"/>
        <v>1196569</v>
      </c>
      <c r="N57" s="54">
        <f t="shared" si="11"/>
        <v>4243328</v>
      </c>
      <c r="O57" s="54">
        <f t="shared" si="11"/>
        <v>693257</v>
      </c>
      <c r="P57" s="54">
        <f t="shared" si="11"/>
        <v>1109715</v>
      </c>
      <c r="Q57" s="54">
        <f t="shared" si="11"/>
        <v>8335993</v>
      </c>
      <c r="R57" s="54">
        <f t="shared" si="11"/>
        <v>10138965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16675266</v>
      </c>
      <c r="X57" s="54">
        <f t="shared" si="11"/>
        <v>24848998</v>
      </c>
      <c r="Y57" s="54">
        <f t="shared" si="11"/>
        <v>-8173732</v>
      </c>
      <c r="Z57" s="55">
        <f>+IF(X57&lt;&gt;0,+(Y57/X57)*100,0)</f>
        <v>-32.89360802395332</v>
      </c>
      <c r="AA57" s="56">
        <f>SUM(AA52:AA56)</f>
        <v>33131996</v>
      </c>
    </row>
    <row r="58" spans="1:27" ht="12.75">
      <c r="A58" s="89" t="s">
        <v>38</v>
      </c>
      <c r="B58" s="38"/>
      <c r="C58" s="9">
        <v>658650</v>
      </c>
      <c r="D58" s="10"/>
      <c r="E58" s="11">
        <v>1959585</v>
      </c>
      <c r="F58" s="11">
        <v>1244585</v>
      </c>
      <c r="G58" s="11">
        <v>3253</v>
      </c>
      <c r="H58" s="11">
        <v>16437</v>
      </c>
      <c r="I58" s="11">
        <v>22112</v>
      </c>
      <c r="J58" s="11">
        <v>41802</v>
      </c>
      <c r="K58" s="11">
        <v>106377</v>
      </c>
      <c r="L58" s="11">
        <v>92069</v>
      </c>
      <c r="M58" s="11">
        <v>110580</v>
      </c>
      <c r="N58" s="11">
        <v>309026</v>
      </c>
      <c r="O58" s="11">
        <v>220782</v>
      </c>
      <c r="P58" s="11">
        <v>33413</v>
      </c>
      <c r="Q58" s="11">
        <v>71965</v>
      </c>
      <c r="R58" s="11">
        <v>326160</v>
      </c>
      <c r="S58" s="11"/>
      <c r="T58" s="11"/>
      <c r="U58" s="11"/>
      <c r="V58" s="11"/>
      <c r="W58" s="11">
        <v>676988</v>
      </c>
      <c r="X58" s="11">
        <v>933439</v>
      </c>
      <c r="Y58" s="11">
        <v>-256451</v>
      </c>
      <c r="Z58" s="2">
        <v>-27.47</v>
      </c>
      <c r="AA58" s="15">
        <v>1244585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7044973</v>
      </c>
      <c r="D61" s="10"/>
      <c r="E61" s="11">
        <v>12266549</v>
      </c>
      <c r="F61" s="11">
        <v>11816549</v>
      </c>
      <c r="G61" s="11">
        <v>25934</v>
      </c>
      <c r="H61" s="11">
        <v>332687</v>
      </c>
      <c r="I61" s="11">
        <v>538118</v>
      </c>
      <c r="J61" s="11">
        <v>896739</v>
      </c>
      <c r="K61" s="11">
        <v>861349</v>
      </c>
      <c r="L61" s="11">
        <v>669641</v>
      </c>
      <c r="M61" s="11">
        <v>892958</v>
      </c>
      <c r="N61" s="11">
        <v>2423948</v>
      </c>
      <c r="O61" s="11">
        <v>627222</v>
      </c>
      <c r="P61" s="11">
        <v>526247</v>
      </c>
      <c r="Q61" s="11">
        <v>572803</v>
      </c>
      <c r="R61" s="11">
        <v>1726272</v>
      </c>
      <c r="S61" s="11"/>
      <c r="T61" s="11"/>
      <c r="U61" s="11"/>
      <c r="V61" s="11"/>
      <c r="W61" s="11">
        <v>5046959</v>
      </c>
      <c r="X61" s="11">
        <v>8862412</v>
      </c>
      <c r="Y61" s="11">
        <v>-3815453</v>
      </c>
      <c r="Z61" s="2">
        <v>-43.05</v>
      </c>
      <c r="AA61" s="15">
        <v>11816549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>
        <v>46868129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46868129</v>
      </c>
      <c r="F68" s="11"/>
      <c r="G68" s="11">
        <v>402352</v>
      </c>
      <c r="H68" s="11">
        <v>1207462</v>
      </c>
      <c r="I68" s="11">
        <v>1621700</v>
      </c>
      <c r="J68" s="11">
        <v>3231514</v>
      </c>
      <c r="K68" s="11">
        <v>2590933</v>
      </c>
      <c r="L68" s="11">
        <v>2185260</v>
      </c>
      <c r="M68" s="11">
        <v>2200105</v>
      </c>
      <c r="N68" s="11">
        <v>6976298</v>
      </c>
      <c r="O68" s="11">
        <v>1542254</v>
      </c>
      <c r="P68" s="11">
        <v>1669372</v>
      </c>
      <c r="Q68" s="11">
        <v>8980759</v>
      </c>
      <c r="R68" s="11">
        <v>12192385</v>
      </c>
      <c r="S68" s="11"/>
      <c r="T68" s="11"/>
      <c r="U68" s="11"/>
      <c r="V68" s="11"/>
      <c r="W68" s="11">
        <v>22400197</v>
      </c>
      <c r="X68" s="11"/>
      <c r="Y68" s="11">
        <v>22400197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93736258</v>
      </c>
      <c r="F69" s="82">
        <f t="shared" si="12"/>
        <v>0</v>
      </c>
      <c r="G69" s="82">
        <f t="shared" si="12"/>
        <v>402352</v>
      </c>
      <c r="H69" s="82">
        <f t="shared" si="12"/>
        <v>1207462</v>
      </c>
      <c r="I69" s="82">
        <f t="shared" si="12"/>
        <v>1621700</v>
      </c>
      <c r="J69" s="82">
        <f t="shared" si="12"/>
        <v>3231514</v>
      </c>
      <c r="K69" s="82">
        <f t="shared" si="12"/>
        <v>2590933</v>
      </c>
      <c r="L69" s="82">
        <f t="shared" si="12"/>
        <v>2185260</v>
      </c>
      <c r="M69" s="82">
        <f t="shared" si="12"/>
        <v>2200105</v>
      </c>
      <c r="N69" s="82">
        <f t="shared" si="12"/>
        <v>6976298</v>
      </c>
      <c r="O69" s="82">
        <f t="shared" si="12"/>
        <v>1542254</v>
      </c>
      <c r="P69" s="82">
        <f t="shared" si="12"/>
        <v>1669372</v>
      </c>
      <c r="Q69" s="82">
        <f t="shared" si="12"/>
        <v>8980759</v>
      </c>
      <c r="R69" s="82">
        <f t="shared" si="12"/>
        <v>12192385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22400197</v>
      </c>
      <c r="X69" s="82">
        <f t="shared" si="12"/>
        <v>0</v>
      </c>
      <c r="Y69" s="82">
        <f t="shared" si="12"/>
        <v>22400197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6439699</v>
      </c>
      <c r="D5" s="45">
        <f t="shared" si="0"/>
        <v>0</v>
      </c>
      <c r="E5" s="46">
        <f t="shared" si="0"/>
        <v>11304780</v>
      </c>
      <c r="F5" s="46">
        <f t="shared" si="0"/>
        <v>11304780</v>
      </c>
      <c r="G5" s="46">
        <f t="shared" si="0"/>
        <v>8128</v>
      </c>
      <c r="H5" s="46">
        <f t="shared" si="0"/>
        <v>74377</v>
      </c>
      <c r="I5" s="46">
        <f t="shared" si="0"/>
        <v>151259</v>
      </c>
      <c r="J5" s="46">
        <f t="shared" si="0"/>
        <v>233764</v>
      </c>
      <c r="K5" s="46">
        <f t="shared" si="0"/>
        <v>562381</v>
      </c>
      <c r="L5" s="46">
        <f t="shared" si="0"/>
        <v>957532</v>
      </c>
      <c r="M5" s="46">
        <f t="shared" si="0"/>
        <v>602804</v>
      </c>
      <c r="N5" s="46">
        <f t="shared" si="0"/>
        <v>2122717</v>
      </c>
      <c r="O5" s="46">
        <f t="shared" si="0"/>
        <v>157359</v>
      </c>
      <c r="P5" s="46">
        <f t="shared" si="0"/>
        <v>61890</v>
      </c>
      <c r="Q5" s="46">
        <f t="shared" si="0"/>
        <v>3152126</v>
      </c>
      <c r="R5" s="46">
        <f t="shared" si="0"/>
        <v>3371375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5727856</v>
      </c>
      <c r="X5" s="46">
        <f t="shared" si="0"/>
        <v>8478585</v>
      </c>
      <c r="Y5" s="46">
        <f t="shared" si="0"/>
        <v>-2750729</v>
      </c>
      <c r="Z5" s="47">
        <f>+IF(X5&lt;&gt;0,+(Y5/X5)*100,0)</f>
        <v>-32.44325556681923</v>
      </c>
      <c r="AA5" s="48">
        <f>SUM(AA11:AA18)</f>
        <v>11304780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>
        <v>2895573</v>
      </c>
      <c r="D8" s="10"/>
      <c r="E8" s="11">
        <v>750000</v>
      </c>
      <c r="F8" s="11">
        <v>750000</v>
      </c>
      <c r="G8" s="11"/>
      <c r="H8" s="11"/>
      <c r="I8" s="11"/>
      <c r="J8" s="11"/>
      <c r="K8" s="11"/>
      <c r="L8" s="11"/>
      <c r="M8" s="11"/>
      <c r="N8" s="11"/>
      <c r="O8" s="11">
        <v>41482</v>
      </c>
      <c r="P8" s="11">
        <v>41482</v>
      </c>
      <c r="Q8" s="11"/>
      <c r="R8" s="11">
        <v>82964</v>
      </c>
      <c r="S8" s="11"/>
      <c r="T8" s="11"/>
      <c r="U8" s="11"/>
      <c r="V8" s="11"/>
      <c r="W8" s="11">
        <v>82964</v>
      </c>
      <c r="X8" s="11">
        <v>562500</v>
      </c>
      <c r="Y8" s="11">
        <v>-479536</v>
      </c>
      <c r="Z8" s="2">
        <v>-85.25</v>
      </c>
      <c r="AA8" s="15">
        <v>750000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2895573</v>
      </c>
      <c r="D11" s="53">
        <f t="shared" si="1"/>
        <v>0</v>
      </c>
      <c r="E11" s="54">
        <f t="shared" si="1"/>
        <v>750000</v>
      </c>
      <c r="F11" s="54">
        <f t="shared" si="1"/>
        <v>750000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41482</v>
      </c>
      <c r="P11" s="54">
        <f t="shared" si="1"/>
        <v>41482</v>
      </c>
      <c r="Q11" s="54">
        <f t="shared" si="1"/>
        <v>0</v>
      </c>
      <c r="R11" s="54">
        <f t="shared" si="1"/>
        <v>82964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82964</v>
      </c>
      <c r="X11" s="54">
        <f t="shared" si="1"/>
        <v>562500</v>
      </c>
      <c r="Y11" s="54">
        <f t="shared" si="1"/>
        <v>-479536</v>
      </c>
      <c r="Z11" s="55">
        <f>+IF(X11&lt;&gt;0,+(Y11/X11)*100,0)</f>
        <v>-85.25084444444444</v>
      </c>
      <c r="AA11" s="56">
        <f>SUM(AA6:AA10)</f>
        <v>750000</v>
      </c>
    </row>
    <row r="12" spans="1:27" ht="12.75">
      <c r="A12" s="57" t="s">
        <v>38</v>
      </c>
      <c r="B12" s="38"/>
      <c r="C12" s="9">
        <v>17081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3495795</v>
      </c>
      <c r="D15" s="10"/>
      <c r="E15" s="11">
        <v>10554780</v>
      </c>
      <c r="F15" s="11">
        <v>10554780</v>
      </c>
      <c r="G15" s="11">
        <v>8128</v>
      </c>
      <c r="H15" s="11">
        <v>74377</v>
      </c>
      <c r="I15" s="11">
        <v>151259</v>
      </c>
      <c r="J15" s="11">
        <v>233764</v>
      </c>
      <c r="K15" s="11">
        <v>562381</v>
      </c>
      <c r="L15" s="11">
        <v>957532</v>
      </c>
      <c r="M15" s="11">
        <v>602804</v>
      </c>
      <c r="N15" s="11">
        <v>2122717</v>
      </c>
      <c r="O15" s="11">
        <v>115877</v>
      </c>
      <c r="P15" s="11">
        <v>20408</v>
      </c>
      <c r="Q15" s="11">
        <v>3152126</v>
      </c>
      <c r="R15" s="11">
        <v>3288411</v>
      </c>
      <c r="S15" s="11"/>
      <c r="T15" s="11"/>
      <c r="U15" s="11"/>
      <c r="V15" s="11"/>
      <c r="W15" s="11">
        <v>5644892</v>
      </c>
      <c r="X15" s="11">
        <v>7916085</v>
      </c>
      <c r="Y15" s="11">
        <v>-2271193</v>
      </c>
      <c r="Z15" s="2">
        <v>-28.69</v>
      </c>
      <c r="AA15" s="15">
        <v>10554780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31250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2895573</v>
      </c>
      <c r="D38" s="10">
        <f t="shared" si="4"/>
        <v>0</v>
      </c>
      <c r="E38" s="11">
        <f t="shared" si="4"/>
        <v>750000</v>
      </c>
      <c r="F38" s="11">
        <f t="shared" si="4"/>
        <v>750000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41482</v>
      </c>
      <c r="P38" s="11">
        <f t="shared" si="4"/>
        <v>41482</v>
      </c>
      <c r="Q38" s="11">
        <f t="shared" si="4"/>
        <v>0</v>
      </c>
      <c r="R38" s="11">
        <f t="shared" si="4"/>
        <v>82964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82964</v>
      </c>
      <c r="X38" s="11">
        <f t="shared" si="4"/>
        <v>562500</v>
      </c>
      <c r="Y38" s="11">
        <f t="shared" si="4"/>
        <v>-479536</v>
      </c>
      <c r="Z38" s="2">
        <f t="shared" si="5"/>
        <v>-85.25084444444444</v>
      </c>
      <c r="AA38" s="15">
        <f>AA8+AA23</f>
        <v>750000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2895573</v>
      </c>
      <c r="D41" s="53">
        <f t="shared" si="6"/>
        <v>0</v>
      </c>
      <c r="E41" s="54">
        <f t="shared" si="6"/>
        <v>750000</v>
      </c>
      <c r="F41" s="54">
        <f t="shared" si="6"/>
        <v>750000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41482</v>
      </c>
      <c r="P41" s="54">
        <f t="shared" si="6"/>
        <v>41482</v>
      </c>
      <c r="Q41" s="54">
        <f t="shared" si="6"/>
        <v>0</v>
      </c>
      <c r="R41" s="54">
        <f t="shared" si="6"/>
        <v>82964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82964</v>
      </c>
      <c r="X41" s="54">
        <f t="shared" si="6"/>
        <v>562500</v>
      </c>
      <c r="Y41" s="54">
        <f t="shared" si="6"/>
        <v>-479536</v>
      </c>
      <c r="Z41" s="55">
        <f t="shared" si="5"/>
        <v>-85.25084444444444</v>
      </c>
      <c r="AA41" s="56">
        <f>SUM(AA36:AA40)</f>
        <v>750000</v>
      </c>
    </row>
    <row r="42" spans="1:27" ht="12.75">
      <c r="A42" s="57" t="s">
        <v>38</v>
      </c>
      <c r="B42" s="38"/>
      <c r="C42" s="68">
        <f aca="true" t="shared" si="7" ref="C42:Y48">C12+C27</f>
        <v>17081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3495795</v>
      </c>
      <c r="D45" s="69">
        <f t="shared" si="7"/>
        <v>0</v>
      </c>
      <c r="E45" s="70">
        <f t="shared" si="7"/>
        <v>10554780</v>
      </c>
      <c r="F45" s="70">
        <f t="shared" si="7"/>
        <v>10554780</v>
      </c>
      <c r="G45" s="70">
        <f t="shared" si="7"/>
        <v>8128</v>
      </c>
      <c r="H45" s="70">
        <f t="shared" si="7"/>
        <v>74377</v>
      </c>
      <c r="I45" s="70">
        <f t="shared" si="7"/>
        <v>151259</v>
      </c>
      <c r="J45" s="70">
        <f t="shared" si="7"/>
        <v>233764</v>
      </c>
      <c r="K45" s="70">
        <f t="shared" si="7"/>
        <v>562381</v>
      </c>
      <c r="L45" s="70">
        <f t="shared" si="7"/>
        <v>957532</v>
      </c>
      <c r="M45" s="70">
        <f t="shared" si="7"/>
        <v>602804</v>
      </c>
      <c r="N45" s="70">
        <f t="shared" si="7"/>
        <v>2122717</v>
      </c>
      <c r="O45" s="70">
        <f t="shared" si="7"/>
        <v>115877</v>
      </c>
      <c r="P45" s="70">
        <f t="shared" si="7"/>
        <v>20408</v>
      </c>
      <c r="Q45" s="70">
        <f t="shared" si="7"/>
        <v>3152126</v>
      </c>
      <c r="R45" s="70">
        <f t="shared" si="7"/>
        <v>3288411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5644892</v>
      </c>
      <c r="X45" s="70">
        <f t="shared" si="7"/>
        <v>7916085</v>
      </c>
      <c r="Y45" s="70">
        <f t="shared" si="7"/>
        <v>-2271193</v>
      </c>
      <c r="Z45" s="72">
        <f t="shared" si="5"/>
        <v>-28.690861707523354</v>
      </c>
      <c r="AA45" s="71">
        <f t="shared" si="8"/>
        <v>10554780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31250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6439699</v>
      </c>
      <c r="D49" s="81">
        <f t="shared" si="9"/>
        <v>0</v>
      </c>
      <c r="E49" s="82">
        <f t="shared" si="9"/>
        <v>11304780</v>
      </c>
      <c r="F49" s="82">
        <f t="shared" si="9"/>
        <v>11304780</v>
      </c>
      <c r="G49" s="82">
        <f t="shared" si="9"/>
        <v>8128</v>
      </c>
      <c r="H49" s="82">
        <f t="shared" si="9"/>
        <v>74377</v>
      </c>
      <c r="I49" s="82">
        <f t="shared" si="9"/>
        <v>151259</v>
      </c>
      <c r="J49" s="82">
        <f t="shared" si="9"/>
        <v>233764</v>
      </c>
      <c r="K49" s="82">
        <f t="shared" si="9"/>
        <v>562381</v>
      </c>
      <c r="L49" s="82">
        <f t="shared" si="9"/>
        <v>957532</v>
      </c>
      <c r="M49" s="82">
        <f t="shared" si="9"/>
        <v>602804</v>
      </c>
      <c r="N49" s="82">
        <f t="shared" si="9"/>
        <v>2122717</v>
      </c>
      <c r="O49" s="82">
        <f t="shared" si="9"/>
        <v>157359</v>
      </c>
      <c r="P49" s="82">
        <f t="shared" si="9"/>
        <v>61890</v>
      </c>
      <c r="Q49" s="82">
        <f t="shared" si="9"/>
        <v>3152126</v>
      </c>
      <c r="R49" s="82">
        <f t="shared" si="9"/>
        <v>3371375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5727856</v>
      </c>
      <c r="X49" s="82">
        <f t="shared" si="9"/>
        <v>8478585</v>
      </c>
      <c r="Y49" s="82">
        <f t="shared" si="9"/>
        <v>-2750729</v>
      </c>
      <c r="Z49" s="83">
        <f t="shared" si="5"/>
        <v>-32.44325556681923</v>
      </c>
      <c r="AA49" s="84">
        <f>SUM(AA41:AA48)</f>
        <v>11304780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8</v>
      </c>
      <c r="D51" s="69">
        <f t="shared" si="10"/>
        <v>0</v>
      </c>
      <c r="E51" s="70">
        <f t="shared" si="10"/>
        <v>60877160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44670840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4048000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48718840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447490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8</v>
      </c>
      <c r="D61" s="10"/>
      <c r="E61" s="11">
        <v>11710830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>
        <v>18288</v>
      </c>
      <c r="E65" s="11"/>
      <c r="F65" s="11">
        <v>19250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14438</v>
      </c>
      <c r="Y65" s="11">
        <v>-14438</v>
      </c>
      <c r="Z65" s="2">
        <v>-100</v>
      </c>
      <c r="AA65" s="15"/>
    </row>
    <row r="66" spans="1:27" ht="12.75">
      <c r="A66" s="89" t="s">
        <v>54</v>
      </c>
      <c r="B66" s="96"/>
      <c r="C66" s="12"/>
      <c r="D66" s="13">
        <v>161068</v>
      </c>
      <c r="E66" s="14">
        <v>60877160</v>
      </c>
      <c r="F66" s="14">
        <v>169545</v>
      </c>
      <c r="G66" s="14">
        <v>1195811</v>
      </c>
      <c r="H66" s="14">
        <v>7955613</v>
      </c>
      <c r="I66" s="14">
        <v>6648152</v>
      </c>
      <c r="J66" s="14">
        <v>15799576</v>
      </c>
      <c r="K66" s="14">
        <v>4758345</v>
      </c>
      <c r="L66" s="14">
        <v>7830359</v>
      </c>
      <c r="M66" s="14">
        <v>7327837</v>
      </c>
      <c r="N66" s="14">
        <v>19916541</v>
      </c>
      <c r="O66" s="14">
        <v>2454177</v>
      </c>
      <c r="P66" s="14">
        <v>2017497</v>
      </c>
      <c r="Q66" s="14">
        <v>1069973</v>
      </c>
      <c r="R66" s="14">
        <v>5541647</v>
      </c>
      <c r="S66" s="14"/>
      <c r="T66" s="14"/>
      <c r="U66" s="14"/>
      <c r="V66" s="14"/>
      <c r="W66" s="14">
        <v>41257764</v>
      </c>
      <c r="X66" s="14">
        <v>127159</v>
      </c>
      <c r="Y66" s="14">
        <v>41130605</v>
      </c>
      <c r="Z66" s="2">
        <v>32345.81</v>
      </c>
      <c r="AA66" s="22"/>
    </row>
    <row r="67" spans="1:27" ht="12.75">
      <c r="A67" s="89" t="s">
        <v>55</v>
      </c>
      <c r="B67" s="96"/>
      <c r="C67" s="9"/>
      <c r="D67" s="10">
        <v>155932</v>
      </c>
      <c r="E67" s="11"/>
      <c r="F67" s="11">
        <v>164139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123104</v>
      </c>
      <c r="Y67" s="11">
        <v>-123104</v>
      </c>
      <c r="Z67" s="2">
        <v>-100</v>
      </c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335288</v>
      </c>
      <c r="E69" s="82">
        <f t="shared" si="12"/>
        <v>60877160</v>
      </c>
      <c r="F69" s="82">
        <f t="shared" si="12"/>
        <v>352934</v>
      </c>
      <c r="G69" s="82">
        <f t="shared" si="12"/>
        <v>1195811</v>
      </c>
      <c r="H69" s="82">
        <f t="shared" si="12"/>
        <v>7955613</v>
      </c>
      <c r="I69" s="82">
        <f t="shared" si="12"/>
        <v>6648152</v>
      </c>
      <c r="J69" s="82">
        <f t="shared" si="12"/>
        <v>15799576</v>
      </c>
      <c r="K69" s="82">
        <f t="shared" si="12"/>
        <v>4758345</v>
      </c>
      <c r="L69" s="82">
        <f t="shared" si="12"/>
        <v>7830359</v>
      </c>
      <c r="M69" s="82">
        <f t="shared" si="12"/>
        <v>7327837</v>
      </c>
      <c r="N69" s="82">
        <f t="shared" si="12"/>
        <v>19916541</v>
      </c>
      <c r="O69" s="82">
        <f t="shared" si="12"/>
        <v>2454177</v>
      </c>
      <c r="P69" s="82">
        <f t="shared" si="12"/>
        <v>2017497</v>
      </c>
      <c r="Q69" s="82">
        <f t="shared" si="12"/>
        <v>1069973</v>
      </c>
      <c r="R69" s="82">
        <f t="shared" si="12"/>
        <v>5541647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41257764</v>
      </c>
      <c r="X69" s="82">
        <f t="shared" si="12"/>
        <v>264701</v>
      </c>
      <c r="Y69" s="82">
        <f t="shared" si="12"/>
        <v>40993063</v>
      </c>
      <c r="Z69" s="83">
        <f>+IF(X69&lt;&gt;0,+(Y69/X69)*100,0)</f>
        <v>15486.553885327217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66328698</v>
      </c>
      <c r="D5" s="45">
        <f t="shared" si="0"/>
        <v>0</v>
      </c>
      <c r="E5" s="46">
        <f t="shared" si="0"/>
        <v>79148317</v>
      </c>
      <c r="F5" s="46">
        <f t="shared" si="0"/>
        <v>58618451</v>
      </c>
      <c r="G5" s="46">
        <f t="shared" si="0"/>
        <v>1095</v>
      </c>
      <c r="H5" s="46">
        <f t="shared" si="0"/>
        <v>5571598</v>
      </c>
      <c r="I5" s="46">
        <f t="shared" si="0"/>
        <v>1523386</v>
      </c>
      <c r="J5" s="46">
        <f t="shared" si="0"/>
        <v>7096079</v>
      </c>
      <c r="K5" s="46">
        <f t="shared" si="0"/>
        <v>1817431</v>
      </c>
      <c r="L5" s="46">
        <f t="shared" si="0"/>
        <v>2181334</v>
      </c>
      <c r="M5" s="46">
        <f t="shared" si="0"/>
        <v>4882474</v>
      </c>
      <c r="N5" s="46">
        <f t="shared" si="0"/>
        <v>8881239</v>
      </c>
      <c r="O5" s="46">
        <f t="shared" si="0"/>
        <v>1950511</v>
      </c>
      <c r="P5" s="46">
        <f t="shared" si="0"/>
        <v>2668484</v>
      </c>
      <c r="Q5" s="46">
        <f t="shared" si="0"/>
        <v>7260541</v>
      </c>
      <c r="R5" s="46">
        <f t="shared" si="0"/>
        <v>11879536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27856854</v>
      </c>
      <c r="X5" s="46">
        <f t="shared" si="0"/>
        <v>43963841</v>
      </c>
      <c r="Y5" s="46">
        <f t="shared" si="0"/>
        <v>-16106987</v>
      </c>
      <c r="Z5" s="47">
        <f>+IF(X5&lt;&gt;0,+(Y5/X5)*100,0)</f>
        <v>-36.636896671516936</v>
      </c>
      <c r="AA5" s="48">
        <f>SUM(AA11:AA18)</f>
        <v>58618451</v>
      </c>
    </row>
    <row r="6" spans="1:27" ht="12.75">
      <c r="A6" s="49" t="s">
        <v>32</v>
      </c>
      <c r="B6" s="50"/>
      <c r="C6" s="9">
        <v>27976295</v>
      </c>
      <c r="D6" s="10"/>
      <c r="E6" s="11">
        <v>4290175</v>
      </c>
      <c r="F6" s="11">
        <v>5159121</v>
      </c>
      <c r="G6" s="11"/>
      <c r="H6" s="11"/>
      <c r="I6" s="11">
        <v>958497</v>
      </c>
      <c r="J6" s="11">
        <v>958497</v>
      </c>
      <c r="K6" s="11"/>
      <c r="L6" s="11"/>
      <c r="M6" s="11">
        <v>588706</v>
      </c>
      <c r="N6" s="11">
        <v>588706</v>
      </c>
      <c r="O6" s="11"/>
      <c r="P6" s="11">
        <v>586699</v>
      </c>
      <c r="Q6" s="11">
        <v>2508918</v>
      </c>
      <c r="R6" s="11">
        <v>3095617</v>
      </c>
      <c r="S6" s="11"/>
      <c r="T6" s="11"/>
      <c r="U6" s="11"/>
      <c r="V6" s="11"/>
      <c r="W6" s="11">
        <v>4642820</v>
      </c>
      <c r="X6" s="11">
        <v>3869341</v>
      </c>
      <c r="Y6" s="11">
        <v>773479</v>
      </c>
      <c r="Z6" s="2">
        <v>19.99</v>
      </c>
      <c r="AA6" s="15">
        <v>5159121</v>
      </c>
    </row>
    <row r="7" spans="1:27" ht="12.75">
      <c r="A7" s="49" t="s">
        <v>33</v>
      </c>
      <c r="B7" s="50"/>
      <c r="C7" s="9">
        <v>4949336</v>
      </c>
      <c r="D7" s="10"/>
      <c r="E7" s="11">
        <v>10800000</v>
      </c>
      <c r="F7" s="11">
        <v>10438462</v>
      </c>
      <c r="G7" s="11"/>
      <c r="H7" s="11">
        <v>1988432</v>
      </c>
      <c r="I7" s="11">
        <v>489565</v>
      </c>
      <c r="J7" s="11">
        <v>2477997</v>
      </c>
      <c r="K7" s="11">
        <v>214761</v>
      </c>
      <c r="L7" s="11">
        <v>445683</v>
      </c>
      <c r="M7" s="11">
        <v>140973</v>
      </c>
      <c r="N7" s="11">
        <v>801417</v>
      </c>
      <c r="O7" s="11">
        <v>778515</v>
      </c>
      <c r="P7" s="11">
        <v>86669</v>
      </c>
      <c r="Q7" s="11">
        <v>735514</v>
      </c>
      <c r="R7" s="11">
        <v>1600698</v>
      </c>
      <c r="S7" s="11"/>
      <c r="T7" s="11"/>
      <c r="U7" s="11"/>
      <c r="V7" s="11"/>
      <c r="W7" s="11">
        <v>4880112</v>
      </c>
      <c r="X7" s="11">
        <v>7828847</v>
      </c>
      <c r="Y7" s="11">
        <v>-2948735</v>
      </c>
      <c r="Z7" s="2">
        <v>-37.66</v>
      </c>
      <c r="AA7" s="15">
        <v>10438462</v>
      </c>
    </row>
    <row r="8" spans="1:27" ht="12.75">
      <c r="A8" s="49" t="s">
        <v>34</v>
      </c>
      <c r="B8" s="50"/>
      <c r="C8" s="9">
        <v>13189817</v>
      </c>
      <c r="D8" s="10"/>
      <c r="E8" s="11">
        <v>34605330</v>
      </c>
      <c r="F8" s="11">
        <v>19639154</v>
      </c>
      <c r="G8" s="11"/>
      <c r="H8" s="11">
        <v>1241460</v>
      </c>
      <c r="I8" s="11">
        <v>-1241460</v>
      </c>
      <c r="J8" s="11"/>
      <c r="K8" s="11">
        <v>1536613</v>
      </c>
      <c r="L8" s="11">
        <v>684012</v>
      </c>
      <c r="M8" s="11">
        <v>570498</v>
      </c>
      <c r="N8" s="11">
        <v>2791123</v>
      </c>
      <c r="O8" s="11">
        <v>1010902</v>
      </c>
      <c r="P8" s="11">
        <v>144000</v>
      </c>
      <c r="Q8" s="11">
        <v>1942851</v>
      </c>
      <c r="R8" s="11">
        <v>3097753</v>
      </c>
      <c r="S8" s="11"/>
      <c r="T8" s="11"/>
      <c r="U8" s="11"/>
      <c r="V8" s="11"/>
      <c r="W8" s="11">
        <v>5888876</v>
      </c>
      <c r="X8" s="11">
        <v>14729366</v>
      </c>
      <c r="Y8" s="11">
        <v>-8840490</v>
      </c>
      <c r="Z8" s="2">
        <v>-60.02</v>
      </c>
      <c r="AA8" s="15">
        <v>19639154</v>
      </c>
    </row>
    <row r="9" spans="1:27" ht="12.75">
      <c r="A9" s="49" t="s">
        <v>35</v>
      </c>
      <c r="B9" s="50"/>
      <c r="C9" s="9">
        <v>8393376</v>
      </c>
      <c r="D9" s="10"/>
      <c r="E9" s="11">
        <v>13178882</v>
      </c>
      <c r="F9" s="11">
        <v>5007350</v>
      </c>
      <c r="G9" s="11"/>
      <c r="H9" s="11">
        <v>2338664</v>
      </c>
      <c r="I9" s="11">
        <v>1206610</v>
      </c>
      <c r="J9" s="11">
        <v>3545274</v>
      </c>
      <c r="K9" s="11"/>
      <c r="L9" s="11">
        <v>268983</v>
      </c>
      <c r="M9" s="11">
        <v>412848</v>
      </c>
      <c r="N9" s="11">
        <v>681831</v>
      </c>
      <c r="O9" s="11"/>
      <c r="P9" s="11"/>
      <c r="Q9" s="11"/>
      <c r="R9" s="11"/>
      <c r="S9" s="11"/>
      <c r="T9" s="11"/>
      <c r="U9" s="11"/>
      <c r="V9" s="11"/>
      <c r="W9" s="11">
        <v>4227105</v>
      </c>
      <c r="X9" s="11">
        <v>3755513</v>
      </c>
      <c r="Y9" s="11">
        <v>471592</v>
      </c>
      <c r="Z9" s="2">
        <v>12.56</v>
      </c>
      <c r="AA9" s="15">
        <v>5007350</v>
      </c>
    </row>
    <row r="10" spans="1:27" ht="12.75">
      <c r="A10" s="49" t="s">
        <v>36</v>
      </c>
      <c r="B10" s="50"/>
      <c r="C10" s="9">
        <v>3660648</v>
      </c>
      <c r="D10" s="10"/>
      <c r="E10" s="11">
        <v>5622930</v>
      </c>
      <c r="F10" s="11">
        <v>5622930</v>
      </c>
      <c r="G10" s="11"/>
      <c r="H10" s="11"/>
      <c r="I10" s="11">
        <v>69653</v>
      </c>
      <c r="J10" s="11">
        <v>69653</v>
      </c>
      <c r="K10" s="11"/>
      <c r="L10" s="11">
        <v>696936</v>
      </c>
      <c r="M10" s="11">
        <v>786057</v>
      </c>
      <c r="N10" s="11">
        <v>1482993</v>
      </c>
      <c r="O10" s="11"/>
      <c r="P10" s="11">
        <v>1115840</v>
      </c>
      <c r="Q10" s="11">
        <v>813448</v>
      </c>
      <c r="R10" s="11">
        <v>1929288</v>
      </c>
      <c r="S10" s="11"/>
      <c r="T10" s="11"/>
      <c r="U10" s="11"/>
      <c r="V10" s="11"/>
      <c r="W10" s="11">
        <v>3481934</v>
      </c>
      <c r="X10" s="11">
        <v>4217198</v>
      </c>
      <c r="Y10" s="11">
        <v>-735264</v>
      </c>
      <c r="Z10" s="2">
        <v>-17.43</v>
      </c>
      <c r="AA10" s="15">
        <v>5622930</v>
      </c>
    </row>
    <row r="11" spans="1:27" ht="12.75">
      <c r="A11" s="51" t="s">
        <v>37</v>
      </c>
      <c r="B11" s="50"/>
      <c r="C11" s="52">
        <f aca="true" t="shared" si="1" ref="C11:Y11">SUM(C6:C10)</f>
        <v>58169472</v>
      </c>
      <c r="D11" s="53">
        <f t="shared" si="1"/>
        <v>0</v>
      </c>
      <c r="E11" s="54">
        <f t="shared" si="1"/>
        <v>68497317</v>
      </c>
      <c r="F11" s="54">
        <f t="shared" si="1"/>
        <v>45867017</v>
      </c>
      <c r="G11" s="54">
        <f t="shared" si="1"/>
        <v>0</v>
      </c>
      <c r="H11" s="54">
        <f t="shared" si="1"/>
        <v>5568556</v>
      </c>
      <c r="I11" s="54">
        <f t="shared" si="1"/>
        <v>1482865</v>
      </c>
      <c r="J11" s="54">
        <f t="shared" si="1"/>
        <v>7051421</v>
      </c>
      <c r="K11" s="54">
        <f t="shared" si="1"/>
        <v>1751374</v>
      </c>
      <c r="L11" s="54">
        <f t="shared" si="1"/>
        <v>2095614</v>
      </c>
      <c r="M11" s="54">
        <f t="shared" si="1"/>
        <v>2499082</v>
      </c>
      <c r="N11" s="54">
        <f t="shared" si="1"/>
        <v>6346070</v>
      </c>
      <c r="O11" s="54">
        <f t="shared" si="1"/>
        <v>1789417</v>
      </c>
      <c r="P11" s="54">
        <f t="shared" si="1"/>
        <v>1933208</v>
      </c>
      <c r="Q11" s="54">
        <f t="shared" si="1"/>
        <v>6000731</v>
      </c>
      <c r="R11" s="54">
        <f t="shared" si="1"/>
        <v>9723356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23120847</v>
      </c>
      <c r="X11" s="54">
        <f t="shared" si="1"/>
        <v>34400265</v>
      </c>
      <c r="Y11" s="54">
        <f t="shared" si="1"/>
        <v>-11279418</v>
      </c>
      <c r="Z11" s="55">
        <f>+IF(X11&lt;&gt;0,+(Y11/X11)*100,0)</f>
        <v>-32.78875322617428</v>
      </c>
      <c r="AA11" s="56">
        <f>SUM(AA6:AA10)</f>
        <v>45867017</v>
      </c>
    </row>
    <row r="12" spans="1:27" ht="12.75">
      <c r="A12" s="57" t="s">
        <v>38</v>
      </c>
      <c r="B12" s="38"/>
      <c r="C12" s="9">
        <v>77626</v>
      </c>
      <c r="D12" s="10"/>
      <c r="E12" s="11"/>
      <c r="F12" s="11">
        <v>20000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15000</v>
      </c>
      <c r="Y12" s="11">
        <v>-15000</v>
      </c>
      <c r="Z12" s="2">
        <v>-100</v>
      </c>
      <c r="AA12" s="15">
        <v>20000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7809130</v>
      </c>
      <c r="D15" s="10"/>
      <c r="E15" s="11">
        <v>10651000</v>
      </c>
      <c r="F15" s="11">
        <v>12731434</v>
      </c>
      <c r="G15" s="11">
        <v>1095</v>
      </c>
      <c r="H15" s="11">
        <v>3042</v>
      </c>
      <c r="I15" s="11">
        <v>40521</v>
      </c>
      <c r="J15" s="11">
        <v>44658</v>
      </c>
      <c r="K15" s="11">
        <v>66057</v>
      </c>
      <c r="L15" s="11">
        <v>85720</v>
      </c>
      <c r="M15" s="11">
        <v>2383392</v>
      </c>
      <c r="N15" s="11">
        <v>2535169</v>
      </c>
      <c r="O15" s="11">
        <v>161094</v>
      </c>
      <c r="P15" s="11">
        <v>735276</v>
      </c>
      <c r="Q15" s="11">
        <v>1259810</v>
      </c>
      <c r="R15" s="11">
        <v>2156180</v>
      </c>
      <c r="S15" s="11"/>
      <c r="T15" s="11"/>
      <c r="U15" s="11"/>
      <c r="V15" s="11"/>
      <c r="W15" s="11">
        <v>4736007</v>
      </c>
      <c r="X15" s="11">
        <v>9548576</v>
      </c>
      <c r="Y15" s="11">
        <v>-4812569</v>
      </c>
      <c r="Z15" s="2">
        <v>-50.4</v>
      </c>
      <c r="AA15" s="15">
        <v>12731434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272470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9929381</v>
      </c>
      <c r="D20" s="62">
        <f t="shared" si="2"/>
        <v>0</v>
      </c>
      <c r="E20" s="63">
        <f t="shared" si="2"/>
        <v>5072500</v>
      </c>
      <c r="F20" s="63">
        <f t="shared" si="2"/>
        <v>4740048</v>
      </c>
      <c r="G20" s="63">
        <f t="shared" si="2"/>
        <v>0</v>
      </c>
      <c r="H20" s="63">
        <f t="shared" si="2"/>
        <v>18842</v>
      </c>
      <c r="I20" s="63">
        <f t="shared" si="2"/>
        <v>192827</v>
      </c>
      <c r="J20" s="63">
        <f t="shared" si="2"/>
        <v>211669</v>
      </c>
      <c r="K20" s="63">
        <f t="shared" si="2"/>
        <v>147622</v>
      </c>
      <c r="L20" s="63">
        <f t="shared" si="2"/>
        <v>65393</v>
      </c>
      <c r="M20" s="63">
        <f t="shared" si="2"/>
        <v>381287</v>
      </c>
      <c r="N20" s="63">
        <f t="shared" si="2"/>
        <v>594302</v>
      </c>
      <c r="O20" s="63">
        <f t="shared" si="2"/>
        <v>7778</v>
      </c>
      <c r="P20" s="63">
        <f t="shared" si="2"/>
        <v>8938</v>
      </c>
      <c r="Q20" s="63">
        <f t="shared" si="2"/>
        <v>232230</v>
      </c>
      <c r="R20" s="63">
        <f t="shared" si="2"/>
        <v>248946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1054917</v>
      </c>
      <c r="X20" s="63">
        <f t="shared" si="2"/>
        <v>3555036</v>
      </c>
      <c r="Y20" s="63">
        <f t="shared" si="2"/>
        <v>-2500119</v>
      </c>
      <c r="Z20" s="64">
        <f>+IF(X20&lt;&gt;0,+(Y20/X20)*100,0)</f>
        <v>-70.32612327976425</v>
      </c>
      <c r="AA20" s="65">
        <f>SUM(AA26:AA33)</f>
        <v>4740048</v>
      </c>
    </row>
    <row r="21" spans="1:27" ht="12.75">
      <c r="A21" s="49" t="s">
        <v>32</v>
      </c>
      <c r="B21" s="50"/>
      <c r="C21" s="9">
        <v>5753909</v>
      </c>
      <c r="D21" s="10"/>
      <c r="E21" s="11">
        <v>2800000</v>
      </c>
      <c r="F21" s="11">
        <v>1978500</v>
      </c>
      <c r="G21" s="11"/>
      <c r="H21" s="11"/>
      <c r="I21" s="11">
        <v>133576</v>
      </c>
      <c r="J21" s="11">
        <v>133576</v>
      </c>
      <c r="K21" s="11">
        <v>84754</v>
      </c>
      <c r="L21" s="11">
        <v>35203</v>
      </c>
      <c r="M21" s="11">
        <v>320942</v>
      </c>
      <c r="N21" s="11">
        <v>440899</v>
      </c>
      <c r="O21" s="11"/>
      <c r="P21" s="11"/>
      <c r="Q21" s="11"/>
      <c r="R21" s="11"/>
      <c r="S21" s="11"/>
      <c r="T21" s="11"/>
      <c r="U21" s="11"/>
      <c r="V21" s="11"/>
      <c r="W21" s="11">
        <v>574475</v>
      </c>
      <c r="X21" s="11">
        <v>1483875</v>
      </c>
      <c r="Y21" s="11">
        <v>-909400</v>
      </c>
      <c r="Z21" s="2">
        <v>-61.29</v>
      </c>
      <c r="AA21" s="15">
        <v>1978500</v>
      </c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>
        <v>150672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>
        <v>2358721</v>
      </c>
      <c r="D24" s="10"/>
      <c r="E24" s="11">
        <v>1022500</v>
      </c>
      <c r="F24" s="11">
        <v>1322500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v>213506</v>
      </c>
      <c r="R24" s="11">
        <v>213506</v>
      </c>
      <c r="S24" s="11"/>
      <c r="T24" s="11"/>
      <c r="U24" s="11"/>
      <c r="V24" s="11"/>
      <c r="W24" s="11">
        <v>213506</v>
      </c>
      <c r="X24" s="11">
        <v>991875</v>
      </c>
      <c r="Y24" s="11">
        <v>-778369</v>
      </c>
      <c r="Z24" s="2">
        <v>-78.47</v>
      </c>
      <c r="AA24" s="15">
        <v>1322500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8263302</v>
      </c>
      <c r="D26" s="53">
        <f t="shared" si="3"/>
        <v>0</v>
      </c>
      <c r="E26" s="54">
        <f t="shared" si="3"/>
        <v>3822500</v>
      </c>
      <c r="F26" s="54">
        <f t="shared" si="3"/>
        <v>3301000</v>
      </c>
      <c r="G26" s="54">
        <f t="shared" si="3"/>
        <v>0</v>
      </c>
      <c r="H26" s="54">
        <f t="shared" si="3"/>
        <v>0</v>
      </c>
      <c r="I26" s="54">
        <f t="shared" si="3"/>
        <v>133576</v>
      </c>
      <c r="J26" s="54">
        <f t="shared" si="3"/>
        <v>133576</v>
      </c>
      <c r="K26" s="54">
        <f t="shared" si="3"/>
        <v>84754</v>
      </c>
      <c r="L26" s="54">
        <f t="shared" si="3"/>
        <v>35203</v>
      </c>
      <c r="M26" s="54">
        <f t="shared" si="3"/>
        <v>320942</v>
      </c>
      <c r="N26" s="54">
        <f t="shared" si="3"/>
        <v>440899</v>
      </c>
      <c r="O26" s="54">
        <f t="shared" si="3"/>
        <v>0</v>
      </c>
      <c r="P26" s="54">
        <f t="shared" si="3"/>
        <v>0</v>
      </c>
      <c r="Q26" s="54">
        <f t="shared" si="3"/>
        <v>213506</v>
      </c>
      <c r="R26" s="54">
        <f t="shared" si="3"/>
        <v>213506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787981</v>
      </c>
      <c r="X26" s="54">
        <f t="shared" si="3"/>
        <v>2475750</v>
      </c>
      <c r="Y26" s="54">
        <f t="shared" si="3"/>
        <v>-1687769</v>
      </c>
      <c r="Z26" s="55">
        <f>+IF(X26&lt;&gt;0,+(Y26/X26)*100,0)</f>
        <v>-68.17202867817834</v>
      </c>
      <c r="AA26" s="56">
        <f>SUM(AA21:AA25)</f>
        <v>3301000</v>
      </c>
    </row>
    <row r="27" spans="1:27" ht="12.75">
      <c r="A27" s="57" t="s">
        <v>38</v>
      </c>
      <c r="B27" s="67"/>
      <c r="C27" s="9">
        <v>174000</v>
      </c>
      <c r="D27" s="10"/>
      <c r="E27" s="11">
        <v>1000000</v>
      </c>
      <c r="F27" s="11">
        <v>1000000</v>
      </c>
      <c r="G27" s="11"/>
      <c r="H27" s="11">
        <v>18842</v>
      </c>
      <c r="I27" s="11">
        <v>40721</v>
      </c>
      <c r="J27" s="11">
        <v>59563</v>
      </c>
      <c r="K27" s="11">
        <v>42447</v>
      </c>
      <c r="L27" s="11">
        <v>30190</v>
      </c>
      <c r="M27" s="11">
        <v>58591</v>
      </c>
      <c r="N27" s="11">
        <v>131228</v>
      </c>
      <c r="O27" s="11">
        <v>7778</v>
      </c>
      <c r="P27" s="11">
        <v>8938</v>
      </c>
      <c r="Q27" s="11">
        <v>5241</v>
      </c>
      <c r="R27" s="11">
        <v>21957</v>
      </c>
      <c r="S27" s="11"/>
      <c r="T27" s="11"/>
      <c r="U27" s="11"/>
      <c r="V27" s="11"/>
      <c r="W27" s="11">
        <v>212748</v>
      </c>
      <c r="X27" s="11">
        <v>750000</v>
      </c>
      <c r="Y27" s="11">
        <v>-537252</v>
      </c>
      <c r="Z27" s="2">
        <v>-71.63</v>
      </c>
      <c r="AA27" s="15">
        <v>1000000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1442864</v>
      </c>
      <c r="D30" s="10"/>
      <c r="E30" s="11">
        <v>250000</v>
      </c>
      <c r="F30" s="11">
        <v>439048</v>
      </c>
      <c r="G30" s="11"/>
      <c r="H30" s="11"/>
      <c r="I30" s="11">
        <v>18530</v>
      </c>
      <c r="J30" s="11">
        <v>18530</v>
      </c>
      <c r="K30" s="11">
        <v>20421</v>
      </c>
      <c r="L30" s="11"/>
      <c r="M30" s="11">
        <v>1754</v>
      </c>
      <c r="N30" s="11">
        <v>22175</v>
      </c>
      <c r="O30" s="11"/>
      <c r="P30" s="11"/>
      <c r="Q30" s="11">
        <v>13483</v>
      </c>
      <c r="R30" s="11">
        <v>13483</v>
      </c>
      <c r="S30" s="11"/>
      <c r="T30" s="11"/>
      <c r="U30" s="11"/>
      <c r="V30" s="11"/>
      <c r="W30" s="11">
        <v>54188</v>
      </c>
      <c r="X30" s="11">
        <v>329286</v>
      </c>
      <c r="Y30" s="11">
        <v>-275098</v>
      </c>
      <c r="Z30" s="2">
        <v>-83.54</v>
      </c>
      <c r="AA30" s="15">
        <v>439048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>
        <v>49215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33730204</v>
      </c>
      <c r="D36" s="10">
        <f t="shared" si="4"/>
        <v>0</v>
      </c>
      <c r="E36" s="11">
        <f t="shared" si="4"/>
        <v>7090175</v>
      </c>
      <c r="F36" s="11">
        <f t="shared" si="4"/>
        <v>7137621</v>
      </c>
      <c r="G36" s="11">
        <f t="shared" si="4"/>
        <v>0</v>
      </c>
      <c r="H36" s="11">
        <f t="shared" si="4"/>
        <v>0</v>
      </c>
      <c r="I36" s="11">
        <f t="shared" si="4"/>
        <v>1092073</v>
      </c>
      <c r="J36" s="11">
        <f t="shared" si="4"/>
        <v>1092073</v>
      </c>
      <c r="K36" s="11">
        <f t="shared" si="4"/>
        <v>84754</v>
      </c>
      <c r="L36" s="11">
        <f t="shared" si="4"/>
        <v>35203</v>
      </c>
      <c r="M36" s="11">
        <f t="shared" si="4"/>
        <v>909648</v>
      </c>
      <c r="N36" s="11">
        <f t="shared" si="4"/>
        <v>1029605</v>
      </c>
      <c r="O36" s="11">
        <f t="shared" si="4"/>
        <v>0</v>
      </c>
      <c r="P36" s="11">
        <f t="shared" si="4"/>
        <v>586699</v>
      </c>
      <c r="Q36" s="11">
        <f t="shared" si="4"/>
        <v>2508918</v>
      </c>
      <c r="R36" s="11">
        <f t="shared" si="4"/>
        <v>3095617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5217295</v>
      </c>
      <c r="X36" s="11">
        <f t="shared" si="4"/>
        <v>5353216</v>
      </c>
      <c r="Y36" s="11">
        <f t="shared" si="4"/>
        <v>-135921</v>
      </c>
      <c r="Z36" s="2">
        <f aca="true" t="shared" si="5" ref="Z36:Z49">+IF(X36&lt;&gt;0,+(Y36/X36)*100,0)</f>
        <v>-2.5390531598201904</v>
      </c>
      <c r="AA36" s="15">
        <f>AA6+AA21</f>
        <v>7137621</v>
      </c>
    </row>
    <row r="37" spans="1:27" ht="12.75">
      <c r="A37" s="49" t="s">
        <v>33</v>
      </c>
      <c r="B37" s="50"/>
      <c r="C37" s="9">
        <f t="shared" si="4"/>
        <v>4949336</v>
      </c>
      <c r="D37" s="10">
        <f t="shared" si="4"/>
        <v>0</v>
      </c>
      <c r="E37" s="11">
        <f t="shared" si="4"/>
        <v>10800000</v>
      </c>
      <c r="F37" s="11">
        <f t="shared" si="4"/>
        <v>10438462</v>
      </c>
      <c r="G37" s="11">
        <f t="shared" si="4"/>
        <v>0</v>
      </c>
      <c r="H37" s="11">
        <f t="shared" si="4"/>
        <v>1988432</v>
      </c>
      <c r="I37" s="11">
        <f t="shared" si="4"/>
        <v>489565</v>
      </c>
      <c r="J37" s="11">
        <f t="shared" si="4"/>
        <v>2477997</v>
      </c>
      <c r="K37" s="11">
        <f t="shared" si="4"/>
        <v>214761</v>
      </c>
      <c r="L37" s="11">
        <f t="shared" si="4"/>
        <v>445683</v>
      </c>
      <c r="M37" s="11">
        <f t="shared" si="4"/>
        <v>140973</v>
      </c>
      <c r="N37" s="11">
        <f t="shared" si="4"/>
        <v>801417</v>
      </c>
      <c r="O37" s="11">
        <f t="shared" si="4"/>
        <v>778515</v>
      </c>
      <c r="P37" s="11">
        <f t="shared" si="4"/>
        <v>86669</v>
      </c>
      <c r="Q37" s="11">
        <f t="shared" si="4"/>
        <v>735514</v>
      </c>
      <c r="R37" s="11">
        <f t="shared" si="4"/>
        <v>1600698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4880112</v>
      </c>
      <c r="X37" s="11">
        <f t="shared" si="4"/>
        <v>7828847</v>
      </c>
      <c r="Y37" s="11">
        <f t="shared" si="4"/>
        <v>-2948735</v>
      </c>
      <c r="Z37" s="2">
        <f t="shared" si="5"/>
        <v>-37.66499715730809</v>
      </c>
      <c r="AA37" s="15">
        <f>AA7+AA22</f>
        <v>10438462</v>
      </c>
    </row>
    <row r="38" spans="1:27" ht="12.75">
      <c r="A38" s="49" t="s">
        <v>34</v>
      </c>
      <c r="B38" s="50"/>
      <c r="C38" s="9">
        <f t="shared" si="4"/>
        <v>13340489</v>
      </c>
      <c r="D38" s="10">
        <f t="shared" si="4"/>
        <v>0</v>
      </c>
      <c r="E38" s="11">
        <f t="shared" si="4"/>
        <v>34605330</v>
      </c>
      <c r="F38" s="11">
        <f t="shared" si="4"/>
        <v>19639154</v>
      </c>
      <c r="G38" s="11">
        <f t="shared" si="4"/>
        <v>0</v>
      </c>
      <c r="H38" s="11">
        <f t="shared" si="4"/>
        <v>1241460</v>
      </c>
      <c r="I38" s="11">
        <f t="shared" si="4"/>
        <v>-1241460</v>
      </c>
      <c r="J38" s="11">
        <f t="shared" si="4"/>
        <v>0</v>
      </c>
      <c r="K38" s="11">
        <f t="shared" si="4"/>
        <v>1536613</v>
      </c>
      <c r="L38" s="11">
        <f t="shared" si="4"/>
        <v>684012</v>
      </c>
      <c r="M38" s="11">
        <f t="shared" si="4"/>
        <v>570498</v>
      </c>
      <c r="N38" s="11">
        <f t="shared" si="4"/>
        <v>2791123</v>
      </c>
      <c r="O38" s="11">
        <f t="shared" si="4"/>
        <v>1010902</v>
      </c>
      <c r="P38" s="11">
        <f t="shared" si="4"/>
        <v>144000</v>
      </c>
      <c r="Q38" s="11">
        <f t="shared" si="4"/>
        <v>1942851</v>
      </c>
      <c r="R38" s="11">
        <f t="shared" si="4"/>
        <v>3097753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5888876</v>
      </c>
      <c r="X38" s="11">
        <f t="shared" si="4"/>
        <v>14729366</v>
      </c>
      <c r="Y38" s="11">
        <f t="shared" si="4"/>
        <v>-8840490</v>
      </c>
      <c r="Z38" s="2">
        <f t="shared" si="5"/>
        <v>-60.01948760048463</v>
      </c>
      <c r="AA38" s="15">
        <f>AA8+AA23</f>
        <v>19639154</v>
      </c>
    </row>
    <row r="39" spans="1:27" ht="12.75">
      <c r="A39" s="49" t="s">
        <v>35</v>
      </c>
      <c r="B39" s="50"/>
      <c r="C39" s="9">
        <f t="shared" si="4"/>
        <v>10752097</v>
      </c>
      <c r="D39" s="10">
        <f t="shared" si="4"/>
        <v>0</v>
      </c>
      <c r="E39" s="11">
        <f t="shared" si="4"/>
        <v>14201382</v>
      </c>
      <c r="F39" s="11">
        <f t="shared" si="4"/>
        <v>6329850</v>
      </c>
      <c r="G39" s="11">
        <f t="shared" si="4"/>
        <v>0</v>
      </c>
      <c r="H39" s="11">
        <f t="shared" si="4"/>
        <v>2338664</v>
      </c>
      <c r="I39" s="11">
        <f t="shared" si="4"/>
        <v>1206610</v>
      </c>
      <c r="J39" s="11">
        <f t="shared" si="4"/>
        <v>3545274</v>
      </c>
      <c r="K39" s="11">
        <f t="shared" si="4"/>
        <v>0</v>
      </c>
      <c r="L39" s="11">
        <f t="shared" si="4"/>
        <v>268983</v>
      </c>
      <c r="M39" s="11">
        <f t="shared" si="4"/>
        <v>412848</v>
      </c>
      <c r="N39" s="11">
        <f t="shared" si="4"/>
        <v>681831</v>
      </c>
      <c r="O39" s="11">
        <f t="shared" si="4"/>
        <v>0</v>
      </c>
      <c r="P39" s="11">
        <f t="shared" si="4"/>
        <v>0</v>
      </c>
      <c r="Q39" s="11">
        <f t="shared" si="4"/>
        <v>213506</v>
      </c>
      <c r="R39" s="11">
        <f t="shared" si="4"/>
        <v>213506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4440611</v>
      </c>
      <c r="X39" s="11">
        <f t="shared" si="4"/>
        <v>4747388</v>
      </c>
      <c r="Y39" s="11">
        <f t="shared" si="4"/>
        <v>-306777</v>
      </c>
      <c r="Z39" s="2">
        <f t="shared" si="5"/>
        <v>-6.462016586805206</v>
      </c>
      <c r="AA39" s="15">
        <f>AA9+AA24</f>
        <v>6329850</v>
      </c>
    </row>
    <row r="40" spans="1:27" ht="12.75">
      <c r="A40" s="49" t="s">
        <v>36</v>
      </c>
      <c r="B40" s="50"/>
      <c r="C40" s="9">
        <f t="shared" si="4"/>
        <v>3660648</v>
      </c>
      <c r="D40" s="10">
        <f t="shared" si="4"/>
        <v>0</v>
      </c>
      <c r="E40" s="11">
        <f t="shared" si="4"/>
        <v>5622930</v>
      </c>
      <c r="F40" s="11">
        <f t="shared" si="4"/>
        <v>5622930</v>
      </c>
      <c r="G40" s="11">
        <f t="shared" si="4"/>
        <v>0</v>
      </c>
      <c r="H40" s="11">
        <f t="shared" si="4"/>
        <v>0</v>
      </c>
      <c r="I40" s="11">
        <f t="shared" si="4"/>
        <v>69653</v>
      </c>
      <c r="J40" s="11">
        <f t="shared" si="4"/>
        <v>69653</v>
      </c>
      <c r="K40" s="11">
        <f t="shared" si="4"/>
        <v>0</v>
      </c>
      <c r="L40" s="11">
        <f t="shared" si="4"/>
        <v>696936</v>
      </c>
      <c r="M40" s="11">
        <f t="shared" si="4"/>
        <v>786057</v>
      </c>
      <c r="N40" s="11">
        <f t="shared" si="4"/>
        <v>1482993</v>
      </c>
      <c r="O40" s="11">
        <f t="shared" si="4"/>
        <v>0</v>
      </c>
      <c r="P40" s="11">
        <f t="shared" si="4"/>
        <v>1115840</v>
      </c>
      <c r="Q40" s="11">
        <f t="shared" si="4"/>
        <v>813448</v>
      </c>
      <c r="R40" s="11">
        <f t="shared" si="4"/>
        <v>1929288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3481934</v>
      </c>
      <c r="X40" s="11">
        <f t="shared" si="4"/>
        <v>4217198</v>
      </c>
      <c r="Y40" s="11">
        <f t="shared" si="4"/>
        <v>-735264</v>
      </c>
      <c r="Z40" s="2">
        <f t="shared" si="5"/>
        <v>-17.434893974624856</v>
      </c>
      <c r="AA40" s="15">
        <f>AA10+AA25</f>
        <v>5622930</v>
      </c>
    </row>
    <row r="41" spans="1:27" ht="12.75">
      <c r="A41" s="51" t="s">
        <v>37</v>
      </c>
      <c r="B41" s="50"/>
      <c r="C41" s="52">
        <f aca="true" t="shared" si="6" ref="C41:Y41">SUM(C36:C40)</f>
        <v>66432774</v>
      </c>
      <c r="D41" s="53">
        <f t="shared" si="6"/>
        <v>0</v>
      </c>
      <c r="E41" s="54">
        <f t="shared" si="6"/>
        <v>72319817</v>
      </c>
      <c r="F41" s="54">
        <f t="shared" si="6"/>
        <v>49168017</v>
      </c>
      <c r="G41" s="54">
        <f t="shared" si="6"/>
        <v>0</v>
      </c>
      <c r="H41" s="54">
        <f t="shared" si="6"/>
        <v>5568556</v>
      </c>
      <c r="I41" s="54">
        <f t="shared" si="6"/>
        <v>1616441</v>
      </c>
      <c r="J41" s="54">
        <f t="shared" si="6"/>
        <v>7184997</v>
      </c>
      <c r="K41" s="54">
        <f t="shared" si="6"/>
        <v>1836128</v>
      </c>
      <c r="L41" s="54">
        <f t="shared" si="6"/>
        <v>2130817</v>
      </c>
      <c r="M41" s="54">
        <f t="shared" si="6"/>
        <v>2820024</v>
      </c>
      <c r="N41" s="54">
        <f t="shared" si="6"/>
        <v>6786969</v>
      </c>
      <c r="O41" s="54">
        <f t="shared" si="6"/>
        <v>1789417</v>
      </c>
      <c r="P41" s="54">
        <f t="shared" si="6"/>
        <v>1933208</v>
      </c>
      <c r="Q41" s="54">
        <f t="shared" si="6"/>
        <v>6214237</v>
      </c>
      <c r="R41" s="54">
        <f t="shared" si="6"/>
        <v>9936862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23908828</v>
      </c>
      <c r="X41" s="54">
        <f t="shared" si="6"/>
        <v>36876015</v>
      </c>
      <c r="Y41" s="54">
        <f t="shared" si="6"/>
        <v>-12967187</v>
      </c>
      <c r="Z41" s="55">
        <f t="shared" si="5"/>
        <v>-35.164284969512025</v>
      </c>
      <c r="AA41" s="56">
        <f>SUM(AA36:AA40)</f>
        <v>49168017</v>
      </c>
    </row>
    <row r="42" spans="1:27" ht="12.75">
      <c r="A42" s="57" t="s">
        <v>38</v>
      </c>
      <c r="B42" s="38"/>
      <c r="C42" s="68">
        <f aca="true" t="shared" si="7" ref="C42:Y48">C12+C27</f>
        <v>251626</v>
      </c>
      <c r="D42" s="69">
        <f t="shared" si="7"/>
        <v>0</v>
      </c>
      <c r="E42" s="70">
        <f t="shared" si="7"/>
        <v>1000000</v>
      </c>
      <c r="F42" s="70">
        <f t="shared" si="7"/>
        <v>1020000</v>
      </c>
      <c r="G42" s="70">
        <f t="shared" si="7"/>
        <v>0</v>
      </c>
      <c r="H42" s="70">
        <f t="shared" si="7"/>
        <v>18842</v>
      </c>
      <c r="I42" s="70">
        <f t="shared" si="7"/>
        <v>40721</v>
      </c>
      <c r="J42" s="70">
        <f t="shared" si="7"/>
        <v>59563</v>
      </c>
      <c r="K42" s="70">
        <f t="shared" si="7"/>
        <v>42447</v>
      </c>
      <c r="L42" s="70">
        <f t="shared" si="7"/>
        <v>30190</v>
      </c>
      <c r="M42" s="70">
        <f t="shared" si="7"/>
        <v>58591</v>
      </c>
      <c r="N42" s="70">
        <f t="shared" si="7"/>
        <v>131228</v>
      </c>
      <c r="O42" s="70">
        <f t="shared" si="7"/>
        <v>7778</v>
      </c>
      <c r="P42" s="70">
        <f t="shared" si="7"/>
        <v>8938</v>
      </c>
      <c r="Q42" s="70">
        <f t="shared" si="7"/>
        <v>5241</v>
      </c>
      <c r="R42" s="70">
        <f t="shared" si="7"/>
        <v>21957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212748</v>
      </c>
      <c r="X42" s="70">
        <f t="shared" si="7"/>
        <v>765000</v>
      </c>
      <c r="Y42" s="70">
        <f t="shared" si="7"/>
        <v>-552252</v>
      </c>
      <c r="Z42" s="72">
        <f t="shared" si="5"/>
        <v>-72.18980392156863</v>
      </c>
      <c r="AA42" s="71">
        <f aca="true" t="shared" si="8" ref="AA42:AA48">AA12+AA27</f>
        <v>1020000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9251994</v>
      </c>
      <c r="D45" s="69">
        <f t="shared" si="7"/>
        <v>0</v>
      </c>
      <c r="E45" s="70">
        <f t="shared" si="7"/>
        <v>10901000</v>
      </c>
      <c r="F45" s="70">
        <f t="shared" si="7"/>
        <v>13170482</v>
      </c>
      <c r="G45" s="70">
        <f t="shared" si="7"/>
        <v>1095</v>
      </c>
      <c r="H45" s="70">
        <f t="shared" si="7"/>
        <v>3042</v>
      </c>
      <c r="I45" s="70">
        <f t="shared" si="7"/>
        <v>59051</v>
      </c>
      <c r="J45" s="70">
        <f t="shared" si="7"/>
        <v>63188</v>
      </c>
      <c r="K45" s="70">
        <f t="shared" si="7"/>
        <v>86478</v>
      </c>
      <c r="L45" s="70">
        <f t="shared" si="7"/>
        <v>85720</v>
      </c>
      <c r="M45" s="70">
        <f t="shared" si="7"/>
        <v>2385146</v>
      </c>
      <c r="N45" s="70">
        <f t="shared" si="7"/>
        <v>2557344</v>
      </c>
      <c r="O45" s="70">
        <f t="shared" si="7"/>
        <v>161094</v>
      </c>
      <c r="P45" s="70">
        <f t="shared" si="7"/>
        <v>735276</v>
      </c>
      <c r="Q45" s="70">
        <f t="shared" si="7"/>
        <v>1273293</v>
      </c>
      <c r="R45" s="70">
        <f t="shared" si="7"/>
        <v>2169663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4790195</v>
      </c>
      <c r="X45" s="70">
        <f t="shared" si="7"/>
        <v>9877862</v>
      </c>
      <c r="Y45" s="70">
        <f t="shared" si="7"/>
        <v>-5087667</v>
      </c>
      <c r="Z45" s="72">
        <f t="shared" si="5"/>
        <v>-51.505750940841246</v>
      </c>
      <c r="AA45" s="71">
        <f t="shared" si="8"/>
        <v>13170482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321685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76258079</v>
      </c>
      <c r="D49" s="81">
        <f t="shared" si="9"/>
        <v>0</v>
      </c>
      <c r="E49" s="82">
        <f t="shared" si="9"/>
        <v>84220817</v>
      </c>
      <c r="F49" s="82">
        <f t="shared" si="9"/>
        <v>63358499</v>
      </c>
      <c r="G49" s="82">
        <f t="shared" si="9"/>
        <v>1095</v>
      </c>
      <c r="H49" s="82">
        <f t="shared" si="9"/>
        <v>5590440</v>
      </c>
      <c r="I49" s="82">
        <f t="shared" si="9"/>
        <v>1716213</v>
      </c>
      <c r="J49" s="82">
        <f t="shared" si="9"/>
        <v>7307748</v>
      </c>
      <c r="K49" s="82">
        <f t="shared" si="9"/>
        <v>1965053</v>
      </c>
      <c r="L49" s="82">
        <f t="shared" si="9"/>
        <v>2246727</v>
      </c>
      <c r="M49" s="82">
        <f t="shared" si="9"/>
        <v>5263761</v>
      </c>
      <c r="N49" s="82">
        <f t="shared" si="9"/>
        <v>9475541</v>
      </c>
      <c r="O49" s="82">
        <f t="shared" si="9"/>
        <v>1958289</v>
      </c>
      <c r="P49" s="82">
        <f t="shared" si="9"/>
        <v>2677422</v>
      </c>
      <c r="Q49" s="82">
        <f t="shared" si="9"/>
        <v>7492771</v>
      </c>
      <c r="R49" s="82">
        <f t="shared" si="9"/>
        <v>12128482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28911771</v>
      </c>
      <c r="X49" s="82">
        <f t="shared" si="9"/>
        <v>47518877</v>
      </c>
      <c r="Y49" s="82">
        <f t="shared" si="9"/>
        <v>-18607106</v>
      </c>
      <c r="Z49" s="83">
        <f t="shared" si="5"/>
        <v>-39.1572932163359</v>
      </c>
      <c r="AA49" s="84">
        <f>SUM(AA41:AA48)</f>
        <v>63358499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22196721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8069478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4443412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1618023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3059729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17190642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207080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4798999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22196721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280898</v>
      </c>
      <c r="H68" s="11">
        <v>771073</v>
      </c>
      <c r="I68" s="11">
        <v>1309469</v>
      </c>
      <c r="J68" s="11">
        <v>2361440</v>
      </c>
      <c r="K68" s="11">
        <v>1407090</v>
      </c>
      <c r="L68" s="11">
        <v>1348811</v>
      </c>
      <c r="M68" s="11">
        <v>1629261</v>
      </c>
      <c r="N68" s="11">
        <v>4385162</v>
      </c>
      <c r="O68" s="11">
        <v>839656</v>
      </c>
      <c r="P68" s="11">
        <v>1130275</v>
      </c>
      <c r="Q68" s="11">
        <v>2347980</v>
      </c>
      <c r="R68" s="11">
        <v>4317911</v>
      </c>
      <c r="S68" s="11"/>
      <c r="T68" s="11"/>
      <c r="U68" s="11"/>
      <c r="V68" s="11"/>
      <c r="W68" s="11">
        <v>11064513</v>
      </c>
      <c r="X68" s="11"/>
      <c r="Y68" s="11">
        <v>11064513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22196721</v>
      </c>
      <c r="F69" s="82">
        <f t="shared" si="12"/>
        <v>0</v>
      </c>
      <c r="G69" s="82">
        <f t="shared" si="12"/>
        <v>280898</v>
      </c>
      <c r="H69" s="82">
        <f t="shared" si="12"/>
        <v>771073</v>
      </c>
      <c r="I69" s="82">
        <f t="shared" si="12"/>
        <v>1309469</v>
      </c>
      <c r="J69" s="82">
        <f t="shared" si="12"/>
        <v>2361440</v>
      </c>
      <c r="K69" s="82">
        <f t="shared" si="12"/>
        <v>1407090</v>
      </c>
      <c r="L69" s="82">
        <f t="shared" si="12"/>
        <v>1348811</v>
      </c>
      <c r="M69" s="82">
        <f t="shared" si="12"/>
        <v>1629261</v>
      </c>
      <c r="N69" s="82">
        <f t="shared" si="12"/>
        <v>4385162</v>
      </c>
      <c r="O69" s="82">
        <f t="shared" si="12"/>
        <v>839656</v>
      </c>
      <c r="P69" s="82">
        <f t="shared" si="12"/>
        <v>1130275</v>
      </c>
      <c r="Q69" s="82">
        <f t="shared" si="12"/>
        <v>2347980</v>
      </c>
      <c r="R69" s="82">
        <f t="shared" si="12"/>
        <v>4317911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11064513</v>
      </c>
      <c r="X69" s="82">
        <f t="shared" si="12"/>
        <v>0</v>
      </c>
      <c r="Y69" s="82">
        <f t="shared" si="12"/>
        <v>11064513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93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92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317052333</v>
      </c>
      <c r="D5" s="45">
        <f t="shared" si="0"/>
        <v>0</v>
      </c>
      <c r="E5" s="46">
        <f t="shared" si="0"/>
        <v>414239070</v>
      </c>
      <c r="F5" s="46">
        <f t="shared" si="0"/>
        <v>519750490</v>
      </c>
      <c r="G5" s="46">
        <f t="shared" si="0"/>
        <v>762151</v>
      </c>
      <c r="H5" s="46">
        <f t="shared" si="0"/>
        <v>24003037</v>
      </c>
      <c r="I5" s="46">
        <f t="shared" si="0"/>
        <v>34458428</v>
      </c>
      <c r="J5" s="46">
        <f t="shared" si="0"/>
        <v>59223616</v>
      </c>
      <c r="K5" s="46">
        <f t="shared" si="0"/>
        <v>35091096</v>
      </c>
      <c r="L5" s="46">
        <f t="shared" si="0"/>
        <v>47254799</v>
      </c>
      <c r="M5" s="46">
        <f t="shared" si="0"/>
        <v>53081268</v>
      </c>
      <c r="N5" s="46">
        <f t="shared" si="0"/>
        <v>135427163</v>
      </c>
      <c r="O5" s="46">
        <f t="shared" si="0"/>
        <v>10337869</v>
      </c>
      <c r="P5" s="46">
        <f t="shared" si="0"/>
        <v>29570650</v>
      </c>
      <c r="Q5" s="46">
        <f t="shared" si="0"/>
        <v>49928940</v>
      </c>
      <c r="R5" s="46">
        <f t="shared" si="0"/>
        <v>89837459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284488238</v>
      </c>
      <c r="X5" s="46">
        <f t="shared" si="0"/>
        <v>389812867</v>
      </c>
      <c r="Y5" s="46">
        <f t="shared" si="0"/>
        <v>-105324629</v>
      </c>
      <c r="Z5" s="47">
        <f>+IF(X5&lt;&gt;0,+(Y5/X5)*100,0)</f>
        <v>-27.01927974070697</v>
      </c>
      <c r="AA5" s="48">
        <f>SUM(AA11:AA18)</f>
        <v>519750490</v>
      </c>
    </row>
    <row r="6" spans="1:27" ht="12.75">
      <c r="A6" s="49" t="s">
        <v>32</v>
      </c>
      <c r="B6" s="50"/>
      <c r="C6" s="9">
        <v>59221648</v>
      </c>
      <c r="D6" s="10"/>
      <c r="E6" s="11">
        <v>39338068</v>
      </c>
      <c r="F6" s="11">
        <v>42534879</v>
      </c>
      <c r="G6" s="11"/>
      <c r="H6" s="11">
        <v>632838</v>
      </c>
      <c r="I6" s="11">
        <v>3288172</v>
      </c>
      <c r="J6" s="11">
        <v>3921010</v>
      </c>
      <c r="K6" s="11">
        <v>1276475</v>
      </c>
      <c r="L6" s="11">
        <v>3755724</v>
      </c>
      <c r="M6" s="11">
        <v>3296962</v>
      </c>
      <c r="N6" s="11">
        <v>8329161</v>
      </c>
      <c r="O6" s="11">
        <v>4157488</v>
      </c>
      <c r="P6" s="11">
        <v>9220951</v>
      </c>
      <c r="Q6" s="11">
        <v>12364628</v>
      </c>
      <c r="R6" s="11">
        <v>25743067</v>
      </c>
      <c r="S6" s="11"/>
      <c r="T6" s="11"/>
      <c r="U6" s="11"/>
      <c r="V6" s="11"/>
      <c r="W6" s="11">
        <v>37993238</v>
      </c>
      <c r="X6" s="11">
        <v>31901159</v>
      </c>
      <c r="Y6" s="11">
        <v>6092079</v>
      </c>
      <c r="Z6" s="2">
        <v>19.1</v>
      </c>
      <c r="AA6" s="15">
        <v>42534879</v>
      </c>
    </row>
    <row r="7" spans="1:27" ht="12.75">
      <c r="A7" s="49" t="s">
        <v>33</v>
      </c>
      <c r="B7" s="50"/>
      <c r="C7" s="9">
        <v>32510846</v>
      </c>
      <c r="D7" s="10"/>
      <c r="E7" s="11">
        <v>125242782</v>
      </c>
      <c r="F7" s="11">
        <v>139305008</v>
      </c>
      <c r="G7" s="11">
        <v>-2983</v>
      </c>
      <c r="H7" s="11">
        <v>639613</v>
      </c>
      <c r="I7" s="11">
        <v>7074132</v>
      </c>
      <c r="J7" s="11">
        <v>7710762</v>
      </c>
      <c r="K7" s="11">
        <v>1903322</v>
      </c>
      <c r="L7" s="11">
        <v>2747008</v>
      </c>
      <c r="M7" s="11">
        <v>1892526</v>
      </c>
      <c r="N7" s="11">
        <v>6542856</v>
      </c>
      <c r="O7" s="11">
        <v>684452</v>
      </c>
      <c r="P7" s="11">
        <v>3124948</v>
      </c>
      <c r="Q7" s="11">
        <v>-4453685</v>
      </c>
      <c r="R7" s="11">
        <v>-644285</v>
      </c>
      <c r="S7" s="11"/>
      <c r="T7" s="11"/>
      <c r="U7" s="11"/>
      <c r="V7" s="11"/>
      <c r="W7" s="11">
        <v>13609333</v>
      </c>
      <c r="X7" s="11">
        <v>104478756</v>
      </c>
      <c r="Y7" s="11">
        <v>-90869423</v>
      </c>
      <c r="Z7" s="2">
        <v>-86.97</v>
      </c>
      <c r="AA7" s="15">
        <v>139305008</v>
      </c>
    </row>
    <row r="8" spans="1:27" ht="12.75">
      <c r="A8" s="49" t="s">
        <v>34</v>
      </c>
      <c r="B8" s="50"/>
      <c r="C8" s="9">
        <v>73092277</v>
      </c>
      <c r="D8" s="10"/>
      <c r="E8" s="11">
        <v>57226933</v>
      </c>
      <c r="F8" s="11">
        <v>82330343</v>
      </c>
      <c r="G8" s="11"/>
      <c r="H8" s="11">
        <v>13484655</v>
      </c>
      <c r="I8" s="11">
        <v>9461335</v>
      </c>
      <c r="J8" s="11">
        <v>22945990</v>
      </c>
      <c r="K8" s="11">
        <v>9908668</v>
      </c>
      <c r="L8" s="11">
        <v>11368081</v>
      </c>
      <c r="M8" s="11">
        <v>12631463</v>
      </c>
      <c r="N8" s="11">
        <v>33908212</v>
      </c>
      <c r="O8" s="11">
        <v>1322876</v>
      </c>
      <c r="P8" s="11">
        <v>3321198</v>
      </c>
      <c r="Q8" s="11">
        <v>13733024</v>
      </c>
      <c r="R8" s="11">
        <v>18377098</v>
      </c>
      <c r="S8" s="11"/>
      <c r="T8" s="11"/>
      <c r="U8" s="11"/>
      <c r="V8" s="11"/>
      <c r="W8" s="11">
        <v>75231300</v>
      </c>
      <c r="X8" s="11">
        <v>61747757</v>
      </c>
      <c r="Y8" s="11">
        <v>13483543</v>
      </c>
      <c r="Z8" s="2">
        <v>21.84</v>
      </c>
      <c r="AA8" s="15">
        <v>82330343</v>
      </c>
    </row>
    <row r="9" spans="1:27" ht="12.75">
      <c r="A9" s="49" t="s">
        <v>35</v>
      </c>
      <c r="B9" s="50"/>
      <c r="C9" s="9">
        <v>92907284</v>
      </c>
      <c r="D9" s="10"/>
      <c r="E9" s="11">
        <v>110848267</v>
      </c>
      <c r="F9" s="11">
        <v>134143779</v>
      </c>
      <c r="G9" s="11">
        <v>698300</v>
      </c>
      <c r="H9" s="11">
        <v>7241728</v>
      </c>
      <c r="I9" s="11">
        <v>9667521</v>
      </c>
      <c r="J9" s="11">
        <v>17607549</v>
      </c>
      <c r="K9" s="11">
        <v>16967596</v>
      </c>
      <c r="L9" s="11">
        <v>18942863</v>
      </c>
      <c r="M9" s="11">
        <v>26618917</v>
      </c>
      <c r="N9" s="11">
        <v>62529376</v>
      </c>
      <c r="O9" s="11">
        <v>3270701</v>
      </c>
      <c r="P9" s="11">
        <v>8722047</v>
      </c>
      <c r="Q9" s="11">
        <v>20194100</v>
      </c>
      <c r="R9" s="11">
        <v>32186848</v>
      </c>
      <c r="S9" s="11"/>
      <c r="T9" s="11"/>
      <c r="U9" s="11"/>
      <c r="V9" s="11"/>
      <c r="W9" s="11">
        <v>112323773</v>
      </c>
      <c r="X9" s="11">
        <v>100607834</v>
      </c>
      <c r="Y9" s="11">
        <v>11715939</v>
      </c>
      <c r="Z9" s="2">
        <v>11.65</v>
      </c>
      <c r="AA9" s="15">
        <v>134143779</v>
      </c>
    </row>
    <row r="10" spans="1:27" ht="12.75">
      <c r="A10" s="49" t="s">
        <v>36</v>
      </c>
      <c r="B10" s="50"/>
      <c r="C10" s="9"/>
      <c r="D10" s="10"/>
      <c r="E10" s="11">
        <v>5375000</v>
      </c>
      <c r="F10" s="11">
        <v>19264210</v>
      </c>
      <c r="G10" s="11"/>
      <c r="H10" s="11"/>
      <c r="I10" s="11"/>
      <c r="J10" s="11"/>
      <c r="K10" s="11"/>
      <c r="L10" s="11"/>
      <c r="M10" s="11"/>
      <c r="N10" s="11"/>
      <c r="O10" s="11"/>
      <c r="P10" s="11">
        <v>28034</v>
      </c>
      <c r="Q10" s="11">
        <v>674895</v>
      </c>
      <c r="R10" s="11">
        <v>702929</v>
      </c>
      <c r="S10" s="11"/>
      <c r="T10" s="11"/>
      <c r="U10" s="11"/>
      <c r="V10" s="11"/>
      <c r="W10" s="11">
        <v>702929</v>
      </c>
      <c r="X10" s="11">
        <v>14448158</v>
      </c>
      <c r="Y10" s="11">
        <v>-13745229</v>
      </c>
      <c r="Z10" s="2">
        <v>-95.13</v>
      </c>
      <c r="AA10" s="15">
        <v>19264210</v>
      </c>
    </row>
    <row r="11" spans="1:27" ht="12.75">
      <c r="A11" s="51" t="s">
        <v>37</v>
      </c>
      <c r="B11" s="50"/>
      <c r="C11" s="52">
        <f aca="true" t="shared" si="1" ref="C11:Y11">SUM(C6:C10)</f>
        <v>257732055</v>
      </c>
      <c r="D11" s="53">
        <f t="shared" si="1"/>
        <v>0</v>
      </c>
      <c r="E11" s="54">
        <f t="shared" si="1"/>
        <v>338031050</v>
      </c>
      <c r="F11" s="54">
        <f t="shared" si="1"/>
        <v>417578219</v>
      </c>
      <c r="G11" s="54">
        <f t="shared" si="1"/>
        <v>695317</v>
      </c>
      <c r="H11" s="54">
        <f t="shared" si="1"/>
        <v>21998834</v>
      </c>
      <c r="I11" s="54">
        <f t="shared" si="1"/>
        <v>29491160</v>
      </c>
      <c r="J11" s="54">
        <f t="shared" si="1"/>
        <v>52185311</v>
      </c>
      <c r="K11" s="54">
        <f t="shared" si="1"/>
        <v>30056061</v>
      </c>
      <c r="L11" s="54">
        <f t="shared" si="1"/>
        <v>36813676</v>
      </c>
      <c r="M11" s="54">
        <f t="shared" si="1"/>
        <v>44439868</v>
      </c>
      <c r="N11" s="54">
        <f t="shared" si="1"/>
        <v>111309605</v>
      </c>
      <c r="O11" s="54">
        <f t="shared" si="1"/>
        <v>9435517</v>
      </c>
      <c r="P11" s="54">
        <f t="shared" si="1"/>
        <v>24417178</v>
      </c>
      <c r="Q11" s="54">
        <f t="shared" si="1"/>
        <v>42512962</v>
      </c>
      <c r="R11" s="54">
        <f t="shared" si="1"/>
        <v>76365657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239860573</v>
      </c>
      <c r="X11" s="54">
        <f t="shared" si="1"/>
        <v>313183664</v>
      </c>
      <c r="Y11" s="54">
        <f t="shared" si="1"/>
        <v>-73323091</v>
      </c>
      <c r="Z11" s="55">
        <f>+IF(X11&lt;&gt;0,+(Y11/X11)*100,0)</f>
        <v>-23.412169735647513</v>
      </c>
      <c r="AA11" s="56">
        <f>SUM(AA6:AA10)</f>
        <v>417578219</v>
      </c>
    </row>
    <row r="12" spans="1:27" ht="12.75">
      <c r="A12" s="57" t="s">
        <v>38</v>
      </c>
      <c r="B12" s="38"/>
      <c r="C12" s="9"/>
      <c r="D12" s="10"/>
      <c r="E12" s="11">
        <v>18330213</v>
      </c>
      <c r="F12" s="11">
        <v>40430627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30322970</v>
      </c>
      <c r="Y12" s="11">
        <v>-30322970</v>
      </c>
      <c r="Z12" s="2">
        <v>-100</v>
      </c>
      <c r="AA12" s="15">
        <v>40430627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>
        <v>66554</v>
      </c>
      <c r="D14" s="10"/>
      <c r="E14" s="11"/>
      <c r="F14" s="11"/>
      <c r="G14" s="11"/>
      <c r="H14" s="11"/>
      <c r="I14" s="11">
        <v>304441</v>
      </c>
      <c r="J14" s="11">
        <v>304441</v>
      </c>
      <c r="K14" s="11"/>
      <c r="L14" s="11"/>
      <c r="M14" s="11">
        <v>23326</v>
      </c>
      <c r="N14" s="11">
        <v>23326</v>
      </c>
      <c r="O14" s="11"/>
      <c r="P14" s="11"/>
      <c r="Q14" s="11">
        <v>16023</v>
      </c>
      <c r="R14" s="11">
        <v>16023</v>
      </c>
      <c r="S14" s="11"/>
      <c r="T14" s="11"/>
      <c r="U14" s="11"/>
      <c r="V14" s="11"/>
      <c r="W14" s="11">
        <v>343790</v>
      </c>
      <c r="X14" s="11"/>
      <c r="Y14" s="11">
        <v>343790</v>
      </c>
      <c r="Z14" s="2"/>
      <c r="AA14" s="15"/>
    </row>
    <row r="15" spans="1:27" ht="12.75">
      <c r="A15" s="57" t="s">
        <v>41</v>
      </c>
      <c r="B15" s="38" t="s">
        <v>42</v>
      </c>
      <c r="C15" s="9">
        <v>59253724</v>
      </c>
      <c r="D15" s="10"/>
      <c r="E15" s="11">
        <v>57377807</v>
      </c>
      <c r="F15" s="11">
        <v>59931092</v>
      </c>
      <c r="G15" s="11">
        <v>66834</v>
      </c>
      <c r="H15" s="11">
        <v>2004203</v>
      </c>
      <c r="I15" s="11">
        <v>4662827</v>
      </c>
      <c r="J15" s="11">
        <v>6733864</v>
      </c>
      <c r="K15" s="11">
        <v>5035035</v>
      </c>
      <c r="L15" s="11">
        <v>10441123</v>
      </c>
      <c r="M15" s="11">
        <v>8618074</v>
      </c>
      <c r="N15" s="11">
        <v>24094232</v>
      </c>
      <c r="O15" s="11">
        <v>902352</v>
      </c>
      <c r="P15" s="11">
        <v>5153472</v>
      </c>
      <c r="Q15" s="11">
        <v>7399955</v>
      </c>
      <c r="R15" s="11">
        <v>13455779</v>
      </c>
      <c r="S15" s="11"/>
      <c r="T15" s="11"/>
      <c r="U15" s="11"/>
      <c r="V15" s="11"/>
      <c r="W15" s="11">
        <v>44283875</v>
      </c>
      <c r="X15" s="11">
        <v>44948319</v>
      </c>
      <c r="Y15" s="11">
        <v>-664444</v>
      </c>
      <c r="Z15" s="2">
        <v>-1.48</v>
      </c>
      <c r="AA15" s="15">
        <v>59931092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>
        <v>500000</v>
      </c>
      <c r="F18" s="18">
        <v>1810552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1357914</v>
      </c>
      <c r="Y18" s="18">
        <v>-1357914</v>
      </c>
      <c r="Z18" s="3">
        <v>-100</v>
      </c>
      <c r="AA18" s="23">
        <v>1810552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178235372</v>
      </c>
      <c r="F20" s="63">
        <f t="shared" si="2"/>
        <v>208315462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156236598</v>
      </c>
      <c r="Y20" s="63">
        <f t="shared" si="2"/>
        <v>-156236598</v>
      </c>
      <c r="Z20" s="64">
        <f>+IF(X20&lt;&gt;0,+(Y20/X20)*100,0)</f>
        <v>-100</v>
      </c>
      <c r="AA20" s="65">
        <f>SUM(AA26:AA33)</f>
        <v>208315462</v>
      </c>
    </row>
    <row r="21" spans="1:27" ht="12.75">
      <c r="A21" s="49" t="s">
        <v>32</v>
      </c>
      <c r="B21" s="50"/>
      <c r="C21" s="9"/>
      <c r="D21" s="10"/>
      <c r="E21" s="11">
        <v>26109974</v>
      </c>
      <c r="F21" s="11">
        <v>32526576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24394932</v>
      </c>
      <c r="Y21" s="11">
        <v>-24394932</v>
      </c>
      <c r="Z21" s="2">
        <v>-100</v>
      </c>
      <c r="AA21" s="15">
        <v>32526576</v>
      </c>
    </row>
    <row r="22" spans="1:27" ht="12.75">
      <c r="A22" s="49" t="s">
        <v>33</v>
      </c>
      <c r="B22" s="50"/>
      <c r="C22" s="9"/>
      <c r="D22" s="10"/>
      <c r="E22" s="11">
        <v>23973360</v>
      </c>
      <c r="F22" s="11">
        <v>21924201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16443151</v>
      </c>
      <c r="Y22" s="11">
        <v>-16443151</v>
      </c>
      <c r="Z22" s="2">
        <v>-100</v>
      </c>
      <c r="AA22" s="15">
        <v>21924201</v>
      </c>
    </row>
    <row r="23" spans="1:27" ht="12.75">
      <c r="A23" s="49" t="s">
        <v>34</v>
      </c>
      <c r="B23" s="50"/>
      <c r="C23" s="9"/>
      <c r="D23" s="10"/>
      <c r="E23" s="11">
        <v>15711297</v>
      </c>
      <c r="F23" s="11">
        <v>17601496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13201122</v>
      </c>
      <c r="Y23" s="11">
        <v>-13201122</v>
      </c>
      <c r="Z23" s="2">
        <v>-100</v>
      </c>
      <c r="AA23" s="15">
        <v>17601496</v>
      </c>
    </row>
    <row r="24" spans="1:27" ht="12.75">
      <c r="A24" s="49" t="s">
        <v>35</v>
      </c>
      <c r="B24" s="50"/>
      <c r="C24" s="9"/>
      <c r="D24" s="10"/>
      <c r="E24" s="11">
        <v>95008364</v>
      </c>
      <c r="F24" s="11">
        <v>106965786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80224340</v>
      </c>
      <c r="Y24" s="11">
        <v>-80224340</v>
      </c>
      <c r="Z24" s="2">
        <v>-100</v>
      </c>
      <c r="AA24" s="15">
        <v>106965786</v>
      </c>
    </row>
    <row r="25" spans="1:27" ht="12.75">
      <c r="A25" s="49" t="s">
        <v>36</v>
      </c>
      <c r="B25" s="50"/>
      <c r="C25" s="9"/>
      <c r="D25" s="10"/>
      <c r="E25" s="11">
        <v>1000000</v>
      </c>
      <c r="F25" s="11">
        <v>2419294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1814471</v>
      </c>
      <c r="Y25" s="11">
        <v>-1814471</v>
      </c>
      <c r="Z25" s="2">
        <v>-100</v>
      </c>
      <c r="AA25" s="15">
        <v>2419294</v>
      </c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161802995</v>
      </c>
      <c r="F26" s="54">
        <f t="shared" si="3"/>
        <v>181437353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136078016</v>
      </c>
      <c r="Y26" s="54">
        <f t="shared" si="3"/>
        <v>-136078016</v>
      </c>
      <c r="Z26" s="55">
        <f>+IF(X26&lt;&gt;0,+(Y26/X26)*100,0)</f>
        <v>-100</v>
      </c>
      <c r="AA26" s="56">
        <f>SUM(AA21:AA25)</f>
        <v>181437353</v>
      </c>
    </row>
    <row r="27" spans="1:27" ht="12.75">
      <c r="A27" s="57" t="s">
        <v>38</v>
      </c>
      <c r="B27" s="67"/>
      <c r="C27" s="9"/>
      <c r="D27" s="10"/>
      <c r="E27" s="11">
        <v>11877377</v>
      </c>
      <c r="F27" s="11">
        <v>11929029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8946772</v>
      </c>
      <c r="Y27" s="11">
        <v>-8946772</v>
      </c>
      <c r="Z27" s="2">
        <v>-100</v>
      </c>
      <c r="AA27" s="15">
        <v>11929029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4555000</v>
      </c>
      <c r="F30" s="11">
        <v>14949080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11211810</v>
      </c>
      <c r="Y30" s="11">
        <v>-11211810</v>
      </c>
      <c r="Z30" s="2">
        <v>-100</v>
      </c>
      <c r="AA30" s="15">
        <v>14949080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59221648</v>
      </c>
      <c r="D36" s="10">
        <f t="shared" si="4"/>
        <v>0</v>
      </c>
      <c r="E36" s="11">
        <f t="shared" si="4"/>
        <v>65448042</v>
      </c>
      <c r="F36" s="11">
        <f t="shared" si="4"/>
        <v>75061455</v>
      </c>
      <c r="G36" s="11">
        <f t="shared" si="4"/>
        <v>0</v>
      </c>
      <c r="H36" s="11">
        <f t="shared" si="4"/>
        <v>632838</v>
      </c>
      <c r="I36" s="11">
        <f t="shared" si="4"/>
        <v>3288172</v>
      </c>
      <c r="J36" s="11">
        <f t="shared" si="4"/>
        <v>3921010</v>
      </c>
      <c r="K36" s="11">
        <f t="shared" si="4"/>
        <v>1276475</v>
      </c>
      <c r="L36" s="11">
        <f t="shared" si="4"/>
        <v>3755724</v>
      </c>
      <c r="M36" s="11">
        <f t="shared" si="4"/>
        <v>3296962</v>
      </c>
      <c r="N36" s="11">
        <f t="shared" si="4"/>
        <v>8329161</v>
      </c>
      <c r="O36" s="11">
        <f t="shared" si="4"/>
        <v>4157488</v>
      </c>
      <c r="P36" s="11">
        <f t="shared" si="4"/>
        <v>9220951</v>
      </c>
      <c r="Q36" s="11">
        <f t="shared" si="4"/>
        <v>12364628</v>
      </c>
      <c r="R36" s="11">
        <f t="shared" si="4"/>
        <v>25743067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37993238</v>
      </c>
      <c r="X36" s="11">
        <f t="shared" si="4"/>
        <v>56296091</v>
      </c>
      <c r="Y36" s="11">
        <f t="shared" si="4"/>
        <v>-18302853</v>
      </c>
      <c r="Z36" s="2">
        <f aca="true" t="shared" si="5" ref="Z36:Z49">+IF(X36&lt;&gt;0,+(Y36/X36)*100,0)</f>
        <v>-32.511765337312674</v>
      </c>
      <c r="AA36" s="15">
        <f>AA6+AA21</f>
        <v>75061455</v>
      </c>
    </row>
    <row r="37" spans="1:27" ht="12.75">
      <c r="A37" s="49" t="s">
        <v>33</v>
      </c>
      <c r="B37" s="50"/>
      <c r="C37" s="9">
        <f t="shared" si="4"/>
        <v>32510846</v>
      </c>
      <c r="D37" s="10">
        <f t="shared" si="4"/>
        <v>0</v>
      </c>
      <c r="E37" s="11">
        <f t="shared" si="4"/>
        <v>149216142</v>
      </c>
      <c r="F37" s="11">
        <f t="shared" si="4"/>
        <v>161229209</v>
      </c>
      <c r="G37" s="11">
        <f t="shared" si="4"/>
        <v>-2983</v>
      </c>
      <c r="H37" s="11">
        <f t="shared" si="4"/>
        <v>639613</v>
      </c>
      <c r="I37" s="11">
        <f t="shared" si="4"/>
        <v>7074132</v>
      </c>
      <c r="J37" s="11">
        <f t="shared" si="4"/>
        <v>7710762</v>
      </c>
      <c r="K37" s="11">
        <f t="shared" si="4"/>
        <v>1903322</v>
      </c>
      <c r="L37" s="11">
        <f t="shared" si="4"/>
        <v>2747008</v>
      </c>
      <c r="M37" s="11">
        <f t="shared" si="4"/>
        <v>1892526</v>
      </c>
      <c r="N37" s="11">
        <f t="shared" si="4"/>
        <v>6542856</v>
      </c>
      <c r="O37" s="11">
        <f t="shared" si="4"/>
        <v>684452</v>
      </c>
      <c r="P37" s="11">
        <f t="shared" si="4"/>
        <v>3124948</v>
      </c>
      <c r="Q37" s="11">
        <f t="shared" si="4"/>
        <v>-4453685</v>
      </c>
      <c r="R37" s="11">
        <f t="shared" si="4"/>
        <v>-644285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13609333</v>
      </c>
      <c r="X37" s="11">
        <f t="shared" si="4"/>
        <v>120921907</v>
      </c>
      <c r="Y37" s="11">
        <f t="shared" si="4"/>
        <v>-107312574</v>
      </c>
      <c r="Z37" s="2">
        <f t="shared" si="5"/>
        <v>-88.74535364381907</v>
      </c>
      <c r="AA37" s="15">
        <f>AA7+AA22</f>
        <v>161229209</v>
      </c>
    </row>
    <row r="38" spans="1:27" ht="12.75">
      <c r="A38" s="49" t="s">
        <v>34</v>
      </c>
      <c r="B38" s="50"/>
      <c r="C38" s="9">
        <f t="shared" si="4"/>
        <v>73092277</v>
      </c>
      <c r="D38" s="10">
        <f t="shared" si="4"/>
        <v>0</v>
      </c>
      <c r="E38" s="11">
        <f t="shared" si="4"/>
        <v>72938230</v>
      </c>
      <c r="F38" s="11">
        <f t="shared" si="4"/>
        <v>99931839</v>
      </c>
      <c r="G38" s="11">
        <f t="shared" si="4"/>
        <v>0</v>
      </c>
      <c r="H38" s="11">
        <f t="shared" si="4"/>
        <v>13484655</v>
      </c>
      <c r="I38" s="11">
        <f t="shared" si="4"/>
        <v>9461335</v>
      </c>
      <c r="J38" s="11">
        <f t="shared" si="4"/>
        <v>22945990</v>
      </c>
      <c r="K38" s="11">
        <f t="shared" si="4"/>
        <v>9908668</v>
      </c>
      <c r="L38" s="11">
        <f t="shared" si="4"/>
        <v>11368081</v>
      </c>
      <c r="M38" s="11">
        <f t="shared" si="4"/>
        <v>12631463</v>
      </c>
      <c r="N38" s="11">
        <f t="shared" si="4"/>
        <v>33908212</v>
      </c>
      <c r="O38" s="11">
        <f t="shared" si="4"/>
        <v>1322876</v>
      </c>
      <c r="P38" s="11">
        <f t="shared" si="4"/>
        <v>3321198</v>
      </c>
      <c r="Q38" s="11">
        <f t="shared" si="4"/>
        <v>13733024</v>
      </c>
      <c r="R38" s="11">
        <f t="shared" si="4"/>
        <v>18377098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75231300</v>
      </c>
      <c r="X38" s="11">
        <f t="shared" si="4"/>
        <v>74948879</v>
      </c>
      <c r="Y38" s="11">
        <f t="shared" si="4"/>
        <v>282421</v>
      </c>
      <c r="Z38" s="2">
        <f t="shared" si="5"/>
        <v>0.37681817762744657</v>
      </c>
      <c r="AA38" s="15">
        <f>AA8+AA23</f>
        <v>99931839</v>
      </c>
    </row>
    <row r="39" spans="1:27" ht="12.75">
      <c r="A39" s="49" t="s">
        <v>35</v>
      </c>
      <c r="B39" s="50"/>
      <c r="C39" s="9">
        <f t="shared" si="4"/>
        <v>92907284</v>
      </c>
      <c r="D39" s="10">
        <f t="shared" si="4"/>
        <v>0</v>
      </c>
      <c r="E39" s="11">
        <f t="shared" si="4"/>
        <v>205856631</v>
      </c>
      <c r="F39" s="11">
        <f t="shared" si="4"/>
        <v>241109565</v>
      </c>
      <c r="G39" s="11">
        <f t="shared" si="4"/>
        <v>698300</v>
      </c>
      <c r="H39" s="11">
        <f t="shared" si="4"/>
        <v>7241728</v>
      </c>
      <c r="I39" s="11">
        <f t="shared" si="4"/>
        <v>9667521</v>
      </c>
      <c r="J39" s="11">
        <f t="shared" si="4"/>
        <v>17607549</v>
      </c>
      <c r="K39" s="11">
        <f t="shared" si="4"/>
        <v>16967596</v>
      </c>
      <c r="L39" s="11">
        <f t="shared" si="4"/>
        <v>18942863</v>
      </c>
      <c r="M39" s="11">
        <f t="shared" si="4"/>
        <v>26618917</v>
      </c>
      <c r="N39" s="11">
        <f t="shared" si="4"/>
        <v>62529376</v>
      </c>
      <c r="O39" s="11">
        <f t="shared" si="4"/>
        <v>3270701</v>
      </c>
      <c r="P39" s="11">
        <f t="shared" si="4"/>
        <v>8722047</v>
      </c>
      <c r="Q39" s="11">
        <f t="shared" si="4"/>
        <v>20194100</v>
      </c>
      <c r="R39" s="11">
        <f t="shared" si="4"/>
        <v>32186848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112323773</v>
      </c>
      <c r="X39" s="11">
        <f t="shared" si="4"/>
        <v>180832174</v>
      </c>
      <c r="Y39" s="11">
        <f t="shared" si="4"/>
        <v>-68508401</v>
      </c>
      <c r="Z39" s="2">
        <f t="shared" si="5"/>
        <v>-37.885072929555115</v>
      </c>
      <c r="AA39" s="15">
        <f>AA9+AA24</f>
        <v>241109565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6375000</v>
      </c>
      <c r="F40" s="11">
        <f t="shared" si="4"/>
        <v>21683504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28034</v>
      </c>
      <c r="Q40" s="11">
        <f t="shared" si="4"/>
        <v>674895</v>
      </c>
      <c r="R40" s="11">
        <f t="shared" si="4"/>
        <v>702929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702929</v>
      </c>
      <c r="X40" s="11">
        <f t="shared" si="4"/>
        <v>16262629</v>
      </c>
      <c r="Y40" s="11">
        <f t="shared" si="4"/>
        <v>-15559700</v>
      </c>
      <c r="Z40" s="2">
        <f t="shared" si="5"/>
        <v>-95.67764228034716</v>
      </c>
      <c r="AA40" s="15">
        <f>AA10+AA25</f>
        <v>21683504</v>
      </c>
    </row>
    <row r="41" spans="1:27" ht="12.75">
      <c r="A41" s="51" t="s">
        <v>37</v>
      </c>
      <c r="B41" s="50"/>
      <c r="C41" s="52">
        <f aca="true" t="shared" si="6" ref="C41:Y41">SUM(C36:C40)</f>
        <v>257732055</v>
      </c>
      <c r="D41" s="53">
        <f t="shared" si="6"/>
        <v>0</v>
      </c>
      <c r="E41" s="54">
        <f t="shared" si="6"/>
        <v>499834045</v>
      </c>
      <c r="F41" s="54">
        <f t="shared" si="6"/>
        <v>599015572</v>
      </c>
      <c r="G41" s="54">
        <f t="shared" si="6"/>
        <v>695317</v>
      </c>
      <c r="H41" s="54">
        <f t="shared" si="6"/>
        <v>21998834</v>
      </c>
      <c r="I41" s="54">
        <f t="shared" si="6"/>
        <v>29491160</v>
      </c>
      <c r="J41" s="54">
        <f t="shared" si="6"/>
        <v>52185311</v>
      </c>
      <c r="K41" s="54">
        <f t="shared" si="6"/>
        <v>30056061</v>
      </c>
      <c r="L41" s="54">
        <f t="shared" si="6"/>
        <v>36813676</v>
      </c>
      <c r="M41" s="54">
        <f t="shared" si="6"/>
        <v>44439868</v>
      </c>
      <c r="N41" s="54">
        <f t="shared" si="6"/>
        <v>111309605</v>
      </c>
      <c r="O41" s="54">
        <f t="shared" si="6"/>
        <v>9435517</v>
      </c>
      <c r="P41" s="54">
        <f t="shared" si="6"/>
        <v>24417178</v>
      </c>
      <c r="Q41" s="54">
        <f t="shared" si="6"/>
        <v>42512962</v>
      </c>
      <c r="R41" s="54">
        <f t="shared" si="6"/>
        <v>76365657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239860573</v>
      </c>
      <c r="X41" s="54">
        <f t="shared" si="6"/>
        <v>449261680</v>
      </c>
      <c r="Y41" s="54">
        <f t="shared" si="6"/>
        <v>-209401107</v>
      </c>
      <c r="Z41" s="55">
        <f t="shared" si="5"/>
        <v>-46.61005296512269</v>
      </c>
      <c r="AA41" s="56">
        <f>SUM(AA36:AA40)</f>
        <v>599015572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30207590</v>
      </c>
      <c r="F42" s="70">
        <f t="shared" si="7"/>
        <v>52359656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39269742</v>
      </c>
      <c r="Y42" s="70">
        <f t="shared" si="7"/>
        <v>-39269742</v>
      </c>
      <c r="Z42" s="72">
        <f t="shared" si="5"/>
        <v>-100</v>
      </c>
      <c r="AA42" s="71">
        <f aca="true" t="shared" si="8" ref="AA42:AA48">AA12+AA27</f>
        <v>52359656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66554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304441</v>
      </c>
      <c r="J44" s="70">
        <f t="shared" si="7"/>
        <v>304441</v>
      </c>
      <c r="K44" s="70">
        <f t="shared" si="7"/>
        <v>0</v>
      </c>
      <c r="L44" s="70">
        <f t="shared" si="7"/>
        <v>0</v>
      </c>
      <c r="M44" s="70">
        <f t="shared" si="7"/>
        <v>23326</v>
      </c>
      <c r="N44" s="70">
        <f t="shared" si="7"/>
        <v>23326</v>
      </c>
      <c r="O44" s="70">
        <f t="shared" si="7"/>
        <v>0</v>
      </c>
      <c r="P44" s="70">
        <f t="shared" si="7"/>
        <v>0</v>
      </c>
      <c r="Q44" s="70">
        <f t="shared" si="7"/>
        <v>16023</v>
      </c>
      <c r="R44" s="70">
        <f t="shared" si="7"/>
        <v>16023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343790</v>
      </c>
      <c r="X44" s="70">
        <f t="shared" si="7"/>
        <v>0</v>
      </c>
      <c r="Y44" s="70">
        <f t="shared" si="7"/>
        <v>343790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59253724</v>
      </c>
      <c r="D45" s="69">
        <f t="shared" si="7"/>
        <v>0</v>
      </c>
      <c r="E45" s="70">
        <f t="shared" si="7"/>
        <v>61932807</v>
      </c>
      <c r="F45" s="70">
        <f t="shared" si="7"/>
        <v>74880172</v>
      </c>
      <c r="G45" s="70">
        <f t="shared" si="7"/>
        <v>66834</v>
      </c>
      <c r="H45" s="70">
        <f t="shared" si="7"/>
        <v>2004203</v>
      </c>
      <c r="I45" s="70">
        <f t="shared" si="7"/>
        <v>4662827</v>
      </c>
      <c r="J45" s="70">
        <f t="shared" si="7"/>
        <v>6733864</v>
      </c>
      <c r="K45" s="70">
        <f t="shared" si="7"/>
        <v>5035035</v>
      </c>
      <c r="L45" s="70">
        <f t="shared" si="7"/>
        <v>10441123</v>
      </c>
      <c r="M45" s="70">
        <f t="shared" si="7"/>
        <v>8618074</v>
      </c>
      <c r="N45" s="70">
        <f t="shared" si="7"/>
        <v>24094232</v>
      </c>
      <c r="O45" s="70">
        <f t="shared" si="7"/>
        <v>902352</v>
      </c>
      <c r="P45" s="70">
        <f t="shared" si="7"/>
        <v>5153472</v>
      </c>
      <c r="Q45" s="70">
        <f t="shared" si="7"/>
        <v>7399955</v>
      </c>
      <c r="R45" s="70">
        <f t="shared" si="7"/>
        <v>13455779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44283875</v>
      </c>
      <c r="X45" s="70">
        <f t="shared" si="7"/>
        <v>56160129</v>
      </c>
      <c r="Y45" s="70">
        <f t="shared" si="7"/>
        <v>-11876254</v>
      </c>
      <c r="Z45" s="72">
        <f t="shared" si="5"/>
        <v>-21.147127350793657</v>
      </c>
      <c r="AA45" s="71">
        <f t="shared" si="8"/>
        <v>74880172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500000</v>
      </c>
      <c r="F48" s="70">
        <f t="shared" si="7"/>
        <v>1810552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1357914</v>
      </c>
      <c r="Y48" s="70">
        <f t="shared" si="7"/>
        <v>-1357914</v>
      </c>
      <c r="Z48" s="72">
        <f t="shared" si="5"/>
        <v>-100</v>
      </c>
      <c r="AA48" s="71">
        <f t="shared" si="8"/>
        <v>1810552</v>
      </c>
    </row>
    <row r="49" spans="1:27" ht="12.75">
      <c r="A49" s="78" t="s">
        <v>49</v>
      </c>
      <c r="B49" s="79"/>
      <c r="C49" s="80">
        <f aca="true" t="shared" si="9" ref="C49:Y49">SUM(C41:C48)</f>
        <v>317052333</v>
      </c>
      <c r="D49" s="81">
        <f t="shared" si="9"/>
        <v>0</v>
      </c>
      <c r="E49" s="82">
        <f t="shared" si="9"/>
        <v>592474442</v>
      </c>
      <c r="F49" s="82">
        <f t="shared" si="9"/>
        <v>728065952</v>
      </c>
      <c r="G49" s="82">
        <f t="shared" si="9"/>
        <v>762151</v>
      </c>
      <c r="H49" s="82">
        <f t="shared" si="9"/>
        <v>24003037</v>
      </c>
      <c r="I49" s="82">
        <f t="shared" si="9"/>
        <v>34458428</v>
      </c>
      <c r="J49" s="82">
        <f t="shared" si="9"/>
        <v>59223616</v>
      </c>
      <c r="K49" s="82">
        <f t="shared" si="9"/>
        <v>35091096</v>
      </c>
      <c r="L49" s="82">
        <f t="shared" si="9"/>
        <v>47254799</v>
      </c>
      <c r="M49" s="82">
        <f t="shared" si="9"/>
        <v>53081268</v>
      </c>
      <c r="N49" s="82">
        <f t="shared" si="9"/>
        <v>135427163</v>
      </c>
      <c r="O49" s="82">
        <f t="shared" si="9"/>
        <v>10337869</v>
      </c>
      <c r="P49" s="82">
        <f t="shared" si="9"/>
        <v>29570650</v>
      </c>
      <c r="Q49" s="82">
        <f t="shared" si="9"/>
        <v>49928940</v>
      </c>
      <c r="R49" s="82">
        <f t="shared" si="9"/>
        <v>89837459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284488238</v>
      </c>
      <c r="X49" s="82">
        <f t="shared" si="9"/>
        <v>546049465</v>
      </c>
      <c r="Y49" s="82">
        <f t="shared" si="9"/>
        <v>-261561227</v>
      </c>
      <c r="Z49" s="83">
        <f t="shared" si="5"/>
        <v>-47.90064705951136</v>
      </c>
      <c r="AA49" s="84">
        <f>SUM(AA41:AA48)</f>
        <v>728065952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181209619</v>
      </c>
      <c r="F51" s="70">
        <f t="shared" si="10"/>
        <v>179702985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134777240</v>
      </c>
      <c r="Y51" s="70">
        <f t="shared" si="10"/>
        <v>-134777240</v>
      </c>
      <c r="Z51" s="72">
        <f>+IF(X51&lt;&gt;0,+(Y51/X51)*100,0)</f>
        <v>-100</v>
      </c>
      <c r="AA51" s="71">
        <f>SUM(AA57:AA61)</f>
        <v>179702985</v>
      </c>
    </row>
    <row r="52" spans="1:27" ht="12.75">
      <c r="A52" s="87" t="s">
        <v>32</v>
      </c>
      <c r="B52" s="50"/>
      <c r="C52" s="9"/>
      <c r="D52" s="10"/>
      <c r="E52" s="11">
        <v>19278453</v>
      </c>
      <c r="F52" s="11">
        <v>18962381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14221786</v>
      </c>
      <c r="Y52" s="11">
        <v>-14221786</v>
      </c>
      <c r="Z52" s="2">
        <v>-100</v>
      </c>
      <c r="AA52" s="15">
        <v>18962381</v>
      </c>
    </row>
    <row r="53" spans="1:27" ht="12.75">
      <c r="A53" s="87" t="s">
        <v>33</v>
      </c>
      <c r="B53" s="50"/>
      <c r="C53" s="9"/>
      <c r="D53" s="10"/>
      <c r="E53" s="11">
        <v>35164932</v>
      </c>
      <c r="F53" s="11">
        <v>35382646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26536985</v>
      </c>
      <c r="Y53" s="11">
        <v>-26536985</v>
      </c>
      <c r="Z53" s="2">
        <v>-100</v>
      </c>
      <c r="AA53" s="15">
        <v>35382646</v>
      </c>
    </row>
    <row r="54" spans="1:27" ht="12.75">
      <c r="A54" s="87" t="s">
        <v>34</v>
      </c>
      <c r="B54" s="50"/>
      <c r="C54" s="9"/>
      <c r="D54" s="10"/>
      <c r="E54" s="11">
        <v>22129890</v>
      </c>
      <c r="F54" s="11">
        <v>20875102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15656327</v>
      </c>
      <c r="Y54" s="11">
        <v>-15656327</v>
      </c>
      <c r="Z54" s="2">
        <v>-100</v>
      </c>
      <c r="AA54" s="15">
        <v>20875102</v>
      </c>
    </row>
    <row r="55" spans="1:27" ht="12.75">
      <c r="A55" s="87" t="s">
        <v>35</v>
      </c>
      <c r="B55" s="50"/>
      <c r="C55" s="9"/>
      <c r="D55" s="10"/>
      <c r="E55" s="11">
        <v>26276246</v>
      </c>
      <c r="F55" s="11">
        <v>25988044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19491033</v>
      </c>
      <c r="Y55" s="11">
        <v>-19491033</v>
      </c>
      <c r="Z55" s="2">
        <v>-100</v>
      </c>
      <c r="AA55" s="15">
        <v>25988044</v>
      </c>
    </row>
    <row r="56" spans="1:27" ht="12.75">
      <c r="A56" s="87" t="s">
        <v>36</v>
      </c>
      <c r="B56" s="50"/>
      <c r="C56" s="9"/>
      <c r="D56" s="10"/>
      <c r="E56" s="11">
        <v>17384356</v>
      </c>
      <c r="F56" s="11">
        <v>17384356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13038267</v>
      </c>
      <c r="Y56" s="11">
        <v>-13038267</v>
      </c>
      <c r="Z56" s="2">
        <v>-100</v>
      </c>
      <c r="AA56" s="15">
        <v>17384356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120233877</v>
      </c>
      <c r="F57" s="54">
        <f t="shared" si="11"/>
        <v>118592529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88944398</v>
      </c>
      <c r="Y57" s="54">
        <f t="shared" si="11"/>
        <v>-88944398</v>
      </c>
      <c r="Z57" s="55">
        <f>+IF(X57&lt;&gt;0,+(Y57/X57)*100,0)</f>
        <v>-100</v>
      </c>
      <c r="AA57" s="56">
        <f>SUM(AA52:AA56)</f>
        <v>118592529</v>
      </c>
    </row>
    <row r="58" spans="1:27" ht="12.75">
      <c r="A58" s="89" t="s">
        <v>38</v>
      </c>
      <c r="B58" s="38"/>
      <c r="C58" s="9"/>
      <c r="D58" s="10"/>
      <c r="E58" s="11">
        <v>47745538</v>
      </c>
      <c r="F58" s="11">
        <v>47979243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35984432</v>
      </c>
      <c r="Y58" s="11">
        <v>-35984432</v>
      </c>
      <c r="Z58" s="2">
        <v>-100</v>
      </c>
      <c r="AA58" s="15">
        <v>47979243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13230204</v>
      </c>
      <c r="F61" s="11">
        <v>13131213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9848410</v>
      </c>
      <c r="Y61" s="11">
        <v>-9848410</v>
      </c>
      <c r="Z61" s="2">
        <v>-100</v>
      </c>
      <c r="AA61" s="15">
        <v>13131213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108764528</v>
      </c>
      <c r="D65" s="10">
        <v>117378995</v>
      </c>
      <c r="E65" s="11">
        <v>-45633242</v>
      </c>
      <c r="F65" s="11">
        <v>117378995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88034246</v>
      </c>
      <c r="Y65" s="11">
        <v>-88034246</v>
      </c>
      <c r="Z65" s="2">
        <v>-100</v>
      </c>
      <c r="AA65" s="15"/>
    </row>
    <row r="66" spans="1:27" ht="12.75">
      <c r="A66" s="89" t="s">
        <v>54</v>
      </c>
      <c r="B66" s="96"/>
      <c r="C66" s="12"/>
      <c r="D66" s="13"/>
      <c r="E66" s="14">
        <v>-878090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>
        <v>42629663</v>
      </c>
      <c r="D67" s="10">
        <v>47070881</v>
      </c>
      <c r="E67" s="11"/>
      <c r="F67" s="11">
        <v>47070881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35303161</v>
      </c>
      <c r="Y67" s="11">
        <v>-35303161</v>
      </c>
      <c r="Z67" s="2">
        <v>-100</v>
      </c>
      <c r="AA67" s="15"/>
    </row>
    <row r="68" spans="1:27" ht="12.75">
      <c r="A68" s="89" t="s">
        <v>56</v>
      </c>
      <c r="B68" s="96"/>
      <c r="C68" s="9">
        <v>23502900</v>
      </c>
      <c r="D68" s="10">
        <v>15253109</v>
      </c>
      <c r="E68" s="11">
        <v>-882361</v>
      </c>
      <c r="F68" s="11">
        <v>15253109</v>
      </c>
      <c r="G68" s="11">
        <v>523443</v>
      </c>
      <c r="H68" s="11">
        <v>2266087</v>
      </c>
      <c r="I68" s="11">
        <v>2924505</v>
      </c>
      <c r="J68" s="11">
        <v>5714035</v>
      </c>
      <c r="K68" s="11">
        <v>6876904</v>
      </c>
      <c r="L68" s="11">
        <v>3503512</v>
      </c>
      <c r="M68" s="11">
        <v>4391567</v>
      </c>
      <c r="N68" s="11">
        <v>14771983</v>
      </c>
      <c r="O68" s="11">
        <v>2481354</v>
      </c>
      <c r="P68" s="11">
        <v>4753804</v>
      </c>
      <c r="Q68" s="11">
        <v>5801083</v>
      </c>
      <c r="R68" s="11">
        <v>13036241</v>
      </c>
      <c r="S68" s="11"/>
      <c r="T68" s="11"/>
      <c r="U68" s="11"/>
      <c r="V68" s="11"/>
      <c r="W68" s="11">
        <v>33522259</v>
      </c>
      <c r="X68" s="11">
        <v>11439832</v>
      </c>
      <c r="Y68" s="11">
        <v>22082427</v>
      </c>
      <c r="Z68" s="2">
        <v>193.03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174897091</v>
      </c>
      <c r="D69" s="81">
        <f t="shared" si="12"/>
        <v>179702985</v>
      </c>
      <c r="E69" s="82">
        <f t="shared" si="12"/>
        <v>-47393693</v>
      </c>
      <c r="F69" s="82">
        <f t="shared" si="12"/>
        <v>179702985</v>
      </c>
      <c r="G69" s="82">
        <f t="shared" si="12"/>
        <v>523443</v>
      </c>
      <c r="H69" s="82">
        <f t="shared" si="12"/>
        <v>2266087</v>
      </c>
      <c r="I69" s="82">
        <f t="shared" si="12"/>
        <v>2924505</v>
      </c>
      <c r="J69" s="82">
        <f t="shared" si="12"/>
        <v>5714035</v>
      </c>
      <c r="K69" s="82">
        <f t="shared" si="12"/>
        <v>6876904</v>
      </c>
      <c r="L69" s="82">
        <f t="shared" si="12"/>
        <v>3503512</v>
      </c>
      <c r="M69" s="82">
        <f t="shared" si="12"/>
        <v>4391567</v>
      </c>
      <c r="N69" s="82">
        <f t="shared" si="12"/>
        <v>14771983</v>
      </c>
      <c r="O69" s="82">
        <f t="shared" si="12"/>
        <v>2481354</v>
      </c>
      <c r="P69" s="82">
        <f t="shared" si="12"/>
        <v>4753804</v>
      </c>
      <c r="Q69" s="82">
        <f t="shared" si="12"/>
        <v>5801083</v>
      </c>
      <c r="R69" s="82">
        <f t="shared" si="12"/>
        <v>13036241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33522259</v>
      </c>
      <c r="X69" s="82">
        <f t="shared" si="12"/>
        <v>134777239</v>
      </c>
      <c r="Y69" s="82">
        <f t="shared" si="12"/>
        <v>-101254980</v>
      </c>
      <c r="Z69" s="83">
        <f>+IF(X69&lt;&gt;0,+(Y69/X69)*100,0)</f>
        <v>-75.12765564221122</v>
      </c>
      <c r="AA69" s="84">
        <f>SUM(AA65:AA68)</f>
        <v>0</v>
      </c>
    </row>
    <row r="70" spans="1:27" ht="12.75">
      <c r="A70" s="6" t="s">
        <v>88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89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90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91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2017-05-05T08:26:34Z</dcterms:created>
  <dcterms:modified xsi:type="dcterms:W3CDTF">2017-05-05T08:26:35Z</dcterms:modified>
  <cp:category/>
  <cp:version/>
  <cp:contentType/>
  <cp:contentStatus/>
</cp:coreProperties>
</file>