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40" activeTab="0"/>
  </bookViews>
  <sheets>
    <sheet name="BUF" sheetId="1" r:id="rId1"/>
    <sheet name="NMA" sheetId="2" r:id="rId2"/>
    <sheet name="MAN" sheetId="3" r:id="rId3"/>
    <sheet name="EKU" sheetId="4" r:id="rId4"/>
    <sheet name="JHB" sheetId="5" r:id="rId5"/>
    <sheet name="TSH" sheetId="6" r:id="rId6"/>
    <sheet name="ETH" sheetId="7" r:id="rId7"/>
    <sheet name="CPT" sheetId="8" r:id="rId8"/>
    <sheet name="Summary" sheetId="9" r:id="rId9"/>
  </sheets>
  <definedNames>
    <definedName name="_xlnm.Print_Area" localSheetId="0">'BUF'!$A$1:$AA$74</definedName>
    <definedName name="_xlnm.Print_Area" localSheetId="7">'CPT'!$A$1:$AA$74</definedName>
    <definedName name="_xlnm.Print_Area" localSheetId="3">'EKU'!$A$1:$AA$74</definedName>
    <definedName name="_xlnm.Print_Area" localSheetId="6">'ETH'!$A$1:$AA$74</definedName>
    <definedName name="_xlnm.Print_Area" localSheetId="4">'JHB'!$A$1:$AA$74</definedName>
    <definedName name="_xlnm.Print_Area" localSheetId="2">'MAN'!$A$1:$AA$74</definedName>
    <definedName name="_xlnm.Print_Area" localSheetId="1">'NMA'!$A$1:$AA$74</definedName>
    <definedName name="_xlnm.Print_Area" localSheetId="8">'Summary'!$A$1:$AA$74</definedName>
    <definedName name="_xlnm.Print_Area" localSheetId="5">'TSH'!$A$1:$AA$74</definedName>
  </definedNames>
  <calcPr calcMode="manual" fullCalcOnLoad="1"/>
</workbook>
</file>

<file path=xl/sharedStrings.xml><?xml version="1.0" encoding="utf-8"?>
<sst xmlns="http://schemas.openxmlformats.org/spreadsheetml/2006/main" count="927" uniqueCount="72">
  <si>
    <t>Eastern Cape: Buffalo City(BUF) - Table C9 Quarterly Budget Statement - Capital Expenditure by Asset Clas ( All ) for 3rd Quarter ended 31 March 2017 (Figures Finalised as at 2017/05/04)</t>
  </si>
  <si>
    <t>Description</t>
  </si>
  <si>
    <t>2015/16</t>
  </si>
  <si>
    <t>2016/17</t>
  </si>
  <si>
    <t>Budget year 2016/17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</si>
  <si>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</si>
  <si>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</si>
  <si>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</si>
  <si>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</si>
  <si>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</si>
  <si>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</si>
  <si>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</si>
  <si>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</si>
  <si>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</si>
  <si>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</si>
  <si>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</si>
  <si>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</si>
  <si>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</si>
  <si>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</si>
  <si>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</si>
  <si>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</si>
  <si>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</si>
  <si>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</si>
  <si>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</si>
  <si>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</si>
  <si>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</si>
  <si>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</si>
  <si>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</si>
  <si>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</si>
  <si>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</si>
  <si>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</si>
  <si>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</si>
  <si>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</si>
  <si>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</si>
  <si>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</si>
  <si>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</si>
  <si>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</si>
  <si>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</si>
  <si>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</si>
  <si>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</si>
  <si>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</si>
  <si>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</si>
  <si>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6</t>
  </si>
  <si>
    <t>Agricultural assets</t>
  </si>
  <si>
    <t>Biological assets</t>
  </si>
  <si>
    <t>Intangibles</t>
  </si>
  <si>
    <t>Total Renewal of Existing Assets</t>
  </si>
  <si>
    <t>Total Capital Expenditure</t>
  </si>
  <si>
    <t>4</t>
  </si>
  <si>
    <t>TOTAL CAPITAL EXPENDITURE - Asset Class</t>
  </si>
  <si>
    <t>Repairs and Maintenance by Asset Class</t>
  </si>
  <si>
    <t>6,7</t>
  </si>
  <si>
    <t>Repairs and Maintenance by Expenditure Items</t>
  </si>
  <si>
    <t>Employee related costs</t>
  </si>
  <si>
    <t>Other materials</t>
  </si>
  <si>
    <t>Contracted Services</t>
  </si>
  <si>
    <t>Other expenditure</t>
  </si>
  <si>
    <t>TOTAL REPAIRS AND MAINTENANCE EXPENDITURE</t>
  </si>
  <si>
    <t>Eastern Cape: Nelson Mandela Bay(NMA) - Table C9 Quarterly Budget Statement - Capital Expenditure by Asset Clas ( All ) for 3rd Quarter ended 31 March 2017 (Figures Finalised as at 2017/05/04)</t>
  </si>
  <si>
    <t>Free State: Mangaung(MAN) - Table C9 Quarterly Budget Statement - Capital Expenditure by Asset Clas ( All ) for 3rd Quarter ended 31 March 2017 (Figures Finalised as at 2017/05/04)</t>
  </si>
  <si>
    <t>Gauteng: Ekurhuleni Metro(EKU) - Table C9 Quarterly Budget Statement - Capital Expenditure by Asset Clas ( All ) for 3rd Quarter ended 31 March 2017 (Figures Finalised as at 2017/05/04)</t>
  </si>
  <si>
    <t>Gauteng: City Of Johannesburg(JHB) - Table C9 Quarterly Budget Statement - Capital Expenditure by Asset Clas ( All ) for 3rd Quarter ended 31 March 2017 (Figures Finalised as at 2017/05/04)</t>
  </si>
  <si>
    <t>Gauteng: City Of Tshwane(TSH) - Table C9 Quarterly Budget Statement - Capital Expenditure by Asset Clas ( All ) for 3rd Quarter ended 31 March 2017 (Figures Finalised as at 2017/05/04)</t>
  </si>
  <si>
    <t>Kwazulu-Natal: eThekwini(ETH) - Table C9 Quarterly Budget Statement - Capital Expenditure by Asset Clas ( All ) for 3rd Quarter ended 31 March 2017 (Figures Finalised as at 2017/05/04)</t>
  </si>
  <si>
    <t>Western Cape: Cape Town(CPT) - Table C9 Quarterly Budget Statement - Capital Expenditure by Asset Clas ( All ) for 3rd Quarter ended 31 March 2017 (Figures Finalised as at 2017/05/04)</t>
  </si>
  <si>
    <t>Summary - Table C9 Quarterly Budget Statement - Capital Expenditure by Asset Class ( All ) for 3rd Quarter ended 31 March 2017 (Figures Finalised as at 2017/05/04)</t>
  </si>
  <si>
    <t>References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</si>
  <si>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</si>
  <si>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</si>
  <si>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</si>
  <si>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 xml:space="preserve"> </t>
  </si>
  <si>
    <t>Ref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</si>
</sst>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#_);\(#,###\);"/>
    <numFmt numFmtId="169" formatCode="#,###.00_);\(#,###.00\);"/>
    <numFmt numFmtId="170" formatCode="_(* #,##0,_);_(* \(#,##0,\);_(* &quot;–&quot;?_);_(@_)"/>
    <numFmt numFmtId="171" formatCode="_ * #,##0.00_ ;_ * \(#,##0.00\)_ ;_ * &quot;-&quot;??_ ;_ @_ "/>
    <numFmt numFmtId="172" formatCode="0.0%"/>
    <numFmt numFmtId="173" formatCode="_(* #,##0,_);_(* \(#,##0,\);_(* &quot;- &quot;?_);_(@_)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u val="single"/>
      <sz val="8"/>
      <name val="Arial Narrow"/>
      <family val="2"/>
    </font>
    <font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7" fillId="32" borderId="7" applyNumberFormat="0" applyFont="0" applyAlignment="0" applyProtection="0"/>
    <xf numFmtId="0" fontId="42" fillId="27" borderId="8" applyNumberFormat="0" applyAlignment="0" applyProtection="0"/>
    <xf numFmtId="9" fontId="27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4">
    <xf numFmtId="0" fontId="0" fillId="0" borderId="0" xfId="0" applyFont="1" applyAlignment="1">
      <alignment/>
    </xf>
    <xf numFmtId="0" fontId="21" fillId="0" borderId="10" xfId="0" applyFont="1" applyFill="1" applyBorder="1" applyAlignment="1">
      <alignment vertical="center"/>
    </xf>
    <xf numFmtId="171" fontId="22" fillId="0" borderId="11" xfId="0" applyNumberFormat="1" applyFont="1" applyFill="1" applyBorder="1" applyAlignment="1" applyProtection="1">
      <alignment/>
      <protection/>
    </xf>
    <xf numFmtId="171" fontId="22" fillId="0" borderId="12" xfId="0" applyNumberFormat="1" applyFont="1" applyFill="1" applyBorder="1" applyAlignment="1" applyProtection="1">
      <alignment/>
      <protection/>
    </xf>
    <xf numFmtId="171" fontId="22" fillId="0" borderId="13" xfId="0" applyNumberFormat="1" applyFont="1" applyFill="1" applyBorder="1" applyAlignment="1" applyProtection="1">
      <alignment/>
      <protection/>
    </xf>
    <xf numFmtId="171" fontId="22" fillId="0" borderId="10" xfId="0" applyNumberFormat="1" applyFont="1" applyFill="1" applyBorder="1" applyAlignment="1" applyProtection="1">
      <alignment/>
      <protection/>
    </xf>
    <xf numFmtId="0" fontId="26" fillId="0" borderId="0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/>
      <protection/>
    </xf>
    <xf numFmtId="0" fontId="22" fillId="0" borderId="0" xfId="0" applyFont="1" applyBorder="1" applyAlignment="1" applyProtection="1">
      <alignment/>
      <protection/>
    </xf>
    <xf numFmtId="173" fontId="22" fillId="0" borderId="14" xfId="0" applyNumberFormat="1" applyFont="1" applyFill="1" applyBorder="1" applyAlignment="1" applyProtection="1">
      <alignment/>
      <protection/>
    </xf>
    <xf numFmtId="173" fontId="22" fillId="0" borderId="15" xfId="0" applyNumberFormat="1" applyFont="1" applyFill="1" applyBorder="1" applyAlignment="1" applyProtection="1">
      <alignment/>
      <protection/>
    </xf>
    <xf numFmtId="173" fontId="22" fillId="0" borderId="11" xfId="0" applyNumberFormat="1" applyFont="1" applyFill="1" applyBorder="1" applyAlignment="1" applyProtection="1">
      <alignment/>
      <protection/>
    </xf>
    <xf numFmtId="173" fontId="22" fillId="0" borderId="14" xfId="42" applyNumberFormat="1" applyFont="1" applyFill="1" applyBorder="1" applyAlignment="1" applyProtection="1">
      <alignment/>
      <protection/>
    </xf>
    <xf numFmtId="173" fontId="22" fillId="0" borderId="15" xfId="42" applyNumberFormat="1" applyFont="1" applyFill="1" applyBorder="1" applyAlignment="1" applyProtection="1">
      <alignment/>
      <protection/>
    </xf>
    <xf numFmtId="173" fontId="22" fillId="0" borderId="11" xfId="42" applyNumberFormat="1" applyFont="1" applyFill="1" applyBorder="1" applyAlignment="1" applyProtection="1">
      <alignment/>
      <protection/>
    </xf>
    <xf numFmtId="173" fontId="22" fillId="0" borderId="16" xfId="0" applyNumberFormat="1" applyFont="1" applyFill="1" applyBorder="1" applyAlignment="1" applyProtection="1">
      <alignment/>
      <protection/>
    </xf>
    <xf numFmtId="173" fontId="22" fillId="0" borderId="17" xfId="0" applyNumberFormat="1" applyFont="1" applyFill="1" applyBorder="1" applyAlignment="1" applyProtection="1">
      <alignment/>
      <protection/>
    </xf>
    <xf numFmtId="173" fontId="22" fillId="0" borderId="18" xfId="0" applyNumberFormat="1" applyFont="1" applyFill="1" applyBorder="1" applyAlignment="1" applyProtection="1">
      <alignment/>
      <protection/>
    </xf>
    <xf numFmtId="173" fontId="22" fillId="0" borderId="12" xfId="0" applyNumberFormat="1" applyFont="1" applyFill="1" applyBorder="1" applyAlignment="1" applyProtection="1">
      <alignment/>
      <protection/>
    </xf>
    <xf numFmtId="173" fontId="22" fillId="0" borderId="19" xfId="0" applyNumberFormat="1" applyFont="1" applyFill="1" applyBorder="1" applyAlignment="1" applyProtection="1">
      <alignment/>
      <protection/>
    </xf>
    <xf numFmtId="173" fontId="22" fillId="0" borderId="20" xfId="0" applyNumberFormat="1" applyFont="1" applyFill="1" applyBorder="1" applyAlignment="1" applyProtection="1">
      <alignment/>
      <protection/>
    </xf>
    <xf numFmtId="173" fontId="22" fillId="0" borderId="13" xfId="0" applyNumberFormat="1" applyFont="1" applyFill="1" applyBorder="1" applyAlignment="1" applyProtection="1">
      <alignment/>
      <protection/>
    </xf>
    <xf numFmtId="173" fontId="22" fillId="0" borderId="16" xfId="42" applyNumberFormat="1" applyFont="1" applyFill="1" applyBorder="1" applyAlignment="1" applyProtection="1">
      <alignment/>
      <protection/>
    </xf>
    <xf numFmtId="173" fontId="22" fillId="0" borderId="21" xfId="0" applyNumberFormat="1" applyFont="1" applyFill="1" applyBorder="1" applyAlignment="1" applyProtection="1">
      <alignment/>
      <protection/>
    </xf>
    <xf numFmtId="173" fontId="22" fillId="0" borderId="22" xfId="0" applyNumberFormat="1" applyFont="1" applyFill="1" applyBorder="1" applyAlignment="1" applyProtection="1">
      <alignment/>
      <protection/>
    </xf>
    <xf numFmtId="0" fontId="20" fillId="0" borderId="23" xfId="0" applyFont="1" applyBorder="1" applyAlignment="1" applyProtection="1">
      <alignment horizontal="left"/>
      <protection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  <xf numFmtId="0" fontId="21" fillId="0" borderId="26" xfId="0" applyFont="1" applyFill="1" applyBorder="1" applyAlignment="1" applyProtection="1">
      <alignment horizontal="left" vertical="center"/>
      <protection/>
    </xf>
    <xf numFmtId="0" fontId="0" fillId="0" borderId="27" xfId="0" applyBorder="1" applyAlignment="1" applyProtection="1">
      <alignment horizontal="left" vertical="center"/>
      <protection/>
    </xf>
    <xf numFmtId="0" fontId="21" fillId="0" borderId="28" xfId="0" applyFont="1" applyFill="1" applyBorder="1" applyAlignment="1" applyProtection="1">
      <alignment horizontal="left" vertical="center"/>
      <protection/>
    </xf>
    <xf numFmtId="0" fontId="21" fillId="0" borderId="13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8" xfId="0" applyFont="1" applyFill="1" applyBorder="1" applyAlignment="1" applyProtection="1">
      <alignment horizontal="center" vertical="center" wrapText="1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29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Fill="1" applyBorder="1" applyAlignment="1" applyProtection="1">
      <alignment horizontal="center" vertical="center" wrapText="1"/>
      <protection/>
    </xf>
    <xf numFmtId="0" fontId="21" fillId="0" borderId="15" xfId="0" applyNumberFormat="1" applyFont="1" applyBorder="1" applyAlignment="1" applyProtection="1">
      <alignment/>
      <protection/>
    </xf>
    <xf numFmtId="0" fontId="22" fillId="0" borderId="11" xfId="0" applyNumberFormat="1" applyFont="1" applyBorder="1" applyAlignment="1" applyProtection="1">
      <alignment horizontal="center"/>
      <protection/>
    </xf>
    <xf numFmtId="173" fontId="21" fillId="0" borderId="14" xfId="0" applyNumberFormat="1" applyFont="1" applyBorder="1" applyAlignment="1" applyProtection="1">
      <alignment/>
      <protection/>
    </xf>
    <xf numFmtId="173" fontId="21" fillId="0" borderId="24" xfId="0" applyNumberFormat="1" applyFont="1" applyBorder="1" applyAlignment="1" applyProtection="1">
      <alignment/>
      <protection/>
    </xf>
    <xf numFmtId="173" fontId="21" fillId="0" borderId="10" xfId="0" applyNumberFormat="1" applyFont="1" applyBorder="1" applyAlignment="1" applyProtection="1">
      <alignment/>
      <protection/>
    </xf>
    <xf numFmtId="170" fontId="21" fillId="0" borderId="10" xfId="0" applyNumberFormat="1" applyFont="1" applyBorder="1" applyAlignment="1" applyProtection="1">
      <alignment/>
      <protection/>
    </xf>
    <xf numFmtId="173" fontId="21" fillId="0" borderId="31" xfId="0" applyNumberFormat="1" applyFont="1" applyBorder="1" applyAlignment="1" applyProtection="1">
      <alignment/>
      <protection/>
    </xf>
    <xf numFmtId="0" fontId="23" fillId="0" borderId="15" xfId="0" applyNumberFormat="1" applyFont="1" applyBorder="1" applyAlignment="1" applyProtection="1">
      <alignment horizontal="left" indent="1"/>
      <protection/>
    </xf>
    <xf numFmtId="173" fontId="21" fillId="0" borderId="15" xfId="0" applyNumberFormat="1" applyFont="1" applyBorder="1" applyAlignment="1" applyProtection="1">
      <alignment/>
      <protection/>
    </xf>
    <xf numFmtId="173" fontId="21" fillId="0" borderId="11" xfId="0" applyNumberFormat="1" applyFont="1" applyBorder="1" applyAlignment="1" applyProtection="1">
      <alignment/>
      <protection/>
    </xf>
    <xf numFmtId="171" fontId="21" fillId="0" borderId="11" xfId="0" applyNumberFormat="1" applyFont="1" applyBorder="1" applyAlignment="1" applyProtection="1">
      <alignment/>
      <protection/>
    </xf>
    <xf numFmtId="173" fontId="21" fillId="0" borderId="16" xfId="0" applyNumberFormat="1" applyFont="1" applyBorder="1" applyAlignment="1" applyProtection="1">
      <alignment/>
      <protection/>
    </xf>
    <xf numFmtId="0" fontId="24" fillId="0" borderId="15" xfId="0" applyNumberFormat="1" applyFont="1" applyFill="1" applyBorder="1" applyAlignment="1" applyProtection="1">
      <alignment horizontal="left" indent="2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5" xfId="0" applyNumberFormat="1" applyFont="1" applyFill="1" applyBorder="1" applyAlignment="1" applyProtection="1">
      <alignment horizontal="left" indent="2"/>
      <protection/>
    </xf>
    <xf numFmtId="173" fontId="24" fillId="0" borderId="32" xfId="0" applyNumberFormat="1" applyFont="1" applyFill="1" applyBorder="1" applyAlignment="1" applyProtection="1">
      <alignment/>
      <protection/>
    </xf>
    <xf numFmtId="173" fontId="24" fillId="0" borderId="33" xfId="0" applyNumberFormat="1" applyFont="1" applyFill="1" applyBorder="1" applyAlignment="1" applyProtection="1">
      <alignment/>
      <protection/>
    </xf>
    <xf numFmtId="173" fontId="24" fillId="0" borderId="34" xfId="0" applyNumberFormat="1" applyFont="1" applyFill="1" applyBorder="1" applyAlignment="1" applyProtection="1">
      <alignment/>
      <protection/>
    </xf>
    <xf numFmtId="171" fontId="24" fillId="0" borderId="34" xfId="0" applyNumberFormat="1" applyFont="1" applyFill="1" applyBorder="1" applyAlignment="1" applyProtection="1">
      <alignment/>
      <protection/>
    </xf>
    <xf numFmtId="173" fontId="24" fillId="0" borderId="35" xfId="0" applyNumberFormat="1" applyFont="1" applyFill="1" applyBorder="1" applyAlignment="1" applyProtection="1">
      <alignment/>
      <protection/>
    </xf>
    <xf numFmtId="0" fontId="22" fillId="0" borderId="15" xfId="0" applyNumberFormat="1" applyFont="1" applyBorder="1" applyAlignment="1" applyProtection="1">
      <alignment horizontal="left" indent="2"/>
      <protection/>
    </xf>
    <xf numFmtId="0" fontId="22" fillId="0" borderId="15" xfId="0" applyFont="1" applyBorder="1" applyAlignment="1" applyProtection="1">
      <alignment horizontal="left" indent="2"/>
      <protection/>
    </xf>
    <xf numFmtId="0" fontId="22" fillId="0" borderId="36" xfId="0" applyFont="1" applyBorder="1" applyAlignment="1" applyProtection="1">
      <alignment horizontal="center"/>
      <protection/>
    </xf>
    <xf numFmtId="0" fontId="22" fillId="0" borderId="15" xfId="0" applyFont="1" applyBorder="1" applyAlignment="1" applyProtection="1">
      <alignment/>
      <protection/>
    </xf>
    <xf numFmtId="173" fontId="21" fillId="0" borderId="14" xfId="0" applyNumberFormat="1" applyFont="1" applyFill="1" applyBorder="1" applyAlignment="1" applyProtection="1">
      <alignment/>
      <protection/>
    </xf>
    <xf numFmtId="173" fontId="21" fillId="0" borderId="15" xfId="0" applyNumberFormat="1" applyFont="1" applyFill="1" applyBorder="1" applyAlignment="1" applyProtection="1">
      <alignment/>
      <protection/>
    </xf>
    <xf numFmtId="173" fontId="21" fillId="0" borderId="11" xfId="0" applyNumberFormat="1" applyFont="1" applyFill="1" applyBorder="1" applyAlignment="1" applyProtection="1">
      <alignment/>
      <protection/>
    </xf>
    <xf numFmtId="171" fontId="21" fillId="0" borderId="11" xfId="0" applyNumberFormat="1" applyFont="1" applyFill="1" applyBorder="1" applyAlignment="1" applyProtection="1">
      <alignment/>
      <protection/>
    </xf>
    <xf numFmtId="173" fontId="21" fillId="0" borderId="16" xfId="0" applyNumberFormat="1" applyFont="1" applyFill="1" applyBorder="1" applyAlignment="1" applyProtection="1">
      <alignment/>
      <protection/>
    </xf>
    <xf numFmtId="0" fontId="25" fillId="0" borderId="11" xfId="0" applyNumberFormat="1" applyFont="1" applyFill="1" applyBorder="1" applyAlignment="1" applyProtection="1">
      <alignment horizontal="center"/>
      <protection/>
    </xf>
    <xf numFmtId="0" fontId="25" fillId="0" borderId="11" xfId="0" applyNumberFormat="1" applyFont="1" applyBorder="1" applyAlignment="1" applyProtection="1">
      <alignment horizontal="center"/>
      <protection/>
    </xf>
    <xf numFmtId="173" fontId="22" fillId="0" borderId="14" xfId="0" applyNumberFormat="1" applyFont="1" applyBorder="1" applyAlignment="1" applyProtection="1">
      <alignment/>
      <protection/>
    </xf>
    <xf numFmtId="173" fontId="22" fillId="0" borderId="15" xfId="0" applyNumberFormat="1" applyFont="1" applyBorder="1" applyAlignment="1" applyProtection="1">
      <alignment/>
      <protection/>
    </xf>
    <xf numFmtId="173" fontId="22" fillId="0" borderId="11" xfId="0" applyNumberFormat="1" applyFont="1" applyBorder="1" applyAlignment="1" applyProtection="1">
      <alignment/>
      <protection/>
    </xf>
    <xf numFmtId="173" fontId="22" fillId="0" borderId="16" xfId="0" applyNumberFormat="1" applyFont="1" applyBorder="1" applyAlignment="1" applyProtection="1">
      <alignment/>
      <protection/>
    </xf>
    <xf numFmtId="171" fontId="22" fillId="0" borderId="11" xfId="0" applyNumberFormat="1" applyFont="1" applyBorder="1" applyAlignment="1" applyProtection="1">
      <alignment/>
      <protection/>
    </xf>
    <xf numFmtId="173" fontId="22" fillId="0" borderId="14" xfId="42" applyNumberFormat="1" applyFont="1" applyBorder="1" applyAlignment="1" applyProtection="1">
      <alignment/>
      <protection/>
    </xf>
    <xf numFmtId="173" fontId="22" fillId="0" borderId="15" xfId="42" applyNumberFormat="1" applyFont="1" applyBorder="1" applyAlignment="1" applyProtection="1">
      <alignment/>
      <protection/>
    </xf>
    <xf numFmtId="173" fontId="22" fillId="0" borderId="11" xfId="42" applyNumberFormat="1" applyFont="1" applyBorder="1" applyAlignment="1" applyProtection="1">
      <alignment/>
      <protection/>
    </xf>
    <xf numFmtId="171" fontId="22" fillId="0" borderId="11" xfId="42" applyNumberFormat="1" applyFont="1" applyBorder="1" applyAlignment="1" applyProtection="1">
      <alignment/>
      <protection/>
    </xf>
    <xf numFmtId="173" fontId="22" fillId="0" borderId="16" xfId="42" applyNumberFormat="1" applyFont="1" applyBorder="1" applyAlignment="1" applyProtection="1">
      <alignment/>
      <protection/>
    </xf>
    <xf numFmtId="0" fontId="21" fillId="0" borderId="37" xfId="0" applyFont="1" applyBorder="1" applyAlignment="1" applyProtection="1">
      <alignment/>
      <protection/>
    </xf>
    <xf numFmtId="0" fontId="22" fillId="0" borderId="38" xfId="0" applyNumberFormat="1" applyFont="1" applyBorder="1" applyAlignment="1" applyProtection="1">
      <alignment horizontal="center"/>
      <protection/>
    </xf>
    <xf numFmtId="173" fontId="21" fillId="0" borderId="39" xfId="0" applyNumberFormat="1" applyFont="1" applyBorder="1" applyAlignment="1" applyProtection="1">
      <alignment/>
      <protection/>
    </xf>
    <xf numFmtId="173" fontId="21" fillId="0" borderId="37" xfId="0" applyNumberFormat="1" applyFont="1" applyBorder="1" applyAlignment="1" applyProtection="1">
      <alignment/>
      <protection/>
    </xf>
    <xf numFmtId="173" fontId="21" fillId="0" borderId="38" xfId="0" applyNumberFormat="1" applyFont="1" applyBorder="1" applyAlignment="1" applyProtection="1">
      <alignment/>
      <protection/>
    </xf>
    <xf numFmtId="171" fontId="21" fillId="0" borderId="38" xfId="0" applyNumberFormat="1" applyFont="1" applyBorder="1" applyAlignment="1" applyProtection="1">
      <alignment/>
      <protection/>
    </xf>
    <xf numFmtId="173" fontId="21" fillId="0" borderId="40" xfId="0" applyNumberFormat="1" applyFont="1" applyBorder="1" applyAlignment="1" applyProtection="1">
      <alignment/>
      <protection/>
    </xf>
    <xf numFmtId="0" fontId="22" fillId="0" borderId="41" xfId="0" applyNumberFormat="1" applyFont="1" applyBorder="1" applyAlignment="1" applyProtection="1">
      <alignment horizontal="left" indent="1"/>
      <protection/>
    </xf>
    <xf numFmtId="0" fontId="23" fillId="0" borderId="41" xfId="0" applyNumberFormat="1" applyFont="1" applyFill="1" applyBorder="1" applyAlignment="1" applyProtection="1">
      <alignment horizontal="left" indent="1"/>
      <protection/>
    </xf>
    <xf numFmtId="0" fontId="24" fillId="0" borderId="41" xfId="0" applyNumberFormat="1" applyFont="1" applyFill="1" applyBorder="1" applyAlignment="1" applyProtection="1">
      <alignment horizontal="left" indent="2"/>
      <protection/>
    </xf>
    <xf numFmtId="0" fontId="22" fillId="0" borderId="41" xfId="0" applyNumberFormat="1" applyFont="1" applyFill="1" applyBorder="1" applyAlignment="1" applyProtection="1">
      <alignment horizontal="left" indent="2"/>
      <protection/>
    </xf>
    <xf numFmtId="0" fontId="22" fillId="0" borderId="41" xfId="0" applyNumberFormat="1" applyFont="1" applyBorder="1" applyAlignment="1" applyProtection="1">
      <alignment horizontal="left" indent="2"/>
      <protection/>
    </xf>
    <xf numFmtId="0" fontId="22" fillId="0" borderId="28" xfId="0" applyNumberFormat="1" applyFont="1" applyBorder="1" applyAlignment="1" applyProtection="1">
      <alignment horizontal="left" indent="2"/>
      <protection/>
    </xf>
    <xf numFmtId="0" fontId="22" fillId="0" borderId="13" xfId="0" applyNumberFormat="1" applyFont="1" applyBorder="1" applyAlignment="1" applyProtection="1">
      <alignment horizontal="center"/>
      <protection/>
    </xf>
    <xf numFmtId="0" fontId="21" fillId="0" borderId="42" xfId="0" applyFont="1" applyBorder="1" applyAlignment="1" applyProtection="1">
      <alignment/>
      <protection/>
    </xf>
    <xf numFmtId="0" fontId="22" fillId="0" borderId="10" xfId="0" applyNumberFormat="1" applyFont="1" applyBorder="1" applyAlignment="1" applyProtection="1">
      <alignment horizontal="center"/>
      <protection/>
    </xf>
    <xf numFmtId="173" fontId="21" fillId="0" borderId="43" xfId="0" applyNumberFormat="1" applyFont="1" applyBorder="1" applyAlignment="1" applyProtection="1">
      <alignment/>
      <protection/>
    </xf>
    <xf numFmtId="0" fontId="21" fillId="0" borderId="41" xfId="0" applyNumberFormat="1" applyFont="1" applyFill="1" applyBorder="1" applyAlignment="1" applyProtection="1">
      <alignment horizontal="left"/>
      <protection/>
    </xf>
    <xf numFmtId="0" fontId="24" fillId="0" borderId="11" xfId="0" applyNumberFormat="1" applyFont="1" applyBorder="1" applyAlignment="1" applyProtection="1">
      <alignment horizontal="center"/>
      <protection/>
    </xf>
    <xf numFmtId="173" fontId="24" fillId="0" borderId="14" xfId="59" applyNumberFormat="1" applyFont="1" applyFill="1" applyBorder="1" applyAlignment="1" applyProtection="1">
      <alignment horizontal="center"/>
      <protection/>
    </xf>
    <xf numFmtId="173" fontId="24" fillId="0" borderId="15" xfId="59" applyNumberFormat="1" applyFont="1" applyFill="1" applyBorder="1" applyAlignment="1" applyProtection="1">
      <alignment horizontal="center"/>
      <protection/>
    </xf>
    <xf numFmtId="173" fontId="24" fillId="0" borderId="11" xfId="59" applyNumberFormat="1" applyFont="1" applyFill="1" applyBorder="1" applyAlignment="1" applyProtection="1">
      <alignment horizontal="center"/>
      <protection/>
    </xf>
    <xf numFmtId="173" fontId="24" fillId="0" borderId="16" xfId="59" applyNumberFormat="1" applyFont="1" applyFill="1" applyBorder="1" applyAlignment="1" applyProtection="1">
      <alignment horizontal="center"/>
      <protection/>
    </xf>
    <xf numFmtId="0" fontId="21" fillId="0" borderId="44" xfId="0" applyFont="1" applyBorder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0" fontId="22" fillId="0" borderId="45" xfId="0" applyFont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</row>
    <row r="2" spans="1:27" ht="24.75" customHeight="1">
      <c r="A2" s="26" t="s">
        <v>1</v>
      </c>
      <c r="B2" s="1" t="s">
        <v>71</v>
      </c>
      <c r="C2" s="27" t="s">
        <v>2</v>
      </c>
      <c r="D2" s="28" t="s">
        <v>3</v>
      </c>
      <c r="E2" s="29" t="s">
        <v>4</v>
      </c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7"/>
    </row>
    <row r="3" spans="1:27" ht="24.75" customHeight="1">
      <c r="A3" s="30" t="s">
        <v>5</v>
      </c>
      <c r="B3" s="31" t="s">
        <v>70</v>
      </c>
      <c r="C3" s="32" t="s">
        <v>6</v>
      </c>
      <c r="D3" s="33" t="s">
        <v>6</v>
      </c>
      <c r="E3" s="34" t="s">
        <v>7</v>
      </c>
      <c r="F3" s="35" t="s">
        <v>8</v>
      </c>
      <c r="G3" s="36" t="s">
        <v>9</v>
      </c>
      <c r="H3" s="34" t="s">
        <v>10</v>
      </c>
      <c r="I3" s="34" t="s">
        <v>11</v>
      </c>
      <c r="J3" s="35" t="s">
        <v>12</v>
      </c>
      <c r="K3" s="36" t="s">
        <v>13</v>
      </c>
      <c r="L3" s="34" t="s">
        <v>14</v>
      </c>
      <c r="M3" s="34" t="s">
        <v>15</v>
      </c>
      <c r="N3" s="35" t="s">
        <v>16</v>
      </c>
      <c r="O3" s="36" t="s">
        <v>17</v>
      </c>
      <c r="P3" s="34" t="s">
        <v>18</v>
      </c>
      <c r="Q3" s="36" t="s">
        <v>19</v>
      </c>
      <c r="R3" s="34" t="s">
        <v>20</v>
      </c>
      <c r="S3" s="34" t="s">
        <v>21</v>
      </c>
      <c r="T3" s="35" t="s">
        <v>22</v>
      </c>
      <c r="U3" s="36" t="s">
        <v>23</v>
      </c>
      <c r="V3" s="34" t="s">
        <v>24</v>
      </c>
      <c r="W3" s="34" t="s">
        <v>25</v>
      </c>
      <c r="X3" s="35" t="s">
        <v>26</v>
      </c>
      <c r="Y3" s="36" t="s">
        <v>27</v>
      </c>
      <c r="Z3" s="34" t="s">
        <v>28</v>
      </c>
      <c r="AA3" s="32" t="s">
        <v>29</v>
      </c>
    </row>
    <row r="4" spans="1:27" ht="12.75">
      <c r="A4" s="37" t="s">
        <v>30</v>
      </c>
      <c r="B4" s="38"/>
      <c r="C4" s="39"/>
      <c r="D4" s="40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2"/>
      <c r="AA4" s="43"/>
    </row>
    <row r="5" spans="1:27" ht="12.75">
      <c r="A5" s="44" t="s">
        <v>31</v>
      </c>
      <c r="B5" s="38"/>
      <c r="C5" s="39">
        <f aca="true" t="shared" si="0" ref="C5:Y5">SUM(C11:C18)</f>
        <v>1186327343</v>
      </c>
      <c r="D5" s="45">
        <f t="shared" si="0"/>
        <v>0</v>
      </c>
      <c r="E5" s="46">
        <f t="shared" si="0"/>
        <v>753833683</v>
      </c>
      <c r="F5" s="46">
        <f t="shared" si="0"/>
        <v>867354013</v>
      </c>
      <c r="G5" s="46">
        <f t="shared" si="0"/>
        <v>1611266</v>
      </c>
      <c r="H5" s="46">
        <f t="shared" si="0"/>
        <v>39205334</v>
      </c>
      <c r="I5" s="46">
        <f t="shared" si="0"/>
        <v>86333125</v>
      </c>
      <c r="J5" s="46">
        <f t="shared" si="0"/>
        <v>127149725</v>
      </c>
      <c r="K5" s="46">
        <f t="shared" si="0"/>
        <v>78498888</v>
      </c>
      <c r="L5" s="46">
        <f t="shared" si="0"/>
        <v>124329527</v>
      </c>
      <c r="M5" s="46">
        <f t="shared" si="0"/>
        <v>161498865</v>
      </c>
      <c r="N5" s="46">
        <f t="shared" si="0"/>
        <v>364327280</v>
      </c>
      <c r="O5" s="46">
        <f t="shared" si="0"/>
        <v>26493347</v>
      </c>
      <c r="P5" s="46">
        <f t="shared" si="0"/>
        <v>70079840</v>
      </c>
      <c r="Q5" s="46">
        <f t="shared" si="0"/>
        <v>123354750</v>
      </c>
      <c r="R5" s="46">
        <f t="shared" si="0"/>
        <v>219927937</v>
      </c>
      <c r="S5" s="46">
        <f t="shared" si="0"/>
        <v>0</v>
      </c>
      <c r="T5" s="46">
        <f t="shared" si="0"/>
        <v>0</v>
      </c>
      <c r="U5" s="46">
        <f t="shared" si="0"/>
        <v>0</v>
      </c>
      <c r="V5" s="46">
        <f t="shared" si="0"/>
        <v>0</v>
      </c>
      <c r="W5" s="46">
        <f t="shared" si="0"/>
        <v>711404942</v>
      </c>
      <c r="X5" s="46">
        <f t="shared" si="0"/>
        <v>650515511</v>
      </c>
      <c r="Y5" s="46">
        <f t="shared" si="0"/>
        <v>60889431</v>
      </c>
      <c r="Z5" s="47">
        <f>+IF(X5&lt;&gt;0,+(Y5/X5)*100,0)</f>
        <v>9.360181267068972</v>
      </c>
      <c r="AA5" s="48">
        <f>SUM(AA11:AA18)</f>
        <v>867354013</v>
      </c>
    </row>
    <row r="6" spans="1:27" ht="12.75">
      <c r="A6" s="49" t="s">
        <v>32</v>
      </c>
      <c r="B6" s="50"/>
      <c r="C6" s="9">
        <v>238213068</v>
      </c>
      <c r="D6" s="10"/>
      <c r="E6" s="11">
        <v>106080000</v>
      </c>
      <c r="F6" s="11">
        <v>106080000</v>
      </c>
      <c r="G6" s="11"/>
      <c r="H6" s="11">
        <v>2730156</v>
      </c>
      <c r="I6" s="11">
        <v>10164964</v>
      </c>
      <c r="J6" s="11">
        <v>12895120</v>
      </c>
      <c r="K6" s="11">
        <v>25326366</v>
      </c>
      <c r="L6" s="11">
        <v>14478043</v>
      </c>
      <c r="M6" s="11">
        <v>61317144</v>
      </c>
      <c r="N6" s="11">
        <v>101121553</v>
      </c>
      <c r="O6" s="11">
        <v>937203</v>
      </c>
      <c r="P6" s="11">
        <v>13270056</v>
      </c>
      <c r="Q6" s="11">
        <v>25128020</v>
      </c>
      <c r="R6" s="11">
        <v>39335279</v>
      </c>
      <c r="S6" s="11"/>
      <c r="T6" s="11"/>
      <c r="U6" s="11"/>
      <c r="V6" s="11"/>
      <c r="W6" s="11">
        <v>153351952</v>
      </c>
      <c r="X6" s="11">
        <v>79560000</v>
      </c>
      <c r="Y6" s="11">
        <v>73791952</v>
      </c>
      <c r="Z6" s="2">
        <v>92.75</v>
      </c>
      <c r="AA6" s="15">
        <v>106080000</v>
      </c>
    </row>
    <row r="7" spans="1:27" ht="12.75">
      <c r="A7" s="49" t="s">
        <v>33</v>
      </c>
      <c r="B7" s="50"/>
      <c r="C7" s="9">
        <v>137711686</v>
      </c>
      <c r="D7" s="10"/>
      <c r="E7" s="11">
        <v>43000000</v>
      </c>
      <c r="F7" s="11">
        <v>43000000</v>
      </c>
      <c r="G7" s="11">
        <v>1396481</v>
      </c>
      <c r="H7" s="11">
        <v>2152485</v>
      </c>
      <c r="I7" s="11">
        <v>7419596</v>
      </c>
      <c r="J7" s="11">
        <v>10968562</v>
      </c>
      <c r="K7" s="11">
        <v>7056500</v>
      </c>
      <c r="L7" s="11">
        <v>15496272</v>
      </c>
      <c r="M7" s="11">
        <v>14655734</v>
      </c>
      <c r="N7" s="11">
        <v>37208506</v>
      </c>
      <c r="O7" s="11">
        <v>6087770</v>
      </c>
      <c r="P7" s="11">
        <v>8123816</v>
      </c>
      <c r="Q7" s="11">
        <v>10524777</v>
      </c>
      <c r="R7" s="11">
        <v>24736363</v>
      </c>
      <c r="S7" s="11"/>
      <c r="T7" s="11"/>
      <c r="U7" s="11"/>
      <c r="V7" s="11"/>
      <c r="W7" s="11">
        <v>72913431</v>
      </c>
      <c r="X7" s="11">
        <v>32250000</v>
      </c>
      <c r="Y7" s="11">
        <v>40663431</v>
      </c>
      <c r="Z7" s="2">
        <v>126.09</v>
      </c>
      <c r="AA7" s="15">
        <v>43000000</v>
      </c>
    </row>
    <row r="8" spans="1:27" ht="12.75">
      <c r="A8" s="49" t="s">
        <v>34</v>
      </c>
      <c r="B8" s="50"/>
      <c r="C8" s="9">
        <v>7474646</v>
      </c>
      <c r="D8" s="10"/>
      <c r="E8" s="11"/>
      <c r="F8" s="11"/>
      <c r="G8" s="11"/>
      <c r="H8" s="11">
        <v>7805008</v>
      </c>
      <c r="I8" s="11">
        <v>15074778</v>
      </c>
      <c r="J8" s="11">
        <v>22879786</v>
      </c>
      <c r="K8" s="11">
        <v>9096264</v>
      </c>
      <c r="L8" s="11">
        <v>10923092</v>
      </c>
      <c r="M8" s="11">
        <v>17365054</v>
      </c>
      <c r="N8" s="11">
        <v>37384410</v>
      </c>
      <c r="O8" s="11">
        <v>3544996</v>
      </c>
      <c r="P8" s="11">
        <v>4514313</v>
      </c>
      <c r="Q8" s="11">
        <v>38968860</v>
      </c>
      <c r="R8" s="11">
        <v>47028169</v>
      </c>
      <c r="S8" s="11"/>
      <c r="T8" s="11"/>
      <c r="U8" s="11"/>
      <c r="V8" s="11"/>
      <c r="W8" s="11">
        <v>107292365</v>
      </c>
      <c r="X8" s="11"/>
      <c r="Y8" s="11">
        <v>107292365</v>
      </c>
      <c r="Z8" s="2"/>
      <c r="AA8" s="15"/>
    </row>
    <row r="9" spans="1:27" ht="12.75">
      <c r="A9" s="49" t="s">
        <v>35</v>
      </c>
      <c r="B9" s="50"/>
      <c r="C9" s="9">
        <v>8974617</v>
      </c>
      <c r="D9" s="10"/>
      <c r="E9" s="11"/>
      <c r="F9" s="11"/>
      <c r="G9" s="11"/>
      <c r="H9" s="11">
        <v>3031893</v>
      </c>
      <c r="I9" s="11">
        <v>27113369</v>
      </c>
      <c r="J9" s="11">
        <v>30145262</v>
      </c>
      <c r="K9" s="11">
        <v>8537146</v>
      </c>
      <c r="L9" s="11">
        <v>55756809</v>
      </c>
      <c r="M9" s="11">
        <v>33550642</v>
      </c>
      <c r="N9" s="11">
        <v>97844597</v>
      </c>
      <c r="O9" s="11">
        <v>2078647</v>
      </c>
      <c r="P9" s="11">
        <v>24720167</v>
      </c>
      <c r="Q9" s="11">
        <v>-31914922</v>
      </c>
      <c r="R9" s="11">
        <v>-5116108</v>
      </c>
      <c r="S9" s="11"/>
      <c r="T9" s="11"/>
      <c r="U9" s="11"/>
      <c r="V9" s="11"/>
      <c r="W9" s="11">
        <v>122873751</v>
      </c>
      <c r="X9" s="11"/>
      <c r="Y9" s="11">
        <v>122873751</v>
      </c>
      <c r="Z9" s="2"/>
      <c r="AA9" s="15"/>
    </row>
    <row r="10" spans="1:27" ht="12.75">
      <c r="A10" s="49" t="s">
        <v>36</v>
      </c>
      <c r="B10" s="50"/>
      <c r="C10" s="9">
        <v>704377808</v>
      </c>
      <c r="D10" s="10"/>
      <c r="E10" s="11">
        <v>268242700</v>
      </c>
      <c r="F10" s="11">
        <v>285317006</v>
      </c>
      <c r="G10" s="11"/>
      <c r="H10" s="11">
        <v>19630767</v>
      </c>
      <c r="I10" s="11">
        <v>11065372</v>
      </c>
      <c r="J10" s="11">
        <v>30696139</v>
      </c>
      <c r="K10" s="11">
        <v>21529493</v>
      </c>
      <c r="L10" s="11">
        <v>16885100</v>
      </c>
      <c r="M10" s="11">
        <v>22214960</v>
      </c>
      <c r="N10" s="11">
        <v>60629553</v>
      </c>
      <c r="O10" s="11">
        <v>8350408</v>
      </c>
      <c r="P10" s="11">
        <v>10775423</v>
      </c>
      <c r="Q10" s="11">
        <v>18061302</v>
      </c>
      <c r="R10" s="11">
        <v>37187133</v>
      </c>
      <c r="S10" s="11"/>
      <c r="T10" s="11"/>
      <c r="U10" s="11"/>
      <c r="V10" s="11"/>
      <c r="W10" s="11">
        <v>128512825</v>
      </c>
      <c r="X10" s="11">
        <v>213987755</v>
      </c>
      <c r="Y10" s="11">
        <v>-85474930</v>
      </c>
      <c r="Z10" s="2">
        <v>-39.94</v>
      </c>
      <c r="AA10" s="15">
        <v>285317006</v>
      </c>
    </row>
    <row r="11" spans="1:27" ht="12.75">
      <c r="A11" s="51" t="s">
        <v>37</v>
      </c>
      <c r="B11" s="50"/>
      <c r="C11" s="52">
        <f aca="true" t="shared" si="1" ref="C11:Y11">SUM(C6:C10)</f>
        <v>1096751825</v>
      </c>
      <c r="D11" s="53">
        <f t="shared" si="1"/>
        <v>0</v>
      </c>
      <c r="E11" s="54">
        <f t="shared" si="1"/>
        <v>417322700</v>
      </c>
      <c r="F11" s="54">
        <f t="shared" si="1"/>
        <v>434397006</v>
      </c>
      <c r="G11" s="54">
        <f t="shared" si="1"/>
        <v>1396481</v>
      </c>
      <c r="H11" s="54">
        <f t="shared" si="1"/>
        <v>35350309</v>
      </c>
      <c r="I11" s="54">
        <f t="shared" si="1"/>
        <v>70838079</v>
      </c>
      <c r="J11" s="54">
        <f t="shared" si="1"/>
        <v>107584869</v>
      </c>
      <c r="K11" s="54">
        <f t="shared" si="1"/>
        <v>71545769</v>
      </c>
      <c r="L11" s="54">
        <f t="shared" si="1"/>
        <v>113539316</v>
      </c>
      <c r="M11" s="54">
        <f t="shared" si="1"/>
        <v>149103534</v>
      </c>
      <c r="N11" s="54">
        <f t="shared" si="1"/>
        <v>334188619</v>
      </c>
      <c r="O11" s="54">
        <f t="shared" si="1"/>
        <v>20999024</v>
      </c>
      <c r="P11" s="54">
        <f t="shared" si="1"/>
        <v>61403775</v>
      </c>
      <c r="Q11" s="54">
        <f t="shared" si="1"/>
        <v>60768037</v>
      </c>
      <c r="R11" s="54">
        <f t="shared" si="1"/>
        <v>143170836</v>
      </c>
      <c r="S11" s="54">
        <f t="shared" si="1"/>
        <v>0</v>
      </c>
      <c r="T11" s="54">
        <f t="shared" si="1"/>
        <v>0</v>
      </c>
      <c r="U11" s="54">
        <f t="shared" si="1"/>
        <v>0</v>
      </c>
      <c r="V11" s="54">
        <f t="shared" si="1"/>
        <v>0</v>
      </c>
      <c r="W11" s="54">
        <f t="shared" si="1"/>
        <v>584944324</v>
      </c>
      <c r="X11" s="54">
        <f t="shared" si="1"/>
        <v>325797755</v>
      </c>
      <c r="Y11" s="54">
        <f t="shared" si="1"/>
        <v>259146569</v>
      </c>
      <c r="Z11" s="55">
        <f>+IF(X11&lt;&gt;0,+(Y11/X11)*100,0)</f>
        <v>79.54215921469441</v>
      </c>
      <c r="AA11" s="56">
        <f>SUM(AA6:AA10)</f>
        <v>434397006</v>
      </c>
    </row>
    <row r="12" spans="1:27" ht="12.75">
      <c r="A12" s="57" t="s">
        <v>38</v>
      </c>
      <c r="B12" s="38"/>
      <c r="C12" s="9">
        <v>10600104</v>
      </c>
      <c r="D12" s="10"/>
      <c r="E12" s="11">
        <v>21000000</v>
      </c>
      <c r="F12" s="11">
        <v>21926454</v>
      </c>
      <c r="G12" s="11"/>
      <c r="H12" s="11">
        <v>2073757</v>
      </c>
      <c r="I12" s="11">
        <v>1782699</v>
      </c>
      <c r="J12" s="11">
        <v>3856456</v>
      </c>
      <c r="K12" s="11">
        <v>2942746</v>
      </c>
      <c r="L12" s="11">
        <v>4486878</v>
      </c>
      <c r="M12" s="11">
        <v>7286493</v>
      </c>
      <c r="N12" s="11">
        <v>14716117</v>
      </c>
      <c r="O12" s="11">
        <v>1562043</v>
      </c>
      <c r="P12" s="11">
        <v>3458940</v>
      </c>
      <c r="Q12" s="11">
        <v>8740152</v>
      </c>
      <c r="R12" s="11">
        <v>13761135</v>
      </c>
      <c r="S12" s="11"/>
      <c r="T12" s="11"/>
      <c r="U12" s="11"/>
      <c r="V12" s="11"/>
      <c r="W12" s="11">
        <v>32333708</v>
      </c>
      <c r="X12" s="11">
        <v>16444841</v>
      </c>
      <c r="Y12" s="11">
        <v>15888867</v>
      </c>
      <c r="Z12" s="2">
        <v>96.62</v>
      </c>
      <c r="AA12" s="15">
        <v>21926454</v>
      </c>
    </row>
    <row r="13" spans="1:27" ht="12.75">
      <c r="A13" s="57" t="s">
        <v>39</v>
      </c>
      <c r="B13" s="38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2.75">
      <c r="A14" s="57" t="s">
        <v>40</v>
      </c>
      <c r="B14" s="38"/>
      <c r="C14" s="9"/>
      <c r="D14" s="10"/>
      <c r="E14" s="11">
        <v>201941082</v>
      </c>
      <c r="F14" s="11">
        <v>210977194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>
        <v>158232896</v>
      </c>
      <c r="Y14" s="11">
        <v>-158232896</v>
      </c>
      <c r="Z14" s="2">
        <v>-100</v>
      </c>
      <c r="AA14" s="15">
        <v>210977194</v>
      </c>
    </row>
    <row r="15" spans="1:27" ht="12.75">
      <c r="A15" s="57" t="s">
        <v>41</v>
      </c>
      <c r="B15" s="38" t="s">
        <v>42</v>
      </c>
      <c r="C15" s="9">
        <v>62953909</v>
      </c>
      <c r="D15" s="10"/>
      <c r="E15" s="11">
        <v>113569901</v>
      </c>
      <c r="F15" s="11">
        <v>200053359</v>
      </c>
      <c r="G15" s="11">
        <v>214785</v>
      </c>
      <c r="H15" s="11">
        <v>1781268</v>
      </c>
      <c r="I15" s="11">
        <v>13712347</v>
      </c>
      <c r="J15" s="11">
        <v>15708400</v>
      </c>
      <c r="K15" s="11">
        <v>4010373</v>
      </c>
      <c r="L15" s="11">
        <v>6303333</v>
      </c>
      <c r="M15" s="11">
        <v>5108838</v>
      </c>
      <c r="N15" s="11">
        <v>15422544</v>
      </c>
      <c r="O15" s="11">
        <v>3932280</v>
      </c>
      <c r="P15" s="11">
        <v>5217125</v>
      </c>
      <c r="Q15" s="11">
        <v>53846561</v>
      </c>
      <c r="R15" s="11">
        <v>62995966</v>
      </c>
      <c r="S15" s="11"/>
      <c r="T15" s="11"/>
      <c r="U15" s="11"/>
      <c r="V15" s="11"/>
      <c r="W15" s="11">
        <v>94126910</v>
      </c>
      <c r="X15" s="11">
        <v>150040019</v>
      </c>
      <c r="Y15" s="11">
        <v>-55913109</v>
      </c>
      <c r="Z15" s="2">
        <v>-37.27</v>
      </c>
      <c r="AA15" s="15">
        <v>200053359</v>
      </c>
    </row>
    <row r="16" spans="1:27" ht="12.75">
      <c r="A16" s="58" t="s">
        <v>43</v>
      </c>
      <c r="B16" s="59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2.75">
      <c r="A17" s="57" t="s">
        <v>44</v>
      </c>
      <c r="B17" s="38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2.75">
      <c r="A18" s="57" t="s">
        <v>45</v>
      </c>
      <c r="B18" s="38"/>
      <c r="C18" s="16">
        <v>16021505</v>
      </c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60"/>
      <c r="B19" s="38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2.75">
      <c r="A20" s="44" t="s">
        <v>46</v>
      </c>
      <c r="B20" s="38"/>
      <c r="C20" s="61">
        <f aca="true" t="shared" si="2" ref="C20:Y20">SUM(C26:C33)</f>
        <v>0</v>
      </c>
      <c r="D20" s="62">
        <f t="shared" si="2"/>
        <v>0</v>
      </c>
      <c r="E20" s="63">
        <f t="shared" si="2"/>
        <v>804300275</v>
      </c>
      <c r="F20" s="63">
        <f t="shared" si="2"/>
        <v>825800710</v>
      </c>
      <c r="G20" s="63">
        <f t="shared" si="2"/>
        <v>0</v>
      </c>
      <c r="H20" s="63">
        <f t="shared" si="2"/>
        <v>0</v>
      </c>
      <c r="I20" s="63">
        <f t="shared" si="2"/>
        <v>0</v>
      </c>
      <c r="J20" s="63">
        <f t="shared" si="2"/>
        <v>0</v>
      </c>
      <c r="K20" s="63">
        <f t="shared" si="2"/>
        <v>0</v>
      </c>
      <c r="L20" s="63">
        <f t="shared" si="2"/>
        <v>0</v>
      </c>
      <c r="M20" s="63">
        <f t="shared" si="2"/>
        <v>0</v>
      </c>
      <c r="N20" s="63">
        <f t="shared" si="2"/>
        <v>0</v>
      </c>
      <c r="O20" s="63">
        <f t="shared" si="2"/>
        <v>0</v>
      </c>
      <c r="P20" s="63">
        <f t="shared" si="2"/>
        <v>0</v>
      </c>
      <c r="Q20" s="63">
        <f t="shared" si="2"/>
        <v>0</v>
      </c>
      <c r="R20" s="63">
        <f t="shared" si="2"/>
        <v>0</v>
      </c>
      <c r="S20" s="63">
        <f t="shared" si="2"/>
        <v>0</v>
      </c>
      <c r="T20" s="63">
        <f t="shared" si="2"/>
        <v>0</v>
      </c>
      <c r="U20" s="63">
        <f t="shared" si="2"/>
        <v>0</v>
      </c>
      <c r="V20" s="63">
        <f t="shared" si="2"/>
        <v>0</v>
      </c>
      <c r="W20" s="63">
        <f t="shared" si="2"/>
        <v>0</v>
      </c>
      <c r="X20" s="63">
        <f t="shared" si="2"/>
        <v>619350533</v>
      </c>
      <c r="Y20" s="63">
        <f t="shared" si="2"/>
        <v>-619350533</v>
      </c>
      <c r="Z20" s="64">
        <f>+IF(X20&lt;&gt;0,+(Y20/X20)*100,0)</f>
        <v>-100</v>
      </c>
      <c r="AA20" s="65">
        <f>SUM(AA26:AA33)</f>
        <v>825800710</v>
      </c>
    </row>
    <row r="21" spans="1:27" ht="12.75">
      <c r="A21" s="49" t="s">
        <v>32</v>
      </c>
      <c r="B21" s="50"/>
      <c r="C21" s="9"/>
      <c r="D21" s="10"/>
      <c r="E21" s="11">
        <v>161098558</v>
      </c>
      <c r="F21" s="11">
        <v>161098558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>
        <v>120823919</v>
      </c>
      <c r="Y21" s="11">
        <v>-120823919</v>
      </c>
      <c r="Z21" s="2">
        <v>-100</v>
      </c>
      <c r="AA21" s="15">
        <v>161098558</v>
      </c>
    </row>
    <row r="22" spans="1:27" ht="12.75">
      <c r="A22" s="49" t="s">
        <v>33</v>
      </c>
      <c r="B22" s="50"/>
      <c r="C22" s="9"/>
      <c r="D22" s="10"/>
      <c r="E22" s="11">
        <v>100000000</v>
      </c>
      <c r="F22" s="11">
        <v>100000000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>
        <v>75000000</v>
      </c>
      <c r="Y22" s="11">
        <v>-75000000</v>
      </c>
      <c r="Z22" s="2">
        <v>-100</v>
      </c>
      <c r="AA22" s="15">
        <v>100000000</v>
      </c>
    </row>
    <row r="23" spans="1:27" ht="12.75">
      <c r="A23" s="49" t="s">
        <v>34</v>
      </c>
      <c r="B23" s="50"/>
      <c r="C23" s="9"/>
      <c r="D23" s="10"/>
      <c r="E23" s="11">
        <v>87500000</v>
      </c>
      <c r="F23" s="11">
        <v>87500000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>
        <v>65625000</v>
      </c>
      <c r="Y23" s="11">
        <v>-65625000</v>
      </c>
      <c r="Z23" s="2">
        <v>-100</v>
      </c>
      <c r="AA23" s="15">
        <v>87500000</v>
      </c>
    </row>
    <row r="24" spans="1:27" ht="12.75">
      <c r="A24" s="49" t="s">
        <v>35</v>
      </c>
      <c r="B24" s="50"/>
      <c r="C24" s="9"/>
      <c r="D24" s="10"/>
      <c r="E24" s="11">
        <v>371492022</v>
      </c>
      <c r="F24" s="11">
        <v>385539799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>
        <v>289154849</v>
      </c>
      <c r="Y24" s="11">
        <v>-289154849</v>
      </c>
      <c r="Z24" s="2">
        <v>-100</v>
      </c>
      <c r="AA24" s="15">
        <v>385539799</v>
      </c>
    </row>
    <row r="25" spans="1:27" ht="12.75">
      <c r="A25" s="49" t="s">
        <v>36</v>
      </c>
      <c r="B25" s="50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2.75">
      <c r="A26" s="51" t="s">
        <v>37</v>
      </c>
      <c r="B26" s="66"/>
      <c r="C26" s="52">
        <f aca="true" t="shared" si="3" ref="C26:Y26">SUM(C21:C25)</f>
        <v>0</v>
      </c>
      <c r="D26" s="53">
        <f t="shared" si="3"/>
        <v>0</v>
      </c>
      <c r="E26" s="54">
        <f t="shared" si="3"/>
        <v>720090580</v>
      </c>
      <c r="F26" s="54">
        <f t="shared" si="3"/>
        <v>734138357</v>
      </c>
      <c r="G26" s="54">
        <f t="shared" si="3"/>
        <v>0</v>
      </c>
      <c r="H26" s="54">
        <f t="shared" si="3"/>
        <v>0</v>
      </c>
      <c r="I26" s="54">
        <f t="shared" si="3"/>
        <v>0</v>
      </c>
      <c r="J26" s="54">
        <f t="shared" si="3"/>
        <v>0</v>
      </c>
      <c r="K26" s="54">
        <f t="shared" si="3"/>
        <v>0</v>
      </c>
      <c r="L26" s="54">
        <f t="shared" si="3"/>
        <v>0</v>
      </c>
      <c r="M26" s="54">
        <f t="shared" si="3"/>
        <v>0</v>
      </c>
      <c r="N26" s="54">
        <f t="shared" si="3"/>
        <v>0</v>
      </c>
      <c r="O26" s="54">
        <f t="shared" si="3"/>
        <v>0</v>
      </c>
      <c r="P26" s="54">
        <f t="shared" si="3"/>
        <v>0</v>
      </c>
      <c r="Q26" s="54">
        <f t="shared" si="3"/>
        <v>0</v>
      </c>
      <c r="R26" s="54">
        <f t="shared" si="3"/>
        <v>0</v>
      </c>
      <c r="S26" s="54">
        <f t="shared" si="3"/>
        <v>0</v>
      </c>
      <c r="T26" s="54">
        <f t="shared" si="3"/>
        <v>0</v>
      </c>
      <c r="U26" s="54">
        <f t="shared" si="3"/>
        <v>0</v>
      </c>
      <c r="V26" s="54">
        <f t="shared" si="3"/>
        <v>0</v>
      </c>
      <c r="W26" s="54">
        <f t="shared" si="3"/>
        <v>0</v>
      </c>
      <c r="X26" s="54">
        <f t="shared" si="3"/>
        <v>550603768</v>
      </c>
      <c r="Y26" s="54">
        <f t="shared" si="3"/>
        <v>-550603768</v>
      </c>
      <c r="Z26" s="55">
        <f>+IF(X26&lt;&gt;0,+(Y26/X26)*100,0)</f>
        <v>-100</v>
      </c>
      <c r="AA26" s="56">
        <f>SUM(AA21:AA25)</f>
        <v>734138357</v>
      </c>
    </row>
    <row r="27" spans="1:27" ht="12.75">
      <c r="A27" s="57" t="s">
        <v>38</v>
      </c>
      <c r="B27" s="67"/>
      <c r="C27" s="9"/>
      <c r="D27" s="10"/>
      <c r="E27" s="11">
        <v>19854644</v>
      </c>
      <c r="F27" s="11">
        <v>25805397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>
        <v>19354048</v>
      </c>
      <c r="Y27" s="11">
        <v>-19354048</v>
      </c>
      <c r="Z27" s="2">
        <v>-100</v>
      </c>
      <c r="AA27" s="15">
        <v>25805397</v>
      </c>
    </row>
    <row r="28" spans="1:27" ht="12.75">
      <c r="A28" s="57" t="s">
        <v>39</v>
      </c>
      <c r="B28" s="67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2.75">
      <c r="A29" s="57" t="s">
        <v>40</v>
      </c>
      <c r="B29" s="67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2.75">
      <c r="A30" s="57" t="s">
        <v>41</v>
      </c>
      <c r="B30" s="38" t="s">
        <v>42</v>
      </c>
      <c r="C30" s="9"/>
      <c r="D30" s="10"/>
      <c r="E30" s="11">
        <v>64355051</v>
      </c>
      <c r="F30" s="11">
        <v>65856956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>
        <v>49392717</v>
      </c>
      <c r="Y30" s="11">
        <v>-49392717</v>
      </c>
      <c r="Z30" s="2">
        <v>-100</v>
      </c>
      <c r="AA30" s="15">
        <v>65856956</v>
      </c>
    </row>
    <row r="31" spans="1:27" ht="12.75">
      <c r="A31" s="58" t="s">
        <v>43</v>
      </c>
      <c r="B31" s="59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2.75">
      <c r="A32" s="57" t="s">
        <v>44</v>
      </c>
      <c r="B32" s="38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2.75">
      <c r="A33" s="57" t="s">
        <v>45</v>
      </c>
      <c r="B33" s="38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60"/>
      <c r="B34" s="38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2.75">
      <c r="A35" s="44" t="s">
        <v>47</v>
      </c>
      <c r="B35" s="38" t="s">
        <v>48</v>
      </c>
      <c r="C35" s="68"/>
      <c r="D35" s="69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2"/>
      <c r="AA35" s="71"/>
    </row>
    <row r="36" spans="1:27" ht="12.75">
      <c r="A36" s="49" t="s">
        <v>32</v>
      </c>
      <c r="B36" s="50"/>
      <c r="C36" s="9">
        <f aca="true" t="shared" si="4" ref="C36:Y40">C6+C21</f>
        <v>238213068</v>
      </c>
      <c r="D36" s="10">
        <f t="shared" si="4"/>
        <v>0</v>
      </c>
      <c r="E36" s="11">
        <f t="shared" si="4"/>
        <v>267178558</v>
      </c>
      <c r="F36" s="11">
        <f t="shared" si="4"/>
        <v>267178558</v>
      </c>
      <c r="G36" s="11">
        <f t="shared" si="4"/>
        <v>0</v>
      </c>
      <c r="H36" s="11">
        <f t="shared" si="4"/>
        <v>2730156</v>
      </c>
      <c r="I36" s="11">
        <f t="shared" si="4"/>
        <v>10164964</v>
      </c>
      <c r="J36" s="11">
        <f t="shared" si="4"/>
        <v>12895120</v>
      </c>
      <c r="K36" s="11">
        <f t="shared" si="4"/>
        <v>25326366</v>
      </c>
      <c r="L36" s="11">
        <f t="shared" si="4"/>
        <v>14478043</v>
      </c>
      <c r="M36" s="11">
        <f t="shared" si="4"/>
        <v>61317144</v>
      </c>
      <c r="N36" s="11">
        <f t="shared" si="4"/>
        <v>101121553</v>
      </c>
      <c r="O36" s="11">
        <f t="shared" si="4"/>
        <v>937203</v>
      </c>
      <c r="P36" s="11">
        <f t="shared" si="4"/>
        <v>13270056</v>
      </c>
      <c r="Q36" s="11">
        <f t="shared" si="4"/>
        <v>25128020</v>
      </c>
      <c r="R36" s="11">
        <f t="shared" si="4"/>
        <v>39335279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153351952</v>
      </c>
      <c r="X36" s="11">
        <f t="shared" si="4"/>
        <v>200383919</v>
      </c>
      <c r="Y36" s="11">
        <f t="shared" si="4"/>
        <v>-47031967</v>
      </c>
      <c r="Z36" s="2">
        <f aca="true" t="shared" si="5" ref="Z36:Z49">+IF(X36&lt;&gt;0,+(Y36/X36)*100,0)</f>
        <v>-23.47092882238719</v>
      </c>
      <c r="AA36" s="15">
        <f>AA6+AA21</f>
        <v>267178558</v>
      </c>
    </row>
    <row r="37" spans="1:27" ht="12.75">
      <c r="A37" s="49" t="s">
        <v>33</v>
      </c>
      <c r="B37" s="50"/>
      <c r="C37" s="9">
        <f t="shared" si="4"/>
        <v>137711686</v>
      </c>
      <c r="D37" s="10">
        <f t="shared" si="4"/>
        <v>0</v>
      </c>
      <c r="E37" s="11">
        <f t="shared" si="4"/>
        <v>143000000</v>
      </c>
      <c r="F37" s="11">
        <f t="shared" si="4"/>
        <v>143000000</v>
      </c>
      <c r="G37" s="11">
        <f t="shared" si="4"/>
        <v>1396481</v>
      </c>
      <c r="H37" s="11">
        <f t="shared" si="4"/>
        <v>2152485</v>
      </c>
      <c r="I37" s="11">
        <f t="shared" si="4"/>
        <v>7419596</v>
      </c>
      <c r="J37" s="11">
        <f t="shared" si="4"/>
        <v>10968562</v>
      </c>
      <c r="K37" s="11">
        <f t="shared" si="4"/>
        <v>7056500</v>
      </c>
      <c r="L37" s="11">
        <f t="shared" si="4"/>
        <v>15496272</v>
      </c>
      <c r="M37" s="11">
        <f t="shared" si="4"/>
        <v>14655734</v>
      </c>
      <c r="N37" s="11">
        <f t="shared" si="4"/>
        <v>37208506</v>
      </c>
      <c r="O37" s="11">
        <f t="shared" si="4"/>
        <v>6087770</v>
      </c>
      <c r="P37" s="11">
        <f t="shared" si="4"/>
        <v>8123816</v>
      </c>
      <c r="Q37" s="11">
        <f t="shared" si="4"/>
        <v>10524777</v>
      </c>
      <c r="R37" s="11">
        <f t="shared" si="4"/>
        <v>24736363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72913431</v>
      </c>
      <c r="X37" s="11">
        <f t="shared" si="4"/>
        <v>107250000</v>
      </c>
      <c r="Y37" s="11">
        <f t="shared" si="4"/>
        <v>-34336569</v>
      </c>
      <c r="Z37" s="2">
        <f t="shared" si="5"/>
        <v>-32.01544895104895</v>
      </c>
      <c r="AA37" s="15">
        <f>AA7+AA22</f>
        <v>143000000</v>
      </c>
    </row>
    <row r="38" spans="1:27" ht="12.75">
      <c r="A38" s="49" t="s">
        <v>34</v>
      </c>
      <c r="B38" s="50"/>
      <c r="C38" s="9">
        <f t="shared" si="4"/>
        <v>7474646</v>
      </c>
      <c r="D38" s="10">
        <f t="shared" si="4"/>
        <v>0</v>
      </c>
      <c r="E38" s="11">
        <f t="shared" si="4"/>
        <v>87500000</v>
      </c>
      <c r="F38" s="11">
        <f t="shared" si="4"/>
        <v>87500000</v>
      </c>
      <c r="G38" s="11">
        <f t="shared" si="4"/>
        <v>0</v>
      </c>
      <c r="H38" s="11">
        <f t="shared" si="4"/>
        <v>7805008</v>
      </c>
      <c r="I38" s="11">
        <f t="shared" si="4"/>
        <v>15074778</v>
      </c>
      <c r="J38" s="11">
        <f t="shared" si="4"/>
        <v>22879786</v>
      </c>
      <c r="K38" s="11">
        <f t="shared" si="4"/>
        <v>9096264</v>
      </c>
      <c r="L38" s="11">
        <f t="shared" si="4"/>
        <v>10923092</v>
      </c>
      <c r="M38" s="11">
        <f t="shared" si="4"/>
        <v>17365054</v>
      </c>
      <c r="N38" s="11">
        <f t="shared" si="4"/>
        <v>37384410</v>
      </c>
      <c r="O38" s="11">
        <f t="shared" si="4"/>
        <v>3544996</v>
      </c>
      <c r="P38" s="11">
        <f t="shared" si="4"/>
        <v>4514313</v>
      </c>
      <c r="Q38" s="11">
        <f t="shared" si="4"/>
        <v>38968860</v>
      </c>
      <c r="R38" s="11">
        <f t="shared" si="4"/>
        <v>47028169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107292365</v>
      </c>
      <c r="X38" s="11">
        <f t="shared" si="4"/>
        <v>65625000</v>
      </c>
      <c r="Y38" s="11">
        <f t="shared" si="4"/>
        <v>41667365</v>
      </c>
      <c r="Z38" s="2">
        <f t="shared" si="5"/>
        <v>63.49312761904762</v>
      </c>
      <c r="AA38" s="15">
        <f>AA8+AA23</f>
        <v>87500000</v>
      </c>
    </row>
    <row r="39" spans="1:27" ht="12.75">
      <c r="A39" s="49" t="s">
        <v>35</v>
      </c>
      <c r="B39" s="50"/>
      <c r="C39" s="9">
        <f t="shared" si="4"/>
        <v>8974617</v>
      </c>
      <c r="D39" s="10">
        <f t="shared" si="4"/>
        <v>0</v>
      </c>
      <c r="E39" s="11">
        <f t="shared" si="4"/>
        <v>371492022</v>
      </c>
      <c r="F39" s="11">
        <f t="shared" si="4"/>
        <v>385539799</v>
      </c>
      <c r="G39" s="11">
        <f t="shared" si="4"/>
        <v>0</v>
      </c>
      <c r="H39" s="11">
        <f t="shared" si="4"/>
        <v>3031893</v>
      </c>
      <c r="I39" s="11">
        <f t="shared" si="4"/>
        <v>27113369</v>
      </c>
      <c r="J39" s="11">
        <f t="shared" si="4"/>
        <v>30145262</v>
      </c>
      <c r="K39" s="11">
        <f t="shared" si="4"/>
        <v>8537146</v>
      </c>
      <c r="L39" s="11">
        <f t="shared" si="4"/>
        <v>55756809</v>
      </c>
      <c r="M39" s="11">
        <f t="shared" si="4"/>
        <v>33550642</v>
      </c>
      <c r="N39" s="11">
        <f t="shared" si="4"/>
        <v>97844597</v>
      </c>
      <c r="O39" s="11">
        <f t="shared" si="4"/>
        <v>2078647</v>
      </c>
      <c r="P39" s="11">
        <f t="shared" si="4"/>
        <v>24720167</v>
      </c>
      <c r="Q39" s="11">
        <f t="shared" si="4"/>
        <v>-31914922</v>
      </c>
      <c r="R39" s="11">
        <f t="shared" si="4"/>
        <v>-5116108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122873751</v>
      </c>
      <c r="X39" s="11">
        <f t="shared" si="4"/>
        <v>289154849</v>
      </c>
      <c r="Y39" s="11">
        <f t="shared" si="4"/>
        <v>-166281098</v>
      </c>
      <c r="Z39" s="2">
        <f t="shared" si="5"/>
        <v>-57.5058998924137</v>
      </c>
      <c r="AA39" s="15">
        <f>AA9+AA24</f>
        <v>385539799</v>
      </c>
    </row>
    <row r="40" spans="1:27" ht="12.75">
      <c r="A40" s="49" t="s">
        <v>36</v>
      </c>
      <c r="B40" s="50"/>
      <c r="C40" s="9">
        <f t="shared" si="4"/>
        <v>704377808</v>
      </c>
      <c r="D40" s="10">
        <f t="shared" si="4"/>
        <v>0</v>
      </c>
      <c r="E40" s="11">
        <f t="shared" si="4"/>
        <v>268242700</v>
      </c>
      <c r="F40" s="11">
        <f t="shared" si="4"/>
        <v>285317006</v>
      </c>
      <c r="G40" s="11">
        <f t="shared" si="4"/>
        <v>0</v>
      </c>
      <c r="H40" s="11">
        <f t="shared" si="4"/>
        <v>19630767</v>
      </c>
      <c r="I40" s="11">
        <f t="shared" si="4"/>
        <v>11065372</v>
      </c>
      <c r="J40" s="11">
        <f t="shared" si="4"/>
        <v>30696139</v>
      </c>
      <c r="K40" s="11">
        <f t="shared" si="4"/>
        <v>21529493</v>
      </c>
      <c r="L40" s="11">
        <f t="shared" si="4"/>
        <v>16885100</v>
      </c>
      <c r="M40" s="11">
        <f t="shared" si="4"/>
        <v>22214960</v>
      </c>
      <c r="N40" s="11">
        <f t="shared" si="4"/>
        <v>60629553</v>
      </c>
      <c r="O40" s="11">
        <f t="shared" si="4"/>
        <v>8350408</v>
      </c>
      <c r="P40" s="11">
        <f t="shared" si="4"/>
        <v>10775423</v>
      </c>
      <c r="Q40" s="11">
        <f t="shared" si="4"/>
        <v>18061302</v>
      </c>
      <c r="R40" s="11">
        <f t="shared" si="4"/>
        <v>37187133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128512825</v>
      </c>
      <c r="X40" s="11">
        <f t="shared" si="4"/>
        <v>213987755</v>
      </c>
      <c r="Y40" s="11">
        <f t="shared" si="4"/>
        <v>-85474930</v>
      </c>
      <c r="Z40" s="2">
        <f t="shared" si="5"/>
        <v>-39.94384164645309</v>
      </c>
      <c r="AA40" s="15">
        <f>AA10+AA25</f>
        <v>285317006</v>
      </c>
    </row>
    <row r="41" spans="1:27" ht="12.75">
      <c r="A41" s="51" t="s">
        <v>37</v>
      </c>
      <c r="B41" s="50"/>
      <c r="C41" s="52">
        <f aca="true" t="shared" si="6" ref="C41:Y41">SUM(C36:C40)</f>
        <v>1096751825</v>
      </c>
      <c r="D41" s="53">
        <f t="shared" si="6"/>
        <v>0</v>
      </c>
      <c r="E41" s="54">
        <f t="shared" si="6"/>
        <v>1137413280</v>
      </c>
      <c r="F41" s="54">
        <f t="shared" si="6"/>
        <v>1168535363</v>
      </c>
      <c r="G41" s="54">
        <f t="shared" si="6"/>
        <v>1396481</v>
      </c>
      <c r="H41" s="54">
        <f t="shared" si="6"/>
        <v>35350309</v>
      </c>
      <c r="I41" s="54">
        <f t="shared" si="6"/>
        <v>70838079</v>
      </c>
      <c r="J41" s="54">
        <f t="shared" si="6"/>
        <v>107584869</v>
      </c>
      <c r="K41" s="54">
        <f t="shared" si="6"/>
        <v>71545769</v>
      </c>
      <c r="L41" s="54">
        <f t="shared" si="6"/>
        <v>113539316</v>
      </c>
      <c r="M41" s="54">
        <f t="shared" si="6"/>
        <v>149103534</v>
      </c>
      <c r="N41" s="54">
        <f t="shared" si="6"/>
        <v>334188619</v>
      </c>
      <c r="O41" s="54">
        <f t="shared" si="6"/>
        <v>20999024</v>
      </c>
      <c r="P41" s="54">
        <f t="shared" si="6"/>
        <v>61403775</v>
      </c>
      <c r="Q41" s="54">
        <f t="shared" si="6"/>
        <v>60768037</v>
      </c>
      <c r="R41" s="54">
        <f t="shared" si="6"/>
        <v>143170836</v>
      </c>
      <c r="S41" s="54">
        <f t="shared" si="6"/>
        <v>0</v>
      </c>
      <c r="T41" s="54">
        <f t="shared" si="6"/>
        <v>0</v>
      </c>
      <c r="U41" s="54">
        <f t="shared" si="6"/>
        <v>0</v>
      </c>
      <c r="V41" s="54">
        <f t="shared" si="6"/>
        <v>0</v>
      </c>
      <c r="W41" s="54">
        <f t="shared" si="6"/>
        <v>584944324</v>
      </c>
      <c r="X41" s="54">
        <f t="shared" si="6"/>
        <v>876401523</v>
      </c>
      <c r="Y41" s="54">
        <f t="shared" si="6"/>
        <v>-291457199</v>
      </c>
      <c r="Z41" s="55">
        <f t="shared" si="5"/>
        <v>-33.256126484389966</v>
      </c>
      <c r="AA41" s="56">
        <f>SUM(AA36:AA40)</f>
        <v>1168535363</v>
      </c>
    </row>
    <row r="42" spans="1:27" ht="12.75">
      <c r="A42" s="57" t="s">
        <v>38</v>
      </c>
      <c r="B42" s="38"/>
      <c r="C42" s="68">
        <f aca="true" t="shared" si="7" ref="C42:Y48">C12+C27</f>
        <v>10600104</v>
      </c>
      <c r="D42" s="69">
        <f t="shared" si="7"/>
        <v>0</v>
      </c>
      <c r="E42" s="70">
        <f t="shared" si="7"/>
        <v>40854644</v>
      </c>
      <c r="F42" s="70">
        <f t="shared" si="7"/>
        <v>47731851</v>
      </c>
      <c r="G42" s="70">
        <f t="shared" si="7"/>
        <v>0</v>
      </c>
      <c r="H42" s="70">
        <f t="shared" si="7"/>
        <v>2073757</v>
      </c>
      <c r="I42" s="70">
        <f t="shared" si="7"/>
        <v>1782699</v>
      </c>
      <c r="J42" s="70">
        <f t="shared" si="7"/>
        <v>3856456</v>
      </c>
      <c r="K42" s="70">
        <f t="shared" si="7"/>
        <v>2942746</v>
      </c>
      <c r="L42" s="70">
        <f t="shared" si="7"/>
        <v>4486878</v>
      </c>
      <c r="M42" s="70">
        <f t="shared" si="7"/>
        <v>7286493</v>
      </c>
      <c r="N42" s="70">
        <f t="shared" si="7"/>
        <v>14716117</v>
      </c>
      <c r="O42" s="70">
        <f t="shared" si="7"/>
        <v>1562043</v>
      </c>
      <c r="P42" s="70">
        <f t="shared" si="7"/>
        <v>3458940</v>
      </c>
      <c r="Q42" s="70">
        <f t="shared" si="7"/>
        <v>8740152</v>
      </c>
      <c r="R42" s="70">
        <f t="shared" si="7"/>
        <v>13761135</v>
      </c>
      <c r="S42" s="70">
        <f t="shared" si="7"/>
        <v>0</v>
      </c>
      <c r="T42" s="70">
        <f t="shared" si="7"/>
        <v>0</v>
      </c>
      <c r="U42" s="70">
        <f t="shared" si="7"/>
        <v>0</v>
      </c>
      <c r="V42" s="70">
        <f t="shared" si="7"/>
        <v>0</v>
      </c>
      <c r="W42" s="70">
        <f t="shared" si="7"/>
        <v>32333708</v>
      </c>
      <c r="X42" s="70">
        <f t="shared" si="7"/>
        <v>35798889</v>
      </c>
      <c r="Y42" s="70">
        <f t="shared" si="7"/>
        <v>-3465181</v>
      </c>
      <c r="Z42" s="72">
        <f t="shared" si="5"/>
        <v>-9.679576927652699</v>
      </c>
      <c r="AA42" s="71">
        <f aca="true" t="shared" si="8" ref="AA42:AA48">AA12+AA27</f>
        <v>47731851</v>
      </c>
    </row>
    <row r="43" spans="1:27" ht="12.75">
      <c r="A43" s="57" t="s">
        <v>39</v>
      </c>
      <c r="B43" s="38"/>
      <c r="C43" s="73">
        <f t="shared" si="7"/>
        <v>0</v>
      </c>
      <c r="D43" s="74">
        <f t="shared" si="7"/>
        <v>0</v>
      </c>
      <c r="E43" s="75">
        <f t="shared" si="7"/>
        <v>0</v>
      </c>
      <c r="F43" s="75">
        <f t="shared" si="7"/>
        <v>0</v>
      </c>
      <c r="G43" s="75">
        <f t="shared" si="7"/>
        <v>0</v>
      </c>
      <c r="H43" s="75">
        <f t="shared" si="7"/>
        <v>0</v>
      </c>
      <c r="I43" s="75">
        <f t="shared" si="7"/>
        <v>0</v>
      </c>
      <c r="J43" s="75">
        <f t="shared" si="7"/>
        <v>0</v>
      </c>
      <c r="K43" s="75">
        <f t="shared" si="7"/>
        <v>0</v>
      </c>
      <c r="L43" s="75">
        <f t="shared" si="7"/>
        <v>0</v>
      </c>
      <c r="M43" s="75">
        <f t="shared" si="7"/>
        <v>0</v>
      </c>
      <c r="N43" s="75">
        <f t="shared" si="7"/>
        <v>0</v>
      </c>
      <c r="O43" s="75">
        <f t="shared" si="7"/>
        <v>0</v>
      </c>
      <c r="P43" s="75">
        <f t="shared" si="7"/>
        <v>0</v>
      </c>
      <c r="Q43" s="75">
        <f t="shared" si="7"/>
        <v>0</v>
      </c>
      <c r="R43" s="75">
        <f t="shared" si="7"/>
        <v>0</v>
      </c>
      <c r="S43" s="75">
        <f t="shared" si="7"/>
        <v>0</v>
      </c>
      <c r="T43" s="75">
        <f t="shared" si="7"/>
        <v>0</v>
      </c>
      <c r="U43" s="75">
        <f t="shared" si="7"/>
        <v>0</v>
      </c>
      <c r="V43" s="75">
        <f t="shared" si="7"/>
        <v>0</v>
      </c>
      <c r="W43" s="75">
        <f t="shared" si="7"/>
        <v>0</v>
      </c>
      <c r="X43" s="75">
        <f t="shared" si="7"/>
        <v>0</v>
      </c>
      <c r="Y43" s="75">
        <f t="shared" si="7"/>
        <v>0</v>
      </c>
      <c r="Z43" s="76">
        <f t="shared" si="5"/>
        <v>0</v>
      </c>
      <c r="AA43" s="77">
        <f t="shared" si="8"/>
        <v>0</v>
      </c>
    </row>
    <row r="44" spans="1:27" ht="12.75">
      <c r="A44" s="57" t="s">
        <v>40</v>
      </c>
      <c r="B44" s="38"/>
      <c r="C44" s="68">
        <f t="shared" si="7"/>
        <v>0</v>
      </c>
      <c r="D44" s="69">
        <f t="shared" si="7"/>
        <v>0</v>
      </c>
      <c r="E44" s="70">
        <f t="shared" si="7"/>
        <v>201941082</v>
      </c>
      <c r="F44" s="70">
        <f t="shared" si="7"/>
        <v>210977194</v>
      </c>
      <c r="G44" s="70">
        <f t="shared" si="7"/>
        <v>0</v>
      </c>
      <c r="H44" s="70">
        <f t="shared" si="7"/>
        <v>0</v>
      </c>
      <c r="I44" s="70">
        <f t="shared" si="7"/>
        <v>0</v>
      </c>
      <c r="J44" s="70">
        <f t="shared" si="7"/>
        <v>0</v>
      </c>
      <c r="K44" s="70">
        <f t="shared" si="7"/>
        <v>0</v>
      </c>
      <c r="L44" s="70">
        <f t="shared" si="7"/>
        <v>0</v>
      </c>
      <c r="M44" s="70">
        <f t="shared" si="7"/>
        <v>0</v>
      </c>
      <c r="N44" s="70">
        <f t="shared" si="7"/>
        <v>0</v>
      </c>
      <c r="O44" s="70">
        <f t="shared" si="7"/>
        <v>0</v>
      </c>
      <c r="P44" s="70">
        <f t="shared" si="7"/>
        <v>0</v>
      </c>
      <c r="Q44" s="70">
        <f t="shared" si="7"/>
        <v>0</v>
      </c>
      <c r="R44" s="70">
        <f t="shared" si="7"/>
        <v>0</v>
      </c>
      <c r="S44" s="70">
        <f t="shared" si="7"/>
        <v>0</v>
      </c>
      <c r="T44" s="70">
        <f t="shared" si="7"/>
        <v>0</v>
      </c>
      <c r="U44" s="70">
        <f t="shared" si="7"/>
        <v>0</v>
      </c>
      <c r="V44" s="70">
        <f t="shared" si="7"/>
        <v>0</v>
      </c>
      <c r="W44" s="70">
        <f t="shared" si="7"/>
        <v>0</v>
      </c>
      <c r="X44" s="70">
        <f t="shared" si="7"/>
        <v>158232896</v>
      </c>
      <c r="Y44" s="70">
        <f t="shared" si="7"/>
        <v>-158232896</v>
      </c>
      <c r="Z44" s="72">
        <f t="shared" si="5"/>
        <v>-100</v>
      </c>
      <c r="AA44" s="71">
        <f t="shared" si="8"/>
        <v>210977194</v>
      </c>
    </row>
    <row r="45" spans="1:27" ht="12.75">
      <c r="A45" s="57" t="s">
        <v>41</v>
      </c>
      <c r="B45" s="38" t="s">
        <v>42</v>
      </c>
      <c r="C45" s="68">
        <f t="shared" si="7"/>
        <v>62953909</v>
      </c>
      <c r="D45" s="69">
        <f t="shared" si="7"/>
        <v>0</v>
      </c>
      <c r="E45" s="70">
        <f t="shared" si="7"/>
        <v>177924952</v>
      </c>
      <c r="F45" s="70">
        <f t="shared" si="7"/>
        <v>265910315</v>
      </c>
      <c r="G45" s="70">
        <f t="shared" si="7"/>
        <v>214785</v>
      </c>
      <c r="H45" s="70">
        <f t="shared" si="7"/>
        <v>1781268</v>
      </c>
      <c r="I45" s="70">
        <f t="shared" si="7"/>
        <v>13712347</v>
      </c>
      <c r="J45" s="70">
        <f t="shared" si="7"/>
        <v>15708400</v>
      </c>
      <c r="K45" s="70">
        <f t="shared" si="7"/>
        <v>4010373</v>
      </c>
      <c r="L45" s="70">
        <f t="shared" si="7"/>
        <v>6303333</v>
      </c>
      <c r="M45" s="70">
        <f t="shared" si="7"/>
        <v>5108838</v>
      </c>
      <c r="N45" s="70">
        <f t="shared" si="7"/>
        <v>15422544</v>
      </c>
      <c r="O45" s="70">
        <f t="shared" si="7"/>
        <v>3932280</v>
      </c>
      <c r="P45" s="70">
        <f t="shared" si="7"/>
        <v>5217125</v>
      </c>
      <c r="Q45" s="70">
        <f t="shared" si="7"/>
        <v>53846561</v>
      </c>
      <c r="R45" s="70">
        <f t="shared" si="7"/>
        <v>62995966</v>
      </c>
      <c r="S45" s="70">
        <f t="shared" si="7"/>
        <v>0</v>
      </c>
      <c r="T45" s="70">
        <f t="shared" si="7"/>
        <v>0</v>
      </c>
      <c r="U45" s="70">
        <f t="shared" si="7"/>
        <v>0</v>
      </c>
      <c r="V45" s="70">
        <f t="shared" si="7"/>
        <v>0</v>
      </c>
      <c r="W45" s="70">
        <f t="shared" si="7"/>
        <v>94126910</v>
      </c>
      <c r="X45" s="70">
        <f t="shared" si="7"/>
        <v>199432736</v>
      </c>
      <c r="Y45" s="70">
        <f t="shared" si="7"/>
        <v>-105305826</v>
      </c>
      <c r="Z45" s="72">
        <f t="shared" si="5"/>
        <v>-52.80267829249456</v>
      </c>
      <c r="AA45" s="71">
        <f t="shared" si="8"/>
        <v>265910315</v>
      </c>
    </row>
    <row r="46" spans="1:27" ht="12.75">
      <c r="A46" s="58" t="s">
        <v>43</v>
      </c>
      <c r="B46" s="38"/>
      <c r="C46" s="68">
        <f t="shared" si="7"/>
        <v>0</v>
      </c>
      <c r="D46" s="69">
        <f t="shared" si="7"/>
        <v>0</v>
      </c>
      <c r="E46" s="70">
        <f t="shared" si="7"/>
        <v>0</v>
      </c>
      <c r="F46" s="70">
        <f t="shared" si="7"/>
        <v>0</v>
      </c>
      <c r="G46" s="70">
        <f t="shared" si="7"/>
        <v>0</v>
      </c>
      <c r="H46" s="70">
        <f t="shared" si="7"/>
        <v>0</v>
      </c>
      <c r="I46" s="70">
        <f t="shared" si="7"/>
        <v>0</v>
      </c>
      <c r="J46" s="70">
        <f t="shared" si="7"/>
        <v>0</v>
      </c>
      <c r="K46" s="70">
        <f t="shared" si="7"/>
        <v>0</v>
      </c>
      <c r="L46" s="70">
        <f t="shared" si="7"/>
        <v>0</v>
      </c>
      <c r="M46" s="70">
        <f t="shared" si="7"/>
        <v>0</v>
      </c>
      <c r="N46" s="70">
        <f t="shared" si="7"/>
        <v>0</v>
      </c>
      <c r="O46" s="70">
        <f t="shared" si="7"/>
        <v>0</v>
      </c>
      <c r="P46" s="70">
        <f t="shared" si="7"/>
        <v>0</v>
      </c>
      <c r="Q46" s="70">
        <f t="shared" si="7"/>
        <v>0</v>
      </c>
      <c r="R46" s="70">
        <f t="shared" si="7"/>
        <v>0</v>
      </c>
      <c r="S46" s="70">
        <f t="shared" si="7"/>
        <v>0</v>
      </c>
      <c r="T46" s="70">
        <f t="shared" si="7"/>
        <v>0</v>
      </c>
      <c r="U46" s="70">
        <f t="shared" si="7"/>
        <v>0</v>
      </c>
      <c r="V46" s="70">
        <f t="shared" si="7"/>
        <v>0</v>
      </c>
      <c r="W46" s="70">
        <f t="shared" si="7"/>
        <v>0</v>
      </c>
      <c r="X46" s="70">
        <f t="shared" si="7"/>
        <v>0</v>
      </c>
      <c r="Y46" s="70">
        <f t="shared" si="7"/>
        <v>0</v>
      </c>
      <c r="Z46" s="72">
        <f t="shared" si="5"/>
        <v>0</v>
      </c>
      <c r="AA46" s="71">
        <f t="shared" si="8"/>
        <v>0</v>
      </c>
    </row>
    <row r="47" spans="1:27" ht="12.75">
      <c r="A47" s="57" t="s">
        <v>44</v>
      </c>
      <c r="B47" s="38"/>
      <c r="C47" s="68">
        <f t="shared" si="7"/>
        <v>0</v>
      </c>
      <c r="D47" s="69">
        <f t="shared" si="7"/>
        <v>0</v>
      </c>
      <c r="E47" s="70">
        <f t="shared" si="7"/>
        <v>0</v>
      </c>
      <c r="F47" s="70">
        <f t="shared" si="7"/>
        <v>0</v>
      </c>
      <c r="G47" s="70">
        <f t="shared" si="7"/>
        <v>0</v>
      </c>
      <c r="H47" s="70">
        <f t="shared" si="7"/>
        <v>0</v>
      </c>
      <c r="I47" s="70">
        <f t="shared" si="7"/>
        <v>0</v>
      </c>
      <c r="J47" s="70">
        <f t="shared" si="7"/>
        <v>0</v>
      </c>
      <c r="K47" s="70">
        <f t="shared" si="7"/>
        <v>0</v>
      </c>
      <c r="L47" s="70">
        <f t="shared" si="7"/>
        <v>0</v>
      </c>
      <c r="M47" s="70">
        <f t="shared" si="7"/>
        <v>0</v>
      </c>
      <c r="N47" s="70">
        <f t="shared" si="7"/>
        <v>0</v>
      </c>
      <c r="O47" s="70">
        <f t="shared" si="7"/>
        <v>0</v>
      </c>
      <c r="P47" s="70">
        <f t="shared" si="7"/>
        <v>0</v>
      </c>
      <c r="Q47" s="70">
        <f t="shared" si="7"/>
        <v>0</v>
      </c>
      <c r="R47" s="70">
        <f t="shared" si="7"/>
        <v>0</v>
      </c>
      <c r="S47" s="70">
        <f t="shared" si="7"/>
        <v>0</v>
      </c>
      <c r="T47" s="70">
        <f t="shared" si="7"/>
        <v>0</v>
      </c>
      <c r="U47" s="70">
        <f t="shared" si="7"/>
        <v>0</v>
      </c>
      <c r="V47" s="70">
        <f t="shared" si="7"/>
        <v>0</v>
      </c>
      <c r="W47" s="70">
        <f t="shared" si="7"/>
        <v>0</v>
      </c>
      <c r="X47" s="70">
        <f t="shared" si="7"/>
        <v>0</v>
      </c>
      <c r="Y47" s="70">
        <f t="shared" si="7"/>
        <v>0</v>
      </c>
      <c r="Z47" s="72">
        <f t="shared" si="5"/>
        <v>0</v>
      </c>
      <c r="AA47" s="71">
        <f t="shared" si="8"/>
        <v>0</v>
      </c>
    </row>
    <row r="48" spans="1:27" ht="12.75">
      <c r="A48" s="57" t="s">
        <v>45</v>
      </c>
      <c r="B48" s="38"/>
      <c r="C48" s="68">
        <f t="shared" si="7"/>
        <v>16021505</v>
      </c>
      <c r="D48" s="69">
        <f t="shared" si="7"/>
        <v>0</v>
      </c>
      <c r="E48" s="70">
        <f t="shared" si="7"/>
        <v>0</v>
      </c>
      <c r="F48" s="70">
        <f t="shared" si="7"/>
        <v>0</v>
      </c>
      <c r="G48" s="70">
        <f t="shared" si="7"/>
        <v>0</v>
      </c>
      <c r="H48" s="70">
        <f t="shared" si="7"/>
        <v>0</v>
      </c>
      <c r="I48" s="70">
        <f t="shared" si="7"/>
        <v>0</v>
      </c>
      <c r="J48" s="70">
        <f t="shared" si="7"/>
        <v>0</v>
      </c>
      <c r="K48" s="70">
        <f t="shared" si="7"/>
        <v>0</v>
      </c>
      <c r="L48" s="70">
        <f t="shared" si="7"/>
        <v>0</v>
      </c>
      <c r="M48" s="70">
        <f t="shared" si="7"/>
        <v>0</v>
      </c>
      <c r="N48" s="70">
        <f t="shared" si="7"/>
        <v>0</v>
      </c>
      <c r="O48" s="70">
        <f t="shared" si="7"/>
        <v>0</v>
      </c>
      <c r="P48" s="70">
        <f t="shared" si="7"/>
        <v>0</v>
      </c>
      <c r="Q48" s="70">
        <f t="shared" si="7"/>
        <v>0</v>
      </c>
      <c r="R48" s="70">
        <f t="shared" si="7"/>
        <v>0</v>
      </c>
      <c r="S48" s="70">
        <f t="shared" si="7"/>
        <v>0</v>
      </c>
      <c r="T48" s="70">
        <f t="shared" si="7"/>
        <v>0</v>
      </c>
      <c r="U48" s="70">
        <f t="shared" si="7"/>
        <v>0</v>
      </c>
      <c r="V48" s="70">
        <f t="shared" si="7"/>
        <v>0</v>
      </c>
      <c r="W48" s="70">
        <f t="shared" si="7"/>
        <v>0</v>
      </c>
      <c r="X48" s="70">
        <f t="shared" si="7"/>
        <v>0</v>
      </c>
      <c r="Y48" s="70">
        <f t="shared" si="7"/>
        <v>0</v>
      </c>
      <c r="Z48" s="72">
        <f t="shared" si="5"/>
        <v>0</v>
      </c>
      <c r="AA48" s="71">
        <f t="shared" si="8"/>
        <v>0</v>
      </c>
    </row>
    <row r="49" spans="1:27" ht="12.75">
      <c r="A49" s="78" t="s">
        <v>49</v>
      </c>
      <c r="B49" s="79"/>
      <c r="C49" s="80">
        <f aca="true" t="shared" si="9" ref="C49:Y49">SUM(C41:C48)</f>
        <v>1186327343</v>
      </c>
      <c r="D49" s="81">
        <f t="shared" si="9"/>
        <v>0</v>
      </c>
      <c r="E49" s="82">
        <f t="shared" si="9"/>
        <v>1558133958</v>
      </c>
      <c r="F49" s="82">
        <f t="shared" si="9"/>
        <v>1693154723</v>
      </c>
      <c r="G49" s="82">
        <f t="shared" si="9"/>
        <v>1611266</v>
      </c>
      <c r="H49" s="82">
        <f t="shared" si="9"/>
        <v>39205334</v>
      </c>
      <c r="I49" s="82">
        <f t="shared" si="9"/>
        <v>86333125</v>
      </c>
      <c r="J49" s="82">
        <f t="shared" si="9"/>
        <v>127149725</v>
      </c>
      <c r="K49" s="82">
        <f t="shared" si="9"/>
        <v>78498888</v>
      </c>
      <c r="L49" s="82">
        <f t="shared" si="9"/>
        <v>124329527</v>
      </c>
      <c r="M49" s="82">
        <f t="shared" si="9"/>
        <v>161498865</v>
      </c>
      <c r="N49" s="82">
        <f t="shared" si="9"/>
        <v>364327280</v>
      </c>
      <c r="O49" s="82">
        <f t="shared" si="9"/>
        <v>26493347</v>
      </c>
      <c r="P49" s="82">
        <f t="shared" si="9"/>
        <v>70079840</v>
      </c>
      <c r="Q49" s="82">
        <f t="shared" si="9"/>
        <v>123354750</v>
      </c>
      <c r="R49" s="82">
        <f t="shared" si="9"/>
        <v>219927937</v>
      </c>
      <c r="S49" s="82">
        <f t="shared" si="9"/>
        <v>0</v>
      </c>
      <c r="T49" s="82">
        <f t="shared" si="9"/>
        <v>0</v>
      </c>
      <c r="U49" s="82">
        <f t="shared" si="9"/>
        <v>0</v>
      </c>
      <c r="V49" s="82">
        <f t="shared" si="9"/>
        <v>0</v>
      </c>
      <c r="W49" s="82">
        <f t="shared" si="9"/>
        <v>711404942</v>
      </c>
      <c r="X49" s="82">
        <f t="shared" si="9"/>
        <v>1269866044</v>
      </c>
      <c r="Y49" s="82">
        <f t="shared" si="9"/>
        <v>-558461102</v>
      </c>
      <c r="Z49" s="83">
        <f t="shared" si="5"/>
        <v>-43.97795378801388</v>
      </c>
      <c r="AA49" s="84">
        <f>SUM(AA41:AA48)</f>
        <v>1693154723</v>
      </c>
    </row>
    <row r="50" spans="1:27" ht="4.5" customHeight="1">
      <c r="A50" s="85"/>
      <c r="B50" s="38"/>
      <c r="C50" s="68"/>
      <c r="D50" s="69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2"/>
      <c r="AA50" s="71"/>
    </row>
    <row r="51" spans="1:27" ht="12.75">
      <c r="A51" s="86" t="s">
        <v>50</v>
      </c>
      <c r="B51" s="38"/>
      <c r="C51" s="68">
        <f aca="true" t="shared" si="10" ref="C51:Y51">SUM(C57:C61)</f>
        <v>0</v>
      </c>
      <c r="D51" s="69">
        <f t="shared" si="10"/>
        <v>0</v>
      </c>
      <c r="E51" s="70">
        <f t="shared" si="10"/>
        <v>414790827</v>
      </c>
      <c r="F51" s="70">
        <f t="shared" si="10"/>
        <v>414790827</v>
      </c>
      <c r="G51" s="70">
        <f t="shared" si="10"/>
        <v>0</v>
      </c>
      <c r="H51" s="70">
        <f t="shared" si="10"/>
        <v>0</v>
      </c>
      <c r="I51" s="70">
        <f t="shared" si="10"/>
        <v>0</v>
      </c>
      <c r="J51" s="70">
        <f t="shared" si="10"/>
        <v>0</v>
      </c>
      <c r="K51" s="70">
        <f t="shared" si="10"/>
        <v>0</v>
      </c>
      <c r="L51" s="70">
        <f t="shared" si="10"/>
        <v>0</v>
      </c>
      <c r="M51" s="70">
        <f t="shared" si="10"/>
        <v>0</v>
      </c>
      <c r="N51" s="70">
        <f t="shared" si="10"/>
        <v>0</v>
      </c>
      <c r="O51" s="70">
        <f t="shared" si="10"/>
        <v>0</v>
      </c>
      <c r="P51" s="70">
        <f t="shared" si="10"/>
        <v>0</v>
      </c>
      <c r="Q51" s="70">
        <f t="shared" si="10"/>
        <v>0</v>
      </c>
      <c r="R51" s="70">
        <f t="shared" si="10"/>
        <v>0</v>
      </c>
      <c r="S51" s="70">
        <f t="shared" si="10"/>
        <v>0</v>
      </c>
      <c r="T51" s="70">
        <f t="shared" si="10"/>
        <v>0</v>
      </c>
      <c r="U51" s="70">
        <f t="shared" si="10"/>
        <v>0</v>
      </c>
      <c r="V51" s="70">
        <f t="shared" si="10"/>
        <v>0</v>
      </c>
      <c r="W51" s="70">
        <f t="shared" si="10"/>
        <v>0</v>
      </c>
      <c r="X51" s="70">
        <f t="shared" si="10"/>
        <v>311093121</v>
      </c>
      <c r="Y51" s="70">
        <f t="shared" si="10"/>
        <v>-311093121</v>
      </c>
      <c r="Z51" s="72">
        <f>+IF(X51&lt;&gt;0,+(Y51/X51)*100,0)</f>
        <v>-100</v>
      </c>
      <c r="AA51" s="71">
        <f>SUM(AA57:AA61)</f>
        <v>414790827</v>
      </c>
    </row>
    <row r="52" spans="1:27" ht="12.75">
      <c r="A52" s="87" t="s">
        <v>32</v>
      </c>
      <c r="B52" s="50"/>
      <c r="C52" s="9"/>
      <c r="D52" s="10"/>
      <c r="E52" s="11">
        <v>121009629</v>
      </c>
      <c r="F52" s="11">
        <v>121009629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>
        <v>90757222</v>
      </c>
      <c r="Y52" s="11">
        <v>-90757222</v>
      </c>
      <c r="Z52" s="2">
        <v>-100</v>
      </c>
      <c r="AA52" s="15">
        <v>121009629</v>
      </c>
    </row>
    <row r="53" spans="1:27" ht="12.75">
      <c r="A53" s="87" t="s">
        <v>33</v>
      </c>
      <c r="B53" s="50"/>
      <c r="C53" s="9"/>
      <c r="D53" s="10"/>
      <c r="E53" s="11">
        <v>125492753</v>
      </c>
      <c r="F53" s="11">
        <v>125492753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>
        <v>94119565</v>
      </c>
      <c r="Y53" s="11">
        <v>-94119565</v>
      </c>
      <c r="Z53" s="2">
        <v>-100</v>
      </c>
      <c r="AA53" s="15">
        <v>125492753</v>
      </c>
    </row>
    <row r="54" spans="1:27" ht="12.75">
      <c r="A54" s="87" t="s">
        <v>34</v>
      </c>
      <c r="B54" s="50"/>
      <c r="C54" s="9"/>
      <c r="D54" s="10"/>
      <c r="E54" s="11">
        <v>47315269</v>
      </c>
      <c r="F54" s="11">
        <v>47315269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>
        <v>35486452</v>
      </c>
      <c r="Y54" s="11">
        <v>-35486452</v>
      </c>
      <c r="Z54" s="2">
        <v>-100</v>
      </c>
      <c r="AA54" s="15">
        <v>47315269</v>
      </c>
    </row>
    <row r="55" spans="1:27" ht="12.75">
      <c r="A55" s="87" t="s">
        <v>35</v>
      </c>
      <c r="B55" s="50"/>
      <c r="C55" s="9"/>
      <c r="D55" s="10"/>
      <c r="E55" s="11">
        <v>33026805</v>
      </c>
      <c r="F55" s="11">
        <v>33026805</v>
      </c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>
        <v>24770104</v>
      </c>
      <c r="Y55" s="11">
        <v>-24770104</v>
      </c>
      <c r="Z55" s="2">
        <v>-100</v>
      </c>
      <c r="AA55" s="15">
        <v>33026805</v>
      </c>
    </row>
    <row r="56" spans="1:27" ht="12.75">
      <c r="A56" s="87" t="s">
        <v>36</v>
      </c>
      <c r="B56" s="50"/>
      <c r="C56" s="9"/>
      <c r="D56" s="10"/>
      <c r="E56" s="11">
        <v>25516777</v>
      </c>
      <c r="F56" s="11">
        <v>25516777</v>
      </c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>
        <v>19137583</v>
      </c>
      <c r="Y56" s="11">
        <v>-19137583</v>
      </c>
      <c r="Z56" s="2">
        <v>-100</v>
      </c>
      <c r="AA56" s="15">
        <v>25516777</v>
      </c>
    </row>
    <row r="57" spans="1:27" ht="12.75">
      <c r="A57" s="88" t="s">
        <v>37</v>
      </c>
      <c r="B57" s="50"/>
      <c r="C57" s="52">
        <f aca="true" t="shared" si="11" ref="C57:Y57">SUM(C52:C56)</f>
        <v>0</v>
      </c>
      <c r="D57" s="53">
        <f t="shared" si="11"/>
        <v>0</v>
      </c>
      <c r="E57" s="54">
        <f t="shared" si="11"/>
        <v>352361233</v>
      </c>
      <c r="F57" s="54">
        <f t="shared" si="11"/>
        <v>352361233</v>
      </c>
      <c r="G57" s="54">
        <f t="shared" si="11"/>
        <v>0</v>
      </c>
      <c r="H57" s="54">
        <f t="shared" si="11"/>
        <v>0</v>
      </c>
      <c r="I57" s="54">
        <f t="shared" si="11"/>
        <v>0</v>
      </c>
      <c r="J57" s="54">
        <f t="shared" si="11"/>
        <v>0</v>
      </c>
      <c r="K57" s="54">
        <f t="shared" si="11"/>
        <v>0</v>
      </c>
      <c r="L57" s="54">
        <f t="shared" si="11"/>
        <v>0</v>
      </c>
      <c r="M57" s="54">
        <f t="shared" si="11"/>
        <v>0</v>
      </c>
      <c r="N57" s="54">
        <f t="shared" si="11"/>
        <v>0</v>
      </c>
      <c r="O57" s="54">
        <f t="shared" si="11"/>
        <v>0</v>
      </c>
      <c r="P57" s="54">
        <f t="shared" si="11"/>
        <v>0</v>
      </c>
      <c r="Q57" s="54">
        <f t="shared" si="11"/>
        <v>0</v>
      </c>
      <c r="R57" s="54">
        <f t="shared" si="11"/>
        <v>0</v>
      </c>
      <c r="S57" s="54">
        <f t="shared" si="11"/>
        <v>0</v>
      </c>
      <c r="T57" s="54">
        <f t="shared" si="11"/>
        <v>0</v>
      </c>
      <c r="U57" s="54">
        <f t="shared" si="11"/>
        <v>0</v>
      </c>
      <c r="V57" s="54">
        <f t="shared" si="11"/>
        <v>0</v>
      </c>
      <c r="W57" s="54">
        <f t="shared" si="11"/>
        <v>0</v>
      </c>
      <c r="X57" s="54">
        <f t="shared" si="11"/>
        <v>264270926</v>
      </c>
      <c r="Y57" s="54">
        <f t="shared" si="11"/>
        <v>-264270926</v>
      </c>
      <c r="Z57" s="55">
        <f>+IF(X57&lt;&gt;0,+(Y57/X57)*100,0)</f>
        <v>-100</v>
      </c>
      <c r="AA57" s="56">
        <f>SUM(AA52:AA56)</f>
        <v>352361233</v>
      </c>
    </row>
    <row r="58" spans="1:27" ht="12.75">
      <c r="A58" s="89" t="s">
        <v>38</v>
      </c>
      <c r="B58" s="38"/>
      <c r="C58" s="9"/>
      <c r="D58" s="10"/>
      <c r="E58" s="11">
        <v>19929051</v>
      </c>
      <c r="F58" s="11">
        <v>17377895</v>
      </c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>
        <v>13033421</v>
      </c>
      <c r="Y58" s="11">
        <v>-13033421</v>
      </c>
      <c r="Z58" s="2">
        <v>-100</v>
      </c>
      <c r="AA58" s="15">
        <v>17377895</v>
      </c>
    </row>
    <row r="59" spans="1:27" ht="12.75">
      <c r="A59" s="89" t="s">
        <v>39</v>
      </c>
      <c r="B59" s="38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2.75">
      <c r="A60" s="89" t="s">
        <v>40</v>
      </c>
      <c r="B60" s="38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2.75">
      <c r="A61" s="89" t="s">
        <v>41</v>
      </c>
      <c r="B61" s="38" t="s">
        <v>51</v>
      </c>
      <c r="C61" s="9"/>
      <c r="D61" s="10"/>
      <c r="E61" s="11">
        <v>42500543</v>
      </c>
      <c r="F61" s="11">
        <v>45051699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>
        <v>33788774</v>
      </c>
      <c r="Y61" s="11">
        <v>-33788774</v>
      </c>
      <c r="Z61" s="2">
        <v>-100</v>
      </c>
      <c r="AA61" s="15">
        <v>45051699</v>
      </c>
    </row>
    <row r="62" spans="1:27" ht="4.5" customHeight="1">
      <c r="A62" s="90"/>
      <c r="B62" s="91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92"/>
      <c r="B63" s="93"/>
      <c r="C63" s="94"/>
      <c r="D63" s="40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5"/>
      <c r="AA63" s="43"/>
    </row>
    <row r="64" spans="1:27" ht="12.75">
      <c r="A64" s="95" t="s">
        <v>52</v>
      </c>
      <c r="B64" s="96"/>
      <c r="C64" s="97"/>
      <c r="D64" s="98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2"/>
      <c r="AA64" s="100"/>
    </row>
    <row r="65" spans="1:27" ht="12.75">
      <c r="A65" s="89" t="s">
        <v>53</v>
      </c>
      <c r="B65" s="96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2.75">
      <c r="A66" s="89" t="s">
        <v>54</v>
      </c>
      <c r="B66" s="96"/>
      <c r="C66" s="12"/>
      <c r="D66" s="13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2"/>
      <c r="AA66" s="22"/>
    </row>
    <row r="67" spans="1:27" ht="12.75">
      <c r="A67" s="89" t="s">
        <v>55</v>
      </c>
      <c r="B67" s="96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2.75">
      <c r="A68" s="89" t="s">
        <v>56</v>
      </c>
      <c r="B68" s="96"/>
      <c r="C68" s="9">
        <v>350105699</v>
      </c>
      <c r="D68" s="10">
        <v>418609136</v>
      </c>
      <c r="E68" s="11">
        <v>414790827</v>
      </c>
      <c r="F68" s="11">
        <v>418609136</v>
      </c>
      <c r="G68" s="11">
        <v>5542838</v>
      </c>
      <c r="H68" s="11">
        <v>23608381</v>
      </c>
      <c r="I68" s="11">
        <v>34177971</v>
      </c>
      <c r="J68" s="11">
        <v>63329190</v>
      </c>
      <c r="K68" s="11">
        <v>31720614</v>
      </c>
      <c r="L68" s="11">
        <v>29311499</v>
      </c>
      <c r="M68" s="11">
        <v>33454629</v>
      </c>
      <c r="N68" s="11">
        <v>94486742</v>
      </c>
      <c r="O68" s="11">
        <v>11514247</v>
      </c>
      <c r="P68" s="11">
        <v>26974751</v>
      </c>
      <c r="Q68" s="11">
        <v>43892588</v>
      </c>
      <c r="R68" s="11">
        <v>82381586</v>
      </c>
      <c r="S68" s="11"/>
      <c r="T68" s="11"/>
      <c r="U68" s="11"/>
      <c r="V68" s="11"/>
      <c r="W68" s="11">
        <v>240197518</v>
      </c>
      <c r="X68" s="11">
        <v>313956852</v>
      </c>
      <c r="Y68" s="11">
        <v>-73759334</v>
      </c>
      <c r="Z68" s="2">
        <v>-23.49</v>
      </c>
      <c r="AA68" s="15"/>
    </row>
    <row r="69" spans="1:27" ht="12.75">
      <c r="A69" s="101" t="s">
        <v>57</v>
      </c>
      <c r="B69" s="79"/>
      <c r="C69" s="80">
        <f aca="true" t="shared" si="12" ref="C69:Y69">SUM(C65:C68)</f>
        <v>350105699</v>
      </c>
      <c r="D69" s="81">
        <f t="shared" si="12"/>
        <v>418609136</v>
      </c>
      <c r="E69" s="82">
        <f t="shared" si="12"/>
        <v>414790827</v>
      </c>
      <c r="F69" s="82">
        <f t="shared" si="12"/>
        <v>418609136</v>
      </c>
      <c r="G69" s="82">
        <f t="shared" si="12"/>
        <v>5542838</v>
      </c>
      <c r="H69" s="82">
        <f t="shared" si="12"/>
        <v>23608381</v>
      </c>
      <c r="I69" s="82">
        <f t="shared" si="12"/>
        <v>34177971</v>
      </c>
      <c r="J69" s="82">
        <f t="shared" si="12"/>
        <v>63329190</v>
      </c>
      <c r="K69" s="82">
        <f t="shared" si="12"/>
        <v>31720614</v>
      </c>
      <c r="L69" s="82">
        <f t="shared" si="12"/>
        <v>29311499</v>
      </c>
      <c r="M69" s="82">
        <f t="shared" si="12"/>
        <v>33454629</v>
      </c>
      <c r="N69" s="82">
        <f t="shared" si="12"/>
        <v>94486742</v>
      </c>
      <c r="O69" s="82">
        <f t="shared" si="12"/>
        <v>11514247</v>
      </c>
      <c r="P69" s="82">
        <f t="shared" si="12"/>
        <v>26974751</v>
      </c>
      <c r="Q69" s="82">
        <f t="shared" si="12"/>
        <v>43892588</v>
      </c>
      <c r="R69" s="82">
        <f t="shared" si="12"/>
        <v>82381586</v>
      </c>
      <c r="S69" s="82">
        <f t="shared" si="12"/>
        <v>0</v>
      </c>
      <c r="T69" s="82">
        <f t="shared" si="12"/>
        <v>0</v>
      </c>
      <c r="U69" s="82">
        <f t="shared" si="12"/>
        <v>0</v>
      </c>
      <c r="V69" s="82">
        <f t="shared" si="12"/>
        <v>0</v>
      </c>
      <c r="W69" s="82">
        <f t="shared" si="12"/>
        <v>240197518</v>
      </c>
      <c r="X69" s="82">
        <f t="shared" si="12"/>
        <v>313956852</v>
      </c>
      <c r="Y69" s="82">
        <f t="shared" si="12"/>
        <v>-73759334</v>
      </c>
      <c r="Z69" s="83">
        <f>+IF(X69&lt;&gt;0,+(Y69/X69)*100,0)</f>
        <v>-23.493462088860543</v>
      </c>
      <c r="AA69" s="84">
        <f>SUM(AA65:AA68)</f>
        <v>0</v>
      </c>
    </row>
    <row r="70" spans="1:27" ht="12.75">
      <c r="A70" s="6" t="s">
        <v>66</v>
      </c>
      <c r="B70" s="102"/>
      <c r="C70" s="102"/>
      <c r="D70" s="102"/>
      <c r="E70" s="102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</row>
    <row r="71" spans="1:27" ht="12.75">
      <c r="A71" s="7" t="s">
        <v>67</v>
      </c>
      <c r="B71" s="102"/>
      <c r="C71" s="102"/>
      <c r="D71" s="102"/>
      <c r="E71" s="102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2.75">
      <c r="A72" s="7" t="s">
        <v>68</v>
      </c>
      <c r="B72" s="102"/>
      <c r="C72" s="102"/>
      <c r="D72" s="102"/>
      <c r="E72" s="102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2.75">
      <c r="A73" s="8" t="s">
        <v>69</v>
      </c>
      <c r="B73" s="102"/>
      <c r="C73" s="102"/>
      <c r="D73" s="102"/>
      <c r="E73" s="102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2.75">
      <c r="A74" s="102"/>
      <c r="B74" s="102"/>
      <c r="C74" s="102"/>
      <c r="D74" s="102"/>
      <c r="E74" s="102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7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5" t="s">
        <v>58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</row>
    <row r="2" spans="1:27" ht="24.75" customHeight="1">
      <c r="A2" s="26" t="s">
        <v>1</v>
      </c>
      <c r="B2" s="1" t="s">
        <v>71</v>
      </c>
      <c r="C2" s="27" t="s">
        <v>2</v>
      </c>
      <c r="D2" s="28" t="s">
        <v>3</v>
      </c>
      <c r="E2" s="29" t="s">
        <v>4</v>
      </c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7"/>
    </row>
    <row r="3" spans="1:27" ht="24.75" customHeight="1">
      <c r="A3" s="30" t="s">
        <v>5</v>
      </c>
      <c r="B3" s="31" t="s">
        <v>70</v>
      </c>
      <c r="C3" s="32" t="s">
        <v>6</v>
      </c>
      <c r="D3" s="33" t="s">
        <v>6</v>
      </c>
      <c r="E3" s="34" t="s">
        <v>7</v>
      </c>
      <c r="F3" s="35" t="s">
        <v>8</v>
      </c>
      <c r="G3" s="36" t="s">
        <v>9</v>
      </c>
      <c r="H3" s="34" t="s">
        <v>10</v>
      </c>
      <c r="I3" s="34" t="s">
        <v>11</v>
      </c>
      <c r="J3" s="35" t="s">
        <v>12</v>
      </c>
      <c r="K3" s="36" t="s">
        <v>13</v>
      </c>
      <c r="L3" s="34" t="s">
        <v>14</v>
      </c>
      <c r="M3" s="34" t="s">
        <v>15</v>
      </c>
      <c r="N3" s="35" t="s">
        <v>16</v>
      </c>
      <c r="O3" s="36" t="s">
        <v>17</v>
      </c>
      <c r="P3" s="34" t="s">
        <v>18</v>
      </c>
      <c r="Q3" s="36" t="s">
        <v>19</v>
      </c>
      <c r="R3" s="34" t="s">
        <v>20</v>
      </c>
      <c r="S3" s="34" t="s">
        <v>21</v>
      </c>
      <c r="T3" s="35" t="s">
        <v>22</v>
      </c>
      <c r="U3" s="36" t="s">
        <v>23</v>
      </c>
      <c r="V3" s="34" t="s">
        <v>24</v>
      </c>
      <c r="W3" s="34" t="s">
        <v>25</v>
      </c>
      <c r="X3" s="35" t="s">
        <v>26</v>
      </c>
      <c r="Y3" s="36" t="s">
        <v>27</v>
      </c>
      <c r="Z3" s="34" t="s">
        <v>28</v>
      </c>
      <c r="AA3" s="32" t="s">
        <v>29</v>
      </c>
    </row>
    <row r="4" spans="1:27" ht="12.75">
      <c r="A4" s="37" t="s">
        <v>30</v>
      </c>
      <c r="B4" s="38"/>
      <c r="C4" s="39"/>
      <c r="D4" s="40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2"/>
      <c r="AA4" s="43"/>
    </row>
    <row r="5" spans="1:27" ht="12.75">
      <c r="A5" s="44" t="s">
        <v>31</v>
      </c>
      <c r="B5" s="38"/>
      <c r="C5" s="39">
        <f aca="true" t="shared" si="0" ref="C5:Y5">SUM(C11:C18)</f>
        <v>690758310</v>
      </c>
      <c r="D5" s="45">
        <f t="shared" si="0"/>
        <v>0</v>
      </c>
      <c r="E5" s="46">
        <f t="shared" si="0"/>
        <v>622138678</v>
      </c>
      <c r="F5" s="46">
        <f t="shared" si="0"/>
        <v>757393346</v>
      </c>
      <c r="G5" s="46">
        <f t="shared" si="0"/>
        <v>6560091</v>
      </c>
      <c r="H5" s="46">
        <f t="shared" si="0"/>
        <v>46265303</v>
      </c>
      <c r="I5" s="46">
        <f t="shared" si="0"/>
        <v>35647976</v>
      </c>
      <c r="J5" s="46">
        <f t="shared" si="0"/>
        <v>88473370</v>
      </c>
      <c r="K5" s="46">
        <f t="shared" si="0"/>
        <v>35117868</v>
      </c>
      <c r="L5" s="46">
        <f t="shared" si="0"/>
        <v>22996265</v>
      </c>
      <c r="M5" s="46">
        <f t="shared" si="0"/>
        <v>59198619</v>
      </c>
      <c r="N5" s="46">
        <f t="shared" si="0"/>
        <v>117312752</v>
      </c>
      <c r="O5" s="46">
        <f t="shared" si="0"/>
        <v>17826391</v>
      </c>
      <c r="P5" s="46">
        <f t="shared" si="0"/>
        <v>37773219</v>
      </c>
      <c r="Q5" s="46">
        <f t="shared" si="0"/>
        <v>28226503</v>
      </c>
      <c r="R5" s="46">
        <f t="shared" si="0"/>
        <v>83826113</v>
      </c>
      <c r="S5" s="46">
        <f t="shared" si="0"/>
        <v>0</v>
      </c>
      <c r="T5" s="46">
        <f t="shared" si="0"/>
        <v>0</v>
      </c>
      <c r="U5" s="46">
        <f t="shared" si="0"/>
        <v>0</v>
      </c>
      <c r="V5" s="46">
        <f t="shared" si="0"/>
        <v>0</v>
      </c>
      <c r="W5" s="46">
        <f t="shared" si="0"/>
        <v>289612235</v>
      </c>
      <c r="X5" s="46">
        <f t="shared" si="0"/>
        <v>568045010</v>
      </c>
      <c r="Y5" s="46">
        <f t="shared" si="0"/>
        <v>-278432775</v>
      </c>
      <c r="Z5" s="47">
        <f>+IF(X5&lt;&gt;0,+(Y5/X5)*100,0)</f>
        <v>-49.01597058303531</v>
      </c>
      <c r="AA5" s="48">
        <f>SUM(AA11:AA18)</f>
        <v>757393346</v>
      </c>
    </row>
    <row r="6" spans="1:27" ht="12.75">
      <c r="A6" s="49" t="s">
        <v>32</v>
      </c>
      <c r="B6" s="50"/>
      <c r="C6" s="9">
        <v>148883145</v>
      </c>
      <c r="D6" s="10"/>
      <c r="E6" s="11">
        <v>105588596</v>
      </c>
      <c r="F6" s="11">
        <v>161926855</v>
      </c>
      <c r="G6" s="11">
        <v>1388292</v>
      </c>
      <c r="H6" s="11">
        <v>5467613</v>
      </c>
      <c r="I6" s="11">
        <v>5239392</v>
      </c>
      <c r="J6" s="11">
        <v>12095297</v>
      </c>
      <c r="K6" s="11">
        <v>1640570</v>
      </c>
      <c r="L6" s="11">
        <v>2613526</v>
      </c>
      <c r="M6" s="11">
        <v>4732168</v>
      </c>
      <c r="N6" s="11">
        <v>8986264</v>
      </c>
      <c r="O6" s="11">
        <v>924897</v>
      </c>
      <c r="P6" s="11">
        <v>2563281</v>
      </c>
      <c r="Q6" s="11">
        <v>1609480</v>
      </c>
      <c r="R6" s="11">
        <v>5097658</v>
      </c>
      <c r="S6" s="11"/>
      <c r="T6" s="11"/>
      <c r="U6" s="11"/>
      <c r="V6" s="11"/>
      <c r="W6" s="11">
        <v>26179219</v>
      </c>
      <c r="X6" s="11">
        <v>121445141</v>
      </c>
      <c r="Y6" s="11">
        <v>-95265922</v>
      </c>
      <c r="Z6" s="2">
        <v>-78.44</v>
      </c>
      <c r="AA6" s="15">
        <v>161926855</v>
      </c>
    </row>
    <row r="7" spans="1:27" ht="12.75">
      <c r="A7" s="49" t="s">
        <v>33</v>
      </c>
      <c r="B7" s="50"/>
      <c r="C7" s="9">
        <v>106584903</v>
      </c>
      <c r="D7" s="10"/>
      <c r="E7" s="11">
        <v>45201754</v>
      </c>
      <c r="F7" s="11">
        <v>45201754</v>
      </c>
      <c r="G7" s="11">
        <v>3158465</v>
      </c>
      <c r="H7" s="11">
        <v>8054328</v>
      </c>
      <c r="I7" s="11">
        <v>6130490</v>
      </c>
      <c r="J7" s="11">
        <v>17343283</v>
      </c>
      <c r="K7" s="11">
        <v>10290404</v>
      </c>
      <c r="L7" s="11">
        <v>4756346</v>
      </c>
      <c r="M7" s="11">
        <v>6531611</v>
      </c>
      <c r="N7" s="11">
        <v>21578361</v>
      </c>
      <c r="O7" s="11">
        <v>4553424</v>
      </c>
      <c r="P7" s="11">
        <v>6200618</v>
      </c>
      <c r="Q7" s="11">
        <v>3531716</v>
      </c>
      <c r="R7" s="11">
        <v>14285758</v>
      </c>
      <c r="S7" s="11"/>
      <c r="T7" s="11"/>
      <c r="U7" s="11"/>
      <c r="V7" s="11"/>
      <c r="W7" s="11">
        <v>53207402</v>
      </c>
      <c r="X7" s="11">
        <v>33901316</v>
      </c>
      <c r="Y7" s="11">
        <v>19306086</v>
      </c>
      <c r="Z7" s="2">
        <v>56.95</v>
      </c>
      <c r="AA7" s="15">
        <v>45201754</v>
      </c>
    </row>
    <row r="8" spans="1:27" ht="12.75">
      <c r="A8" s="49" t="s">
        <v>34</v>
      </c>
      <c r="B8" s="50"/>
      <c r="C8" s="9">
        <v>91870773</v>
      </c>
      <c r="D8" s="10"/>
      <c r="E8" s="11">
        <v>53000000</v>
      </c>
      <c r="F8" s="11">
        <v>90000000</v>
      </c>
      <c r="G8" s="11">
        <v>14376</v>
      </c>
      <c r="H8" s="11">
        <v>3179296</v>
      </c>
      <c r="I8" s="11">
        <v>2724636</v>
      </c>
      <c r="J8" s="11">
        <v>5918308</v>
      </c>
      <c r="K8" s="11">
        <v>5314393</v>
      </c>
      <c r="L8" s="11">
        <v>3675610</v>
      </c>
      <c r="M8" s="11">
        <v>15416299</v>
      </c>
      <c r="N8" s="11">
        <v>24406302</v>
      </c>
      <c r="O8" s="11">
        <v>3430317</v>
      </c>
      <c r="P8" s="11">
        <v>9925658</v>
      </c>
      <c r="Q8" s="11">
        <v>6226960</v>
      </c>
      <c r="R8" s="11">
        <v>19582935</v>
      </c>
      <c r="S8" s="11"/>
      <c r="T8" s="11"/>
      <c r="U8" s="11"/>
      <c r="V8" s="11"/>
      <c r="W8" s="11">
        <v>49907545</v>
      </c>
      <c r="X8" s="11">
        <v>67500000</v>
      </c>
      <c r="Y8" s="11">
        <v>-17592455</v>
      </c>
      <c r="Z8" s="2">
        <v>-26.06</v>
      </c>
      <c r="AA8" s="15">
        <v>90000000</v>
      </c>
    </row>
    <row r="9" spans="1:27" ht="12.75">
      <c r="A9" s="49" t="s">
        <v>35</v>
      </c>
      <c r="B9" s="50"/>
      <c r="C9" s="9">
        <v>9715449</v>
      </c>
      <c r="D9" s="10"/>
      <c r="E9" s="11"/>
      <c r="F9" s="11"/>
      <c r="G9" s="11"/>
      <c r="H9" s="11">
        <v>459506</v>
      </c>
      <c r="I9" s="11">
        <v>486776</v>
      </c>
      <c r="J9" s="11">
        <v>946282</v>
      </c>
      <c r="K9" s="11">
        <v>683251</v>
      </c>
      <c r="L9" s="11">
        <v>199251</v>
      </c>
      <c r="M9" s="11">
        <v>1377532</v>
      </c>
      <c r="N9" s="11">
        <v>2260034</v>
      </c>
      <c r="O9" s="11"/>
      <c r="P9" s="11">
        <v>707546</v>
      </c>
      <c r="Q9" s="11">
        <v>260584</v>
      </c>
      <c r="R9" s="11">
        <v>968130</v>
      </c>
      <c r="S9" s="11"/>
      <c r="T9" s="11"/>
      <c r="U9" s="11"/>
      <c r="V9" s="11"/>
      <c r="W9" s="11">
        <v>4174446</v>
      </c>
      <c r="X9" s="11"/>
      <c r="Y9" s="11">
        <v>4174446</v>
      </c>
      <c r="Z9" s="2"/>
      <c r="AA9" s="15"/>
    </row>
    <row r="10" spans="1:27" ht="12.75">
      <c r="A10" s="49" t="s">
        <v>36</v>
      </c>
      <c r="B10" s="50"/>
      <c r="C10" s="9">
        <v>183361940</v>
      </c>
      <c r="D10" s="10"/>
      <c r="E10" s="11">
        <v>245312281</v>
      </c>
      <c r="F10" s="11">
        <v>240812281</v>
      </c>
      <c r="G10" s="11">
        <v>1262099</v>
      </c>
      <c r="H10" s="11">
        <v>14767347</v>
      </c>
      <c r="I10" s="11">
        <v>12945322</v>
      </c>
      <c r="J10" s="11">
        <v>28974768</v>
      </c>
      <c r="K10" s="11">
        <v>12969953</v>
      </c>
      <c r="L10" s="11">
        <v>10443058</v>
      </c>
      <c r="M10" s="11">
        <v>17947260</v>
      </c>
      <c r="N10" s="11">
        <v>41360271</v>
      </c>
      <c r="O10" s="11">
        <v>2978749</v>
      </c>
      <c r="P10" s="11">
        <v>13655370</v>
      </c>
      <c r="Q10" s="11">
        <v>12729764</v>
      </c>
      <c r="R10" s="11">
        <v>29363883</v>
      </c>
      <c r="S10" s="11"/>
      <c r="T10" s="11"/>
      <c r="U10" s="11"/>
      <c r="V10" s="11"/>
      <c r="W10" s="11">
        <v>99698922</v>
      </c>
      <c r="X10" s="11">
        <v>180609211</v>
      </c>
      <c r="Y10" s="11">
        <v>-80910289</v>
      </c>
      <c r="Z10" s="2">
        <v>-44.8</v>
      </c>
      <c r="AA10" s="15">
        <v>240812281</v>
      </c>
    </row>
    <row r="11" spans="1:27" ht="12.75">
      <c r="A11" s="51" t="s">
        <v>37</v>
      </c>
      <c r="B11" s="50"/>
      <c r="C11" s="52">
        <f aca="true" t="shared" si="1" ref="C11:Y11">SUM(C6:C10)</f>
        <v>540416210</v>
      </c>
      <c r="D11" s="53">
        <f t="shared" si="1"/>
        <v>0</v>
      </c>
      <c r="E11" s="54">
        <f t="shared" si="1"/>
        <v>449102631</v>
      </c>
      <c r="F11" s="54">
        <f t="shared" si="1"/>
        <v>537940890</v>
      </c>
      <c r="G11" s="54">
        <f t="shared" si="1"/>
        <v>5823232</v>
      </c>
      <c r="H11" s="54">
        <f t="shared" si="1"/>
        <v>31928090</v>
      </c>
      <c r="I11" s="54">
        <f t="shared" si="1"/>
        <v>27526616</v>
      </c>
      <c r="J11" s="54">
        <f t="shared" si="1"/>
        <v>65277938</v>
      </c>
      <c r="K11" s="54">
        <f t="shared" si="1"/>
        <v>30898571</v>
      </c>
      <c r="L11" s="54">
        <f t="shared" si="1"/>
        <v>21687791</v>
      </c>
      <c r="M11" s="54">
        <f t="shared" si="1"/>
        <v>46004870</v>
      </c>
      <c r="N11" s="54">
        <f t="shared" si="1"/>
        <v>98591232</v>
      </c>
      <c r="O11" s="54">
        <f t="shared" si="1"/>
        <v>11887387</v>
      </c>
      <c r="P11" s="54">
        <f t="shared" si="1"/>
        <v>33052473</v>
      </c>
      <c r="Q11" s="54">
        <f t="shared" si="1"/>
        <v>24358504</v>
      </c>
      <c r="R11" s="54">
        <f t="shared" si="1"/>
        <v>69298364</v>
      </c>
      <c r="S11" s="54">
        <f t="shared" si="1"/>
        <v>0</v>
      </c>
      <c r="T11" s="54">
        <f t="shared" si="1"/>
        <v>0</v>
      </c>
      <c r="U11" s="54">
        <f t="shared" si="1"/>
        <v>0</v>
      </c>
      <c r="V11" s="54">
        <f t="shared" si="1"/>
        <v>0</v>
      </c>
      <c r="W11" s="54">
        <f t="shared" si="1"/>
        <v>233167534</v>
      </c>
      <c r="X11" s="54">
        <f t="shared" si="1"/>
        <v>403455668</v>
      </c>
      <c r="Y11" s="54">
        <f t="shared" si="1"/>
        <v>-170288134</v>
      </c>
      <c r="Z11" s="55">
        <f>+IF(X11&lt;&gt;0,+(Y11/X11)*100,0)</f>
        <v>-42.20739662529663</v>
      </c>
      <c r="AA11" s="56">
        <f>SUM(AA6:AA10)</f>
        <v>537940890</v>
      </c>
    </row>
    <row r="12" spans="1:27" ht="12.75">
      <c r="A12" s="57" t="s">
        <v>38</v>
      </c>
      <c r="B12" s="38"/>
      <c r="C12" s="9">
        <v>19430619</v>
      </c>
      <c r="D12" s="10"/>
      <c r="E12" s="11">
        <v>68960657</v>
      </c>
      <c r="F12" s="11">
        <v>58474739</v>
      </c>
      <c r="G12" s="11">
        <v>703129</v>
      </c>
      <c r="H12" s="11">
        <v>640</v>
      </c>
      <c r="I12" s="11">
        <v>2127786</v>
      </c>
      <c r="J12" s="11">
        <v>2831555</v>
      </c>
      <c r="K12" s="11">
        <v>840196</v>
      </c>
      <c r="L12" s="11">
        <v>3700892</v>
      </c>
      <c r="M12" s="11">
        <v>2496324</v>
      </c>
      <c r="N12" s="11">
        <v>7037412</v>
      </c>
      <c r="O12" s="11">
        <v>3310990</v>
      </c>
      <c r="P12" s="11">
        <v>130427</v>
      </c>
      <c r="Q12" s="11">
        <v>870788</v>
      </c>
      <c r="R12" s="11">
        <v>4312205</v>
      </c>
      <c r="S12" s="11"/>
      <c r="T12" s="11"/>
      <c r="U12" s="11"/>
      <c r="V12" s="11"/>
      <c r="W12" s="11">
        <v>14181172</v>
      </c>
      <c r="X12" s="11">
        <v>43856054</v>
      </c>
      <c r="Y12" s="11">
        <v>-29674882</v>
      </c>
      <c r="Z12" s="2">
        <v>-67.66</v>
      </c>
      <c r="AA12" s="15">
        <v>58474739</v>
      </c>
    </row>
    <row r="13" spans="1:27" ht="12.75">
      <c r="A13" s="57" t="s">
        <v>39</v>
      </c>
      <c r="B13" s="38"/>
      <c r="C13" s="12"/>
      <c r="D13" s="13"/>
      <c r="E13" s="14">
        <v>13575390</v>
      </c>
      <c r="F13" s="14">
        <v>24096689</v>
      </c>
      <c r="G13" s="14">
        <v>12060</v>
      </c>
      <c r="H13" s="14"/>
      <c r="I13" s="14">
        <v>-12060</v>
      </c>
      <c r="J13" s="14"/>
      <c r="K13" s="14">
        <v>64775</v>
      </c>
      <c r="L13" s="14">
        <v>125000</v>
      </c>
      <c r="M13" s="14"/>
      <c r="N13" s="14">
        <v>189775</v>
      </c>
      <c r="O13" s="14"/>
      <c r="P13" s="14"/>
      <c r="Q13" s="14"/>
      <c r="R13" s="14"/>
      <c r="S13" s="14"/>
      <c r="T13" s="14"/>
      <c r="U13" s="14"/>
      <c r="V13" s="14"/>
      <c r="W13" s="14">
        <v>189775</v>
      </c>
      <c r="X13" s="14">
        <v>18072517</v>
      </c>
      <c r="Y13" s="14">
        <v>-17882742</v>
      </c>
      <c r="Z13" s="2">
        <v>-98.95</v>
      </c>
      <c r="AA13" s="22">
        <v>24096689</v>
      </c>
    </row>
    <row r="14" spans="1:27" ht="12.75">
      <c r="A14" s="57" t="s">
        <v>40</v>
      </c>
      <c r="B14" s="38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2.75">
      <c r="A15" s="57" t="s">
        <v>41</v>
      </c>
      <c r="B15" s="38" t="s">
        <v>42</v>
      </c>
      <c r="C15" s="9">
        <v>91775465</v>
      </c>
      <c r="D15" s="10"/>
      <c r="E15" s="11">
        <v>64300000</v>
      </c>
      <c r="F15" s="11">
        <v>78681028</v>
      </c>
      <c r="G15" s="11">
        <v>21670</v>
      </c>
      <c r="H15" s="11">
        <v>6474297</v>
      </c>
      <c r="I15" s="11">
        <v>4192421</v>
      </c>
      <c r="J15" s="11">
        <v>10688388</v>
      </c>
      <c r="K15" s="11">
        <v>1456225</v>
      </c>
      <c r="L15" s="11">
        <v>-2517418</v>
      </c>
      <c r="M15" s="11">
        <v>3450514</v>
      </c>
      <c r="N15" s="11">
        <v>2389321</v>
      </c>
      <c r="O15" s="11">
        <v>2541998</v>
      </c>
      <c r="P15" s="11">
        <v>4990971</v>
      </c>
      <c r="Q15" s="11">
        <v>2718113</v>
      </c>
      <c r="R15" s="11">
        <v>10251082</v>
      </c>
      <c r="S15" s="11"/>
      <c r="T15" s="11"/>
      <c r="U15" s="11"/>
      <c r="V15" s="11"/>
      <c r="W15" s="11">
        <v>23328791</v>
      </c>
      <c r="X15" s="11">
        <v>59010771</v>
      </c>
      <c r="Y15" s="11">
        <v>-35681980</v>
      </c>
      <c r="Z15" s="2">
        <v>-60.47</v>
      </c>
      <c r="AA15" s="15">
        <v>78681028</v>
      </c>
    </row>
    <row r="16" spans="1:27" ht="12.75">
      <c r="A16" s="58" t="s">
        <v>43</v>
      </c>
      <c r="B16" s="59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2.75">
      <c r="A17" s="57" t="s">
        <v>44</v>
      </c>
      <c r="B17" s="38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2.75">
      <c r="A18" s="57" t="s">
        <v>45</v>
      </c>
      <c r="B18" s="38"/>
      <c r="C18" s="16">
        <v>39136016</v>
      </c>
      <c r="D18" s="17"/>
      <c r="E18" s="18">
        <v>26200000</v>
      </c>
      <c r="F18" s="18">
        <v>58200000</v>
      </c>
      <c r="G18" s="18"/>
      <c r="H18" s="18">
        <v>7862276</v>
      </c>
      <c r="I18" s="18">
        <v>1813213</v>
      </c>
      <c r="J18" s="18">
        <v>9675489</v>
      </c>
      <c r="K18" s="18">
        <v>1858101</v>
      </c>
      <c r="L18" s="18"/>
      <c r="M18" s="18">
        <v>7246911</v>
      </c>
      <c r="N18" s="18">
        <v>9105012</v>
      </c>
      <c r="O18" s="18">
        <v>86016</v>
      </c>
      <c r="P18" s="18">
        <v>-400652</v>
      </c>
      <c r="Q18" s="18">
        <v>279098</v>
      </c>
      <c r="R18" s="18">
        <v>-35538</v>
      </c>
      <c r="S18" s="18"/>
      <c r="T18" s="18"/>
      <c r="U18" s="18"/>
      <c r="V18" s="18"/>
      <c r="W18" s="18">
        <v>18744963</v>
      </c>
      <c r="X18" s="18">
        <v>43650000</v>
      </c>
      <c r="Y18" s="18">
        <v>-24905037</v>
      </c>
      <c r="Z18" s="3">
        <v>-57.06</v>
      </c>
      <c r="AA18" s="23">
        <v>58200000</v>
      </c>
    </row>
    <row r="19" spans="1:27" ht="4.5" customHeight="1">
      <c r="A19" s="60"/>
      <c r="B19" s="38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2.75">
      <c r="A20" s="44" t="s">
        <v>46</v>
      </c>
      <c r="B20" s="38"/>
      <c r="C20" s="61">
        <f aca="true" t="shared" si="2" ref="C20:Y20">SUM(C26:C33)</f>
        <v>661141608</v>
      </c>
      <c r="D20" s="62">
        <f t="shared" si="2"/>
        <v>0</v>
      </c>
      <c r="E20" s="63">
        <f t="shared" si="2"/>
        <v>794261239</v>
      </c>
      <c r="F20" s="63">
        <f t="shared" si="2"/>
        <v>794618516</v>
      </c>
      <c r="G20" s="63">
        <f t="shared" si="2"/>
        <v>9705186</v>
      </c>
      <c r="H20" s="63">
        <f t="shared" si="2"/>
        <v>53914165</v>
      </c>
      <c r="I20" s="63">
        <f t="shared" si="2"/>
        <v>70093724</v>
      </c>
      <c r="J20" s="63">
        <f t="shared" si="2"/>
        <v>133713075</v>
      </c>
      <c r="K20" s="63">
        <f t="shared" si="2"/>
        <v>64507748</v>
      </c>
      <c r="L20" s="63">
        <f t="shared" si="2"/>
        <v>54101919</v>
      </c>
      <c r="M20" s="63">
        <f t="shared" si="2"/>
        <v>71688797</v>
      </c>
      <c r="N20" s="63">
        <f t="shared" si="2"/>
        <v>190298464</v>
      </c>
      <c r="O20" s="63">
        <f t="shared" si="2"/>
        <v>56156764</v>
      </c>
      <c r="P20" s="63">
        <f t="shared" si="2"/>
        <v>46955472</v>
      </c>
      <c r="Q20" s="63">
        <f t="shared" si="2"/>
        <v>70679919</v>
      </c>
      <c r="R20" s="63">
        <f t="shared" si="2"/>
        <v>173792155</v>
      </c>
      <c r="S20" s="63">
        <f t="shared" si="2"/>
        <v>0</v>
      </c>
      <c r="T20" s="63">
        <f t="shared" si="2"/>
        <v>0</v>
      </c>
      <c r="U20" s="63">
        <f t="shared" si="2"/>
        <v>0</v>
      </c>
      <c r="V20" s="63">
        <f t="shared" si="2"/>
        <v>0</v>
      </c>
      <c r="W20" s="63">
        <f t="shared" si="2"/>
        <v>497803694</v>
      </c>
      <c r="X20" s="63">
        <f t="shared" si="2"/>
        <v>595963887</v>
      </c>
      <c r="Y20" s="63">
        <f t="shared" si="2"/>
        <v>-98160193</v>
      </c>
      <c r="Z20" s="64">
        <f>+IF(X20&lt;&gt;0,+(Y20/X20)*100,0)</f>
        <v>-16.470829045384757</v>
      </c>
      <c r="AA20" s="65">
        <f>SUM(AA26:AA33)</f>
        <v>794618516</v>
      </c>
    </row>
    <row r="21" spans="1:27" ht="12.75">
      <c r="A21" s="49" t="s">
        <v>32</v>
      </c>
      <c r="B21" s="50"/>
      <c r="C21" s="9">
        <v>76158572</v>
      </c>
      <c r="D21" s="10"/>
      <c r="E21" s="11">
        <v>99700000</v>
      </c>
      <c r="F21" s="11">
        <v>96176889</v>
      </c>
      <c r="G21" s="11">
        <v>2034342</v>
      </c>
      <c r="H21" s="11">
        <v>9321533</v>
      </c>
      <c r="I21" s="11">
        <v>21171028</v>
      </c>
      <c r="J21" s="11">
        <v>32526903</v>
      </c>
      <c r="K21" s="11">
        <v>11922535</v>
      </c>
      <c r="L21" s="11">
        <v>7599318</v>
      </c>
      <c r="M21" s="11">
        <v>12217005</v>
      </c>
      <c r="N21" s="11">
        <v>31738858</v>
      </c>
      <c r="O21" s="11">
        <v>11699608</v>
      </c>
      <c r="P21" s="11">
        <v>8394518</v>
      </c>
      <c r="Q21" s="11">
        <v>11766148</v>
      </c>
      <c r="R21" s="11">
        <v>31860274</v>
      </c>
      <c r="S21" s="11"/>
      <c r="T21" s="11"/>
      <c r="U21" s="11"/>
      <c r="V21" s="11"/>
      <c r="W21" s="11">
        <v>96126035</v>
      </c>
      <c r="X21" s="11">
        <v>72132667</v>
      </c>
      <c r="Y21" s="11">
        <v>23993368</v>
      </c>
      <c r="Z21" s="2">
        <v>33.26</v>
      </c>
      <c r="AA21" s="15">
        <v>96176889</v>
      </c>
    </row>
    <row r="22" spans="1:27" ht="12.75">
      <c r="A22" s="49" t="s">
        <v>33</v>
      </c>
      <c r="B22" s="50"/>
      <c r="C22" s="9">
        <v>109989082</v>
      </c>
      <c r="D22" s="10"/>
      <c r="E22" s="11">
        <v>150042000</v>
      </c>
      <c r="F22" s="11">
        <v>164042000</v>
      </c>
      <c r="G22" s="11">
        <v>3265401</v>
      </c>
      <c r="H22" s="11">
        <v>13282364</v>
      </c>
      <c r="I22" s="11">
        <v>23285611</v>
      </c>
      <c r="J22" s="11">
        <v>39833376</v>
      </c>
      <c r="K22" s="11">
        <v>14583001</v>
      </c>
      <c r="L22" s="11">
        <v>13119647</v>
      </c>
      <c r="M22" s="11">
        <v>11227168</v>
      </c>
      <c r="N22" s="11">
        <v>38929816</v>
      </c>
      <c r="O22" s="11">
        <v>17394686</v>
      </c>
      <c r="P22" s="11">
        <v>7441490</v>
      </c>
      <c r="Q22" s="11">
        <v>16463582</v>
      </c>
      <c r="R22" s="11">
        <v>41299758</v>
      </c>
      <c r="S22" s="11"/>
      <c r="T22" s="11"/>
      <c r="U22" s="11"/>
      <c r="V22" s="11"/>
      <c r="W22" s="11">
        <v>120062950</v>
      </c>
      <c r="X22" s="11">
        <v>123031500</v>
      </c>
      <c r="Y22" s="11">
        <v>-2968550</v>
      </c>
      <c r="Z22" s="2">
        <v>-2.41</v>
      </c>
      <c r="AA22" s="15">
        <v>164042000</v>
      </c>
    </row>
    <row r="23" spans="1:27" ht="12.75">
      <c r="A23" s="49" t="s">
        <v>34</v>
      </c>
      <c r="B23" s="50"/>
      <c r="C23" s="9">
        <v>90718104</v>
      </c>
      <c r="D23" s="10"/>
      <c r="E23" s="11">
        <v>107000000</v>
      </c>
      <c r="F23" s="11">
        <v>70500000</v>
      </c>
      <c r="G23" s="11"/>
      <c r="H23" s="11">
        <v>2787775</v>
      </c>
      <c r="I23" s="11">
        <v>2477181</v>
      </c>
      <c r="J23" s="11">
        <v>5264956</v>
      </c>
      <c r="K23" s="11">
        <v>6348977</v>
      </c>
      <c r="L23" s="11">
        <v>6289335</v>
      </c>
      <c r="M23" s="11">
        <v>10435668</v>
      </c>
      <c r="N23" s="11">
        <v>23073980</v>
      </c>
      <c r="O23" s="11">
        <v>7912411</v>
      </c>
      <c r="P23" s="11">
        <v>4246136</v>
      </c>
      <c r="Q23" s="11">
        <v>10036615</v>
      </c>
      <c r="R23" s="11">
        <v>22195162</v>
      </c>
      <c r="S23" s="11"/>
      <c r="T23" s="11"/>
      <c r="U23" s="11"/>
      <c r="V23" s="11"/>
      <c r="W23" s="11">
        <v>50534098</v>
      </c>
      <c r="X23" s="11">
        <v>52875000</v>
      </c>
      <c r="Y23" s="11">
        <v>-2340902</v>
      </c>
      <c r="Z23" s="2">
        <v>-4.43</v>
      </c>
      <c r="AA23" s="15">
        <v>70500000</v>
      </c>
    </row>
    <row r="24" spans="1:27" ht="12.75">
      <c r="A24" s="49" t="s">
        <v>35</v>
      </c>
      <c r="B24" s="50"/>
      <c r="C24" s="9">
        <v>223221102</v>
      </c>
      <c r="D24" s="10"/>
      <c r="E24" s="11">
        <v>300750000</v>
      </c>
      <c r="F24" s="11">
        <v>297500000</v>
      </c>
      <c r="G24" s="11">
        <v>65658</v>
      </c>
      <c r="H24" s="11">
        <v>14538446</v>
      </c>
      <c r="I24" s="11">
        <v>14733669</v>
      </c>
      <c r="J24" s="11">
        <v>29337773</v>
      </c>
      <c r="K24" s="11">
        <v>21945288</v>
      </c>
      <c r="L24" s="11">
        <v>8425444</v>
      </c>
      <c r="M24" s="11">
        <v>27137863</v>
      </c>
      <c r="N24" s="11">
        <v>57508595</v>
      </c>
      <c r="O24" s="11">
        <v>10984129</v>
      </c>
      <c r="P24" s="11">
        <v>23265158</v>
      </c>
      <c r="Q24" s="11">
        <v>13117435</v>
      </c>
      <c r="R24" s="11">
        <v>47366722</v>
      </c>
      <c r="S24" s="11"/>
      <c r="T24" s="11"/>
      <c r="U24" s="11"/>
      <c r="V24" s="11"/>
      <c r="W24" s="11">
        <v>134213090</v>
      </c>
      <c r="X24" s="11">
        <v>223125000</v>
      </c>
      <c r="Y24" s="11">
        <v>-88911910</v>
      </c>
      <c r="Z24" s="2">
        <v>-39.85</v>
      </c>
      <c r="AA24" s="15">
        <v>297500000</v>
      </c>
    </row>
    <row r="25" spans="1:27" ht="12.75">
      <c r="A25" s="49" t="s">
        <v>36</v>
      </c>
      <c r="B25" s="50"/>
      <c r="C25" s="9">
        <v>32841858</v>
      </c>
      <c r="D25" s="10"/>
      <c r="E25" s="11">
        <v>17053239</v>
      </c>
      <c r="F25" s="11">
        <v>11553239</v>
      </c>
      <c r="G25" s="11">
        <v>2097436</v>
      </c>
      <c r="H25" s="11">
        <v>9288912</v>
      </c>
      <c r="I25" s="11">
        <v>3831687</v>
      </c>
      <c r="J25" s="11">
        <v>15218035</v>
      </c>
      <c r="K25" s="11">
        <v>4082183</v>
      </c>
      <c r="L25" s="11">
        <v>7983236</v>
      </c>
      <c r="M25" s="11">
        <v>3754864</v>
      </c>
      <c r="N25" s="11">
        <v>15820283</v>
      </c>
      <c r="O25" s="11">
        <v>2592429</v>
      </c>
      <c r="P25" s="11">
        <v>-1330344</v>
      </c>
      <c r="Q25" s="11">
        <v>5997948</v>
      </c>
      <c r="R25" s="11">
        <v>7260033</v>
      </c>
      <c r="S25" s="11"/>
      <c r="T25" s="11"/>
      <c r="U25" s="11"/>
      <c r="V25" s="11"/>
      <c r="W25" s="11">
        <v>38298351</v>
      </c>
      <c r="X25" s="11">
        <v>8664929</v>
      </c>
      <c r="Y25" s="11">
        <v>29633422</v>
      </c>
      <c r="Z25" s="2">
        <v>341.99</v>
      </c>
      <c r="AA25" s="15">
        <v>11553239</v>
      </c>
    </row>
    <row r="26" spans="1:27" ht="12.75">
      <c r="A26" s="51" t="s">
        <v>37</v>
      </c>
      <c r="B26" s="66"/>
      <c r="C26" s="52">
        <f aca="true" t="shared" si="3" ref="C26:Y26">SUM(C21:C25)</f>
        <v>532928718</v>
      </c>
      <c r="D26" s="53">
        <f t="shared" si="3"/>
        <v>0</v>
      </c>
      <c r="E26" s="54">
        <f t="shared" si="3"/>
        <v>674545239</v>
      </c>
      <c r="F26" s="54">
        <f t="shared" si="3"/>
        <v>639772128</v>
      </c>
      <c r="G26" s="54">
        <f t="shared" si="3"/>
        <v>7462837</v>
      </c>
      <c r="H26" s="54">
        <f t="shared" si="3"/>
        <v>49219030</v>
      </c>
      <c r="I26" s="54">
        <f t="shared" si="3"/>
        <v>65499176</v>
      </c>
      <c r="J26" s="54">
        <f t="shared" si="3"/>
        <v>122181043</v>
      </c>
      <c r="K26" s="54">
        <f t="shared" si="3"/>
        <v>58881984</v>
      </c>
      <c r="L26" s="54">
        <f t="shared" si="3"/>
        <v>43416980</v>
      </c>
      <c r="M26" s="54">
        <f t="shared" si="3"/>
        <v>64772568</v>
      </c>
      <c r="N26" s="54">
        <f t="shared" si="3"/>
        <v>167071532</v>
      </c>
      <c r="O26" s="54">
        <f t="shared" si="3"/>
        <v>50583263</v>
      </c>
      <c r="P26" s="54">
        <f t="shared" si="3"/>
        <v>42016958</v>
      </c>
      <c r="Q26" s="54">
        <f t="shared" si="3"/>
        <v>57381728</v>
      </c>
      <c r="R26" s="54">
        <f t="shared" si="3"/>
        <v>149981949</v>
      </c>
      <c r="S26" s="54">
        <f t="shared" si="3"/>
        <v>0</v>
      </c>
      <c r="T26" s="54">
        <f t="shared" si="3"/>
        <v>0</v>
      </c>
      <c r="U26" s="54">
        <f t="shared" si="3"/>
        <v>0</v>
      </c>
      <c r="V26" s="54">
        <f t="shared" si="3"/>
        <v>0</v>
      </c>
      <c r="W26" s="54">
        <f t="shared" si="3"/>
        <v>439234524</v>
      </c>
      <c r="X26" s="54">
        <f t="shared" si="3"/>
        <v>479829096</v>
      </c>
      <c r="Y26" s="54">
        <f t="shared" si="3"/>
        <v>-40594572</v>
      </c>
      <c r="Z26" s="55">
        <f>+IF(X26&lt;&gt;0,+(Y26/X26)*100,0)</f>
        <v>-8.460214759465108</v>
      </c>
      <c r="AA26" s="56">
        <f>SUM(AA21:AA25)</f>
        <v>639772128</v>
      </c>
    </row>
    <row r="27" spans="1:27" ht="12.75">
      <c r="A27" s="57" t="s">
        <v>38</v>
      </c>
      <c r="B27" s="67"/>
      <c r="C27" s="9">
        <v>75370463</v>
      </c>
      <c r="D27" s="10"/>
      <c r="E27" s="11">
        <v>51000000</v>
      </c>
      <c r="F27" s="11">
        <v>71806432</v>
      </c>
      <c r="G27" s="11">
        <v>59111</v>
      </c>
      <c r="H27" s="11">
        <v>2231873</v>
      </c>
      <c r="I27" s="11">
        <v>1859528</v>
      </c>
      <c r="J27" s="11">
        <v>4150512</v>
      </c>
      <c r="K27" s="11">
        <v>3890877</v>
      </c>
      <c r="L27" s="11">
        <v>6214069</v>
      </c>
      <c r="M27" s="11">
        <v>4411324</v>
      </c>
      <c r="N27" s="11">
        <v>14516270</v>
      </c>
      <c r="O27" s="11">
        <v>1497909</v>
      </c>
      <c r="P27" s="11">
        <v>1616902</v>
      </c>
      <c r="Q27" s="11">
        <v>2572224</v>
      </c>
      <c r="R27" s="11">
        <v>5687035</v>
      </c>
      <c r="S27" s="11"/>
      <c r="T27" s="11"/>
      <c r="U27" s="11"/>
      <c r="V27" s="11"/>
      <c r="W27" s="11">
        <v>24353817</v>
      </c>
      <c r="X27" s="11">
        <v>53854824</v>
      </c>
      <c r="Y27" s="11">
        <v>-29501007</v>
      </c>
      <c r="Z27" s="2">
        <v>-54.78</v>
      </c>
      <c r="AA27" s="15">
        <v>71806432</v>
      </c>
    </row>
    <row r="28" spans="1:27" ht="12.75">
      <c r="A28" s="57" t="s">
        <v>39</v>
      </c>
      <c r="B28" s="67"/>
      <c r="C28" s="12"/>
      <c r="D28" s="13"/>
      <c r="E28" s="14"/>
      <c r="F28" s="14">
        <v>10342956</v>
      </c>
      <c r="G28" s="14">
        <v>2183238</v>
      </c>
      <c r="H28" s="14">
        <v>932656</v>
      </c>
      <c r="I28" s="14">
        <v>-2183238</v>
      </c>
      <c r="J28" s="14">
        <v>932656</v>
      </c>
      <c r="K28" s="14">
        <v>40349</v>
      </c>
      <c r="L28" s="14">
        <v>683291</v>
      </c>
      <c r="M28" s="14">
        <v>256891</v>
      </c>
      <c r="N28" s="14">
        <v>980531</v>
      </c>
      <c r="O28" s="14"/>
      <c r="P28" s="14"/>
      <c r="Q28" s="14">
        <v>15409</v>
      </c>
      <c r="R28" s="14">
        <v>15409</v>
      </c>
      <c r="S28" s="14"/>
      <c r="T28" s="14"/>
      <c r="U28" s="14"/>
      <c r="V28" s="14"/>
      <c r="W28" s="14">
        <v>1928596</v>
      </c>
      <c r="X28" s="14">
        <v>7757217</v>
      </c>
      <c r="Y28" s="14">
        <v>-5828621</v>
      </c>
      <c r="Z28" s="2">
        <v>-75.14</v>
      </c>
      <c r="AA28" s="22">
        <v>10342956</v>
      </c>
    </row>
    <row r="29" spans="1:27" ht="12.75">
      <c r="A29" s="57" t="s">
        <v>40</v>
      </c>
      <c r="B29" s="67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2.75">
      <c r="A30" s="57" t="s">
        <v>41</v>
      </c>
      <c r="B30" s="38" t="s">
        <v>42</v>
      </c>
      <c r="C30" s="9">
        <v>48539718</v>
      </c>
      <c r="D30" s="10"/>
      <c r="E30" s="11">
        <v>52216000</v>
      </c>
      <c r="F30" s="11">
        <v>56197000</v>
      </c>
      <c r="G30" s="11"/>
      <c r="H30" s="11">
        <v>1530606</v>
      </c>
      <c r="I30" s="11">
        <v>4918258</v>
      </c>
      <c r="J30" s="11">
        <v>6448864</v>
      </c>
      <c r="K30" s="11">
        <v>1694538</v>
      </c>
      <c r="L30" s="11">
        <v>3643840</v>
      </c>
      <c r="M30" s="11">
        <v>2040536</v>
      </c>
      <c r="N30" s="11">
        <v>7378914</v>
      </c>
      <c r="O30" s="11">
        <v>4075592</v>
      </c>
      <c r="P30" s="11">
        <v>3198772</v>
      </c>
      <c r="Q30" s="11">
        <v>8185027</v>
      </c>
      <c r="R30" s="11">
        <v>15459391</v>
      </c>
      <c r="S30" s="11"/>
      <c r="T30" s="11"/>
      <c r="U30" s="11"/>
      <c r="V30" s="11"/>
      <c r="W30" s="11">
        <v>29287169</v>
      </c>
      <c r="X30" s="11">
        <v>42147750</v>
      </c>
      <c r="Y30" s="11">
        <v>-12860581</v>
      </c>
      <c r="Z30" s="2">
        <v>-30.51</v>
      </c>
      <c r="AA30" s="15">
        <v>56197000</v>
      </c>
    </row>
    <row r="31" spans="1:27" ht="12.75">
      <c r="A31" s="58" t="s">
        <v>43</v>
      </c>
      <c r="B31" s="59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2.75">
      <c r="A32" s="57" t="s">
        <v>44</v>
      </c>
      <c r="B32" s="38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2.75">
      <c r="A33" s="57" t="s">
        <v>45</v>
      </c>
      <c r="B33" s="38"/>
      <c r="C33" s="16">
        <v>4302709</v>
      </c>
      <c r="D33" s="17"/>
      <c r="E33" s="18">
        <v>16500000</v>
      </c>
      <c r="F33" s="18">
        <v>16500000</v>
      </c>
      <c r="G33" s="18"/>
      <c r="H33" s="18"/>
      <c r="I33" s="18"/>
      <c r="J33" s="18"/>
      <c r="K33" s="18"/>
      <c r="L33" s="18">
        <v>143739</v>
      </c>
      <c r="M33" s="18">
        <v>207478</v>
      </c>
      <c r="N33" s="18">
        <v>351217</v>
      </c>
      <c r="O33" s="18"/>
      <c r="P33" s="18">
        <v>122840</v>
      </c>
      <c r="Q33" s="18">
        <v>2525531</v>
      </c>
      <c r="R33" s="18">
        <v>2648371</v>
      </c>
      <c r="S33" s="18"/>
      <c r="T33" s="18"/>
      <c r="U33" s="18"/>
      <c r="V33" s="18"/>
      <c r="W33" s="18">
        <v>2999588</v>
      </c>
      <c r="X33" s="18">
        <v>12375000</v>
      </c>
      <c r="Y33" s="18">
        <v>-9375412</v>
      </c>
      <c r="Z33" s="3">
        <v>-75.76</v>
      </c>
      <c r="AA33" s="23">
        <v>16500000</v>
      </c>
    </row>
    <row r="34" spans="1:27" ht="4.5" customHeight="1">
      <c r="A34" s="60"/>
      <c r="B34" s="38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2.75">
      <c r="A35" s="44" t="s">
        <v>47</v>
      </c>
      <c r="B35" s="38" t="s">
        <v>48</v>
      </c>
      <c r="C35" s="68"/>
      <c r="D35" s="69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2"/>
      <c r="AA35" s="71"/>
    </row>
    <row r="36" spans="1:27" ht="12.75">
      <c r="A36" s="49" t="s">
        <v>32</v>
      </c>
      <c r="B36" s="50"/>
      <c r="C36" s="9">
        <f aca="true" t="shared" si="4" ref="C36:Y40">C6+C21</f>
        <v>225041717</v>
      </c>
      <c r="D36" s="10">
        <f t="shared" si="4"/>
        <v>0</v>
      </c>
      <c r="E36" s="11">
        <f t="shared" si="4"/>
        <v>205288596</v>
      </c>
      <c r="F36" s="11">
        <f t="shared" si="4"/>
        <v>258103744</v>
      </c>
      <c r="G36" s="11">
        <f t="shared" si="4"/>
        <v>3422634</v>
      </c>
      <c r="H36" s="11">
        <f t="shared" si="4"/>
        <v>14789146</v>
      </c>
      <c r="I36" s="11">
        <f t="shared" si="4"/>
        <v>26410420</v>
      </c>
      <c r="J36" s="11">
        <f t="shared" si="4"/>
        <v>44622200</v>
      </c>
      <c r="K36" s="11">
        <f t="shared" si="4"/>
        <v>13563105</v>
      </c>
      <c r="L36" s="11">
        <f t="shared" si="4"/>
        <v>10212844</v>
      </c>
      <c r="M36" s="11">
        <f t="shared" si="4"/>
        <v>16949173</v>
      </c>
      <c r="N36" s="11">
        <f t="shared" si="4"/>
        <v>40725122</v>
      </c>
      <c r="O36" s="11">
        <f t="shared" si="4"/>
        <v>12624505</v>
      </c>
      <c r="P36" s="11">
        <f t="shared" si="4"/>
        <v>10957799</v>
      </c>
      <c r="Q36" s="11">
        <f t="shared" si="4"/>
        <v>13375628</v>
      </c>
      <c r="R36" s="11">
        <f t="shared" si="4"/>
        <v>36957932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122305254</v>
      </c>
      <c r="X36" s="11">
        <f t="shared" si="4"/>
        <v>193577808</v>
      </c>
      <c r="Y36" s="11">
        <f t="shared" si="4"/>
        <v>-71272554</v>
      </c>
      <c r="Z36" s="2">
        <f aca="true" t="shared" si="5" ref="Z36:Z49">+IF(X36&lt;&gt;0,+(Y36/X36)*100,0)</f>
        <v>-36.81855618491144</v>
      </c>
      <c r="AA36" s="15">
        <f>AA6+AA21</f>
        <v>258103744</v>
      </c>
    </row>
    <row r="37" spans="1:27" ht="12.75">
      <c r="A37" s="49" t="s">
        <v>33</v>
      </c>
      <c r="B37" s="50"/>
      <c r="C37" s="9">
        <f t="shared" si="4"/>
        <v>216573985</v>
      </c>
      <c r="D37" s="10">
        <f t="shared" si="4"/>
        <v>0</v>
      </c>
      <c r="E37" s="11">
        <f t="shared" si="4"/>
        <v>195243754</v>
      </c>
      <c r="F37" s="11">
        <f t="shared" si="4"/>
        <v>209243754</v>
      </c>
      <c r="G37" s="11">
        <f t="shared" si="4"/>
        <v>6423866</v>
      </c>
      <c r="H37" s="11">
        <f t="shared" si="4"/>
        <v>21336692</v>
      </c>
      <c r="I37" s="11">
        <f t="shared" si="4"/>
        <v>29416101</v>
      </c>
      <c r="J37" s="11">
        <f t="shared" si="4"/>
        <v>57176659</v>
      </c>
      <c r="K37" s="11">
        <f t="shared" si="4"/>
        <v>24873405</v>
      </c>
      <c r="L37" s="11">
        <f t="shared" si="4"/>
        <v>17875993</v>
      </c>
      <c r="M37" s="11">
        <f t="shared" si="4"/>
        <v>17758779</v>
      </c>
      <c r="N37" s="11">
        <f t="shared" si="4"/>
        <v>60508177</v>
      </c>
      <c r="O37" s="11">
        <f t="shared" si="4"/>
        <v>21948110</v>
      </c>
      <c r="P37" s="11">
        <f t="shared" si="4"/>
        <v>13642108</v>
      </c>
      <c r="Q37" s="11">
        <f t="shared" si="4"/>
        <v>19995298</v>
      </c>
      <c r="R37" s="11">
        <f t="shared" si="4"/>
        <v>55585516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173270352</v>
      </c>
      <c r="X37" s="11">
        <f t="shared" si="4"/>
        <v>156932816</v>
      </c>
      <c r="Y37" s="11">
        <f t="shared" si="4"/>
        <v>16337536</v>
      </c>
      <c r="Z37" s="2">
        <f t="shared" si="5"/>
        <v>10.410528795965785</v>
      </c>
      <c r="AA37" s="15">
        <f>AA7+AA22</f>
        <v>209243754</v>
      </c>
    </row>
    <row r="38" spans="1:27" ht="12.75">
      <c r="A38" s="49" t="s">
        <v>34</v>
      </c>
      <c r="B38" s="50"/>
      <c r="C38" s="9">
        <f t="shared" si="4"/>
        <v>182588877</v>
      </c>
      <c r="D38" s="10">
        <f t="shared" si="4"/>
        <v>0</v>
      </c>
      <c r="E38" s="11">
        <f t="shared" si="4"/>
        <v>160000000</v>
      </c>
      <c r="F38" s="11">
        <f t="shared" si="4"/>
        <v>160500000</v>
      </c>
      <c r="G38" s="11">
        <f t="shared" si="4"/>
        <v>14376</v>
      </c>
      <c r="H38" s="11">
        <f t="shared" si="4"/>
        <v>5967071</v>
      </c>
      <c r="I38" s="11">
        <f t="shared" si="4"/>
        <v>5201817</v>
      </c>
      <c r="J38" s="11">
        <f t="shared" si="4"/>
        <v>11183264</v>
      </c>
      <c r="K38" s="11">
        <f t="shared" si="4"/>
        <v>11663370</v>
      </c>
      <c r="L38" s="11">
        <f t="shared" si="4"/>
        <v>9964945</v>
      </c>
      <c r="M38" s="11">
        <f t="shared" si="4"/>
        <v>25851967</v>
      </c>
      <c r="N38" s="11">
        <f t="shared" si="4"/>
        <v>47480282</v>
      </c>
      <c r="O38" s="11">
        <f t="shared" si="4"/>
        <v>11342728</v>
      </c>
      <c r="P38" s="11">
        <f t="shared" si="4"/>
        <v>14171794</v>
      </c>
      <c r="Q38" s="11">
        <f t="shared" si="4"/>
        <v>16263575</v>
      </c>
      <c r="R38" s="11">
        <f t="shared" si="4"/>
        <v>41778097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100441643</v>
      </c>
      <c r="X38" s="11">
        <f t="shared" si="4"/>
        <v>120375000</v>
      </c>
      <c r="Y38" s="11">
        <f t="shared" si="4"/>
        <v>-19933357</v>
      </c>
      <c r="Z38" s="2">
        <f t="shared" si="5"/>
        <v>-16.559382762201455</v>
      </c>
      <c r="AA38" s="15">
        <f>AA8+AA23</f>
        <v>160500000</v>
      </c>
    </row>
    <row r="39" spans="1:27" ht="12.75">
      <c r="A39" s="49" t="s">
        <v>35</v>
      </c>
      <c r="B39" s="50"/>
      <c r="C39" s="9">
        <f t="shared" si="4"/>
        <v>232936551</v>
      </c>
      <c r="D39" s="10">
        <f t="shared" si="4"/>
        <v>0</v>
      </c>
      <c r="E39" s="11">
        <f t="shared" si="4"/>
        <v>300750000</v>
      </c>
      <c r="F39" s="11">
        <f t="shared" si="4"/>
        <v>297500000</v>
      </c>
      <c r="G39" s="11">
        <f t="shared" si="4"/>
        <v>65658</v>
      </c>
      <c r="H39" s="11">
        <f t="shared" si="4"/>
        <v>14997952</v>
      </c>
      <c r="I39" s="11">
        <f t="shared" si="4"/>
        <v>15220445</v>
      </c>
      <c r="J39" s="11">
        <f t="shared" si="4"/>
        <v>30284055</v>
      </c>
      <c r="K39" s="11">
        <f t="shared" si="4"/>
        <v>22628539</v>
      </c>
      <c r="L39" s="11">
        <f t="shared" si="4"/>
        <v>8624695</v>
      </c>
      <c r="M39" s="11">
        <f t="shared" si="4"/>
        <v>28515395</v>
      </c>
      <c r="N39" s="11">
        <f t="shared" si="4"/>
        <v>59768629</v>
      </c>
      <c r="O39" s="11">
        <f t="shared" si="4"/>
        <v>10984129</v>
      </c>
      <c r="P39" s="11">
        <f t="shared" si="4"/>
        <v>23972704</v>
      </c>
      <c r="Q39" s="11">
        <f t="shared" si="4"/>
        <v>13378019</v>
      </c>
      <c r="R39" s="11">
        <f t="shared" si="4"/>
        <v>48334852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138387536</v>
      </c>
      <c r="X39" s="11">
        <f t="shared" si="4"/>
        <v>223125000</v>
      </c>
      <c r="Y39" s="11">
        <f t="shared" si="4"/>
        <v>-84737464</v>
      </c>
      <c r="Z39" s="2">
        <f t="shared" si="5"/>
        <v>-37.977574901960786</v>
      </c>
      <c r="AA39" s="15">
        <f>AA9+AA24</f>
        <v>297500000</v>
      </c>
    </row>
    <row r="40" spans="1:27" ht="12.75">
      <c r="A40" s="49" t="s">
        <v>36</v>
      </c>
      <c r="B40" s="50"/>
      <c r="C40" s="9">
        <f t="shared" si="4"/>
        <v>216203798</v>
      </c>
      <c r="D40" s="10">
        <f t="shared" si="4"/>
        <v>0</v>
      </c>
      <c r="E40" s="11">
        <f t="shared" si="4"/>
        <v>262365520</v>
      </c>
      <c r="F40" s="11">
        <f t="shared" si="4"/>
        <v>252365520</v>
      </c>
      <c r="G40" s="11">
        <f t="shared" si="4"/>
        <v>3359535</v>
      </c>
      <c r="H40" s="11">
        <f t="shared" si="4"/>
        <v>24056259</v>
      </c>
      <c r="I40" s="11">
        <f t="shared" si="4"/>
        <v>16777009</v>
      </c>
      <c r="J40" s="11">
        <f t="shared" si="4"/>
        <v>44192803</v>
      </c>
      <c r="K40" s="11">
        <f t="shared" si="4"/>
        <v>17052136</v>
      </c>
      <c r="L40" s="11">
        <f t="shared" si="4"/>
        <v>18426294</v>
      </c>
      <c r="M40" s="11">
        <f t="shared" si="4"/>
        <v>21702124</v>
      </c>
      <c r="N40" s="11">
        <f t="shared" si="4"/>
        <v>57180554</v>
      </c>
      <c r="O40" s="11">
        <f t="shared" si="4"/>
        <v>5571178</v>
      </c>
      <c r="P40" s="11">
        <f t="shared" si="4"/>
        <v>12325026</v>
      </c>
      <c r="Q40" s="11">
        <f t="shared" si="4"/>
        <v>18727712</v>
      </c>
      <c r="R40" s="11">
        <f t="shared" si="4"/>
        <v>36623916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137997273</v>
      </c>
      <c r="X40" s="11">
        <f t="shared" si="4"/>
        <v>189274140</v>
      </c>
      <c r="Y40" s="11">
        <f t="shared" si="4"/>
        <v>-51276867</v>
      </c>
      <c r="Z40" s="2">
        <f t="shared" si="5"/>
        <v>-27.091322142581127</v>
      </c>
      <c r="AA40" s="15">
        <f>AA10+AA25</f>
        <v>252365520</v>
      </c>
    </row>
    <row r="41" spans="1:27" ht="12.75">
      <c r="A41" s="51" t="s">
        <v>37</v>
      </c>
      <c r="B41" s="50"/>
      <c r="C41" s="52">
        <f aca="true" t="shared" si="6" ref="C41:Y41">SUM(C36:C40)</f>
        <v>1073344928</v>
      </c>
      <c r="D41" s="53">
        <f t="shared" si="6"/>
        <v>0</v>
      </c>
      <c r="E41" s="54">
        <f t="shared" si="6"/>
        <v>1123647870</v>
      </c>
      <c r="F41" s="54">
        <f t="shared" si="6"/>
        <v>1177713018</v>
      </c>
      <c r="G41" s="54">
        <f t="shared" si="6"/>
        <v>13286069</v>
      </c>
      <c r="H41" s="54">
        <f t="shared" si="6"/>
        <v>81147120</v>
      </c>
      <c r="I41" s="54">
        <f t="shared" si="6"/>
        <v>93025792</v>
      </c>
      <c r="J41" s="54">
        <f t="shared" si="6"/>
        <v>187458981</v>
      </c>
      <c r="K41" s="54">
        <f t="shared" si="6"/>
        <v>89780555</v>
      </c>
      <c r="L41" s="54">
        <f t="shared" si="6"/>
        <v>65104771</v>
      </c>
      <c r="M41" s="54">
        <f t="shared" si="6"/>
        <v>110777438</v>
      </c>
      <c r="N41" s="54">
        <f t="shared" si="6"/>
        <v>265662764</v>
      </c>
      <c r="O41" s="54">
        <f t="shared" si="6"/>
        <v>62470650</v>
      </c>
      <c r="P41" s="54">
        <f t="shared" si="6"/>
        <v>75069431</v>
      </c>
      <c r="Q41" s="54">
        <f t="shared" si="6"/>
        <v>81740232</v>
      </c>
      <c r="R41" s="54">
        <f t="shared" si="6"/>
        <v>219280313</v>
      </c>
      <c r="S41" s="54">
        <f t="shared" si="6"/>
        <v>0</v>
      </c>
      <c r="T41" s="54">
        <f t="shared" si="6"/>
        <v>0</v>
      </c>
      <c r="U41" s="54">
        <f t="shared" si="6"/>
        <v>0</v>
      </c>
      <c r="V41" s="54">
        <f t="shared" si="6"/>
        <v>0</v>
      </c>
      <c r="W41" s="54">
        <f t="shared" si="6"/>
        <v>672402058</v>
      </c>
      <c r="X41" s="54">
        <f t="shared" si="6"/>
        <v>883284764</v>
      </c>
      <c r="Y41" s="54">
        <f t="shared" si="6"/>
        <v>-210882706</v>
      </c>
      <c r="Z41" s="55">
        <f t="shared" si="5"/>
        <v>-23.87482662386329</v>
      </c>
      <c r="AA41" s="56">
        <f>SUM(AA36:AA40)</f>
        <v>1177713018</v>
      </c>
    </row>
    <row r="42" spans="1:27" ht="12.75">
      <c r="A42" s="57" t="s">
        <v>38</v>
      </c>
      <c r="B42" s="38"/>
      <c r="C42" s="68">
        <f aca="true" t="shared" si="7" ref="C42:Y48">C12+C27</f>
        <v>94801082</v>
      </c>
      <c r="D42" s="69">
        <f t="shared" si="7"/>
        <v>0</v>
      </c>
      <c r="E42" s="70">
        <f t="shared" si="7"/>
        <v>119960657</v>
      </c>
      <c r="F42" s="70">
        <f t="shared" si="7"/>
        <v>130281171</v>
      </c>
      <c r="G42" s="70">
        <f t="shared" si="7"/>
        <v>762240</v>
      </c>
      <c r="H42" s="70">
        <f t="shared" si="7"/>
        <v>2232513</v>
      </c>
      <c r="I42" s="70">
        <f t="shared" si="7"/>
        <v>3987314</v>
      </c>
      <c r="J42" s="70">
        <f t="shared" si="7"/>
        <v>6982067</v>
      </c>
      <c r="K42" s="70">
        <f t="shared" si="7"/>
        <v>4731073</v>
      </c>
      <c r="L42" s="70">
        <f t="shared" si="7"/>
        <v>9914961</v>
      </c>
      <c r="M42" s="70">
        <f t="shared" si="7"/>
        <v>6907648</v>
      </c>
      <c r="N42" s="70">
        <f t="shared" si="7"/>
        <v>21553682</v>
      </c>
      <c r="O42" s="70">
        <f t="shared" si="7"/>
        <v>4808899</v>
      </c>
      <c r="P42" s="70">
        <f t="shared" si="7"/>
        <v>1747329</v>
      </c>
      <c r="Q42" s="70">
        <f t="shared" si="7"/>
        <v>3443012</v>
      </c>
      <c r="R42" s="70">
        <f t="shared" si="7"/>
        <v>9999240</v>
      </c>
      <c r="S42" s="70">
        <f t="shared" si="7"/>
        <v>0</v>
      </c>
      <c r="T42" s="70">
        <f t="shared" si="7"/>
        <v>0</v>
      </c>
      <c r="U42" s="70">
        <f t="shared" si="7"/>
        <v>0</v>
      </c>
      <c r="V42" s="70">
        <f t="shared" si="7"/>
        <v>0</v>
      </c>
      <c r="W42" s="70">
        <f t="shared" si="7"/>
        <v>38534989</v>
      </c>
      <c r="X42" s="70">
        <f t="shared" si="7"/>
        <v>97710878</v>
      </c>
      <c r="Y42" s="70">
        <f t="shared" si="7"/>
        <v>-59175889</v>
      </c>
      <c r="Z42" s="72">
        <f t="shared" si="5"/>
        <v>-60.56223238522123</v>
      </c>
      <c r="AA42" s="71">
        <f aca="true" t="shared" si="8" ref="AA42:AA48">AA12+AA27</f>
        <v>130281171</v>
      </c>
    </row>
    <row r="43" spans="1:27" ht="12.75">
      <c r="A43" s="57" t="s">
        <v>39</v>
      </c>
      <c r="B43" s="38"/>
      <c r="C43" s="73">
        <f t="shared" si="7"/>
        <v>0</v>
      </c>
      <c r="D43" s="74">
        <f t="shared" si="7"/>
        <v>0</v>
      </c>
      <c r="E43" s="75">
        <f t="shared" si="7"/>
        <v>13575390</v>
      </c>
      <c r="F43" s="75">
        <f t="shared" si="7"/>
        <v>34439645</v>
      </c>
      <c r="G43" s="75">
        <f t="shared" si="7"/>
        <v>2195298</v>
      </c>
      <c r="H43" s="75">
        <f t="shared" si="7"/>
        <v>932656</v>
      </c>
      <c r="I43" s="75">
        <f t="shared" si="7"/>
        <v>-2195298</v>
      </c>
      <c r="J43" s="75">
        <f t="shared" si="7"/>
        <v>932656</v>
      </c>
      <c r="K43" s="75">
        <f t="shared" si="7"/>
        <v>105124</v>
      </c>
      <c r="L43" s="75">
        <f t="shared" si="7"/>
        <v>808291</v>
      </c>
      <c r="M43" s="75">
        <f t="shared" si="7"/>
        <v>256891</v>
      </c>
      <c r="N43" s="75">
        <f t="shared" si="7"/>
        <v>1170306</v>
      </c>
      <c r="O43" s="75">
        <f t="shared" si="7"/>
        <v>0</v>
      </c>
      <c r="P43" s="75">
        <f t="shared" si="7"/>
        <v>0</v>
      </c>
      <c r="Q43" s="75">
        <f t="shared" si="7"/>
        <v>15409</v>
      </c>
      <c r="R43" s="75">
        <f t="shared" si="7"/>
        <v>15409</v>
      </c>
      <c r="S43" s="75">
        <f t="shared" si="7"/>
        <v>0</v>
      </c>
      <c r="T43" s="75">
        <f t="shared" si="7"/>
        <v>0</v>
      </c>
      <c r="U43" s="75">
        <f t="shared" si="7"/>
        <v>0</v>
      </c>
      <c r="V43" s="75">
        <f t="shared" si="7"/>
        <v>0</v>
      </c>
      <c r="W43" s="75">
        <f t="shared" si="7"/>
        <v>2118371</v>
      </c>
      <c r="X43" s="75">
        <f t="shared" si="7"/>
        <v>25829734</v>
      </c>
      <c r="Y43" s="75">
        <f t="shared" si="7"/>
        <v>-23711363</v>
      </c>
      <c r="Z43" s="76">
        <f t="shared" si="5"/>
        <v>-91.79871151596063</v>
      </c>
      <c r="AA43" s="77">
        <f t="shared" si="8"/>
        <v>34439645</v>
      </c>
    </row>
    <row r="44" spans="1:27" ht="12.75">
      <c r="A44" s="57" t="s">
        <v>40</v>
      </c>
      <c r="B44" s="38"/>
      <c r="C44" s="68">
        <f t="shared" si="7"/>
        <v>0</v>
      </c>
      <c r="D44" s="69">
        <f t="shared" si="7"/>
        <v>0</v>
      </c>
      <c r="E44" s="70">
        <f t="shared" si="7"/>
        <v>0</v>
      </c>
      <c r="F44" s="70">
        <f t="shared" si="7"/>
        <v>0</v>
      </c>
      <c r="G44" s="70">
        <f t="shared" si="7"/>
        <v>0</v>
      </c>
      <c r="H44" s="70">
        <f t="shared" si="7"/>
        <v>0</v>
      </c>
      <c r="I44" s="70">
        <f t="shared" si="7"/>
        <v>0</v>
      </c>
      <c r="J44" s="70">
        <f t="shared" si="7"/>
        <v>0</v>
      </c>
      <c r="K44" s="70">
        <f t="shared" si="7"/>
        <v>0</v>
      </c>
      <c r="L44" s="70">
        <f t="shared" si="7"/>
        <v>0</v>
      </c>
      <c r="M44" s="70">
        <f t="shared" si="7"/>
        <v>0</v>
      </c>
      <c r="N44" s="70">
        <f t="shared" si="7"/>
        <v>0</v>
      </c>
      <c r="O44" s="70">
        <f t="shared" si="7"/>
        <v>0</v>
      </c>
      <c r="P44" s="70">
        <f t="shared" si="7"/>
        <v>0</v>
      </c>
      <c r="Q44" s="70">
        <f t="shared" si="7"/>
        <v>0</v>
      </c>
      <c r="R44" s="70">
        <f t="shared" si="7"/>
        <v>0</v>
      </c>
      <c r="S44" s="70">
        <f t="shared" si="7"/>
        <v>0</v>
      </c>
      <c r="T44" s="70">
        <f t="shared" si="7"/>
        <v>0</v>
      </c>
      <c r="U44" s="70">
        <f t="shared" si="7"/>
        <v>0</v>
      </c>
      <c r="V44" s="70">
        <f t="shared" si="7"/>
        <v>0</v>
      </c>
      <c r="W44" s="70">
        <f t="shared" si="7"/>
        <v>0</v>
      </c>
      <c r="X44" s="70">
        <f t="shared" si="7"/>
        <v>0</v>
      </c>
      <c r="Y44" s="70">
        <f t="shared" si="7"/>
        <v>0</v>
      </c>
      <c r="Z44" s="72">
        <f t="shared" si="5"/>
        <v>0</v>
      </c>
      <c r="AA44" s="71">
        <f t="shared" si="8"/>
        <v>0</v>
      </c>
    </row>
    <row r="45" spans="1:27" ht="12.75">
      <c r="A45" s="57" t="s">
        <v>41</v>
      </c>
      <c r="B45" s="38" t="s">
        <v>42</v>
      </c>
      <c r="C45" s="68">
        <f t="shared" si="7"/>
        <v>140315183</v>
      </c>
      <c r="D45" s="69">
        <f t="shared" si="7"/>
        <v>0</v>
      </c>
      <c r="E45" s="70">
        <f t="shared" si="7"/>
        <v>116516000</v>
      </c>
      <c r="F45" s="70">
        <f t="shared" si="7"/>
        <v>134878028</v>
      </c>
      <c r="G45" s="70">
        <f t="shared" si="7"/>
        <v>21670</v>
      </c>
      <c r="H45" s="70">
        <f t="shared" si="7"/>
        <v>8004903</v>
      </c>
      <c r="I45" s="70">
        <f t="shared" si="7"/>
        <v>9110679</v>
      </c>
      <c r="J45" s="70">
        <f t="shared" si="7"/>
        <v>17137252</v>
      </c>
      <c r="K45" s="70">
        <f t="shared" si="7"/>
        <v>3150763</v>
      </c>
      <c r="L45" s="70">
        <f t="shared" si="7"/>
        <v>1126422</v>
      </c>
      <c r="M45" s="70">
        <f t="shared" si="7"/>
        <v>5491050</v>
      </c>
      <c r="N45" s="70">
        <f t="shared" si="7"/>
        <v>9768235</v>
      </c>
      <c r="O45" s="70">
        <f t="shared" si="7"/>
        <v>6617590</v>
      </c>
      <c r="P45" s="70">
        <f t="shared" si="7"/>
        <v>8189743</v>
      </c>
      <c r="Q45" s="70">
        <f t="shared" si="7"/>
        <v>10903140</v>
      </c>
      <c r="R45" s="70">
        <f t="shared" si="7"/>
        <v>25710473</v>
      </c>
      <c r="S45" s="70">
        <f t="shared" si="7"/>
        <v>0</v>
      </c>
      <c r="T45" s="70">
        <f t="shared" si="7"/>
        <v>0</v>
      </c>
      <c r="U45" s="70">
        <f t="shared" si="7"/>
        <v>0</v>
      </c>
      <c r="V45" s="70">
        <f t="shared" si="7"/>
        <v>0</v>
      </c>
      <c r="W45" s="70">
        <f t="shared" si="7"/>
        <v>52615960</v>
      </c>
      <c r="X45" s="70">
        <f t="shared" si="7"/>
        <v>101158521</v>
      </c>
      <c r="Y45" s="70">
        <f t="shared" si="7"/>
        <v>-48542561</v>
      </c>
      <c r="Z45" s="72">
        <f t="shared" si="5"/>
        <v>-47.986625862195034</v>
      </c>
      <c r="AA45" s="71">
        <f t="shared" si="8"/>
        <v>134878028</v>
      </c>
    </row>
    <row r="46" spans="1:27" ht="12.75">
      <c r="A46" s="58" t="s">
        <v>43</v>
      </c>
      <c r="B46" s="38"/>
      <c r="C46" s="68">
        <f t="shared" si="7"/>
        <v>0</v>
      </c>
      <c r="D46" s="69">
        <f t="shared" si="7"/>
        <v>0</v>
      </c>
      <c r="E46" s="70">
        <f t="shared" si="7"/>
        <v>0</v>
      </c>
      <c r="F46" s="70">
        <f t="shared" si="7"/>
        <v>0</v>
      </c>
      <c r="G46" s="70">
        <f t="shared" si="7"/>
        <v>0</v>
      </c>
      <c r="H46" s="70">
        <f t="shared" si="7"/>
        <v>0</v>
      </c>
      <c r="I46" s="70">
        <f t="shared" si="7"/>
        <v>0</v>
      </c>
      <c r="J46" s="70">
        <f t="shared" si="7"/>
        <v>0</v>
      </c>
      <c r="K46" s="70">
        <f t="shared" si="7"/>
        <v>0</v>
      </c>
      <c r="L46" s="70">
        <f t="shared" si="7"/>
        <v>0</v>
      </c>
      <c r="M46" s="70">
        <f t="shared" si="7"/>
        <v>0</v>
      </c>
      <c r="N46" s="70">
        <f t="shared" si="7"/>
        <v>0</v>
      </c>
      <c r="O46" s="70">
        <f t="shared" si="7"/>
        <v>0</v>
      </c>
      <c r="P46" s="70">
        <f t="shared" si="7"/>
        <v>0</v>
      </c>
      <c r="Q46" s="70">
        <f t="shared" si="7"/>
        <v>0</v>
      </c>
      <c r="R46" s="70">
        <f t="shared" si="7"/>
        <v>0</v>
      </c>
      <c r="S46" s="70">
        <f t="shared" si="7"/>
        <v>0</v>
      </c>
      <c r="T46" s="70">
        <f t="shared" si="7"/>
        <v>0</v>
      </c>
      <c r="U46" s="70">
        <f t="shared" si="7"/>
        <v>0</v>
      </c>
      <c r="V46" s="70">
        <f t="shared" si="7"/>
        <v>0</v>
      </c>
      <c r="W46" s="70">
        <f t="shared" si="7"/>
        <v>0</v>
      </c>
      <c r="X46" s="70">
        <f t="shared" si="7"/>
        <v>0</v>
      </c>
      <c r="Y46" s="70">
        <f t="shared" si="7"/>
        <v>0</v>
      </c>
      <c r="Z46" s="72">
        <f t="shared" si="5"/>
        <v>0</v>
      </c>
      <c r="AA46" s="71">
        <f t="shared" si="8"/>
        <v>0</v>
      </c>
    </row>
    <row r="47" spans="1:27" ht="12.75">
      <c r="A47" s="57" t="s">
        <v>44</v>
      </c>
      <c r="B47" s="38"/>
      <c r="C47" s="68">
        <f t="shared" si="7"/>
        <v>0</v>
      </c>
      <c r="D47" s="69">
        <f t="shared" si="7"/>
        <v>0</v>
      </c>
      <c r="E47" s="70">
        <f t="shared" si="7"/>
        <v>0</v>
      </c>
      <c r="F47" s="70">
        <f t="shared" si="7"/>
        <v>0</v>
      </c>
      <c r="G47" s="70">
        <f t="shared" si="7"/>
        <v>0</v>
      </c>
      <c r="H47" s="70">
        <f t="shared" si="7"/>
        <v>0</v>
      </c>
      <c r="I47" s="70">
        <f t="shared" si="7"/>
        <v>0</v>
      </c>
      <c r="J47" s="70">
        <f t="shared" si="7"/>
        <v>0</v>
      </c>
      <c r="K47" s="70">
        <f t="shared" si="7"/>
        <v>0</v>
      </c>
      <c r="L47" s="70">
        <f t="shared" si="7"/>
        <v>0</v>
      </c>
      <c r="M47" s="70">
        <f t="shared" si="7"/>
        <v>0</v>
      </c>
      <c r="N47" s="70">
        <f t="shared" si="7"/>
        <v>0</v>
      </c>
      <c r="O47" s="70">
        <f t="shared" si="7"/>
        <v>0</v>
      </c>
      <c r="P47" s="70">
        <f t="shared" si="7"/>
        <v>0</v>
      </c>
      <c r="Q47" s="70">
        <f t="shared" si="7"/>
        <v>0</v>
      </c>
      <c r="R47" s="70">
        <f t="shared" si="7"/>
        <v>0</v>
      </c>
      <c r="S47" s="70">
        <f t="shared" si="7"/>
        <v>0</v>
      </c>
      <c r="T47" s="70">
        <f t="shared" si="7"/>
        <v>0</v>
      </c>
      <c r="U47" s="70">
        <f t="shared" si="7"/>
        <v>0</v>
      </c>
      <c r="V47" s="70">
        <f t="shared" si="7"/>
        <v>0</v>
      </c>
      <c r="W47" s="70">
        <f t="shared" si="7"/>
        <v>0</v>
      </c>
      <c r="X47" s="70">
        <f t="shared" si="7"/>
        <v>0</v>
      </c>
      <c r="Y47" s="70">
        <f t="shared" si="7"/>
        <v>0</v>
      </c>
      <c r="Z47" s="72">
        <f t="shared" si="5"/>
        <v>0</v>
      </c>
      <c r="AA47" s="71">
        <f t="shared" si="8"/>
        <v>0</v>
      </c>
    </row>
    <row r="48" spans="1:27" ht="12.75">
      <c r="A48" s="57" t="s">
        <v>45</v>
      </c>
      <c r="B48" s="38"/>
      <c r="C48" s="68">
        <f t="shared" si="7"/>
        <v>43438725</v>
      </c>
      <c r="D48" s="69">
        <f t="shared" si="7"/>
        <v>0</v>
      </c>
      <c r="E48" s="70">
        <f t="shared" si="7"/>
        <v>42700000</v>
      </c>
      <c r="F48" s="70">
        <f t="shared" si="7"/>
        <v>74700000</v>
      </c>
      <c r="G48" s="70">
        <f t="shared" si="7"/>
        <v>0</v>
      </c>
      <c r="H48" s="70">
        <f t="shared" si="7"/>
        <v>7862276</v>
      </c>
      <c r="I48" s="70">
        <f t="shared" si="7"/>
        <v>1813213</v>
      </c>
      <c r="J48" s="70">
        <f t="shared" si="7"/>
        <v>9675489</v>
      </c>
      <c r="K48" s="70">
        <f t="shared" si="7"/>
        <v>1858101</v>
      </c>
      <c r="L48" s="70">
        <f t="shared" si="7"/>
        <v>143739</v>
      </c>
      <c r="M48" s="70">
        <f t="shared" si="7"/>
        <v>7454389</v>
      </c>
      <c r="N48" s="70">
        <f t="shared" si="7"/>
        <v>9456229</v>
      </c>
      <c r="O48" s="70">
        <f t="shared" si="7"/>
        <v>86016</v>
      </c>
      <c r="P48" s="70">
        <f t="shared" si="7"/>
        <v>-277812</v>
      </c>
      <c r="Q48" s="70">
        <f t="shared" si="7"/>
        <v>2804629</v>
      </c>
      <c r="R48" s="70">
        <f t="shared" si="7"/>
        <v>2612833</v>
      </c>
      <c r="S48" s="70">
        <f t="shared" si="7"/>
        <v>0</v>
      </c>
      <c r="T48" s="70">
        <f t="shared" si="7"/>
        <v>0</v>
      </c>
      <c r="U48" s="70">
        <f t="shared" si="7"/>
        <v>0</v>
      </c>
      <c r="V48" s="70">
        <f t="shared" si="7"/>
        <v>0</v>
      </c>
      <c r="W48" s="70">
        <f t="shared" si="7"/>
        <v>21744551</v>
      </c>
      <c r="X48" s="70">
        <f t="shared" si="7"/>
        <v>56025000</v>
      </c>
      <c r="Y48" s="70">
        <f t="shared" si="7"/>
        <v>-34280449</v>
      </c>
      <c r="Z48" s="72">
        <f t="shared" si="5"/>
        <v>-61.187771530566714</v>
      </c>
      <c r="AA48" s="71">
        <f t="shared" si="8"/>
        <v>74700000</v>
      </c>
    </row>
    <row r="49" spans="1:27" ht="12.75">
      <c r="A49" s="78" t="s">
        <v>49</v>
      </c>
      <c r="B49" s="79"/>
      <c r="C49" s="80">
        <f aca="true" t="shared" si="9" ref="C49:Y49">SUM(C41:C48)</f>
        <v>1351899918</v>
      </c>
      <c r="D49" s="81">
        <f t="shared" si="9"/>
        <v>0</v>
      </c>
      <c r="E49" s="82">
        <f t="shared" si="9"/>
        <v>1416399917</v>
      </c>
      <c r="F49" s="82">
        <f t="shared" si="9"/>
        <v>1552011862</v>
      </c>
      <c r="G49" s="82">
        <f t="shared" si="9"/>
        <v>16265277</v>
      </c>
      <c r="H49" s="82">
        <f t="shared" si="9"/>
        <v>100179468</v>
      </c>
      <c r="I49" s="82">
        <f t="shared" si="9"/>
        <v>105741700</v>
      </c>
      <c r="J49" s="82">
        <f t="shared" si="9"/>
        <v>222186445</v>
      </c>
      <c r="K49" s="82">
        <f t="shared" si="9"/>
        <v>99625616</v>
      </c>
      <c r="L49" s="82">
        <f t="shared" si="9"/>
        <v>77098184</v>
      </c>
      <c r="M49" s="82">
        <f t="shared" si="9"/>
        <v>130887416</v>
      </c>
      <c r="N49" s="82">
        <f t="shared" si="9"/>
        <v>307611216</v>
      </c>
      <c r="O49" s="82">
        <f t="shared" si="9"/>
        <v>73983155</v>
      </c>
      <c r="P49" s="82">
        <f t="shared" si="9"/>
        <v>84728691</v>
      </c>
      <c r="Q49" s="82">
        <f t="shared" si="9"/>
        <v>98906422</v>
      </c>
      <c r="R49" s="82">
        <f t="shared" si="9"/>
        <v>257618268</v>
      </c>
      <c r="S49" s="82">
        <f t="shared" si="9"/>
        <v>0</v>
      </c>
      <c r="T49" s="82">
        <f t="shared" si="9"/>
        <v>0</v>
      </c>
      <c r="U49" s="82">
        <f t="shared" si="9"/>
        <v>0</v>
      </c>
      <c r="V49" s="82">
        <f t="shared" si="9"/>
        <v>0</v>
      </c>
      <c r="W49" s="82">
        <f t="shared" si="9"/>
        <v>787415929</v>
      </c>
      <c r="X49" s="82">
        <f t="shared" si="9"/>
        <v>1164008897</v>
      </c>
      <c r="Y49" s="82">
        <f t="shared" si="9"/>
        <v>-376592968</v>
      </c>
      <c r="Z49" s="83">
        <f t="shared" si="5"/>
        <v>-32.35310047634455</v>
      </c>
      <c r="AA49" s="84">
        <f>SUM(AA41:AA48)</f>
        <v>1552011862</v>
      </c>
    </row>
    <row r="50" spans="1:27" ht="4.5" customHeight="1">
      <c r="A50" s="85"/>
      <c r="B50" s="38"/>
      <c r="C50" s="68"/>
      <c r="D50" s="69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2"/>
      <c r="AA50" s="71"/>
    </row>
    <row r="51" spans="1:27" ht="12.75">
      <c r="A51" s="86" t="s">
        <v>50</v>
      </c>
      <c r="B51" s="38"/>
      <c r="C51" s="68">
        <f aca="true" t="shared" si="10" ref="C51:Y51">SUM(C57:C61)</f>
        <v>408906418</v>
      </c>
      <c r="D51" s="69">
        <f t="shared" si="10"/>
        <v>0</v>
      </c>
      <c r="E51" s="70">
        <f t="shared" si="10"/>
        <v>457647870</v>
      </c>
      <c r="F51" s="70">
        <f t="shared" si="10"/>
        <v>431426710</v>
      </c>
      <c r="G51" s="70">
        <f t="shared" si="10"/>
        <v>0</v>
      </c>
      <c r="H51" s="70">
        <f t="shared" si="10"/>
        <v>0</v>
      </c>
      <c r="I51" s="70">
        <f t="shared" si="10"/>
        <v>0</v>
      </c>
      <c r="J51" s="70">
        <f t="shared" si="10"/>
        <v>0</v>
      </c>
      <c r="K51" s="70">
        <f t="shared" si="10"/>
        <v>0</v>
      </c>
      <c r="L51" s="70">
        <f t="shared" si="10"/>
        <v>0</v>
      </c>
      <c r="M51" s="70">
        <f t="shared" si="10"/>
        <v>0</v>
      </c>
      <c r="N51" s="70">
        <f t="shared" si="10"/>
        <v>0</v>
      </c>
      <c r="O51" s="70">
        <f t="shared" si="10"/>
        <v>0</v>
      </c>
      <c r="P51" s="70">
        <f t="shared" si="10"/>
        <v>0</v>
      </c>
      <c r="Q51" s="70">
        <f t="shared" si="10"/>
        <v>0</v>
      </c>
      <c r="R51" s="70">
        <f t="shared" si="10"/>
        <v>0</v>
      </c>
      <c r="S51" s="70">
        <f t="shared" si="10"/>
        <v>0</v>
      </c>
      <c r="T51" s="70">
        <f t="shared" si="10"/>
        <v>0</v>
      </c>
      <c r="U51" s="70">
        <f t="shared" si="10"/>
        <v>0</v>
      </c>
      <c r="V51" s="70">
        <f t="shared" si="10"/>
        <v>0</v>
      </c>
      <c r="W51" s="70">
        <f t="shared" si="10"/>
        <v>0</v>
      </c>
      <c r="X51" s="70">
        <f t="shared" si="10"/>
        <v>323570035</v>
      </c>
      <c r="Y51" s="70">
        <f t="shared" si="10"/>
        <v>-323570035</v>
      </c>
      <c r="Z51" s="72">
        <f>+IF(X51&lt;&gt;0,+(Y51/X51)*100,0)</f>
        <v>-100</v>
      </c>
      <c r="AA51" s="71">
        <f>SUM(AA57:AA61)</f>
        <v>431426710</v>
      </c>
    </row>
    <row r="52" spans="1:27" ht="12.75">
      <c r="A52" s="87" t="s">
        <v>32</v>
      </c>
      <c r="B52" s="50"/>
      <c r="C52" s="9">
        <v>74490609</v>
      </c>
      <c r="D52" s="10"/>
      <c r="E52" s="11">
        <v>64572270</v>
      </c>
      <c r="F52" s="11">
        <v>158404920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>
        <v>118803690</v>
      </c>
      <c r="Y52" s="11">
        <v>-118803690</v>
      </c>
      <c r="Z52" s="2">
        <v>-100</v>
      </c>
      <c r="AA52" s="15">
        <v>158404920</v>
      </c>
    </row>
    <row r="53" spans="1:27" ht="12.75">
      <c r="A53" s="87" t="s">
        <v>33</v>
      </c>
      <c r="B53" s="50"/>
      <c r="C53" s="9">
        <v>45131448</v>
      </c>
      <c r="D53" s="10"/>
      <c r="E53" s="11">
        <v>56409200</v>
      </c>
      <c r="F53" s="11">
        <v>55657630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>
        <v>41743223</v>
      </c>
      <c r="Y53" s="11">
        <v>-41743223</v>
      </c>
      <c r="Z53" s="2">
        <v>-100</v>
      </c>
      <c r="AA53" s="15">
        <v>55657630</v>
      </c>
    </row>
    <row r="54" spans="1:27" ht="12.75">
      <c r="A54" s="87" t="s">
        <v>34</v>
      </c>
      <c r="B54" s="50"/>
      <c r="C54" s="9">
        <v>79118563</v>
      </c>
      <c r="D54" s="10"/>
      <c r="E54" s="11">
        <v>105959850</v>
      </c>
      <c r="F54" s="11">
        <v>14866530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>
        <v>11149898</v>
      </c>
      <c r="Y54" s="11">
        <v>-11149898</v>
      </c>
      <c r="Z54" s="2">
        <v>-100</v>
      </c>
      <c r="AA54" s="15">
        <v>14866530</v>
      </c>
    </row>
    <row r="55" spans="1:27" ht="12.75">
      <c r="A55" s="87" t="s">
        <v>35</v>
      </c>
      <c r="B55" s="50"/>
      <c r="C55" s="9">
        <v>108146664</v>
      </c>
      <c r="D55" s="10"/>
      <c r="E55" s="11">
        <v>112615860</v>
      </c>
      <c r="F55" s="11">
        <v>96854970</v>
      </c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>
        <v>72641228</v>
      </c>
      <c r="Y55" s="11">
        <v>-72641228</v>
      </c>
      <c r="Z55" s="2">
        <v>-100</v>
      </c>
      <c r="AA55" s="15">
        <v>96854970</v>
      </c>
    </row>
    <row r="56" spans="1:27" ht="12.75">
      <c r="A56" s="87" t="s">
        <v>36</v>
      </c>
      <c r="B56" s="50"/>
      <c r="C56" s="9">
        <v>7272385</v>
      </c>
      <c r="D56" s="10"/>
      <c r="E56" s="11">
        <v>11489100</v>
      </c>
      <c r="F56" s="11">
        <v>14196230</v>
      </c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>
        <v>10647173</v>
      </c>
      <c r="Y56" s="11">
        <v>-10647173</v>
      </c>
      <c r="Z56" s="2">
        <v>-100</v>
      </c>
      <c r="AA56" s="15">
        <v>14196230</v>
      </c>
    </row>
    <row r="57" spans="1:27" ht="12.75">
      <c r="A57" s="88" t="s">
        <v>37</v>
      </c>
      <c r="B57" s="50"/>
      <c r="C57" s="52">
        <f aca="true" t="shared" si="11" ref="C57:Y57">SUM(C52:C56)</f>
        <v>314159669</v>
      </c>
      <c r="D57" s="53">
        <f t="shared" si="11"/>
        <v>0</v>
      </c>
      <c r="E57" s="54">
        <f t="shared" si="11"/>
        <v>351046280</v>
      </c>
      <c r="F57" s="54">
        <f t="shared" si="11"/>
        <v>339980280</v>
      </c>
      <c r="G57" s="54">
        <f t="shared" si="11"/>
        <v>0</v>
      </c>
      <c r="H57" s="54">
        <f t="shared" si="11"/>
        <v>0</v>
      </c>
      <c r="I57" s="54">
        <f t="shared" si="11"/>
        <v>0</v>
      </c>
      <c r="J57" s="54">
        <f t="shared" si="11"/>
        <v>0</v>
      </c>
      <c r="K57" s="54">
        <f t="shared" si="11"/>
        <v>0</v>
      </c>
      <c r="L57" s="54">
        <f t="shared" si="11"/>
        <v>0</v>
      </c>
      <c r="M57" s="54">
        <f t="shared" si="11"/>
        <v>0</v>
      </c>
      <c r="N57" s="54">
        <f t="shared" si="11"/>
        <v>0</v>
      </c>
      <c r="O57" s="54">
        <f t="shared" si="11"/>
        <v>0</v>
      </c>
      <c r="P57" s="54">
        <f t="shared" si="11"/>
        <v>0</v>
      </c>
      <c r="Q57" s="54">
        <f t="shared" si="11"/>
        <v>0</v>
      </c>
      <c r="R57" s="54">
        <f t="shared" si="11"/>
        <v>0</v>
      </c>
      <c r="S57" s="54">
        <f t="shared" si="11"/>
        <v>0</v>
      </c>
      <c r="T57" s="54">
        <f t="shared" si="11"/>
        <v>0</v>
      </c>
      <c r="U57" s="54">
        <f t="shared" si="11"/>
        <v>0</v>
      </c>
      <c r="V57" s="54">
        <f t="shared" si="11"/>
        <v>0</v>
      </c>
      <c r="W57" s="54">
        <f t="shared" si="11"/>
        <v>0</v>
      </c>
      <c r="X57" s="54">
        <f t="shared" si="11"/>
        <v>254985212</v>
      </c>
      <c r="Y57" s="54">
        <f t="shared" si="11"/>
        <v>-254985212</v>
      </c>
      <c r="Z57" s="55">
        <f>+IF(X57&lt;&gt;0,+(Y57/X57)*100,0)</f>
        <v>-100</v>
      </c>
      <c r="AA57" s="56">
        <f>SUM(AA52:AA56)</f>
        <v>339980280</v>
      </c>
    </row>
    <row r="58" spans="1:27" ht="12.75">
      <c r="A58" s="89" t="s">
        <v>38</v>
      </c>
      <c r="B58" s="38"/>
      <c r="C58" s="9">
        <v>39245348</v>
      </c>
      <c r="D58" s="10"/>
      <c r="E58" s="11">
        <v>61225560</v>
      </c>
      <c r="F58" s="11">
        <v>47921670</v>
      </c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>
        <v>35941253</v>
      </c>
      <c r="Y58" s="11">
        <v>-35941253</v>
      </c>
      <c r="Z58" s="2">
        <v>-100</v>
      </c>
      <c r="AA58" s="15">
        <v>47921670</v>
      </c>
    </row>
    <row r="59" spans="1:27" ht="12.75">
      <c r="A59" s="89" t="s">
        <v>39</v>
      </c>
      <c r="B59" s="38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2.75">
      <c r="A60" s="89" t="s">
        <v>40</v>
      </c>
      <c r="B60" s="38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2.75">
      <c r="A61" s="89" t="s">
        <v>41</v>
      </c>
      <c r="B61" s="38" t="s">
        <v>51</v>
      </c>
      <c r="C61" s="9">
        <v>55501401</v>
      </c>
      <c r="D61" s="10"/>
      <c r="E61" s="11">
        <v>45376030</v>
      </c>
      <c r="F61" s="11">
        <v>43524760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>
        <v>32643570</v>
      </c>
      <c r="Y61" s="11">
        <v>-32643570</v>
      </c>
      <c r="Z61" s="2">
        <v>-100</v>
      </c>
      <c r="AA61" s="15">
        <v>43524760</v>
      </c>
    </row>
    <row r="62" spans="1:27" ht="4.5" customHeight="1">
      <c r="A62" s="90"/>
      <c r="B62" s="91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92"/>
      <c r="B63" s="93"/>
      <c r="C63" s="94"/>
      <c r="D63" s="40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5"/>
      <c r="AA63" s="43"/>
    </row>
    <row r="64" spans="1:27" ht="12.75">
      <c r="A64" s="95" t="s">
        <v>52</v>
      </c>
      <c r="B64" s="96"/>
      <c r="C64" s="97"/>
      <c r="D64" s="98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2"/>
      <c r="AA64" s="100"/>
    </row>
    <row r="65" spans="1:27" ht="12.75">
      <c r="A65" s="89" t="s">
        <v>53</v>
      </c>
      <c r="B65" s="96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2.75">
      <c r="A66" s="89" t="s">
        <v>54</v>
      </c>
      <c r="B66" s="96"/>
      <c r="C66" s="12"/>
      <c r="D66" s="13"/>
      <c r="E66" s="14">
        <v>457647810</v>
      </c>
      <c r="F66" s="14"/>
      <c r="G66" s="14">
        <v>3492960</v>
      </c>
      <c r="H66" s="14">
        <v>20246964</v>
      </c>
      <c r="I66" s="14">
        <v>19886232</v>
      </c>
      <c r="J66" s="14">
        <v>43626156</v>
      </c>
      <c r="K66" s="14">
        <v>25668220</v>
      </c>
      <c r="L66" s="14">
        <v>33095828</v>
      </c>
      <c r="M66" s="14">
        <v>23716382</v>
      </c>
      <c r="N66" s="14">
        <v>82480430</v>
      </c>
      <c r="O66" s="14">
        <v>18395047</v>
      </c>
      <c r="P66" s="14">
        <v>28609656</v>
      </c>
      <c r="Q66" s="14">
        <v>31187753</v>
      </c>
      <c r="R66" s="14">
        <v>78192456</v>
      </c>
      <c r="S66" s="14"/>
      <c r="T66" s="14"/>
      <c r="U66" s="14"/>
      <c r="V66" s="14"/>
      <c r="W66" s="14">
        <v>204299042</v>
      </c>
      <c r="X66" s="14"/>
      <c r="Y66" s="14">
        <v>204299042</v>
      </c>
      <c r="Z66" s="2"/>
      <c r="AA66" s="22"/>
    </row>
    <row r="67" spans="1:27" ht="12.75">
      <c r="A67" s="89" t="s">
        <v>55</v>
      </c>
      <c r="B67" s="96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2.75">
      <c r="A68" s="89" t="s">
        <v>56</v>
      </c>
      <c r="B68" s="96"/>
      <c r="C68" s="9"/>
      <c r="D68" s="10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2"/>
      <c r="AA68" s="15"/>
    </row>
    <row r="69" spans="1:27" ht="12.75">
      <c r="A69" s="101" t="s">
        <v>57</v>
      </c>
      <c r="B69" s="79"/>
      <c r="C69" s="80">
        <f aca="true" t="shared" si="12" ref="C69:Y69">SUM(C65:C68)</f>
        <v>0</v>
      </c>
      <c r="D69" s="81">
        <f t="shared" si="12"/>
        <v>0</v>
      </c>
      <c r="E69" s="82">
        <f t="shared" si="12"/>
        <v>457647810</v>
      </c>
      <c r="F69" s="82">
        <f t="shared" si="12"/>
        <v>0</v>
      </c>
      <c r="G69" s="82">
        <f t="shared" si="12"/>
        <v>3492960</v>
      </c>
      <c r="H69" s="82">
        <f t="shared" si="12"/>
        <v>20246964</v>
      </c>
      <c r="I69" s="82">
        <f t="shared" si="12"/>
        <v>19886232</v>
      </c>
      <c r="J69" s="82">
        <f t="shared" si="12"/>
        <v>43626156</v>
      </c>
      <c r="K69" s="82">
        <f t="shared" si="12"/>
        <v>25668220</v>
      </c>
      <c r="L69" s="82">
        <f t="shared" si="12"/>
        <v>33095828</v>
      </c>
      <c r="M69" s="82">
        <f t="shared" si="12"/>
        <v>23716382</v>
      </c>
      <c r="N69" s="82">
        <f t="shared" si="12"/>
        <v>82480430</v>
      </c>
      <c r="O69" s="82">
        <f t="shared" si="12"/>
        <v>18395047</v>
      </c>
      <c r="P69" s="82">
        <f t="shared" si="12"/>
        <v>28609656</v>
      </c>
      <c r="Q69" s="82">
        <f t="shared" si="12"/>
        <v>31187753</v>
      </c>
      <c r="R69" s="82">
        <f t="shared" si="12"/>
        <v>78192456</v>
      </c>
      <c r="S69" s="82">
        <f t="shared" si="12"/>
        <v>0</v>
      </c>
      <c r="T69" s="82">
        <f t="shared" si="12"/>
        <v>0</v>
      </c>
      <c r="U69" s="82">
        <f t="shared" si="12"/>
        <v>0</v>
      </c>
      <c r="V69" s="82">
        <f t="shared" si="12"/>
        <v>0</v>
      </c>
      <c r="W69" s="82">
        <f t="shared" si="12"/>
        <v>204299042</v>
      </c>
      <c r="X69" s="82">
        <f t="shared" si="12"/>
        <v>0</v>
      </c>
      <c r="Y69" s="82">
        <f t="shared" si="12"/>
        <v>204299042</v>
      </c>
      <c r="Z69" s="83">
        <f>+IF(X69&lt;&gt;0,+(Y69/X69)*100,0)</f>
        <v>0</v>
      </c>
      <c r="AA69" s="84">
        <f>SUM(AA65:AA68)</f>
        <v>0</v>
      </c>
    </row>
    <row r="70" spans="1:27" ht="12.75">
      <c r="A70" s="6" t="s">
        <v>66</v>
      </c>
      <c r="B70" s="102"/>
      <c r="C70" s="102"/>
      <c r="D70" s="102"/>
      <c r="E70" s="102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</row>
    <row r="71" spans="1:27" ht="12.75">
      <c r="A71" s="7" t="s">
        <v>67</v>
      </c>
      <c r="B71" s="102"/>
      <c r="C71" s="102"/>
      <c r="D71" s="102"/>
      <c r="E71" s="102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2.75">
      <c r="A72" s="7" t="s">
        <v>68</v>
      </c>
      <c r="B72" s="102"/>
      <c r="C72" s="102"/>
      <c r="D72" s="102"/>
      <c r="E72" s="102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2.75">
      <c r="A73" s="8" t="s">
        <v>69</v>
      </c>
      <c r="B73" s="102"/>
      <c r="C73" s="102"/>
      <c r="D73" s="102"/>
      <c r="E73" s="102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2.75">
      <c r="A74" s="102"/>
      <c r="B74" s="102"/>
      <c r="C74" s="102"/>
      <c r="D74" s="102"/>
      <c r="E74" s="102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7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5" t="s">
        <v>59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</row>
    <row r="2" spans="1:27" ht="24.75" customHeight="1">
      <c r="A2" s="26" t="s">
        <v>1</v>
      </c>
      <c r="B2" s="1" t="s">
        <v>71</v>
      </c>
      <c r="C2" s="27" t="s">
        <v>2</v>
      </c>
      <c r="D2" s="28" t="s">
        <v>3</v>
      </c>
      <c r="E2" s="29" t="s">
        <v>4</v>
      </c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7"/>
    </row>
    <row r="3" spans="1:27" ht="24.75" customHeight="1">
      <c r="A3" s="30" t="s">
        <v>5</v>
      </c>
      <c r="B3" s="31" t="s">
        <v>70</v>
      </c>
      <c r="C3" s="32" t="s">
        <v>6</v>
      </c>
      <c r="D3" s="33" t="s">
        <v>6</v>
      </c>
      <c r="E3" s="34" t="s">
        <v>7</v>
      </c>
      <c r="F3" s="35" t="s">
        <v>8</v>
      </c>
      <c r="G3" s="36" t="s">
        <v>9</v>
      </c>
      <c r="H3" s="34" t="s">
        <v>10</v>
      </c>
      <c r="I3" s="34" t="s">
        <v>11</v>
      </c>
      <c r="J3" s="35" t="s">
        <v>12</v>
      </c>
      <c r="K3" s="36" t="s">
        <v>13</v>
      </c>
      <c r="L3" s="34" t="s">
        <v>14</v>
      </c>
      <c r="M3" s="34" t="s">
        <v>15</v>
      </c>
      <c r="N3" s="35" t="s">
        <v>16</v>
      </c>
      <c r="O3" s="36" t="s">
        <v>17</v>
      </c>
      <c r="P3" s="34" t="s">
        <v>18</v>
      </c>
      <c r="Q3" s="36" t="s">
        <v>19</v>
      </c>
      <c r="R3" s="34" t="s">
        <v>20</v>
      </c>
      <c r="S3" s="34" t="s">
        <v>21</v>
      </c>
      <c r="T3" s="35" t="s">
        <v>22</v>
      </c>
      <c r="U3" s="36" t="s">
        <v>23</v>
      </c>
      <c r="V3" s="34" t="s">
        <v>24</v>
      </c>
      <c r="W3" s="34" t="s">
        <v>25</v>
      </c>
      <c r="X3" s="35" t="s">
        <v>26</v>
      </c>
      <c r="Y3" s="36" t="s">
        <v>27</v>
      </c>
      <c r="Z3" s="34" t="s">
        <v>28</v>
      </c>
      <c r="AA3" s="32" t="s">
        <v>29</v>
      </c>
    </row>
    <row r="4" spans="1:27" ht="12.75">
      <c r="A4" s="37" t="s">
        <v>30</v>
      </c>
      <c r="B4" s="38"/>
      <c r="C4" s="39"/>
      <c r="D4" s="40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2"/>
      <c r="AA4" s="43"/>
    </row>
    <row r="5" spans="1:27" ht="12.75">
      <c r="A5" s="44" t="s">
        <v>31</v>
      </c>
      <c r="B5" s="38"/>
      <c r="C5" s="39">
        <f aca="true" t="shared" si="0" ref="C5:Y5">SUM(C11:C18)</f>
        <v>1683062848</v>
      </c>
      <c r="D5" s="45">
        <f t="shared" si="0"/>
        <v>0</v>
      </c>
      <c r="E5" s="46">
        <f t="shared" si="0"/>
        <v>1330484653</v>
      </c>
      <c r="F5" s="46">
        <f t="shared" si="0"/>
        <v>1330484653</v>
      </c>
      <c r="G5" s="46">
        <f t="shared" si="0"/>
        <v>18196278</v>
      </c>
      <c r="H5" s="46">
        <f t="shared" si="0"/>
        <v>27087574</v>
      </c>
      <c r="I5" s="46">
        <f t="shared" si="0"/>
        <v>65445204</v>
      </c>
      <c r="J5" s="46">
        <f t="shared" si="0"/>
        <v>110729056</v>
      </c>
      <c r="K5" s="46">
        <f t="shared" si="0"/>
        <v>43924922</v>
      </c>
      <c r="L5" s="46">
        <f t="shared" si="0"/>
        <v>188997275</v>
      </c>
      <c r="M5" s="46">
        <f t="shared" si="0"/>
        <v>106387043</v>
      </c>
      <c r="N5" s="46">
        <f t="shared" si="0"/>
        <v>339309240</v>
      </c>
      <c r="O5" s="46">
        <f t="shared" si="0"/>
        <v>36838478</v>
      </c>
      <c r="P5" s="46">
        <f t="shared" si="0"/>
        <v>99563199</v>
      </c>
      <c r="Q5" s="46">
        <f t="shared" si="0"/>
        <v>77355196</v>
      </c>
      <c r="R5" s="46">
        <f t="shared" si="0"/>
        <v>213756873</v>
      </c>
      <c r="S5" s="46">
        <f t="shared" si="0"/>
        <v>0</v>
      </c>
      <c r="T5" s="46">
        <f t="shared" si="0"/>
        <v>0</v>
      </c>
      <c r="U5" s="46">
        <f t="shared" si="0"/>
        <v>0</v>
      </c>
      <c r="V5" s="46">
        <f t="shared" si="0"/>
        <v>0</v>
      </c>
      <c r="W5" s="46">
        <f t="shared" si="0"/>
        <v>663795169</v>
      </c>
      <c r="X5" s="46">
        <f t="shared" si="0"/>
        <v>997863490</v>
      </c>
      <c r="Y5" s="46">
        <f t="shared" si="0"/>
        <v>-334068321</v>
      </c>
      <c r="Z5" s="47">
        <f>+IF(X5&lt;&gt;0,+(Y5/X5)*100,0)</f>
        <v>-33.47835894867744</v>
      </c>
      <c r="AA5" s="48">
        <f>SUM(AA11:AA18)</f>
        <v>1330484653</v>
      </c>
    </row>
    <row r="6" spans="1:27" ht="12.75">
      <c r="A6" s="49" t="s">
        <v>32</v>
      </c>
      <c r="B6" s="50"/>
      <c r="C6" s="9">
        <v>104404159</v>
      </c>
      <c r="D6" s="10"/>
      <c r="E6" s="11">
        <v>202905893</v>
      </c>
      <c r="F6" s="11">
        <v>202905893</v>
      </c>
      <c r="G6" s="11"/>
      <c r="H6" s="11"/>
      <c r="I6" s="11">
        <v>9261267</v>
      </c>
      <c r="J6" s="11">
        <v>9261267</v>
      </c>
      <c r="K6" s="11">
        <v>5289649</v>
      </c>
      <c r="L6" s="11">
        <v>16419746</v>
      </c>
      <c r="M6" s="11">
        <v>30166755</v>
      </c>
      <c r="N6" s="11">
        <v>51876150</v>
      </c>
      <c r="O6" s="11">
        <v>13548988</v>
      </c>
      <c r="P6" s="11">
        <v>13396727</v>
      </c>
      <c r="Q6" s="11">
        <v>13094819</v>
      </c>
      <c r="R6" s="11">
        <v>40040534</v>
      </c>
      <c r="S6" s="11"/>
      <c r="T6" s="11"/>
      <c r="U6" s="11"/>
      <c r="V6" s="11"/>
      <c r="W6" s="11">
        <v>101177951</v>
      </c>
      <c r="X6" s="11">
        <v>152179420</v>
      </c>
      <c r="Y6" s="11">
        <v>-51001469</v>
      </c>
      <c r="Z6" s="2">
        <v>-33.51</v>
      </c>
      <c r="AA6" s="15">
        <v>202905893</v>
      </c>
    </row>
    <row r="7" spans="1:27" ht="12.75">
      <c r="A7" s="49" t="s">
        <v>33</v>
      </c>
      <c r="B7" s="50"/>
      <c r="C7" s="9">
        <v>232988483</v>
      </c>
      <c r="D7" s="10"/>
      <c r="E7" s="11">
        <v>140371123</v>
      </c>
      <c r="F7" s="11">
        <v>140371123</v>
      </c>
      <c r="G7" s="11">
        <v>11682552</v>
      </c>
      <c r="H7" s="11">
        <v>19202416</v>
      </c>
      <c r="I7" s="11">
        <v>18370669</v>
      </c>
      <c r="J7" s="11">
        <v>49255637</v>
      </c>
      <c r="K7" s="11">
        <v>19155771</v>
      </c>
      <c r="L7" s="11">
        <v>2681646</v>
      </c>
      <c r="M7" s="11">
        <v>17213027</v>
      </c>
      <c r="N7" s="11">
        <v>39050444</v>
      </c>
      <c r="O7" s="11">
        <v>8268360</v>
      </c>
      <c r="P7" s="11">
        <v>17523253</v>
      </c>
      <c r="Q7" s="11">
        <v>13721424</v>
      </c>
      <c r="R7" s="11">
        <v>39513037</v>
      </c>
      <c r="S7" s="11"/>
      <c r="T7" s="11"/>
      <c r="U7" s="11"/>
      <c r="V7" s="11"/>
      <c r="W7" s="11">
        <v>127819118</v>
      </c>
      <c r="X7" s="11">
        <v>105278342</v>
      </c>
      <c r="Y7" s="11">
        <v>22540776</v>
      </c>
      <c r="Z7" s="2">
        <v>21.41</v>
      </c>
      <c r="AA7" s="15">
        <v>140371123</v>
      </c>
    </row>
    <row r="8" spans="1:27" ht="12.75">
      <c r="A8" s="49" t="s">
        <v>34</v>
      </c>
      <c r="B8" s="50"/>
      <c r="C8" s="9">
        <v>238886937</v>
      </c>
      <c r="D8" s="10"/>
      <c r="E8" s="11">
        <v>46386587</v>
      </c>
      <c r="F8" s="11">
        <v>46386587</v>
      </c>
      <c r="G8" s="11"/>
      <c r="H8" s="11"/>
      <c r="I8" s="11">
        <v>2741834</v>
      </c>
      <c r="J8" s="11">
        <v>2741834</v>
      </c>
      <c r="K8" s="11"/>
      <c r="L8" s="11">
        <v>8366821</v>
      </c>
      <c r="M8" s="11">
        <v>2314528</v>
      </c>
      <c r="N8" s="11">
        <v>10681349</v>
      </c>
      <c r="O8" s="11">
        <v>4341785</v>
      </c>
      <c r="P8" s="11"/>
      <c r="Q8" s="11">
        <v>7042503</v>
      </c>
      <c r="R8" s="11">
        <v>11384288</v>
      </c>
      <c r="S8" s="11"/>
      <c r="T8" s="11"/>
      <c r="U8" s="11"/>
      <c r="V8" s="11"/>
      <c r="W8" s="11">
        <v>24807471</v>
      </c>
      <c r="X8" s="11">
        <v>34789940</v>
      </c>
      <c r="Y8" s="11">
        <v>-9982469</v>
      </c>
      <c r="Z8" s="2">
        <v>-28.69</v>
      </c>
      <c r="AA8" s="15">
        <v>46386587</v>
      </c>
    </row>
    <row r="9" spans="1:27" ht="12.75">
      <c r="A9" s="49" t="s">
        <v>35</v>
      </c>
      <c r="B9" s="50"/>
      <c r="C9" s="9">
        <v>364353185</v>
      </c>
      <c r="D9" s="10"/>
      <c r="E9" s="11">
        <v>415152340</v>
      </c>
      <c r="F9" s="11">
        <v>415152340</v>
      </c>
      <c r="G9" s="11"/>
      <c r="H9" s="11">
        <v>1786368</v>
      </c>
      <c r="I9" s="11">
        <v>24543370</v>
      </c>
      <c r="J9" s="11">
        <v>26329738</v>
      </c>
      <c r="K9" s="11">
        <v>12619216</v>
      </c>
      <c r="L9" s="11">
        <v>146382778</v>
      </c>
      <c r="M9" s="11">
        <v>48160209</v>
      </c>
      <c r="N9" s="11">
        <v>207162203</v>
      </c>
      <c r="O9" s="11"/>
      <c r="P9" s="11">
        <v>56975906</v>
      </c>
      <c r="Q9" s="11">
        <v>35026324</v>
      </c>
      <c r="R9" s="11">
        <v>92002230</v>
      </c>
      <c r="S9" s="11"/>
      <c r="T9" s="11"/>
      <c r="U9" s="11"/>
      <c r="V9" s="11"/>
      <c r="W9" s="11">
        <v>325494171</v>
      </c>
      <c r="X9" s="11">
        <v>311364255</v>
      </c>
      <c r="Y9" s="11">
        <v>14129916</v>
      </c>
      <c r="Z9" s="2">
        <v>4.54</v>
      </c>
      <c r="AA9" s="15">
        <v>415152340</v>
      </c>
    </row>
    <row r="10" spans="1:27" ht="12.75">
      <c r="A10" s="49" t="s">
        <v>36</v>
      </c>
      <c r="B10" s="50"/>
      <c r="C10" s="9">
        <v>442079674</v>
      </c>
      <c r="D10" s="10"/>
      <c r="E10" s="11">
        <v>143177000</v>
      </c>
      <c r="F10" s="11">
        <v>143177000</v>
      </c>
      <c r="G10" s="11"/>
      <c r="H10" s="11"/>
      <c r="I10" s="11">
        <v>900565</v>
      </c>
      <c r="J10" s="11">
        <v>900565</v>
      </c>
      <c r="K10" s="11">
        <v>699060</v>
      </c>
      <c r="L10" s="11">
        <v>1893920</v>
      </c>
      <c r="M10" s="11">
        <v>5811403</v>
      </c>
      <c r="N10" s="11">
        <v>8404383</v>
      </c>
      <c r="O10" s="11">
        <v>657895</v>
      </c>
      <c r="P10" s="11"/>
      <c r="Q10" s="11">
        <v>3600235</v>
      </c>
      <c r="R10" s="11">
        <v>4258130</v>
      </c>
      <c r="S10" s="11"/>
      <c r="T10" s="11"/>
      <c r="U10" s="11"/>
      <c r="V10" s="11"/>
      <c r="W10" s="11">
        <v>13563078</v>
      </c>
      <c r="X10" s="11">
        <v>107382750</v>
      </c>
      <c r="Y10" s="11">
        <v>-93819672</v>
      </c>
      <c r="Z10" s="2">
        <v>-87.37</v>
      </c>
      <c r="AA10" s="15">
        <v>143177000</v>
      </c>
    </row>
    <row r="11" spans="1:27" ht="12.75">
      <c r="A11" s="51" t="s">
        <v>37</v>
      </c>
      <c r="B11" s="50"/>
      <c r="C11" s="52">
        <f aca="true" t="shared" si="1" ref="C11:Y11">SUM(C6:C10)</f>
        <v>1382712438</v>
      </c>
      <c r="D11" s="53">
        <f t="shared" si="1"/>
        <v>0</v>
      </c>
      <c r="E11" s="54">
        <f t="shared" si="1"/>
        <v>947992943</v>
      </c>
      <c r="F11" s="54">
        <f t="shared" si="1"/>
        <v>947992943</v>
      </c>
      <c r="G11" s="54">
        <f t="shared" si="1"/>
        <v>11682552</v>
      </c>
      <c r="H11" s="54">
        <f t="shared" si="1"/>
        <v>20988784</v>
      </c>
      <c r="I11" s="54">
        <f t="shared" si="1"/>
        <v>55817705</v>
      </c>
      <c r="J11" s="54">
        <f t="shared" si="1"/>
        <v>88489041</v>
      </c>
      <c r="K11" s="54">
        <f t="shared" si="1"/>
        <v>37763696</v>
      </c>
      <c r="L11" s="54">
        <f t="shared" si="1"/>
        <v>175744911</v>
      </c>
      <c r="M11" s="54">
        <f t="shared" si="1"/>
        <v>103665922</v>
      </c>
      <c r="N11" s="54">
        <f t="shared" si="1"/>
        <v>317174529</v>
      </c>
      <c r="O11" s="54">
        <f t="shared" si="1"/>
        <v>26817028</v>
      </c>
      <c r="P11" s="54">
        <f t="shared" si="1"/>
        <v>87895886</v>
      </c>
      <c r="Q11" s="54">
        <f t="shared" si="1"/>
        <v>72485305</v>
      </c>
      <c r="R11" s="54">
        <f t="shared" si="1"/>
        <v>187198219</v>
      </c>
      <c r="S11" s="54">
        <f t="shared" si="1"/>
        <v>0</v>
      </c>
      <c r="T11" s="54">
        <f t="shared" si="1"/>
        <v>0</v>
      </c>
      <c r="U11" s="54">
        <f t="shared" si="1"/>
        <v>0</v>
      </c>
      <c r="V11" s="54">
        <f t="shared" si="1"/>
        <v>0</v>
      </c>
      <c r="W11" s="54">
        <f t="shared" si="1"/>
        <v>592861789</v>
      </c>
      <c r="X11" s="54">
        <f t="shared" si="1"/>
        <v>710994707</v>
      </c>
      <c r="Y11" s="54">
        <f t="shared" si="1"/>
        <v>-118132918</v>
      </c>
      <c r="Z11" s="55">
        <f>+IF(X11&lt;&gt;0,+(Y11/X11)*100,0)</f>
        <v>-16.615161384035453</v>
      </c>
      <c r="AA11" s="56">
        <f>SUM(AA6:AA10)</f>
        <v>947992943</v>
      </c>
    </row>
    <row r="12" spans="1:27" ht="12.75">
      <c r="A12" s="57" t="s">
        <v>38</v>
      </c>
      <c r="B12" s="38"/>
      <c r="C12" s="9">
        <v>133310735</v>
      </c>
      <c r="D12" s="10"/>
      <c r="E12" s="11">
        <v>77546896</v>
      </c>
      <c r="F12" s="11">
        <v>77546896</v>
      </c>
      <c r="G12" s="11"/>
      <c r="H12" s="11"/>
      <c r="I12" s="11">
        <v>1886463</v>
      </c>
      <c r="J12" s="11">
        <v>1886463</v>
      </c>
      <c r="K12" s="11">
        <v>1562867</v>
      </c>
      <c r="L12" s="11">
        <v>6530298</v>
      </c>
      <c r="M12" s="11">
        <v>1132867</v>
      </c>
      <c r="N12" s="11">
        <v>9226032</v>
      </c>
      <c r="O12" s="11">
        <v>2753845</v>
      </c>
      <c r="P12" s="11">
        <v>7342713</v>
      </c>
      <c r="Q12" s="11">
        <v>140332</v>
      </c>
      <c r="R12" s="11">
        <v>10236890</v>
      </c>
      <c r="S12" s="11"/>
      <c r="T12" s="11"/>
      <c r="U12" s="11"/>
      <c r="V12" s="11"/>
      <c r="W12" s="11">
        <v>21349385</v>
      </c>
      <c r="X12" s="11">
        <v>58160172</v>
      </c>
      <c r="Y12" s="11">
        <v>-36810787</v>
      </c>
      <c r="Z12" s="2">
        <v>-63.29</v>
      </c>
      <c r="AA12" s="15">
        <v>77546896</v>
      </c>
    </row>
    <row r="13" spans="1:27" ht="12.75">
      <c r="A13" s="57" t="s">
        <v>39</v>
      </c>
      <c r="B13" s="38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2.75">
      <c r="A14" s="57" t="s">
        <v>40</v>
      </c>
      <c r="B14" s="38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2.75">
      <c r="A15" s="57" t="s">
        <v>41</v>
      </c>
      <c r="B15" s="38" t="s">
        <v>42</v>
      </c>
      <c r="C15" s="9">
        <v>160298256</v>
      </c>
      <c r="D15" s="10"/>
      <c r="E15" s="11">
        <v>304944814</v>
      </c>
      <c r="F15" s="11">
        <v>304944814</v>
      </c>
      <c r="G15" s="11">
        <v>6513726</v>
      </c>
      <c r="H15" s="11">
        <v>6098790</v>
      </c>
      <c r="I15" s="11">
        <v>7741036</v>
      </c>
      <c r="J15" s="11">
        <v>20353552</v>
      </c>
      <c r="K15" s="11">
        <v>4598359</v>
      </c>
      <c r="L15" s="11">
        <v>6722066</v>
      </c>
      <c r="M15" s="11">
        <v>1588254</v>
      </c>
      <c r="N15" s="11">
        <v>12908679</v>
      </c>
      <c r="O15" s="11">
        <v>7267605</v>
      </c>
      <c r="P15" s="11">
        <v>4324600</v>
      </c>
      <c r="Q15" s="11">
        <v>4729559</v>
      </c>
      <c r="R15" s="11">
        <v>16321764</v>
      </c>
      <c r="S15" s="11"/>
      <c r="T15" s="11"/>
      <c r="U15" s="11"/>
      <c r="V15" s="11"/>
      <c r="W15" s="11">
        <v>49583995</v>
      </c>
      <c r="X15" s="11">
        <v>228708611</v>
      </c>
      <c r="Y15" s="11">
        <v>-179124616</v>
      </c>
      <c r="Z15" s="2">
        <v>-78.32</v>
      </c>
      <c r="AA15" s="15">
        <v>304944814</v>
      </c>
    </row>
    <row r="16" spans="1:27" ht="12.75">
      <c r="A16" s="58" t="s">
        <v>43</v>
      </c>
      <c r="B16" s="59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2.75">
      <c r="A17" s="57" t="s">
        <v>44</v>
      </c>
      <c r="B17" s="38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2.75">
      <c r="A18" s="57" t="s">
        <v>45</v>
      </c>
      <c r="B18" s="38"/>
      <c r="C18" s="16">
        <v>6741419</v>
      </c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60"/>
      <c r="B19" s="38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2.75">
      <c r="A20" s="44" t="s">
        <v>46</v>
      </c>
      <c r="B20" s="38"/>
      <c r="C20" s="61">
        <f aca="true" t="shared" si="2" ref="C20:Y20">SUM(C26:C33)</f>
        <v>0</v>
      </c>
      <c r="D20" s="62">
        <f t="shared" si="2"/>
        <v>0</v>
      </c>
      <c r="E20" s="63">
        <f t="shared" si="2"/>
        <v>475609523</v>
      </c>
      <c r="F20" s="63">
        <f t="shared" si="2"/>
        <v>475609523</v>
      </c>
      <c r="G20" s="63">
        <f t="shared" si="2"/>
        <v>822834</v>
      </c>
      <c r="H20" s="63">
        <f t="shared" si="2"/>
        <v>4535920</v>
      </c>
      <c r="I20" s="63">
        <f t="shared" si="2"/>
        <v>46620288</v>
      </c>
      <c r="J20" s="63">
        <f t="shared" si="2"/>
        <v>51979042</v>
      </c>
      <c r="K20" s="63">
        <f t="shared" si="2"/>
        <v>18039172</v>
      </c>
      <c r="L20" s="63">
        <f t="shared" si="2"/>
        <v>66609307</v>
      </c>
      <c r="M20" s="63">
        <f t="shared" si="2"/>
        <v>19619517</v>
      </c>
      <c r="N20" s="63">
        <f t="shared" si="2"/>
        <v>104267996</v>
      </c>
      <c r="O20" s="63">
        <f t="shared" si="2"/>
        <v>22099254</v>
      </c>
      <c r="P20" s="63">
        <f t="shared" si="2"/>
        <v>19767124</v>
      </c>
      <c r="Q20" s="63">
        <f t="shared" si="2"/>
        <v>62581285</v>
      </c>
      <c r="R20" s="63">
        <f t="shared" si="2"/>
        <v>104447663</v>
      </c>
      <c r="S20" s="63">
        <f t="shared" si="2"/>
        <v>0</v>
      </c>
      <c r="T20" s="63">
        <f t="shared" si="2"/>
        <v>0</v>
      </c>
      <c r="U20" s="63">
        <f t="shared" si="2"/>
        <v>0</v>
      </c>
      <c r="V20" s="63">
        <f t="shared" si="2"/>
        <v>0</v>
      </c>
      <c r="W20" s="63">
        <f t="shared" si="2"/>
        <v>260694701</v>
      </c>
      <c r="X20" s="63">
        <f t="shared" si="2"/>
        <v>356707142</v>
      </c>
      <c r="Y20" s="63">
        <f t="shared" si="2"/>
        <v>-96012441</v>
      </c>
      <c r="Z20" s="64">
        <f>+IF(X20&lt;&gt;0,+(Y20/X20)*100,0)</f>
        <v>-26.916321456776437</v>
      </c>
      <c r="AA20" s="65">
        <f>SUM(AA26:AA33)</f>
        <v>475609523</v>
      </c>
    </row>
    <row r="21" spans="1:27" ht="12.75">
      <c r="A21" s="49" t="s">
        <v>32</v>
      </c>
      <c r="B21" s="50"/>
      <c r="C21" s="9"/>
      <c r="D21" s="10"/>
      <c r="E21" s="11">
        <v>103498588</v>
      </c>
      <c r="F21" s="11">
        <v>103498588</v>
      </c>
      <c r="G21" s="11"/>
      <c r="H21" s="11">
        <v>2268090</v>
      </c>
      <c r="I21" s="11">
        <v>16905892</v>
      </c>
      <c r="J21" s="11">
        <v>19173982</v>
      </c>
      <c r="K21" s="11">
        <v>5958859</v>
      </c>
      <c r="L21" s="11">
        <v>7750174</v>
      </c>
      <c r="M21" s="11">
        <v>9246235</v>
      </c>
      <c r="N21" s="11">
        <v>22955268</v>
      </c>
      <c r="O21" s="11">
        <v>9778423</v>
      </c>
      <c r="P21" s="11">
        <v>1416328</v>
      </c>
      <c r="Q21" s="11">
        <v>10906404</v>
      </c>
      <c r="R21" s="11">
        <v>22101155</v>
      </c>
      <c r="S21" s="11"/>
      <c r="T21" s="11"/>
      <c r="U21" s="11"/>
      <c r="V21" s="11"/>
      <c r="W21" s="11">
        <v>64230405</v>
      </c>
      <c r="X21" s="11">
        <v>77623941</v>
      </c>
      <c r="Y21" s="11">
        <v>-13393536</v>
      </c>
      <c r="Z21" s="2">
        <v>-17.25</v>
      </c>
      <c r="AA21" s="15">
        <v>103498588</v>
      </c>
    </row>
    <row r="22" spans="1:27" ht="12.75">
      <c r="A22" s="49" t="s">
        <v>33</v>
      </c>
      <c r="B22" s="50"/>
      <c r="C22" s="9"/>
      <c r="D22" s="10"/>
      <c r="E22" s="11">
        <v>40440000</v>
      </c>
      <c r="F22" s="11">
        <v>40440000</v>
      </c>
      <c r="G22" s="11">
        <v>822834</v>
      </c>
      <c r="H22" s="11">
        <v>94941</v>
      </c>
      <c r="I22" s="11">
        <v>4095325</v>
      </c>
      <c r="J22" s="11">
        <v>5013100</v>
      </c>
      <c r="K22" s="11">
        <v>222380</v>
      </c>
      <c r="L22" s="11">
        <v>1051336</v>
      </c>
      <c r="M22" s="11">
        <v>880648</v>
      </c>
      <c r="N22" s="11">
        <v>2154364</v>
      </c>
      <c r="O22" s="11">
        <v>498007</v>
      </c>
      <c r="P22" s="11">
        <v>2662629</v>
      </c>
      <c r="Q22" s="11">
        <v>2465600</v>
      </c>
      <c r="R22" s="11">
        <v>5626236</v>
      </c>
      <c r="S22" s="11"/>
      <c r="T22" s="11"/>
      <c r="U22" s="11"/>
      <c r="V22" s="11"/>
      <c r="W22" s="11">
        <v>12793700</v>
      </c>
      <c r="X22" s="11">
        <v>30330000</v>
      </c>
      <c r="Y22" s="11">
        <v>-17536300</v>
      </c>
      <c r="Z22" s="2">
        <v>-57.82</v>
      </c>
      <c r="AA22" s="15">
        <v>40440000</v>
      </c>
    </row>
    <row r="23" spans="1:27" ht="12.75">
      <c r="A23" s="49" t="s">
        <v>34</v>
      </c>
      <c r="B23" s="50"/>
      <c r="C23" s="9"/>
      <c r="D23" s="10"/>
      <c r="E23" s="11">
        <v>229302415</v>
      </c>
      <c r="F23" s="11">
        <v>229302415</v>
      </c>
      <c r="G23" s="11"/>
      <c r="H23" s="11">
        <v>2172889</v>
      </c>
      <c r="I23" s="11">
        <v>23151349</v>
      </c>
      <c r="J23" s="11">
        <v>25324238</v>
      </c>
      <c r="K23" s="11">
        <v>11440577</v>
      </c>
      <c r="L23" s="11">
        <v>19889678</v>
      </c>
      <c r="M23" s="11">
        <v>5812459</v>
      </c>
      <c r="N23" s="11">
        <v>37142714</v>
      </c>
      <c r="O23" s="11">
        <v>11395155</v>
      </c>
      <c r="P23" s="11">
        <v>13826192</v>
      </c>
      <c r="Q23" s="11">
        <v>45076832</v>
      </c>
      <c r="R23" s="11">
        <v>70298179</v>
      </c>
      <c r="S23" s="11"/>
      <c r="T23" s="11"/>
      <c r="U23" s="11"/>
      <c r="V23" s="11"/>
      <c r="W23" s="11">
        <v>132765131</v>
      </c>
      <c r="X23" s="11">
        <v>171976811</v>
      </c>
      <c r="Y23" s="11">
        <v>-39211680</v>
      </c>
      <c r="Z23" s="2">
        <v>-22.8</v>
      </c>
      <c r="AA23" s="15">
        <v>229302415</v>
      </c>
    </row>
    <row r="24" spans="1:27" ht="12.75">
      <c r="A24" s="49" t="s">
        <v>35</v>
      </c>
      <c r="B24" s="50"/>
      <c r="C24" s="9"/>
      <c r="D24" s="10"/>
      <c r="E24" s="11">
        <v>69380020</v>
      </c>
      <c r="F24" s="11">
        <v>69380020</v>
      </c>
      <c r="G24" s="11"/>
      <c r="H24" s="11"/>
      <c r="I24" s="11"/>
      <c r="J24" s="11"/>
      <c r="K24" s="11"/>
      <c r="L24" s="11">
        <v>36868101</v>
      </c>
      <c r="M24" s="11">
        <v>1915253</v>
      </c>
      <c r="N24" s="11">
        <v>38783354</v>
      </c>
      <c r="O24" s="11"/>
      <c r="P24" s="11">
        <v>1415002</v>
      </c>
      <c r="Q24" s="11">
        <v>3500350</v>
      </c>
      <c r="R24" s="11">
        <v>4915352</v>
      </c>
      <c r="S24" s="11"/>
      <c r="T24" s="11"/>
      <c r="U24" s="11"/>
      <c r="V24" s="11"/>
      <c r="W24" s="11">
        <v>43698706</v>
      </c>
      <c r="X24" s="11">
        <v>52035015</v>
      </c>
      <c r="Y24" s="11">
        <v>-8336309</v>
      </c>
      <c r="Z24" s="2">
        <v>-16.02</v>
      </c>
      <c r="AA24" s="15">
        <v>69380020</v>
      </c>
    </row>
    <row r="25" spans="1:27" ht="12.75">
      <c r="A25" s="49" t="s">
        <v>36</v>
      </c>
      <c r="B25" s="50"/>
      <c r="C25" s="9"/>
      <c r="D25" s="10"/>
      <c r="E25" s="11">
        <v>10272000</v>
      </c>
      <c r="F25" s="11">
        <v>10272000</v>
      </c>
      <c r="G25" s="11"/>
      <c r="H25" s="11"/>
      <c r="I25" s="11"/>
      <c r="J25" s="11"/>
      <c r="K25" s="11">
        <v>400976</v>
      </c>
      <c r="L25" s="11">
        <v>1034106</v>
      </c>
      <c r="M25" s="11">
        <v>1331850</v>
      </c>
      <c r="N25" s="11">
        <v>2766932</v>
      </c>
      <c r="O25" s="11">
        <v>304862</v>
      </c>
      <c r="P25" s="11">
        <v>183343</v>
      </c>
      <c r="Q25" s="11">
        <v>386735</v>
      </c>
      <c r="R25" s="11">
        <v>874940</v>
      </c>
      <c r="S25" s="11"/>
      <c r="T25" s="11"/>
      <c r="U25" s="11"/>
      <c r="V25" s="11"/>
      <c r="W25" s="11">
        <v>3641872</v>
      </c>
      <c r="X25" s="11">
        <v>7704000</v>
      </c>
      <c r="Y25" s="11">
        <v>-4062128</v>
      </c>
      <c r="Z25" s="2">
        <v>-52.73</v>
      </c>
      <c r="AA25" s="15">
        <v>10272000</v>
      </c>
    </row>
    <row r="26" spans="1:27" ht="12.75">
      <c r="A26" s="51" t="s">
        <v>37</v>
      </c>
      <c r="B26" s="66"/>
      <c r="C26" s="52">
        <f aca="true" t="shared" si="3" ref="C26:Y26">SUM(C21:C25)</f>
        <v>0</v>
      </c>
      <c r="D26" s="53">
        <f t="shared" si="3"/>
        <v>0</v>
      </c>
      <c r="E26" s="54">
        <f t="shared" si="3"/>
        <v>452893023</v>
      </c>
      <c r="F26" s="54">
        <f t="shared" si="3"/>
        <v>452893023</v>
      </c>
      <c r="G26" s="54">
        <f t="shared" si="3"/>
        <v>822834</v>
      </c>
      <c r="H26" s="54">
        <f t="shared" si="3"/>
        <v>4535920</v>
      </c>
      <c r="I26" s="54">
        <f t="shared" si="3"/>
        <v>44152566</v>
      </c>
      <c r="J26" s="54">
        <f t="shared" si="3"/>
        <v>49511320</v>
      </c>
      <c r="K26" s="54">
        <f t="shared" si="3"/>
        <v>18022792</v>
      </c>
      <c r="L26" s="54">
        <f t="shared" si="3"/>
        <v>66593395</v>
      </c>
      <c r="M26" s="54">
        <f t="shared" si="3"/>
        <v>19186445</v>
      </c>
      <c r="N26" s="54">
        <f t="shared" si="3"/>
        <v>103802632</v>
      </c>
      <c r="O26" s="54">
        <f t="shared" si="3"/>
        <v>21976447</v>
      </c>
      <c r="P26" s="54">
        <f t="shared" si="3"/>
        <v>19503494</v>
      </c>
      <c r="Q26" s="54">
        <f t="shared" si="3"/>
        <v>62335921</v>
      </c>
      <c r="R26" s="54">
        <f t="shared" si="3"/>
        <v>103815862</v>
      </c>
      <c r="S26" s="54">
        <f t="shared" si="3"/>
        <v>0</v>
      </c>
      <c r="T26" s="54">
        <f t="shared" si="3"/>
        <v>0</v>
      </c>
      <c r="U26" s="54">
        <f t="shared" si="3"/>
        <v>0</v>
      </c>
      <c r="V26" s="54">
        <f t="shared" si="3"/>
        <v>0</v>
      </c>
      <c r="W26" s="54">
        <f t="shared" si="3"/>
        <v>257129814</v>
      </c>
      <c r="X26" s="54">
        <f t="shared" si="3"/>
        <v>339669767</v>
      </c>
      <c r="Y26" s="54">
        <f t="shared" si="3"/>
        <v>-82539953</v>
      </c>
      <c r="Z26" s="55">
        <f>+IF(X26&lt;&gt;0,+(Y26/X26)*100,0)</f>
        <v>-24.300058768550926</v>
      </c>
      <c r="AA26" s="56">
        <f>SUM(AA21:AA25)</f>
        <v>452893023</v>
      </c>
    </row>
    <row r="27" spans="1:27" ht="12.75">
      <c r="A27" s="57" t="s">
        <v>38</v>
      </c>
      <c r="B27" s="67"/>
      <c r="C27" s="9"/>
      <c r="D27" s="10"/>
      <c r="E27" s="11">
        <v>5000000</v>
      </c>
      <c r="F27" s="11">
        <v>5000000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>
        <v>78056</v>
      </c>
      <c r="R27" s="11">
        <v>78056</v>
      </c>
      <c r="S27" s="11"/>
      <c r="T27" s="11"/>
      <c r="U27" s="11"/>
      <c r="V27" s="11"/>
      <c r="W27" s="11">
        <v>78056</v>
      </c>
      <c r="X27" s="11">
        <v>3750000</v>
      </c>
      <c r="Y27" s="11">
        <v>-3671944</v>
      </c>
      <c r="Z27" s="2">
        <v>-97.92</v>
      </c>
      <c r="AA27" s="15">
        <v>5000000</v>
      </c>
    </row>
    <row r="28" spans="1:27" ht="12.75">
      <c r="A28" s="57" t="s">
        <v>39</v>
      </c>
      <c r="B28" s="67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2.75">
      <c r="A29" s="57" t="s">
        <v>40</v>
      </c>
      <c r="B29" s="67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2.75">
      <c r="A30" s="57" t="s">
        <v>41</v>
      </c>
      <c r="B30" s="38" t="s">
        <v>42</v>
      </c>
      <c r="C30" s="9"/>
      <c r="D30" s="10"/>
      <c r="E30" s="11">
        <v>17716500</v>
      </c>
      <c r="F30" s="11">
        <v>17716500</v>
      </c>
      <c r="G30" s="11"/>
      <c r="H30" s="11"/>
      <c r="I30" s="11">
        <v>2467722</v>
      </c>
      <c r="J30" s="11">
        <v>2467722</v>
      </c>
      <c r="K30" s="11">
        <v>16380</v>
      </c>
      <c r="L30" s="11">
        <v>15912</v>
      </c>
      <c r="M30" s="11">
        <v>433072</v>
      </c>
      <c r="N30" s="11">
        <v>465364</v>
      </c>
      <c r="O30" s="11">
        <v>122807</v>
      </c>
      <c r="P30" s="11">
        <v>263630</v>
      </c>
      <c r="Q30" s="11">
        <v>167308</v>
      </c>
      <c r="R30" s="11">
        <v>553745</v>
      </c>
      <c r="S30" s="11"/>
      <c r="T30" s="11"/>
      <c r="U30" s="11"/>
      <c r="V30" s="11"/>
      <c r="W30" s="11">
        <v>3486831</v>
      </c>
      <c r="X30" s="11">
        <v>13287375</v>
      </c>
      <c r="Y30" s="11">
        <v>-9800544</v>
      </c>
      <c r="Z30" s="2">
        <v>-73.76</v>
      </c>
      <c r="AA30" s="15">
        <v>17716500</v>
      </c>
    </row>
    <row r="31" spans="1:27" ht="12.75">
      <c r="A31" s="58" t="s">
        <v>43</v>
      </c>
      <c r="B31" s="59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2.75">
      <c r="A32" s="57" t="s">
        <v>44</v>
      </c>
      <c r="B32" s="38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2.75">
      <c r="A33" s="57" t="s">
        <v>45</v>
      </c>
      <c r="B33" s="38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60"/>
      <c r="B34" s="38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2.75">
      <c r="A35" s="44" t="s">
        <v>47</v>
      </c>
      <c r="B35" s="38" t="s">
        <v>48</v>
      </c>
      <c r="C35" s="68"/>
      <c r="D35" s="69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2"/>
      <c r="AA35" s="71"/>
    </row>
    <row r="36" spans="1:27" ht="12.75">
      <c r="A36" s="49" t="s">
        <v>32</v>
      </c>
      <c r="B36" s="50"/>
      <c r="C36" s="9">
        <f aca="true" t="shared" si="4" ref="C36:Y40">C6+C21</f>
        <v>104404159</v>
      </c>
      <c r="D36" s="10">
        <f t="shared" si="4"/>
        <v>0</v>
      </c>
      <c r="E36" s="11">
        <f t="shared" si="4"/>
        <v>306404481</v>
      </c>
      <c r="F36" s="11">
        <f t="shared" si="4"/>
        <v>306404481</v>
      </c>
      <c r="G36" s="11">
        <f t="shared" si="4"/>
        <v>0</v>
      </c>
      <c r="H36" s="11">
        <f t="shared" si="4"/>
        <v>2268090</v>
      </c>
      <c r="I36" s="11">
        <f t="shared" si="4"/>
        <v>26167159</v>
      </c>
      <c r="J36" s="11">
        <f t="shared" si="4"/>
        <v>28435249</v>
      </c>
      <c r="K36" s="11">
        <f t="shared" si="4"/>
        <v>11248508</v>
      </c>
      <c r="L36" s="11">
        <f t="shared" si="4"/>
        <v>24169920</v>
      </c>
      <c r="M36" s="11">
        <f t="shared" si="4"/>
        <v>39412990</v>
      </c>
      <c r="N36" s="11">
        <f t="shared" si="4"/>
        <v>74831418</v>
      </c>
      <c r="O36" s="11">
        <f t="shared" si="4"/>
        <v>23327411</v>
      </c>
      <c r="P36" s="11">
        <f t="shared" si="4"/>
        <v>14813055</v>
      </c>
      <c r="Q36" s="11">
        <f t="shared" si="4"/>
        <v>24001223</v>
      </c>
      <c r="R36" s="11">
        <f t="shared" si="4"/>
        <v>62141689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165408356</v>
      </c>
      <c r="X36" s="11">
        <f t="shared" si="4"/>
        <v>229803361</v>
      </c>
      <c r="Y36" s="11">
        <f t="shared" si="4"/>
        <v>-64395005</v>
      </c>
      <c r="Z36" s="2">
        <f aca="true" t="shared" si="5" ref="Z36:Z49">+IF(X36&lt;&gt;0,+(Y36/X36)*100,0)</f>
        <v>-28.02178554734019</v>
      </c>
      <c r="AA36" s="15">
        <f>AA6+AA21</f>
        <v>306404481</v>
      </c>
    </row>
    <row r="37" spans="1:27" ht="12.75">
      <c r="A37" s="49" t="s">
        <v>33</v>
      </c>
      <c r="B37" s="50"/>
      <c r="C37" s="9">
        <f t="shared" si="4"/>
        <v>232988483</v>
      </c>
      <c r="D37" s="10">
        <f t="shared" si="4"/>
        <v>0</v>
      </c>
      <c r="E37" s="11">
        <f t="shared" si="4"/>
        <v>180811123</v>
      </c>
      <c r="F37" s="11">
        <f t="shared" si="4"/>
        <v>180811123</v>
      </c>
      <c r="G37" s="11">
        <f t="shared" si="4"/>
        <v>12505386</v>
      </c>
      <c r="H37" s="11">
        <f t="shared" si="4"/>
        <v>19297357</v>
      </c>
      <c r="I37" s="11">
        <f t="shared" si="4"/>
        <v>22465994</v>
      </c>
      <c r="J37" s="11">
        <f t="shared" si="4"/>
        <v>54268737</v>
      </c>
      <c r="K37" s="11">
        <f t="shared" si="4"/>
        <v>19378151</v>
      </c>
      <c r="L37" s="11">
        <f t="shared" si="4"/>
        <v>3732982</v>
      </c>
      <c r="M37" s="11">
        <f t="shared" si="4"/>
        <v>18093675</v>
      </c>
      <c r="N37" s="11">
        <f t="shared" si="4"/>
        <v>41204808</v>
      </c>
      <c r="O37" s="11">
        <f t="shared" si="4"/>
        <v>8766367</v>
      </c>
      <c r="P37" s="11">
        <f t="shared" si="4"/>
        <v>20185882</v>
      </c>
      <c r="Q37" s="11">
        <f t="shared" si="4"/>
        <v>16187024</v>
      </c>
      <c r="R37" s="11">
        <f t="shared" si="4"/>
        <v>45139273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140612818</v>
      </c>
      <c r="X37" s="11">
        <f t="shared" si="4"/>
        <v>135608342</v>
      </c>
      <c r="Y37" s="11">
        <f t="shared" si="4"/>
        <v>5004476</v>
      </c>
      <c r="Z37" s="2">
        <f t="shared" si="5"/>
        <v>3.6903894894607587</v>
      </c>
      <c r="AA37" s="15">
        <f>AA7+AA22</f>
        <v>180811123</v>
      </c>
    </row>
    <row r="38" spans="1:27" ht="12.75">
      <c r="A38" s="49" t="s">
        <v>34</v>
      </c>
      <c r="B38" s="50"/>
      <c r="C38" s="9">
        <f t="shared" si="4"/>
        <v>238886937</v>
      </c>
      <c r="D38" s="10">
        <f t="shared" si="4"/>
        <v>0</v>
      </c>
      <c r="E38" s="11">
        <f t="shared" si="4"/>
        <v>275689002</v>
      </c>
      <c r="F38" s="11">
        <f t="shared" si="4"/>
        <v>275689002</v>
      </c>
      <c r="G38" s="11">
        <f t="shared" si="4"/>
        <v>0</v>
      </c>
      <c r="H38" s="11">
        <f t="shared" si="4"/>
        <v>2172889</v>
      </c>
      <c r="I38" s="11">
        <f t="shared" si="4"/>
        <v>25893183</v>
      </c>
      <c r="J38" s="11">
        <f t="shared" si="4"/>
        <v>28066072</v>
      </c>
      <c r="K38" s="11">
        <f t="shared" si="4"/>
        <v>11440577</v>
      </c>
      <c r="L38" s="11">
        <f t="shared" si="4"/>
        <v>28256499</v>
      </c>
      <c r="M38" s="11">
        <f t="shared" si="4"/>
        <v>8126987</v>
      </c>
      <c r="N38" s="11">
        <f t="shared" si="4"/>
        <v>47824063</v>
      </c>
      <c r="O38" s="11">
        <f t="shared" si="4"/>
        <v>15736940</v>
      </c>
      <c r="P38" s="11">
        <f t="shared" si="4"/>
        <v>13826192</v>
      </c>
      <c r="Q38" s="11">
        <f t="shared" si="4"/>
        <v>52119335</v>
      </c>
      <c r="R38" s="11">
        <f t="shared" si="4"/>
        <v>81682467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157572602</v>
      </c>
      <c r="X38" s="11">
        <f t="shared" si="4"/>
        <v>206766751</v>
      </c>
      <c r="Y38" s="11">
        <f t="shared" si="4"/>
        <v>-49194149</v>
      </c>
      <c r="Z38" s="2">
        <f t="shared" si="5"/>
        <v>-23.792098469448796</v>
      </c>
      <c r="AA38" s="15">
        <f>AA8+AA23</f>
        <v>275689002</v>
      </c>
    </row>
    <row r="39" spans="1:27" ht="12.75">
      <c r="A39" s="49" t="s">
        <v>35</v>
      </c>
      <c r="B39" s="50"/>
      <c r="C39" s="9">
        <f t="shared" si="4"/>
        <v>364353185</v>
      </c>
      <c r="D39" s="10">
        <f t="shared" si="4"/>
        <v>0</v>
      </c>
      <c r="E39" s="11">
        <f t="shared" si="4"/>
        <v>484532360</v>
      </c>
      <c r="F39" s="11">
        <f t="shared" si="4"/>
        <v>484532360</v>
      </c>
      <c r="G39" s="11">
        <f t="shared" si="4"/>
        <v>0</v>
      </c>
      <c r="H39" s="11">
        <f t="shared" si="4"/>
        <v>1786368</v>
      </c>
      <c r="I39" s="11">
        <f t="shared" si="4"/>
        <v>24543370</v>
      </c>
      <c r="J39" s="11">
        <f t="shared" si="4"/>
        <v>26329738</v>
      </c>
      <c r="K39" s="11">
        <f t="shared" si="4"/>
        <v>12619216</v>
      </c>
      <c r="L39" s="11">
        <f t="shared" si="4"/>
        <v>183250879</v>
      </c>
      <c r="M39" s="11">
        <f t="shared" si="4"/>
        <v>50075462</v>
      </c>
      <c r="N39" s="11">
        <f t="shared" si="4"/>
        <v>245945557</v>
      </c>
      <c r="O39" s="11">
        <f t="shared" si="4"/>
        <v>0</v>
      </c>
      <c r="P39" s="11">
        <f t="shared" si="4"/>
        <v>58390908</v>
      </c>
      <c r="Q39" s="11">
        <f t="shared" si="4"/>
        <v>38526674</v>
      </c>
      <c r="R39" s="11">
        <f t="shared" si="4"/>
        <v>96917582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369192877</v>
      </c>
      <c r="X39" s="11">
        <f t="shared" si="4"/>
        <v>363399270</v>
      </c>
      <c r="Y39" s="11">
        <f t="shared" si="4"/>
        <v>5793607</v>
      </c>
      <c r="Z39" s="2">
        <f t="shared" si="5"/>
        <v>1.5942814084354102</v>
      </c>
      <c r="AA39" s="15">
        <f>AA9+AA24</f>
        <v>484532360</v>
      </c>
    </row>
    <row r="40" spans="1:27" ht="12.75">
      <c r="A40" s="49" t="s">
        <v>36</v>
      </c>
      <c r="B40" s="50"/>
      <c r="C40" s="9">
        <f t="shared" si="4"/>
        <v>442079674</v>
      </c>
      <c r="D40" s="10">
        <f t="shared" si="4"/>
        <v>0</v>
      </c>
      <c r="E40" s="11">
        <f t="shared" si="4"/>
        <v>153449000</v>
      </c>
      <c r="F40" s="11">
        <f t="shared" si="4"/>
        <v>153449000</v>
      </c>
      <c r="G40" s="11">
        <f t="shared" si="4"/>
        <v>0</v>
      </c>
      <c r="H40" s="11">
        <f t="shared" si="4"/>
        <v>0</v>
      </c>
      <c r="I40" s="11">
        <f t="shared" si="4"/>
        <v>900565</v>
      </c>
      <c r="J40" s="11">
        <f t="shared" si="4"/>
        <v>900565</v>
      </c>
      <c r="K40" s="11">
        <f t="shared" si="4"/>
        <v>1100036</v>
      </c>
      <c r="L40" s="11">
        <f t="shared" si="4"/>
        <v>2928026</v>
      </c>
      <c r="M40" s="11">
        <f t="shared" si="4"/>
        <v>7143253</v>
      </c>
      <c r="N40" s="11">
        <f t="shared" si="4"/>
        <v>11171315</v>
      </c>
      <c r="O40" s="11">
        <f t="shared" si="4"/>
        <v>962757</v>
      </c>
      <c r="P40" s="11">
        <f t="shared" si="4"/>
        <v>183343</v>
      </c>
      <c r="Q40" s="11">
        <f t="shared" si="4"/>
        <v>3986970</v>
      </c>
      <c r="R40" s="11">
        <f t="shared" si="4"/>
        <v>5133070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17204950</v>
      </c>
      <c r="X40" s="11">
        <f t="shared" si="4"/>
        <v>115086750</v>
      </c>
      <c r="Y40" s="11">
        <f t="shared" si="4"/>
        <v>-97881800</v>
      </c>
      <c r="Z40" s="2">
        <f t="shared" si="5"/>
        <v>-85.0504510727777</v>
      </c>
      <c r="AA40" s="15">
        <f>AA10+AA25</f>
        <v>153449000</v>
      </c>
    </row>
    <row r="41" spans="1:27" ht="12.75">
      <c r="A41" s="51" t="s">
        <v>37</v>
      </c>
      <c r="B41" s="50"/>
      <c r="C41" s="52">
        <f aca="true" t="shared" si="6" ref="C41:Y41">SUM(C36:C40)</f>
        <v>1382712438</v>
      </c>
      <c r="D41" s="53">
        <f t="shared" si="6"/>
        <v>0</v>
      </c>
      <c r="E41" s="54">
        <f t="shared" si="6"/>
        <v>1400885966</v>
      </c>
      <c r="F41" s="54">
        <f t="shared" si="6"/>
        <v>1400885966</v>
      </c>
      <c r="G41" s="54">
        <f t="shared" si="6"/>
        <v>12505386</v>
      </c>
      <c r="H41" s="54">
        <f t="shared" si="6"/>
        <v>25524704</v>
      </c>
      <c r="I41" s="54">
        <f t="shared" si="6"/>
        <v>99970271</v>
      </c>
      <c r="J41" s="54">
        <f t="shared" si="6"/>
        <v>138000361</v>
      </c>
      <c r="K41" s="54">
        <f t="shared" si="6"/>
        <v>55786488</v>
      </c>
      <c r="L41" s="54">
        <f t="shared" si="6"/>
        <v>242338306</v>
      </c>
      <c r="M41" s="54">
        <f t="shared" si="6"/>
        <v>122852367</v>
      </c>
      <c r="N41" s="54">
        <f t="shared" si="6"/>
        <v>420977161</v>
      </c>
      <c r="O41" s="54">
        <f t="shared" si="6"/>
        <v>48793475</v>
      </c>
      <c r="P41" s="54">
        <f t="shared" si="6"/>
        <v>107399380</v>
      </c>
      <c r="Q41" s="54">
        <f t="shared" si="6"/>
        <v>134821226</v>
      </c>
      <c r="R41" s="54">
        <f t="shared" si="6"/>
        <v>291014081</v>
      </c>
      <c r="S41" s="54">
        <f t="shared" si="6"/>
        <v>0</v>
      </c>
      <c r="T41" s="54">
        <f t="shared" si="6"/>
        <v>0</v>
      </c>
      <c r="U41" s="54">
        <f t="shared" si="6"/>
        <v>0</v>
      </c>
      <c r="V41" s="54">
        <f t="shared" si="6"/>
        <v>0</v>
      </c>
      <c r="W41" s="54">
        <f t="shared" si="6"/>
        <v>849991603</v>
      </c>
      <c r="X41" s="54">
        <f t="shared" si="6"/>
        <v>1050664474</v>
      </c>
      <c r="Y41" s="54">
        <f t="shared" si="6"/>
        <v>-200672871</v>
      </c>
      <c r="Z41" s="55">
        <f t="shared" si="5"/>
        <v>-19.09961514507247</v>
      </c>
      <c r="AA41" s="56">
        <f>SUM(AA36:AA40)</f>
        <v>1400885966</v>
      </c>
    </row>
    <row r="42" spans="1:27" ht="12.75">
      <c r="A42" s="57" t="s">
        <v>38</v>
      </c>
      <c r="B42" s="38"/>
      <c r="C42" s="68">
        <f aca="true" t="shared" si="7" ref="C42:Y48">C12+C27</f>
        <v>133310735</v>
      </c>
      <c r="D42" s="69">
        <f t="shared" si="7"/>
        <v>0</v>
      </c>
      <c r="E42" s="70">
        <f t="shared" si="7"/>
        <v>82546896</v>
      </c>
      <c r="F42" s="70">
        <f t="shared" si="7"/>
        <v>82546896</v>
      </c>
      <c r="G42" s="70">
        <f t="shared" si="7"/>
        <v>0</v>
      </c>
      <c r="H42" s="70">
        <f t="shared" si="7"/>
        <v>0</v>
      </c>
      <c r="I42" s="70">
        <f t="shared" si="7"/>
        <v>1886463</v>
      </c>
      <c r="J42" s="70">
        <f t="shared" si="7"/>
        <v>1886463</v>
      </c>
      <c r="K42" s="70">
        <f t="shared" si="7"/>
        <v>1562867</v>
      </c>
      <c r="L42" s="70">
        <f t="shared" si="7"/>
        <v>6530298</v>
      </c>
      <c r="M42" s="70">
        <f t="shared" si="7"/>
        <v>1132867</v>
      </c>
      <c r="N42" s="70">
        <f t="shared" si="7"/>
        <v>9226032</v>
      </c>
      <c r="O42" s="70">
        <f t="shared" si="7"/>
        <v>2753845</v>
      </c>
      <c r="P42" s="70">
        <f t="shared" si="7"/>
        <v>7342713</v>
      </c>
      <c r="Q42" s="70">
        <f t="shared" si="7"/>
        <v>218388</v>
      </c>
      <c r="R42" s="70">
        <f t="shared" si="7"/>
        <v>10314946</v>
      </c>
      <c r="S42" s="70">
        <f t="shared" si="7"/>
        <v>0</v>
      </c>
      <c r="T42" s="70">
        <f t="shared" si="7"/>
        <v>0</v>
      </c>
      <c r="U42" s="70">
        <f t="shared" si="7"/>
        <v>0</v>
      </c>
      <c r="V42" s="70">
        <f t="shared" si="7"/>
        <v>0</v>
      </c>
      <c r="W42" s="70">
        <f t="shared" si="7"/>
        <v>21427441</v>
      </c>
      <c r="X42" s="70">
        <f t="shared" si="7"/>
        <v>61910172</v>
      </c>
      <c r="Y42" s="70">
        <f t="shared" si="7"/>
        <v>-40482731</v>
      </c>
      <c r="Z42" s="72">
        <f t="shared" si="5"/>
        <v>-65.38946620920387</v>
      </c>
      <c r="AA42" s="71">
        <f aca="true" t="shared" si="8" ref="AA42:AA48">AA12+AA27</f>
        <v>82546896</v>
      </c>
    </row>
    <row r="43" spans="1:27" ht="12.75">
      <c r="A43" s="57" t="s">
        <v>39</v>
      </c>
      <c r="B43" s="38"/>
      <c r="C43" s="73">
        <f t="shared" si="7"/>
        <v>0</v>
      </c>
      <c r="D43" s="74">
        <f t="shared" si="7"/>
        <v>0</v>
      </c>
      <c r="E43" s="75">
        <f t="shared" si="7"/>
        <v>0</v>
      </c>
      <c r="F43" s="75">
        <f t="shared" si="7"/>
        <v>0</v>
      </c>
      <c r="G43" s="75">
        <f t="shared" si="7"/>
        <v>0</v>
      </c>
      <c r="H43" s="75">
        <f t="shared" si="7"/>
        <v>0</v>
      </c>
      <c r="I43" s="75">
        <f t="shared" si="7"/>
        <v>0</v>
      </c>
      <c r="J43" s="75">
        <f t="shared" si="7"/>
        <v>0</v>
      </c>
      <c r="K43" s="75">
        <f t="shared" si="7"/>
        <v>0</v>
      </c>
      <c r="L43" s="75">
        <f t="shared" si="7"/>
        <v>0</v>
      </c>
      <c r="M43" s="75">
        <f t="shared" si="7"/>
        <v>0</v>
      </c>
      <c r="N43" s="75">
        <f t="shared" si="7"/>
        <v>0</v>
      </c>
      <c r="O43" s="75">
        <f t="shared" si="7"/>
        <v>0</v>
      </c>
      <c r="P43" s="75">
        <f t="shared" si="7"/>
        <v>0</v>
      </c>
      <c r="Q43" s="75">
        <f t="shared" si="7"/>
        <v>0</v>
      </c>
      <c r="R43" s="75">
        <f t="shared" si="7"/>
        <v>0</v>
      </c>
      <c r="S43" s="75">
        <f t="shared" si="7"/>
        <v>0</v>
      </c>
      <c r="T43" s="75">
        <f t="shared" si="7"/>
        <v>0</v>
      </c>
      <c r="U43" s="75">
        <f t="shared" si="7"/>
        <v>0</v>
      </c>
      <c r="V43" s="75">
        <f t="shared" si="7"/>
        <v>0</v>
      </c>
      <c r="W43" s="75">
        <f t="shared" si="7"/>
        <v>0</v>
      </c>
      <c r="X43" s="75">
        <f t="shared" si="7"/>
        <v>0</v>
      </c>
      <c r="Y43" s="75">
        <f t="shared" si="7"/>
        <v>0</v>
      </c>
      <c r="Z43" s="76">
        <f t="shared" si="5"/>
        <v>0</v>
      </c>
      <c r="AA43" s="77">
        <f t="shared" si="8"/>
        <v>0</v>
      </c>
    </row>
    <row r="44" spans="1:27" ht="12.75">
      <c r="A44" s="57" t="s">
        <v>40</v>
      </c>
      <c r="B44" s="38"/>
      <c r="C44" s="68">
        <f t="shared" si="7"/>
        <v>0</v>
      </c>
      <c r="D44" s="69">
        <f t="shared" si="7"/>
        <v>0</v>
      </c>
      <c r="E44" s="70">
        <f t="shared" si="7"/>
        <v>0</v>
      </c>
      <c r="F44" s="70">
        <f t="shared" si="7"/>
        <v>0</v>
      </c>
      <c r="G44" s="70">
        <f t="shared" si="7"/>
        <v>0</v>
      </c>
      <c r="H44" s="70">
        <f t="shared" si="7"/>
        <v>0</v>
      </c>
      <c r="I44" s="70">
        <f t="shared" si="7"/>
        <v>0</v>
      </c>
      <c r="J44" s="70">
        <f t="shared" si="7"/>
        <v>0</v>
      </c>
      <c r="K44" s="70">
        <f t="shared" si="7"/>
        <v>0</v>
      </c>
      <c r="L44" s="70">
        <f t="shared" si="7"/>
        <v>0</v>
      </c>
      <c r="M44" s="70">
        <f t="shared" si="7"/>
        <v>0</v>
      </c>
      <c r="N44" s="70">
        <f t="shared" si="7"/>
        <v>0</v>
      </c>
      <c r="O44" s="70">
        <f t="shared" si="7"/>
        <v>0</v>
      </c>
      <c r="P44" s="70">
        <f t="shared" si="7"/>
        <v>0</v>
      </c>
      <c r="Q44" s="70">
        <f t="shared" si="7"/>
        <v>0</v>
      </c>
      <c r="R44" s="70">
        <f t="shared" si="7"/>
        <v>0</v>
      </c>
      <c r="S44" s="70">
        <f t="shared" si="7"/>
        <v>0</v>
      </c>
      <c r="T44" s="70">
        <f t="shared" si="7"/>
        <v>0</v>
      </c>
      <c r="U44" s="70">
        <f t="shared" si="7"/>
        <v>0</v>
      </c>
      <c r="V44" s="70">
        <f t="shared" si="7"/>
        <v>0</v>
      </c>
      <c r="W44" s="70">
        <f t="shared" si="7"/>
        <v>0</v>
      </c>
      <c r="X44" s="70">
        <f t="shared" si="7"/>
        <v>0</v>
      </c>
      <c r="Y44" s="70">
        <f t="shared" si="7"/>
        <v>0</v>
      </c>
      <c r="Z44" s="72">
        <f t="shared" si="5"/>
        <v>0</v>
      </c>
      <c r="AA44" s="71">
        <f t="shared" si="8"/>
        <v>0</v>
      </c>
    </row>
    <row r="45" spans="1:27" ht="12.75">
      <c r="A45" s="57" t="s">
        <v>41</v>
      </c>
      <c r="B45" s="38" t="s">
        <v>42</v>
      </c>
      <c r="C45" s="68">
        <f t="shared" si="7"/>
        <v>160298256</v>
      </c>
      <c r="D45" s="69">
        <f t="shared" si="7"/>
        <v>0</v>
      </c>
      <c r="E45" s="70">
        <f t="shared" si="7"/>
        <v>322661314</v>
      </c>
      <c r="F45" s="70">
        <f t="shared" si="7"/>
        <v>322661314</v>
      </c>
      <c r="G45" s="70">
        <f t="shared" si="7"/>
        <v>6513726</v>
      </c>
      <c r="H45" s="70">
        <f t="shared" si="7"/>
        <v>6098790</v>
      </c>
      <c r="I45" s="70">
        <f t="shared" si="7"/>
        <v>10208758</v>
      </c>
      <c r="J45" s="70">
        <f t="shared" si="7"/>
        <v>22821274</v>
      </c>
      <c r="K45" s="70">
        <f t="shared" si="7"/>
        <v>4614739</v>
      </c>
      <c r="L45" s="70">
        <f t="shared" si="7"/>
        <v>6737978</v>
      </c>
      <c r="M45" s="70">
        <f t="shared" si="7"/>
        <v>2021326</v>
      </c>
      <c r="N45" s="70">
        <f t="shared" si="7"/>
        <v>13374043</v>
      </c>
      <c r="O45" s="70">
        <f t="shared" si="7"/>
        <v>7390412</v>
      </c>
      <c r="P45" s="70">
        <f t="shared" si="7"/>
        <v>4588230</v>
      </c>
      <c r="Q45" s="70">
        <f t="shared" si="7"/>
        <v>4896867</v>
      </c>
      <c r="R45" s="70">
        <f t="shared" si="7"/>
        <v>16875509</v>
      </c>
      <c r="S45" s="70">
        <f t="shared" si="7"/>
        <v>0</v>
      </c>
      <c r="T45" s="70">
        <f t="shared" si="7"/>
        <v>0</v>
      </c>
      <c r="U45" s="70">
        <f t="shared" si="7"/>
        <v>0</v>
      </c>
      <c r="V45" s="70">
        <f t="shared" si="7"/>
        <v>0</v>
      </c>
      <c r="W45" s="70">
        <f t="shared" si="7"/>
        <v>53070826</v>
      </c>
      <c r="X45" s="70">
        <f t="shared" si="7"/>
        <v>241995986</v>
      </c>
      <c r="Y45" s="70">
        <f t="shared" si="7"/>
        <v>-188925160</v>
      </c>
      <c r="Z45" s="72">
        <f t="shared" si="5"/>
        <v>-78.06954285597118</v>
      </c>
      <c r="AA45" s="71">
        <f t="shared" si="8"/>
        <v>322661314</v>
      </c>
    </row>
    <row r="46" spans="1:27" ht="12.75">
      <c r="A46" s="58" t="s">
        <v>43</v>
      </c>
      <c r="B46" s="38"/>
      <c r="C46" s="68">
        <f t="shared" si="7"/>
        <v>0</v>
      </c>
      <c r="D46" s="69">
        <f t="shared" si="7"/>
        <v>0</v>
      </c>
      <c r="E46" s="70">
        <f t="shared" si="7"/>
        <v>0</v>
      </c>
      <c r="F46" s="70">
        <f t="shared" si="7"/>
        <v>0</v>
      </c>
      <c r="G46" s="70">
        <f t="shared" si="7"/>
        <v>0</v>
      </c>
      <c r="H46" s="70">
        <f t="shared" si="7"/>
        <v>0</v>
      </c>
      <c r="I46" s="70">
        <f t="shared" si="7"/>
        <v>0</v>
      </c>
      <c r="J46" s="70">
        <f t="shared" si="7"/>
        <v>0</v>
      </c>
      <c r="K46" s="70">
        <f t="shared" si="7"/>
        <v>0</v>
      </c>
      <c r="L46" s="70">
        <f t="shared" si="7"/>
        <v>0</v>
      </c>
      <c r="M46" s="70">
        <f t="shared" si="7"/>
        <v>0</v>
      </c>
      <c r="N46" s="70">
        <f t="shared" si="7"/>
        <v>0</v>
      </c>
      <c r="O46" s="70">
        <f t="shared" si="7"/>
        <v>0</v>
      </c>
      <c r="P46" s="70">
        <f t="shared" si="7"/>
        <v>0</v>
      </c>
      <c r="Q46" s="70">
        <f t="shared" si="7"/>
        <v>0</v>
      </c>
      <c r="R46" s="70">
        <f t="shared" si="7"/>
        <v>0</v>
      </c>
      <c r="S46" s="70">
        <f t="shared" si="7"/>
        <v>0</v>
      </c>
      <c r="T46" s="70">
        <f t="shared" si="7"/>
        <v>0</v>
      </c>
      <c r="U46" s="70">
        <f t="shared" si="7"/>
        <v>0</v>
      </c>
      <c r="V46" s="70">
        <f t="shared" si="7"/>
        <v>0</v>
      </c>
      <c r="W46" s="70">
        <f t="shared" si="7"/>
        <v>0</v>
      </c>
      <c r="X46" s="70">
        <f t="shared" si="7"/>
        <v>0</v>
      </c>
      <c r="Y46" s="70">
        <f t="shared" si="7"/>
        <v>0</v>
      </c>
      <c r="Z46" s="72">
        <f t="shared" si="5"/>
        <v>0</v>
      </c>
      <c r="AA46" s="71">
        <f t="shared" si="8"/>
        <v>0</v>
      </c>
    </row>
    <row r="47" spans="1:27" ht="12.75">
      <c r="A47" s="57" t="s">
        <v>44</v>
      </c>
      <c r="B47" s="38"/>
      <c r="C47" s="68">
        <f t="shared" si="7"/>
        <v>0</v>
      </c>
      <c r="D47" s="69">
        <f t="shared" si="7"/>
        <v>0</v>
      </c>
      <c r="E47" s="70">
        <f t="shared" si="7"/>
        <v>0</v>
      </c>
      <c r="F47" s="70">
        <f t="shared" si="7"/>
        <v>0</v>
      </c>
      <c r="G47" s="70">
        <f t="shared" si="7"/>
        <v>0</v>
      </c>
      <c r="H47" s="70">
        <f t="shared" si="7"/>
        <v>0</v>
      </c>
      <c r="I47" s="70">
        <f t="shared" si="7"/>
        <v>0</v>
      </c>
      <c r="J47" s="70">
        <f t="shared" si="7"/>
        <v>0</v>
      </c>
      <c r="K47" s="70">
        <f t="shared" si="7"/>
        <v>0</v>
      </c>
      <c r="L47" s="70">
        <f t="shared" si="7"/>
        <v>0</v>
      </c>
      <c r="M47" s="70">
        <f t="shared" si="7"/>
        <v>0</v>
      </c>
      <c r="N47" s="70">
        <f t="shared" si="7"/>
        <v>0</v>
      </c>
      <c r="O47" s="70">
        <f t="shared" si="7"/>
        <v>0</v>
      </c>
      <c r="P47" s="70">
        <f t="shared" si="7"/>
        <v>0</v>
      </c>
      <c r="Q47" s="70">
        <f t="shared" si="7"/>
        <v>0</v>
      </c>
      <c r="R47" s="70">
        <f t="shared" si="7"/>
        <v>0</v>
      </c>
      <c r="S47" s="70">
        <f t="shared" si="7"/>
        <v>0</v>
      </c>
      <c r="T47" s="70">
        <f t="shared" si="7"/>
        <v>0</v>
      </c>
      <c r="U47" s="70">
        <f t="shared" si="7"/>
        <v>0</v>
      </c>
      <c r="V47" s="70">
        <f t="shared" si="7"/>
        <v>0</v>
      </c>
      <c r="W47" s="70">
        <f t="shared" si="7"/>
        <v>0</v>
      </c>
      <c r="X47" s="70">
        <f t="shared" si="7"/>
        <v>0</v>
      </c>
      <c r="Y47" s="70">
        <f t="shared" si="7"/>
        <v>0</v>
      </c>
      <c r="Z47" s="72">
        <f t="shared" si="5"/>
        <v>0</v>
      </c>
      <c r="AA47" s="71">
        <f t="shared" si="8"/>
        <v>0</v>
      </c>
    </row>
    <row r="48" spans="1:27" ht="12.75">
      <c r="A48" s="57" t="s">
        <v>45</v>
      </c>
      <c r="B48" s="38"/>
      <c r="C48" s="68">
        <f t="shared" si="7"/>
        <v>6741419</v>
      </c>
      <c r="D48" s="69">
        <f t="shared" si="7"/>
        <v>0</v>
      </c>
      <c r="E48" s="70">
        <f t="shared" si="7"/>
        <v>0</v>
      </c>
      <c r="F48" s="70">
        <f t="shared" si="7"/>
        <v>0</v>
      </c>
      <c r="G48" s="70">
        <f t="shared" si="7"/>
        <v>0</v>
      </c>
      <c r="H48" s="70">
        <f t="shared" si="7"/>
        <v>0</v>
      </c>
      <c r="I48" s="70">
        <f t="shared" si="7"/>
        <v>0</v>
      </c>
      <c r="J48" s="70">
        <f t="shared" si="7"/>
        <v>0</v>
      </c>
      <c r="K48" s="70">
        <f t="shared" si="7"/>
        <v>0</v>
      </c>
      <c r="L48" s="70">
        <f t="shared" si="7"/>
        <v>0</v>
      </c>
      <c r="M48" s="70">
        <f t="shared" si="7"/>
        <v>0</v>
      </c>
      <c r="N48" s="70">
        <f t="shared" si="7"/>
        <v>0</v>
      </c>
      <c r="O48" s="70">
        <f t="shared" si="7"/>
        <v>0</v>
      </c>
      <c r="P48" s="70">
        <f t="shared" si="7"/>
        <v>0</v>
      </c>
      <c r="Q48" s="70">
        <f t="shared" si="7"/>
        <v>0</v>
      </c>
      <c r="R48" s="70">
        <f t="shared" si="7"/>
        <v>0</v>
      </c>
      <c r="S48" s="70">
        <f t="shared" si="7"/>
        <v>0</v>
      </c>
      <c r="T48" s="70">
        <f t="shared" si="7"/>
        <v>0</v>
      </c>
      <c r="U48" s="70">
        <f t="shared" si="7"/>
        <v>0</v>
      </c>
      <c r="V48" s="70">
        <f t="shared" si="7"/>
        <v>0</v>
      </c>
      <c r="W48" s="70">
        <f t="shared" si="7"/>
        <v>0</v>
      </c>
      <c r="X48" s="70">
        <f t="shared" si="7"/>
        <v>0</v>
      </c>
      <c r="Y48" s="70">
        <f t="shared" si="7"/>
        <v>0</v>
      </c>
      <c r="Z48" s="72">
        <f t="shared" si="5"/>
        <v>0</v>
      </c>
      <c r="AA48" s="71">
        <f t="shared" si="8"/>
        <v>0</v>
      </c>
    </row>
    <row r="49" spans="1:27" ht="12.75">
      <c r="A49" s="78" t="s">
        <v>49</v>
      </c>
      <c r="B49" s="79"/>
      <c r="C49" s="80">
        <f aca="true" t="shared" si="9" ref="C49:Y49">SUM(C41:C48)</f>
        <v>1683062848</v>
      </c>
      <c r="D49" s="81">
        <f t="shared" si="9"/>
        <v>0</v>
      </c>
      <c r="E49" s="82">
        <f t="shared" si="9"/>
        <v>1806094176</v>
      </c>
      <c r="F49" s="82">
        <f t="shared" si="9"/>
        <v>1806094176</v>
      </c>
      <c r="G49" s="82">
        <f t="shared" si="9"/>
        <v>19019112</v>
      </c>
      <c r="H49" s="82">
        <f t="shared" si="9"/>
        <v>31623494</v>
      </c>
      <c r="I49" s="82">
        <f t="shared" si="9"/>
        <v>112065492</v>
      </c>
      <c r="J49" s="82">
        <f t="shared" si="9"/>
        <v>162708098</v>
      </c>
      <c r="K49" s="82">
        <f t="shared" si="9"/>
        <v>61964094</v>
      </c>
      <c r="L49" s="82">
        <f t="shared" si="9"/>
        <v>255606582</v>
      </c>
      <c r="M49" s="82">
        <f t="shared" si="9"/>
        <v>126006560</v>
      </c>
      <c r="N49" s="82">
        <f t="shared" si="9"/>
        <v>443577236</v>
      </c>
      <c r="O49" s="82">
        <f t="shared" si="9"/>
        <v>58937732</v>
      </c>
      <c r="P49" s="82">
        <f t="shared" si="9"/>
        <v>119330323</v>
      </c>
      <c r="Q49" s="82">
        <f t="shared" si="9"/>
        <v>139936481</v>
      </c>
      <c r="R49" s="82">
        <f t="shared" si="9"/>
        <v>318204536</v>
      </c>
      <c r="S49" s="82">
        <f t="shared" si="9"/>
        <v>0</v>
      </c>
      <c r="T49" s="82">
        <f t="shared" si="9"/>
        <v>0</v>
      </c>
      <c r="U49" s="82">
        <f t="shared" si="9"/>
        <v>0</v>
      </c>
      <c r="V49" s="82">
        <f t="shared" si="9"/>
        <v>0</v>
      </c>
      <c r="W49" s="82">
        <f t="shared" si="9"/>
        <v>924489870</v>
      </c>
      <c r="X49" s="82">
        <f t="shared" si="9"/>
        <v>1354570632</v>
      </c>
      <c r="Y49" s="82">
        <f t="shared" si="9"/>
        <v>-430080762</v>
      </c>
      <c r="Z49" s="83">
        <f t="shared" si="5"/>
        <v>-31.750338582565696</v>
      </c>
      <c r="AA49" s="84">
        <f>SUM(AA41:AA48)</f>
        <v>1806094176</v>
      </c>
    </row>
    <row r="50" spans="1:27" ht="4.5" customHeight="1">
      <c r="A50" s="85"/>
      <c r="B50" s="38"/>
      <c r="C50" s="68"/>
      <c r="D50" s="69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2"/>
      <c r="AA50" s="71"/>
    </row>
    <row r="51" spans="1:27" ht="12.75">
      <c r="A51" s="86" t="s">
        <v>50</v>
      </c>
      <c r="B51" s="38"/>
      <c r="C51" s="68">
        <f aca="true" t="shared" si="10" ref="C51:Y51">SUM(C57:C61)</f>
        <v>430904115</v>
      </c>
      <c r="D51" s="69">
        <f t="shared" si="10"/>
        <v>0</v>
      </c>
      <c r="E51" s="70">
        <f t="shared" si="10"/>
        <v>373769684</v>
      </c>
      <c r="F51" s="70">
        <f t="shared" si="10"/>
        <v>373769684</v>
      </c>
      <c r="G51" s="70">
        <f t="shared" si="10"/>
        <v>1942392</v>
      </c>
      <c r="H51" s="70">
        <f t="shared" si="10"/>
        <v>24596505</v>
      </c>
      <c r="I51" s="70">
        <f t="shared" si="10"/>
        <v>25217547</v>
      </c>
      <c r="J51" s="70">
        <f t="shared" si="10"/>
        <v>51756444</v>
      </c>
      <c r="K51" s="70">
        <f t="shared" si="10"/>
        <v>21807349</v>
      </c>
      <c r="L51" s="70">
        <f t="shared" si="10"/>
        <v>15361692</v>
      </c>
      <c r="M51" s="70">
        <f t="shared" si="10"/>
        <v>35249738</v>
      </c>
      <c r="N51" s="70">
        <f t="shared" si="10"/>
        <v>72418779</v>
      </c>
      <c r="O51" s="70">
        <f t="shared" si="10"/>
        <v>20891529</v>
      </c>
      <c r="P51" s="70">
        <f t="shared" si="10"/>
        <v>16585447</v>
      </c>
      <c r="Q51" s="70">
        <f t="shared" si="10"/>
        <v>36050557</v>
      </c>
      <c r="R51" s="70">
        <f t="shared" si="10"/>
        <v>73527533</v>
      </c>
      <c r="S51" s="70">
        <f t="shared" si="10"/>
        <v>0</v>
      </c>
      <c r="T51" s="70">
        <f t="shared" si="10"/>
        <v>0</v>
      </c>
      <c r="U51" s="70">
        <f t="shared" si="10"/>
        <v>0</v>
      </c>
      <c r="V51" s="70">
        <f t="shared" si="10"/>
        <v>0</v>
      </c>
      <c r="W51" s="70">
        <f t="shared" si="10"/>
        <v>197702756</v>
      </c>
      <c r="X51" s="70">
        <f t="shared" si="10"/>
        <v>280327264</v>
      </c>
      <c r="Y51" s="70">
        <f t="shared" si="10"/>
        <v>-82624508</v>
      </c>
      <c r="Z51" s="72">
        <f>+IF(X51&lt;&gt;0,+(Y51/X51)*100,0)</f>
        <v>-29.474303291455804</v>
      </c>
      <c r="AA51" s="71">
        <f>SUM(AA57:AA61)</f>
        <v>373769684</v>
      </c>
    </row>
    <row r="52" spans="1:27" ht="12.75">
      <c r="A52" s="87" t="s">
        <v>32</v>
      </c>
      <c r="B52" s="50"/>
      <c r="C52" s="9"/>
      <c r="D52" s="10"/>
      <c r="E52" s="11">
        <v>49777284</v>
      </c>
      <c r="F52" s="11">
        <v>49777284</v>
      </c>
      <c r="G52" s="11">
        <v>-2896</v>
      </c>
      <c r="H52" s="11">
        <v>970080</v>
      </c>
      <c r="I52" s="11">
        <v>4963804</v>
      </c>
      <c r="J52" s="11">
        <v>5930988</v>
      </c>
      <c r="K52" s="11">
        <v>392597</v>
      </c>
      <c r="L52" s="11">
        <v>2010320</v>
      </c>
      <c r="M52" s="11">
        <v>14343240</v>
      </c>
      <c r="N52" s="11">
        <v>16746157</v>
      </c>
      <c r="O52" s="11">
        <v>2702740</v>
      </c>
      <c r="P52" s="11">
        <v>2131864</v>
      </c>
      <c r="Q52" s="11">
        <v>7884657</v>
      </c>
      <c r="R52" s="11">
        <v>12719261</v>
      </c>
      <c r="S52" s="11"/>
      <c r="T52" s="11"/>
      <c r="U52" s="11"/>
      <c r="V52" s="11"/>
      <c r="W52" s="11">
        <v>35396406</v>
      </c>
      <c r="X52" s="11">
        <v>37332963</v>
      </c>
      <c r="Y52" s="11">
        <v>-1936557</v>
      </c>
      <c r="Z52" s="2">
        <v>-5.19</v>
      </c>
      <c r="AA52" s="15">
        <v>49777284</v>
      </c>
    </row>
    <row r="53" spans="1:27" ht="12.75">
      <c r="A53" s="87" t="s">
        <v>33</v>
      </c>
      <c r="B53" s="50"/>
      <c r="C53" s="9"/>
      <c r="D53" s="10"/>
      <c r="E53" s="11">
        <v>61317857</v>
      </c>
      <c r="F53" s="11">
        <v>61317857</v>
      </c>
      <c r="G53" s="11">
        <v>14127</v>
      </c>
      <c r="H53" s="11">
        <v>276001</v>
      </c>
      <c r="I53" s="11">
        <v>146923</v>
      </c>
      <c r="J53" s="11">
        <v>437051</v>
      </c>
      <c r="K53" s="11">
        <v>379730</v>
      </c>
      <c r="L53" s="11">
        <v>6575</v>
      </c>
      <c r="M53" s="11">
        <v>2290536</v>
      </c>
      <c r="N53" s="11">
        <v>2676841</v>
      </c>
      <c r="O53" s="11">
        <v>3786</v>
      </c>
      <c r="P53" s="11">
        <v>-1171703</v>
      </c>
      <c r="Q53" s="11">
        <v>83524</v>
      </c>
      <c r="R53" s="11">
        <v>-1084393</v>
      </c>
      <c r="S53" s="11"/>
      <c r="T53" s="11"/>
      <c r="U53" s="11"/>
      <c r="V53" s="11"/>
      <c r="W53" s="11">
        <v>2029499</v>
      </c>
      <c r="X53" s="11">
        <v>45988393</v>
      </c>
      <c r="Y53" s="11">
        <v>-43958894</v>
      </c>
      <c r="Z53" s="2">
        <v>-95.59</v>
      </c>
      <c r="AA53" s="15">
        <v>61317857</v>
      </c>
    </row>
    <row r="54" spans="1:27" ht="12.75">
      <c r="A54" s="87" t="s">
        <v>34</v>
      </c>
      <c r="B54" s="50"/>
      <c r="C54" s="9"/>
      <c r="D54" s="10"/>
      <c r="E54" s="11">
        <v>42929109</v>
      </c>
      <c r="F54" s="11">
        <v>42929109</v>
      </c>
      <c r="G54" s="11"/>
      <c r="H54" s="11">
        <v>12553628</v>
      </c>
      <c r="I54" s="11">
        <v>2242103</v>
      </c>
      <c r="J54" s="11">
        <v>14795731</v>
      </c>
      <c r="K54" s="11">
        <v>2697333</v>
      </c>
      <c r="L54" s="11">
        <v>522958</v>
      </c>
      <c r="M54" s="11">
        <v>7190427</v>
      </c>
      <c r="N54" s="11">
        <v>10410718</v>
      </c>
      <c r="O54" s="11">
        <v>5427221</v>
      </c>
      <c r="P54" s="11">
        <v>4794210</v>
      </c>
      <c r="Q54" s="11">
        <v>4310324</v>
      </c>
      <c r="R54" s="11">
        <v>14531755</v>
      </c>
      <c r="S54" s="11"/>
      <c r="T54" s="11"/>
      <c r="U54" s="11"/>
      <c r="V54" s="11"/>
      <c r="W54" s="11">
        <v>39738204</v>
      </c>
      <c r="X54" s="11">
        <v>32196832</v>
      </c>
      <c r="Y54" s="11">
        <v>7541372</v>
      </c>
      <c r="Z54" s="2">
        <v>23.42</v>
      </c>
      <c r="AA54" s="15">
        <v>42929109</v>
      </c>
    </row>
    <row r="55" spans="1:27" ht="12.75">
      <c r="A55" s="87" t="s">
        <v>35</v>
      </c>
      <c r="B55" s="50"/>
      <c r="C55" s="9"/>
      <c r="D55" s="10"/>
      <c r="E55" s="11">
        <v>28174895</v>
      </c>
      <c r="F55" s="11">
        <v>28174895</v>
      </c>
      <c r="G55" s="11"/>
      <c r="H55" s="11">
        <v>3564269</v>
      </c>
      <c r="I55" s="11">
        <v>781458</v>
      </c>
      <c r="J55" s="11">
        <v>4345727</v>
      </c>
      <c r="K55" s="11">
        <v>751584</v>
      </c>
      <c r="L55" s="11"/>
      <c r="M55" s="11">
        <v>924651</v>
      </c>
      <c r="N55" s="11">
        <v>1676235</v>
      </c>
      <c r="O55" s="11"/>
      <c r="P55" s="11">
        <v>903197</v>
      </c>
      <c r="Q55" s="11">
        <v>4648257</v>
      </c>
      <c r="R55" s="11">
        <v>5551454</v>
      </c>
      <c r="S55" s="11"/>
      <c r="T55" s="11"/>
      <c r="U55" s="11"/>
      <c r="V55" s="11"/>
      <c r="W55" s="11">
        <v>11573416</v>
      </c>
      <c r="X55" s="11">
        <v>21131171</v>
      </c>
      <c r="Y55" s="11">
        <v>-9557755</v>
      </c>
      <c r="Z55" s="2">
        <v>-45.23</v>
      </c>
      <c r="AA55" s="15">
        <v>28174895</v>
      </c>
    </row>
    <row r="56" spans="1:27" ht="12.75">
      <c r="A56" s="87" t="s">
        <v>36</v>
      </c>
      <c r="B56" s="50"/>
      <c r="C56" s="9">
        <v>395291191</v>
      </c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2.75">
      <c r="A57" s="88" t="s">
        <v>37</v>
      </c>
      <c r="B57" s="50"/>
      <c r="C57" s="52">
        <f aca="true" t="shared" si="11" ref="C57:Y57">SUM(C52:C56)</f>
        <v>395291191</v>
      </c>
      <c r="D57" s="53">
        <f t="shared" si="11"/>
        <v>0</v>
      </c>
      <c r="E57" s="54">
        <f t="shared" si="11"/>
        <v>182199145</v>
      </c>
      <c r="F57" s="54">
        <f t="shared" si="11"/>
        <v>182199145</v>
      </c>
      <c r="G57" s="54">
        <f t="shared" si="11"/>
        <v>11231</v>
      </c>
      <c r="H57" s="54">
        <f t="shared" si="11"/>
        <v>17363978</v>
      </c>
      <c r="I57" s="54">
        <f t="shared" si="11"/>
        <v>8134288</v>
      </c>
      <c r="J57" s="54">
        <f t="shared" si="11"/>
        <v>25509497</v>
      </c>
      <c r="K57" s="54">
        <f t="shared" si="11"/>
        <v>4221244</v>
      </c>
      <c r="L57" s="54">
        <f t="shared" si="11"/>
        <v>2539853</v>
      </c>
      <c r="M57" s="54">
        <f t="shared" si="11"/>
        <v>24748854</v>
      </c>
      <c r="N57" s="54">
        <f t="shared" si="11"/>
        <v>31509951</v>
      </c>
      <c r="O57" s="54">
        <f t="shared" si="11"/>
        <v>8133747</v>
      </c>
      <c r="P57" s="54">
        <f t="shared" si="11"/>
        <v>6657568</v>
      </c>
      <c r="Q57" s="54">
        <f t="shared" si="11"/>
        <v>16926762</v>
      </c>
      <c r="R57" s="54">
        <f t="shared" si="11"/>
        <v>31718077</v>
      </c>
      <c r="S57" s="54">
        <f t="shared" si="11"/>
        <v>0</v>
      </c>
      <c r="T57" s="54">
        <f t="shared" si="11"/>
        <v>0</v>
      </c>
      <c r="U57" s="54">
        <f t="shared" si="11"/>
        <v>0</v>
      </c>
      <c r="V57" s="54">
        <f t="shared" si="11"/>
        <v>0</v>
      </c>
      <c r="W57" s="54">
        <f t="shared" si="11"/>
        <v>88737525</v>
      </c>
      <c r="X57" s="54">
        <f t="shared" si="11"/>
        <v>136649359</v>
      </c>
      <c r="Y57" s="54">
        <f t="shared" si="11"/>
        <v>-47911834</v>
      </c>
      <c r="Z57" s="55">
        <f>+IF(X57&lt;&gt;0,+(Y57/X57)*100,0)</f>
        <v>-35.06187979996306</v>
      </c>
      <c r="AA57" s="56">
        <f>SUM(AA52:AA56)</f>
        <v>182199145</v>
      </c>
    </row>
    <row r="58" spans="1:27" ht="12.75">
      <c r="A58" s="89" t="s">
        <v>38</v>
      </c>
      <c r="B58" s="38"/>
      <c r="C58" s="9">
        <v>771051</v>
      </c>
      <c r="D58" s="10"/>
      <c r="E58" s="11">
        <v>39021750</v>
      </c>
      <c r="F58" s="11">
        <v>39021750</v>
      </c>
      <c r="G58" s="11"/>
      <c r="H58" s="11">
        <v>695459</v>
      </c>
      <c r="I58" s="11">
        <v>2019980</v>
      </c>
      <c r="J58" s="11">
        <v>2715439</v>
      </c>
      <c r="K58" s="11">
        <v>5225096</v>
      </c>
      <c r="L58" s="11">
        <v>3404336</v>
      </c>
      <c r="M58" s="11">
        <v>1737381</v>
      </c>
      <c r="N58" s="11">
        <v>10366813</v>
      </c>
      <c r="O58" s="11">
        <v>3416230</v>
      </c>
      <c r="P58" s="11">
        <v>2753447</v>
      </c>
      <c r="Q58" s="11">
        <v>3872656</v>
      </c>
      <c r="R58" s="11">
        <v>10042333</v>
      </c>
      <c r="S58" s="11"/>
      <c r="T58" s="11"/>
      <c r="U58" s="11"/>
      <c r="V58" s="11"/>
      <c r="W58" s="11">
        <v>23124585</v>
      </c>
      <c r="X58" s="11">
        <v>29266313</v>
      </c>
      <c r="Y58" s="11">
        <v>-6141728</v>
      </c>
      <c r="Z58" s="2">
        <v>-20.99</v>
      </c>
      <c r="AA58" s="15">
        <v>39021750</v>
      </c>
    </row>
    <row r="59" spans="1:27" ht="12.75">
      <c r="A59" s="89" t="s">
        <v>39</v>
      </c>
      <c r="B59" s="38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2.75">
      <c r="A60" s="89" t="s">
        <v>40</v>
      </c>
      <c r="B60" s="38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2.75">
      <c r="A61" s="89" t="s">
        <v>41</v>
      </c>
      <c r="B61" s="38" t="s">
        <v>51</v>
      </c>
      <c r="C61" s="9">
        <v>34841873</v>
      </c>
      <c r="D61" s="10"/>
      <c r="E61" s="11">
        <v>152548789</v>
      </c>
      <c r="F61" s="11">
        <v>152548789</v>
      </c>
      <c r="G61" s="11">
        <v>1931161</v>
      </c>
      <c r="H61" s="11">
        <v>6537068</v>
      </c>
      <c r="I61" s="11">
        <v>15063279</v>
      </c>
      <c r="J61" s="11">
        <v>23531508</v>
      </c>
      <c r="K61" s="11">
        <v>12361009</v>
      </c>
      <c r="L61" s="11">
        <v>9417503</v>
      </c>
      <c r="M61" s="11">
        <v>8763503</v>
      </c>
      <c r="N61" s="11">
        <v>30542015</v>
      </c>
      <c r="O61" s="11">
        <v>9341552</v>
      </c>
      <c r="P61" s="11">
        <v>7174432</v>
      </c>
      <c r="Q61" s="11">
        <v>15251139</v>
      </c>
      <c r="R61" s="11">
        <v>31767123</v>
      </c>
      <c r="S61" s="11"/>
      <c r="T61" s="11"/>
      <c r="U61" s="11"/>
      <c r="V61" s="11"/>
      <c r="W61" s="11">
        <v>85840646</v>
      </c>
      <c r="X61" s="11">
        <v>114411592</v>
      </c>
      <c r="Y61" s="11">
        <v>-28570946</v>
      </c>
      <c r="Z61" s="2">
        <v>-24.97</v>
      </c>
      <c r="AA61" s="15">
        <v>152548789</v>
      </c>
    </row>
    <row r="62" spans="1:27" ht="4.5" customHeight="1">
      <c r="A62" s="90"/>
      <c r="B62" s="91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92"/>
      <c r="B63" s="93"/>
      <c r="C63" s="94"/>
      <c r="D63" s="40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5"/>
      <c r="AA63" s="43"/>
    </row>
    <row r="64" spans="1:27" ht="12.75">
      <c r="A64" s="95" t="s">
        <v>52</v>
      </c>
      <c r="B64" s="96"/>
      <c r="C64" s="97"/>
      <c r="D64" s="98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2"/>
      <c r="AA64" s="100"/>
    </row>
    <row r="65" spans="1:27" ht="12.75">
      <c r="A65" s="89" t="s">
        <v>53</v>
      </c>
      <c r="B65" s="96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2.75">
      <c r="A66" s="89" t="s">
        <v>54</v>
      </c>
      <c r="B66" s="96"/>
      <c r="C66" s="12"/>
      <c r="D66" s="13"/>
      <c r="E66" s="14">
        <v>36068430</v>
      </c>
      <c r="F66" s="14"/>
      <c r="G66" s="14">
        <v>1942393</v>
      </c>
      <c r="H66" s="14">
        <v>1157272</v>
      </c>
      <c r="I66" s="14">
        <v>1097564</v>
      </c>
      <c r="J66" s="14">
        <v>4197229</v>
      </c>
      <c r="K66" s="14">
        <v>2434222</v>
      </c>
      <c r="L66" s="14">
        <v>2406308</v>
      </c>
      <c r="M66" s="14">
        <v>2326895</v>
      </c>
      <c r="N66" s="14">
        <v>7167425</v>
      </c>
      <c r="O66" s="14">
        <v>1801795</v>
      </c>
      <c r="P66" s="14">
        <v>974369</v>
      </c>
      <c r="Q66" s="14">
        <v>1394515</v>
      </c>
      <c r="R66" s="14">
        <v>4170679</v>
      </c>
      <c r="S66" s="14"/>
      <c r="T66" s="14"/>
      <c r="U66" s="14"/>
      <c r="V66" s="14"/>
      <c r="W66" s="14">
        <v>15535333</v>
      </c>
      <c r="X66" s="14"/>
      <c r="Y66" s="14">
        <v>15535333</v>
      </c>
      <c r="Z66" s="2"/>
      <c r="AA66" s="22"/>
    </row>
    <row r="67" spans="1:27" ht="12.75">
      <c r="A67" s="89" t="s">
        <v>55</v>
      </c>
      <c r="B67" s="96"/>
      <c r="C67" s="9"/>
      <c r="D67" s="10"/>
      <c r="E67" s="11">
        <v>337914160</v>
      </c>
      <c r="F67" s="11"/>
      <c r="G67" s="11"/>
      <c r="H67" s="11">
        <v>23439233</v>
      </c>
      <c r="I67" s="11">
        <v>24119981</v>
      </c>
      <c r="J67" s="11">
        <v>47559214</v>
      </c>
      <c r="K67" s="11">
        <v>19373124</v>
      </c>
      <c r="L67" s="11">
        <v>12955383</v>
      </c>
      <c r="M67" s="11">
        <v>32922843</v>
      </c>
      <c r="N67" s="11">
        <v>65251350</v>
      </c>
      <c r="O67" s="11">
        <v>18820598</v>
      </c>
      <c r="P67" s="11">
        <v>14978277</v>
      </c>
      <c r="Q67" s="11">
        <v>30128902</v>
      </c>
      <c r="R67" s="11">
        <v>63927777</v>
      </c>
      <c r="S67" s="11"/>
      <c r="T67" s="11"/>
      <c r="U67" s="11"/>
      <c r="V67" s="11"/>
      <c r="W67" s="11">
        <v>176738341</v>
      </c>
      <c r="X67" s="11"/>
      <c r="Y67" s="11">
        <v>176738341</v>
      </c>
      <c r="Z67" s="2"/>
      <c r="AA67" s="15"/>
    </row>
    <row r="68" spans="1:27" ht="12.75">
      <c r="A68" s="89" t="s">
        <v>56</v>
      </c>
      <c r="B68" s="96"/>
      <c r="C68" s="9"/>
      <c r="D68" s="10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2"/>
      <c r="AA68" s="15"/>
    </row>
    <row r="69" spans="1:27" ht="12.75">
      <c r="A69" s="101" t="s">
        <v>57</v>
      </c>
      <c r="B69" s="79"/>
      <c r="C69" s="80">
        <f aca="true" t="shared" si="12" ref="C69:Y69">SUM(C65:C68)</f>
        <v>0</v>
      </c>
      <c r="D69" s="81">
        <f t="shared" si="12"/>
        <v>0</v>
      </c>
      <c r="E69" s="82">
        <f t="shared" si="12"/>
        <v>373982590</v>
      </c>
      <c r="F69" s="82">
        <f t="shared" si="12"/>
        <v>0</v>
      </c>
      <c r="G69" s="82">
        <f t="shared" si="12"/>
        <v>1942393</v>
      </c>
      <c r="H69" s="82">
        <f t="shared" si="12"/>
        <v>24596505</v>
      </c>
      <c r="I69" s="82">
        <f t="shared" si="12"/>
        <v>25217545</v>
      </c>
      <c r="J69" s="82">
        <f t="shared" si="12"/>
        <v>51756443</v>
      </c>
      <c r="K69" s="82">
        <f t="shared" si="12"/>
        <v>21807346</v>
      </c>
      <c r="L69" s="82">
        <f t="shared" si="12"/>
        <v>15361691</v>
      </c>
      <c r="M69" s="82">
        <f t="shared" si="12"/>
        <v>35249738</v>
      </c>
      <c r="N69" s="82">
        <f t="shared" si="12"/>
        <v>72418775</v>
      </c>
      <c r="O69" s="82">
        <f t="shared" si="12"/>
        <v>20622393</v>
      </c>
      <c r="P69" s="82">
        <f t="shared" si="12"/>
        <v>15952646</v>
      </c>
      <c r="Q69" s="82">
        <f t="shared" si="12"/>
        <v>31523417</v>
      </c>
      <c r="R69" s="82">
        <f t="shared" si="12"/>
        <v>68098456</v>
      </c>
      <c r="S69" s="82">
        <f t="shared" si="12"/>
        <v>0</v>
      </c>
      <c r="T69" s="82">
        <f t="shared" si="12"/>
        <v>0</v>
      </c>
      <c r="U69" s="82">
        <f t="shared" si="12"/>
        <v>0</v>
      </c>
      <c r="V69" s="82">
        <f t="shared" si="12"/>
        <v>0</v>
      </c>
      <c r="W69" s="82">
        <f t="shared" si="12"/>
        <v>192273674</v>
      </c>
      <c r="X69" s="82">
        <f t="shared" si="12"/>
        <v>0</v>
      </c>
      <c r="Y69" s="82">
        <f t="shared" si="12"/>
        <v>192273674</v>
      </c>
      <c r="Z69" s="83">
        <f>+IF(X69&lt;&gt;0,+(Y69/X69)*100,0)</f>
        <v>0</v>
      </c>
      <c r="AA69" s="84">
        <f>SUM(AA65:AA68)</f>
        <v>0</v>
      </c>
    </row>
    <row r="70" spans="1:27" ht="12.75">
      <c r="A70" s="6" t="s">
        <v>66</v>
      </c>
      <c r="B70" s="102"/>
      <c r="C70" s="102"/>
      <c r="D70" s="102"/>
      <c r="E70" s="102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</row>
    <row r="71" spans="1:27" ht="12.75">
      <c r="A71" s="7" t="s">
        <v>67</v>
      </c>
      <c r="B71" s="102"/>
      <c r="C71" s="102"/>
      <c r="D71" s="102"/>
      <c r="E71" s="102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2.75">
      <c r="A72" s="7" t="s">
        <v>68</v>
      </c>
      <c r="B72" s="102"/>
      <c r="C72" s="102"/>
      <c r="D72" s="102"/>
      <c r="E72" s="102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2.75">
      <c r="A73" s="8" t="s">
        <v>69</v>
      </c>
      <c r="B73" s="102"/>
      <c r="C73" s="102"/>
      <c r="D73" s="102"/>
      <c r="E73" s="102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2.75">
      <c r="A74" s="102"/>
      <c r="B74" s="102"/>
      <c r="C74" s="102"/>
      <c r="D74" s="102"/>
      <c r="E74" s="102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7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5" t="s">
        <v>60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</row>
    <row r="2" spans="1:27" ht="24.75" customHeight="1">
      <c r="A2" s="26" t="s">
        <v>1</v>
      </c>
      <c r="B2" s="1" t="s">
        <v>71</v>
      </c>
      <c r="C2" s="27" t="s">
        <v>2</v>
      </c>
      <c r="D2" s="28" t="s">
        <v>3</v>
      </c>
      <c r="E2" s="29" t="s">
        <v>4</v>
      </c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7"/>
    </row>
    <row r="3" spans="1:27" ht="24.75" customHeight="1">
      <c r="A3" s="30" t="s">
        <v>5</v>
      </c>
      <c r="B3" s="31" t="s">
        <v>70</v>
      </c>
      <c r="C3" s="32" t="s">
        <v>6</v>
      </c>
      <c r="D3" s="33" t="s">
        <v>6</v>
      </c>
      <c r="E3" s="34" t="s">
        <v>7</v>
      </c>
      <c r="F3" s="35" t="s">
        <v>8</v>
      </c>
      <c r="G3" s="36" t="s">
        <v>9</v>
      </c>
      <c r="H3" s="34" t="s">
        <v>10</v>
      </c>
      <c r="I3" s="34" t="s">
        <v>11</v>
      </c>
      <c r="J3" s="35" t="s">
        <v>12</v>
      </c>
      <c r="K3" s="36" t="s">
        <v>13</v>
      </c>
      <c r="L3" s="34" t="s">
        <v>14</v>
      </c>
      <c r="M3" s="34" t="s">
        <v>15</v>
      </c>
      <c r="N3" s="35" t="s">
        <v>16</v>
      </c>
      <c r="O3" s="36" t="s">
        <v>17</v>
      </c>
      <c r="P3" s="34" t="s">
        <v>18</v>
      </c>
      <c r="Q3" s="36" t="s">
        <v>19</v>
      </c>
      <c r="R3" s="34" t="s">
        <v>20</v>
      </c>
      <c r="S3" s="34" t="s">
        <v>21</v>
      </c>
      <c r="T3" s="35" t="s">
        <v>22</v>
      </c>
      <c r="U3" s="36" t="s">
        <v>23</v>
      </c>
      <c r="V3" s="34" t="s">
        <v>24</v>
      </c>
      <c r="W3" s="34" t="s">
        <v>25</v>
      </c>
      <c r="X3" s="35" t="s">
        <v>26</v>
      </c>
      <c r="Y3" s="36" t="s">
        <v>27</v>
      </c>
      <c r="Z3" s="34" t="s">
        <v>28</v>
      </c>
      <c r="AA3" s="32" t="s">
        <v>29</v>
      </c>
    </row>
    <row r="4" spans="1:27" ht="12.75">
      <c r="A4" s="37" t="s">
        <v>30</v>
      </c>
      <c r="B4" s="38"/>
      <c r="C4" s="39"/>
      <c r="D4" s="40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2"/>
      <c r="AA4" s="43"/>
    </row>
    <row r="5" spans="1:27" ht="12.75">
      <c r="A5" s="44" t="s">
        <v>31</v>
      </c>
      <c r="B5" s="38"/>
      <c r="C5" s="39">
        <f aca="true" t="shared" si="0" ref="C5:Y5">SUM(C11:C18)</f>
        <v>2165014195</v>
      </c>
      <c r="D5" s="45">
        <f t="shared" si="0"/>
        <v>0</v>
      </c>
      <c r="E5" s="46">
        <f t="shared" si="0"/>
        <v>3086265362</v>
      </c>
      <c r="F5" s="46">
        <f t="shared" si="0"/>
        <v>3022337238</v>
      </c>
      <c r="G5" s="46">
        <f t="shared" si="0"/>
        <v>110611095</v>
      </c>
      <c r="H5" s="46">
        <f t="shared" si="0"/>
        <v>7225482</v>
      </c>
      <c r="I5" s="46">
        <f t="shared" si="0"/>
        <v>250970137</v>
      </c>
      <c r="J5" s="46">
        <f t="shared" si="0"/>
        <v>368806714</v>
      </c>
      <c r="K5" s="46">
        <f t="shared" si="0"/>
        <v>205617218</v>
      </c>
      <c r="L5" s="46">
        <f t="shared" si="0"/>
        <v>262250814</v>
      </c>
      <c r="M5" s="46">
        <f t="shared" si="0"/>
        <v>365218519</v>
      </c>
      <c r="N5" s="46">
        <f t="shared" si="0"/>
        <v>833086551</v>
      </c>
      <c r="O5" s="46">
        <f t="shared" si="0"/>
        <v>136992532</v>
      </c>
      <c r="P5" s="46">
        <f t="shared" si="0"/>
        <v>258998428</v>
      </c>
      <c r="Q5" s="46">
        <f t="shared" si="0"/>
        <v>310753047</v>
      </c>
      <c r="R5" s="46">
        <f t="shared" si="0"/>
        <v>706744007</v>
      </c>
      <c r="S5" s="46">
        <f t="shared" si="0"/>
        <v>0</v>
      </c>
      <c r="T5" s="46">
        <f t="shared" si="0"/>
        <v>0</v>
      </c>
      <c r="U5" s="46">
        <f t="shared" si="0"/>
        <v>0</v>
      </c>
      <c r="V5" s="46">
        <f t="shared" si="0"/>
        <v>0</v>
      </c>
      <c r="W5" s="46">
        <f t="shared" si="0"/>
        <v>1908637272</v>
      </c>
      <c r="X5" s="46">
        <f t="shared" si="0"/>
        <v>2266752929</v>
      </c>
      <c r="Y5" s="46">
        <f t="shared" si="0"/>
        <v>-358115657</v>
      </c>
      <c r="Z5" s="47">
        <f>+IF(X5&lt;&gt;0,+(Y5/X5)*100,0)</f>
        <v>-15.798618915118649</v>
      </c>
      <c r="AA5" s="48">
        <f>SUM(AA11:AA18)</f>
        <v>3022337238</v>
      </c>
    </row>
    <row r="6" spans="1:27" ht="12.75">
      <c r="A6" s="49" t="s">
        <v>32</v>
      </c>
      <c r="B6" s="50"/>
      <c r="C6" s="9">
        <v>788866748</v>
      </c>
      <c r="D6" s="10"/>
      <c r="E6" s="11">
        <v>1069579000</v>
      </c>
      <c r="F6" s="11">
        <v>332258415</v>
      </c>
      <c r="G6" s="11"/>
      <c r="H6" s="11">
        <v>1984210</v>
      </c>
      <c r="I6" s="11">
        <v>94307283</v>
      </c>
      <c r="J6" s="11">
        <v>96291493</v>
      </c>
      <c r="K6" s="11">
        <v>39285170</v>
      </c>
      <c r="L6" s="11">
        <v>108924487</v>
      </c>
      <c r="M6" s="11">
        <v>85163071</v>
      </c>
      <c r="N6" s="11">
        <v>233372728</v>
      </c>
      <c r="O6" s="11">
        <v>84961999</v>
      </c>
      <c r="P6" s="11">
        <v>55977443</v>
      </c>
      <c r="Q6" s="11">
        <v>59425332</v>
      </c>
      <c r="R6" s="11">
        <v>200364774</v>
      </c>
      <c r="S6" s="11"/>
      <c r="T6" s="11"/>
      <c r="U6" s="11"/>
      <c r="V6" s="11"/>
      <c r="W6" s="11">
        <v>530028995</v>
      </c>
      <c r="X6" s="11">
        <v>249193811</v>
      </c>
      <c r="Y6" s="11">
        <v>280835184</v>
      </c>
      <c r="Z6" s="2">
        <v>112.7</v>
      </c>
      <c r="AA6" s="15">
        <v>332258415</v>
      </c>
    </row>
    <row r="7" spans="1:27" ht="12.75">
      <c r="A7" s="49" t="s">
        <v>33</v>
      </c>
      <c r="B7" s="50"/>
      <c r="C7" s="9">
        <v>390713328</v>
      </c>
      <c r="D7" s="10"/>
      <c r="E7" s="11">
        <v>503429000</v>
      </c>
      <c r="F7" s="11">
        <v>527129000</v>
      </c>
      <c r="G7" s="11">
        <v>325502</v>
      </c>
      <c r="H7" s="11">
        <v>7735697</v>
      </c>
      <c r="I7" s="11">
        <v>13527708</v>
      </c>
      <c r="J7" s="11">
        <v>21588907</v>
      </c>
      <c r="K7" s="11">
        <v>12831306</v>
      </c>
      <c r="L7" s="11">
        <v>7557664</v>
      </c>
      <c r="M7" s="11">
        <v>16077695</v>
      </c>
      <c r="N7" s="11">
        <v>36466665</v>
      </c>
      <c r="O7" s="11">
        <v>6181001</v>
      </c>
      <c r="P7" s="11">
        <v>33421427</v>
      </c>
      <c r="Q7" s="11">
        <v>57579695</v>
      </c>
      <c r="R7" s="11">
        <v>97182123</v>
      </c>
      <c r="S7" s="11"/>
      <c r="T7" s="11"/>
      <c r="U7" s="11"/>
      <c r="V7" s="11"/>
      <c r="W7" s="11">
        <v>155237695</v>
      </c>
      <c r="X7" s="11">
        <v>395346750</v>
      </c>
      <c r="Y7" s="11">
        <v>-240109055</v>
      </c>
      <c r="Z7" s="2">
        <v>-60.73</v>
      </c>
      <c r="AA7" s="15">
        <v>527129000</v>
      </c>
    </row>
    <row r="8" spans="1:27" ht="12.75">
      <c r="A8" s="49" t="s">
        <v>34</v>
      </c>
      <c r="B8" s="50"/>
      <c r="C8" s="9">
        <v>204276039</v>
      </c>
      <c r="D8" s="10"/>
      <c r="E8" s="11">
        <v>170000000</v>
      </c>
      <c r="F8" s="11">
        <v>246975269</v>
      </c>
      <c r="G8" s="11"/>
      <c r="H8" s="11">
        <v>161700</v>
      </c>
      <c r="I8" s="11">
        <v>12575877</v>
      </c>
      <c r="J8" s="11">
        <v>12737577</v>
      </c>
      <c r="K8" s="11">
        <v>10679503</v>
      </c>
      <c r="L8" s="11">
        <v>14869122</v>
      </c>
      <c r="M8" s="11">
        <v>14662537</v>
      </c>
      <c r="N8" s="11">
        <v>40211162</v>
      </c>
      <c r="O8" s="11">
        <v>1454183</v>
      </c>
      <c r="P8" s="11">
        <v>9355992</v>
      </c>
      <c r="Q8" s="11">
        <v>14710601</v>
      </c>
      <c r="R8" s="11">
        <v>25520776</v>
      </c>
      <c r="S8" s="11"/>
      <c r="T8" s="11"/>
      <c r="U8" s="11"/>
      <c r="V8" s="11"/>
      <c r="W8" s="11">
        <v>78469515</v>
      </c>
      <c r="X8" s="11">
        <v>185231452</v>
      </c>
      <c r="Y8" s="11">
        <v>-106761937</v>
      </c>
      <c r="Z8" s="2">
        <v>-57.64</v>
      </c>
      <c r="AA8" s="15">
        <v>246975269</v>
      </c>
    </row>
    <row r="9" spans="1:27" ht="12.75">
      <c r="A9" s="49" t="s">
        <v>35</v>
      </c>
      <c r="B9" s="50"/>
      <c r="C9" s="9">
        <v>126125507</v>
      </c>
      <c r="D9" s="10"/>
      <c r="E9" s="11">
        <v>73300000</v>
      </c>
      <c r="F9" s="11"/>
      <c r="G9" s="11"/>
      <c r="H9" s="11"/>
      <c r="I9" s="11">
        <v>5129484</v>
      </c>
      <c r="J9" s="11">
        <v>5129484</v>
      </c>
      <c r="K9" s="11">
        <v>7943423</v>
      </c>
      <c r="L9" s="11">
        <v>9173602</v>
      </c>
      <c r="M9" s="11">
        <v>13524556</v>
      </c>
      <c r="N9" s="11">
        <v>30641581</v>
      </c>
      <c r="O9" s="11">
        <v>4481745</v>
      </c>
      <c r="P9" s="11">
        <v>4772832</v>
      </c>
      <c r="Q9" s="11">
        <v>6829531</v>
      </c>
      <c r="R9" s="11">
        <v>16084108</v>
      </c>
      <c r="S9" s="11"/>
      <c r="T9" s="11"/>
      <c r="U9" s="11"/>
      <c r="V9" s="11"/>
      <c r="W9" s="11">
        <v>51855173</v>
      </c>
      <c r="X9" s="11"/>
      <c r="Y9" s="11">
        <v>51855173</v>
      </c>
      <c r="Z9" s="2"/>
      <c r="AA9" s="15"/>
    </row>
    <row r="10" spans="1:27" ht="12.75">
      <c r="A10" s="49" t="s">
        <v>36</v>
      </c>
      <c r="B10" s="50"/>
      <c r="C10" s="9">
        <v>338623235</v>
      </c>
      <c r="D10" s="10"/>
      <c r="E10" s="11">
        <v>230500000</v>
      </c>
      <c r="F10" s="11">
        <v>673461885</v>
      </c>
      <c r="G10" s="11">
        <v>77250</v>
      </c>
      <c r="H10" s="11">
        <v>7438408</v>
      </c>
      <c r="I10" s="11">
        <v>94118685</v>
      </c>
      <c r="J10" s="11">
        <v>101634343</v>
      </c>
      <c r="K10" s="11">
        <v>69235747</v>
      </c>
      <c r="L10" s="11">
        <v>65147869</v>
      </c>
      <c r="M10" s="11">
        <v>162348728</v>
      </c>
      <c r="N10" s="11">
        <v>296732344</v>
      </c>
      <c r="O10" s="11">
        <v>-39545741</v>
      </c>
      <c r="P10" s="11">
        <v>88802895</v>
      </c>
      <c r="Q10" s="11">
        <v>93891869</v>
      </c>
      <c r="R10" s="11">
        <v>143149023</v>
      </c>
      <c r="S10" s="11"/>
      <c r="T10" s="11"/>
      <c r="U10" s="11"/>
      <c r="V10" s="11"/>
      <c r="W10" s="11">
        <v>541515710</v>
      </c>
      <c r="X10" s="11">
        <v>505096414</v>
      </c>
      <c r="Y10" s="11">
        <v>36419296</v>
      </c>
      <c r="Z10" s="2">
        <v>7.21</v>
      </c>
      <c r="AA10" s="15">
        <v>673461885</v>
      </c>
    </row>
    <row r="11" spans="1:27" ht="12.75">
      <c r="A11" s="51" t="s">
        <v>37</v>
      </c>
      <c r="B11" s="50"/>
      <c r="C11" s="52">
        <f aca="true" t="shared" si="1" ref="C11:Y11">SUM(C6:C10)</f>
        <v>1848604857</v>
      </c>
      <c r="D11" s="53">
        <f t="shared" si="1"/>
        <v>0</v>
      </c>
      <c r="E11" s="54">
        <f t="shared" si="1"/>
        <v>2046808000</v>
      </c>
      <c r="F11" s="54">
        <f t="shared" si="1"/>
        <v>1779824569</v>
      </c>
      <c r="G11" s="54">
        <f t="shared" si="1"/>
        <v>402752</v>
      </c>
      <c r="H11" s="54">
        <f t="shared" si="1"/>
        <v>17320015</v>
      </c>
      <c r="I11" s="54">
        <f t="shared" si="1"/>
        <v>219659037</v>
      </c>
      <c r="J11" s="54">
        <f t="shared" si="1"/>
        <v>237381804</v>
      </c>
      <c r="K11" s="54">
        <f t="shared" si="1"/>
        <v>139975149</v>
      </c>
      <c r="L11" s="54">
        <f t="shared" si="1"/>
        <v>205672744</v>
      </c>
      <c r="M11" s="54">
        <f t="shared" si="1"/>
        <v>291776587</v>
      </c>
      <c r="N11" s="54">
        <f t="shared" si="1"/>
        <v>637424480</v>
      </c>
      <c r="O11" s="54">
        <f t="shared" si="1"/>
        <v>57533187</v>
      </c>
      <c r="P11" s="54">
        <f t="shared" si="1"/>
        <v>192330589</v>
      </c>
      <c r="Q11" s="54">
        <f t="shared" si="1"/>
        <v>232437028</v>
      </c>
      <c r="R11" s="54">
        <f t="shared" si="1"/>
        <v>482300804</v>
      </c>
      <c r="S11" s="54">
        <f t="shared" si="1"/>
        <v>0</v>
      </c>
      <c r="T11" s="54">
        <f t="shared" si="1"/>
        <v>0</v>
      </c>
      <c r="U11" s="54">
        <f t="shared" si="1"/>
        <v>0</v>
      </c>
      <c r="V11" s="54">
        <f t="shared" si="1"/>
        <v>0</v>
      </c>
      <c r="W11" s="54">
        <f t="shared" si="1"/>
        <v>1357107088</v>
      </c>
      <c r="X11" s="54">
        <f t="shared" si="1"/>
        <v>1334868427</v>
      </c>
      <c r="Y11" s="54">
        <f t="shared" si="1"/>
        <v>22238661</v>
      </c>
      <c r="Z11" s="55">
        <f>+IF(X11&lt;&gt;0,+(Y11/X11)*100,0)</f>
        <v>1.6659814967666473</v>
      </c>
      <c r="AA11" s="56">
        <f>SUM(AA6:AA10)</f>
        <v>1779824569</v>
      </c>
    </row>
    <row r="12" spans="1:27" ht="12.75">
      <c r="A12" s="57" t="s">
        <v>38</v>
      </c>
      <c r="B12" s="38"/>
      <c r="C12" s="9">
        <v>118662286</v>
      </c>
      <c r="D12" s="10"/>
      <c r="E12" s="11">
        <v>47800000</v>
      </c>
      <c r="F12" s="11">
        <v>67764071</v>
      </c>
      <c r="G12" s="11">
        <v>4213735</v>
      </c>
      <c r="H12" s="11">
        <v>4594474</v>
      </c>
      <c r="I12" s="11">
        <v>14196340</v>
      </c>
      <c r="J12" s="11">
        <v>23004549</v>
      </c>
      <c r="K12" s="11">
        <v>7374274</v>
      </c>
      <c r="L12" s="11">
        <v>9110577</v>
      </c>
      <c r="M12" s="11">
        <v>11364267</v>
      </c>
      <c r="N12" s="11">
        <v>27849118</v>
      </c>
      <c r="O12" s="11">
        <v>8478112</v>
      </c>
      <c r="P12" s="11">
        <v>6172103</v>
      </c>
      <c r="Q12" s="11">
        <v>10146053</v>
      </c>
      <c r="R12" s="11">
        <v>24796268</v>
      </c>
      <c r="S12" s="11"/>
      <c r="T12" s="11"/>
      <c r="U12" s="11"/>
      <c r="V12" s="11"/>
      <c r="W12" s="11">
        <v>75649935</v>
      </c>
      <c r="X12" s="11">
        <v>50823053</v>
      </c>
      <c r="Y12" s="11">
        <v>24826882</v>
      </c>
      <c r="Z12" s="2">
        <v>48.85</v>
      </c>
      <c r="AA12" s="15">
        <v>67764071</v>
      </c>
    </row>
    <row r="13" spans="1:27" ht="12.75">
      <c r="A13" s="57" t="s">
        <v>39</v>
      </c>
      <c r="B13" s="38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2.75">
      <c r="A14" s="57" t="s">
        <v>40</v>
      </c>
      <c r="B14" s="38"/>
      <c r="C14" s="9"/>
      <c r="D14" s="10"/>
      <c r="E14" s="11">
        <v>519117392</v>
      </c>
      <c r="F14" s="11">
        <v>599667021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>
        <v>449750266</v>
      </c>
      <c r="Y14" s="11">
        <v>-449750266</v>
      </c>
      <c r="Z14" s="2">
        <v>-100</v>
      </c>
      <c r="AA14" s="15">
        <v>599667021</v>
      </c>
    </row>
    <row r="15" spans="1:27" ht="12.75">
      <c r="A15" s="57" t="s">
        <v>41</v>
      </c>
      <c r="B15" s="38" t="s">
        <v>42</v>
      </c>
      <c r="C15" s="9">
        <v>197747052</v>
      </c>
      <c r="D15" s="10"/>
      <c r="E15" s="11">
        <v>472539970</v>
      </c>
      <c r="F15" s="11">
        <v>575081577</v>
      </c>
      <c r="G15" s="11">
        <v>105994608</v>
      </c>
      <c r="H15" s="11">
        <v>-14689007</v>
      </c>
      <c r="I15" s="11">
        <v>17114760</v>
      </c>
      <c r="J15" s="11">
        <v>108420361</v>
      </c>
      <c r="K15" s="11">
        <v>58267795</v>
      </c>
      <c r="L15" s="11">
        <v>47467493</v>
      </c>
      <c r="M15" s="11">
        <v>62077665</v>
      </c>
      <c r="N15" s="11">
        <v>167812953</v>
      </c>
      <c r="O15" s="11">
        <v>70981233</v>
      </c>
      <c r="P15" s="11">
        <v>60495736</v>
      </c>
      <c r="Q15" s="11">
        <v>68169966</v>
      </c>
      <c r="R15" s="11">
        <v>199646935</v>
      </c>
      <c r="S15" s="11"/>
      <c r="T15" s="11"/>
      <c r="U15" s="11"/>
      <c r="V15" s="11"/>
      <c r="W15" s="11">
        <v>475880249</v>
      </c>
      <c r="X15" s="11">
        <v>431311183</v>
      </c>
      <c r="Y15" s="11">
        <v>44569066</v>
      </c>
      <c r="Z15" s="2">
        <v>10.33</v>
      </c>
      <c r="AA15" s="15">
        <v>575081577</v>
      </c>
    </row>
    <row r="16" spans="1:27" ht="12.75">
      <c r="A16" s="58" t="s">
        <v>43</v>
      </c>
      <c r="B16" s="59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2.75">
      <c r="A17" s="57" t="s">
        <v>44</v>
      </c>
      <c r="B17" s="38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2.75">
      <c r="A18" s="57" t="s">
        <v>45</v>
      </c>
      <c r="B18" s="38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60"/>
      <c r="B19" s="38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2.75">
      <c r="A20" s="44" t="s">
        <v>46</v>
      </c>
      <c r="B20" s="38"/>
      <c r="C20" s="61">
        <f aca="true" t="shared" si="2" ref="C20:Y20">SUM(C26:C33)</f>
        <v>1928851118</v>
      </c>
      <c r="D20" s="62">
        <f t="shared" si="2"/>
        <v>0</v>
      </c>
      <c r="E20" s="63">
        <f t="shared" si="2"/>
        <v>2044696075</v>
      </c>
      <c r="F20" s="63">
        <f t="shared" si="2"/>
        <v>2081102462</v>
      </c>
      <c r="G20" s="63">
        <f t="shared" si="2"/>
        <v>0</v>
      </c>
      <c r="H20" s="63">
        <f t="shared" si="2"/>
        <v>0</v>
      </c>
      <c r="I20" s="63">
        <f t="shared" si="2"/>
        <v>0</v>
      </c>
      <c r="J20" s="63">
        <f t="shared" si="2"/>
        <v>0</v>
      </c>
      <c r="K20" s="63">
        <f t="shared" si="2"/>
        <v>0</v>
      </c>
      <c r="L20" s="63">
        <f t="shared" si="2"/>
        <v>0</v>
      </c>
      <c r="M20" s="63">
        <f t="shared" si="2"/>
        <v>0</v>
      </c>
      <c r="N20" s="63">
        <f t="shared" si="2"/>
        <v>0</v>
      </c>
      <c r="O20" s="63">
        <f t="shared" si="2"/>
        <v>0</v>
      </c>
      <c r="P20" s="63">
        <f t="shared" si="2"/>
        <v>0</v>
      </c>
      <c r="Q20" s="63">
        <f t="shared" si="2"/>
        <v>0</v>
      </c>
      <c r="R20" s="63">
        <f t="shared" si="2"/>
        <v>0</v>
      </c>
      <c r="S20" s="63">
        <f t="shared" si="2"/>
        <v>0</v>
      </c>
      <c r="T20" s="63">
        <f t="shared" si="2"/>
        <v>0</v>
      </c>
      <c r="U20" s="63">
        <f t="shared" si="2"/>
        <v>0</v>
      </c>
      <c r="V20" s="63">
        <f t="shared" si="2"/>
        <v>0</v>
      </c>
      <c r="W20" s="63">
        <f t="shared" si="2"/>
        <v>0</v>
      </c>
      <c r="X20" s="63">
        <f t="shared" si="2"/>
        <v>1560826847</v>
      </c>
      <c r="Y20" s="63">
        <f t="shared" si="2"/>
        <v>-1560826847</v>
      </c>
      <c r="Z20" s="64">
        <f>+IF(X20&lt;&gt;0,+(Y20/X20)*100,0)</f>
        <v>-100</v>
      </c>
      <c r="AA20" s="65">
        <f>SUM(AA26:AA33)</f>
        <v>2081102462</v>
      </c>
    </row>
    <row r="21" spans="1:27" ht="12.75">
      <c r="A21" s="49" t="s">
        <v>32</v>
      </c>
      <c r="B21" s="50"/>
      <c r="C21" s="9">
        <v>404944035</v>
      </c>
      <c r="D21" s="10"/>
      <c r="E21" s="11">
        <v>349770000</v>
      </c>
      <c r="F21" s="11">
        <v>286230000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>
        <v>214672500</v>
      </c>
      <c r="Y21" s="11">
        <v>-214672500</v>
      </c>
      <c r="Z21" s="2">
        <v>-100</v>
      </c>
      <c r="AA21" s="15">
        <v>286230000</v>
      </c>
    </row>
    <row r="22" spans="1:27" ht="12.75">
      <c r="A22" s="49" t="s">
        <v>33</v>
      </c>
      <c r="B22" s="50"/>
      <c r="C22" s="9">
        <v>79839067</v>
      </c>
      <c r="D22" s="10"/>
      <c r="E22" s="11">
        <v>122700000</v>
      </c>
      <c r="F22" s="11">
        <v>69000000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>
        <v>51750000</v>
      </c>
      <c r="Y22" s="11">
        <v>-51750000</v>
      </c>
      <c r="Z22" s="2">
        <v>-100</v>
      </c>
      <c r="AA22" s="15">
        <v>69000000</v>
      </c>
    </row>
    <row r="23" spans="1:27" ht="12.75">
      <c r="A23" s="49" t="s">
        <v>34</v>
      </c>
      <c r="B23" s="50"/>
      <c r="C23" s="9">
        <v>74076290</v>
      </c>
      <c r="D23" s="10"/>
      <c r="E23" s="11">
        <v>121000000</v>
      </c>
      <c r="F23" s="11">
        <v>30180000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>
        <v>22635000</v>
      </c>
      <c r="Y23" s="11">
        <v>-22635000</v>
      </c>
      <c r="Z23" s="2">
        <v>-100</v>
      </c>
      <c r="AA23" s="15">
        <v>30180000</v>
      </c>
    </row>
    <row r="24" spans="1:27" ht="12.75">
      <c r="A24" s="49" t="s">
        <v>35</v>
      </c>
      <c r="B24" s="50"/>
      <c r="C24" s="9">
        <v>47099558</v>
      </c>
      <c r="D24" s="10"/>
      <c r="E24" s="11">
        <v>96000000</v>
      </c>
      <c r="F24" s="11">
        <v>37500000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>
        <v>28125000</v>
      </c>
      <c r="Y24" s="11">
        <v>-28125000</v>
      </c>
      <c r="Z24" s="2">
        <v>-100</v>
      </c>
      <c r="AA24" s="15">
        <v>37500000</v>
      </c>
    </row>
    <row r="25" spans="1:27" ht="12.75">
      <c r="A25" s="49" t="s">
        <v>36</v>
      </c>
      <c r="B25" s="50"/>
      <c r="C25" s="9">
        <v>480865319</v>
      </c>
      <c r="D25" s="10"/>
      <c r="E25" s="11">
        <v>396961249</v>
      </c>
      <c r="F25" s="11">
        <v>666808771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>
        <v>500106578</v>
      </c>
      <c r="Y25" s="11">
        <v>-500106578</v>
      </c>
      <c r="Z25" s="2">
        <v>-100</v>
      </c>
      <c r="AA25" s="15">
        <v>666808771</v>
      </c>
    </row>
    <row r="26" spans="1:27" ht="12.75">
      <c r="A26" s="51" t="s">
        <v>37</v>
      </c>
      <c r="B26" s="66"/>
      <c r="C26" s="52">
        <f aca="true" t="shared" si="3" ref="C26:Y26">SUM(C21:C25)</f>
        <v>1086824269</v>
      </c>
      <c r="D26" s="53">
        <f t="shared" si="3"/>
        <v>0</v>
      </c>
      <c r="E26" s="54">
        <f t="shared" si="3"/>
        <v>1086431249</v>
      </c>
      <c r="F26" s="54">
        <f t="shared" si="3"/>
        <v>1089718771</v>
      </c>
      <c r="G26" s="54">
        <f t="shared" si="3"/>
        <v>0</v>
      </c>
      <c r="H26" s="54">
        <f t="shared" si="3"/>
        <v>0</v>
      </c>
      <c r="I26" s="54">
        <f t="shared" si="3"/>
        <v>0</v>
      </c>
      <c r="J26" s="54">
        <f t="shared" si="3"/>
        <v>0</v>
      </c>
      <c r="K26" s="54">
        <f t="shared" si="3"/>
        <v>0</v>
      </c>
      <c r="L26" s="54">
        <f t="shared" si="3"/>
        <v>0</v>
      </c>
      <c r="M26" s="54">
        <f t="shared" si="3"/>
        <v>0</v>
      </c>
      <c r="N26" s="54">
        <f t="shared" si="3"/>
        <v>0</v>
      </c>
      <c r="O26" s="54">
        <f t="shared" si="3"/>
        <v>0</v>
      </c>
      <c r="P26" s="54">
        <f t="shared" si="3"/>
        <v>0</v>
      </c>
      <c r="Q26" s="54">
        <f t="shared" si="3"/>
        <v>0</v>
      </c>
      <c r="R26" s="54">
        <f t="shared" si="3"/>
        <v>0</v>
      </c>
      <c r="S26" s="54">
        <f t="shared" si="3"/>
        <v>0</v>
      </c>
      <c r="T26" s="54">
        <f t="shared" si="3"/>
        <v>0</v>
      </c>
      <c r="U26" s="54">
        <f t="shared" si="3"/>
        <v>0</v>
      </c>
      <c r="V26" s="54">
        <f t="shared" si="3"/>
        <v>0</v>
      </c>
      <c r="W26" s="54">
        <f t="shared" si="3"/>
        <v>0</v>
      </c>
      <c r="X26" s="54">
        <f t="shared" si="3"/>
        <v>817289078</v>
      </c>
      <c r="Y26" s="54">
        <f t="shared" si="3"/>
        <v>-817289078</v>
      </c>
      <c r="Z26" s="55">
        <f>+IF(X26&lt;&gt;0,+(Y26/X26)*100,0)</f>
        <v>-100</v>
      </c>
      <c r="AA26" s="56">
        <f>SUM(AA21:AA25)</f>
        <v>1089718771</v>
      </c>
    </row>
    <row r="27" spans="1:27" ht="12.75">
      <c r="A27" s="57" t="s">
        <v>38</v>
      </c>
      <c r="B27" s="67"/>
      <c r="C27" s="9">
        <v>246029118</v>
      </c>
      <c r="D27" s="10"/>
      <c r="E27" s="11">
        <v>123810000</v>
      </c>
      <c r="F27" s="11">
        <v>112459245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>
        <v>84344434</v>
      </c>
      <c r="Y27" s="11">
        <v>-84344434</v>
      </c>
      <c r="Z27" s="2">
        <v>-100</v>
      </c>
      <c r="AA27" s="15">
        <v>112459245</v>
      </c>
    </row>
    <row r="28" spans="1:27" ht="12.75">
      <c r="A28" s="57" t="s">
        <v>39</v>
      </c>
      <c r="B28" s="67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2.75">
      <c r="A29" s="57" t="s">
        <v>40</v>
      </c>
      <c r="B29" s="67"/>
      <c r="C29" s="9"/>
      <c r="D29" s="10"/>
      <c r="E29" s="11">
        <v>30000000</v>
      </c>
      <c r="F29" s="11">
        <v>109312000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>
        <v>81984000</v>
      </c>
      <c r="Y29" s="11">
        <v>-81984000</v>
      </c>
      <c r="Z29" s="2">
        <v>-100</v>
      </c>
      <c r="AA29" s="15">
        <v>109312000</v>
      </c>
    </row>
    <row r="30" spans="1:27" ht="12.75">
      <c r="A30" s="57" t="s">
        <v>41</v>
      </c>
      <c r="B30" s="38" t="s">
        <v>42</v>
      </c>
      <c r="C30" s="9">
        <v>595997731</v>
      </c>
      <c r="D30" s="10"/>
      <c r="E30" s="11">
        <v>804454826</v>
      </c>
      <c r="F30" s="11">
        <v>769612446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>
        <v>577209335</v>
      </c>
      <c r="Y30" s="11">
        <v>-577209335</v>
      </c>
      <c r="Z30" s="2">
        <v>-100</v>
      </c>
      <c r="AA30" s="15">
        <v>769612446</v>
      </c>
    </row>
    <row r="31" spans="1:27" ht="12.75">
      <c r="A31" s="58" t="s">
        <v>43</v>
      </c>
      <c r="B31" s="59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2.75">
      <c r="A32" s="57" t="s">
        <v>44</v>
      </c>
      <c r="B32" s="38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2.75">
      <c r="A33" s="57" t="s">
        <v>45</v>
      </c>
      <c r="B33" s="38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60"/>
      <c r="B34" s="38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2.75">
      <c r="A35" s="44" t="s">
        <v>47</v>
      </c>
      <c r="B35" s="38" t="s">
        <v>48</v>
      </c>
      <c r="C35" s="68"/>
      <c r="D35" s="69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2"/>
      <c r="AA35" s="71"/>
    </row>
    <row r="36" spans="1:27" ht="12.75">
      <c r="A36" s="49" t="s">
        <v>32</v>
      </c>
      <c r="B36" s="50"/>
      <c r="C36" s="9">
        <f aca="true" t="shared" si="4" ref="C36:Y40">C6+C21</f>
        <v>1193810783</v>
      </c>
      <c r="D36" s="10">
        <f t="shared" si="4"/>
        <v>0</v>
      </c>
      <c r="E36" s="11">
        <f t="shared" si="4"/>
        <v>1419349000</v>
      </c>
      <c r="F36" s="11">
        <f t="shared" si="4"/>
        <v>618488415</v>
      </c>
      <c r="G36" s="11">
        <f t="shared" si="4"/>
        <v>0</v>
      </c>
      <c r="H36" s="11">
        <f t="shared" si="4"/>
        <v>1984210</v>
      </c>
      <c r="I36" s="11">
        <f t="shared" si="4"/>
        <v>94307283</v>
      </c>
      <c r="J36" s="11">
        <f t="shared" si="4"/>
        <v>96291493</v>
      </c>
      <c r="K36" s="11">
        <f t="shared" si="4"/>
        <v>39285170</v>
      </c>
      <c r="L36" s="11">
        <f t="shared" si="4"/>
        <v>108924487</v>
      </c>
      <c r="M36" s="11">
        <f t="shared" si="4"/>
        <v>85163071</v>
      </c>
      <c r="N36" s="11">
        <f t="shared" si="4"/>
        <v>233372728</v>
      </c>
      <c r="O36" s="11">
        <f t="shared" si="4"/>
        <v>84961999</v>
      </c>
      <c r="P36" s="11">
        <f t="shared" si="4"/>
        <v>55977443</v>
      </c>
      <c r="Q36" s="11">
        <f t="shared" si="4"/>
        <v>59425332</v>
      </c>
      <c r="R36" s="11">
        <f t="shared" si="4"/>
        <v>200364774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530028995</v>
      </c>
      <c r="X36" s="11">
        <f t="shared" si="4"/>
        <v>463866311</v>
      </c>
      <c r="Y36" s="11">
        <f t="shared" si="4"/>
        <v>66162684</v>
      </c>
      <c r="Z36" s="2">
        <f aca="true" t="shared" si="5" ref="Z36:Z49">+IF(X36&lt;&gt;0,+(Y36/X36)*100,0)</f>
        <v>14.263308723016966</v>
      </c>
      <c r="AA36" s="15">
        <f>AA6+AA21</f>
        <v>618488415</v>
      </c>
    </row>
    <row r="37" spans="1:27" ht="12.75">
      <c r="A37" s="49" t="s">
        <v>33</v>
      </c>
      <c r="B37" s="50"/>
      <c r="C37" s="9">
        <f t="shared" si="4"/>
        <v>470552395</v>
      </c>
      <c r="D37" s="10">
        <f t="shared" si="4"/>
        <v>0</v>
      </c>
      <c r="E37" s="11">
        <f t="shared" si="4"/>
        <v>626129000</v>
      </c>
      <c r="F37" s="11">
        <f t="shared" si="4"/>
        <v>596129000</v>
      </c>
      <c r="G37" s="11">
        <f t="shared" si="4"/>
        <v>325502</v>
      </c>
      <c r="H37" s="11">
        <f t="shared" si="4"/>
        <v>7735697</v>
      </c>
      <c r="I37" s="11">
        <f t="shared" si="4"/>
        <v>13527708</v>
      </c>
      <c r="J37" s="11">
        <f t="shared" si="4"/>
        <v>21588907</v>
      </c>
      <c r="K37" s="11">
        <f t="shared" si="4"/>
        <v>12831306</v>
      </c>
      <c r="L37" s="11">
        <f t="shared" si="4"/>
        <v>7557664</v>
      </c>
      <c r="M37" s="11">
        <f t="shared" si="4"/>
        <v>16077695</v>
      </c>
      <c r="N37" s="11">
        <f t="shared" si="4"/>
        <v>36466665</v>
      </c>
      <c r="O37" s="11">
        <f t="shared" si="4"/>
        <v>6181001</v>
      </c>
      <c r="P37" s="11">
        <f t="shared" si="4"/>
        <v>33421427</v>
      </c>
      <c r="Q37" s="11">
        <f t="shared" si="4"/>
        <v>57579695</v>
      </c>
      <c r="R37" s="11">
        <f t="shared" si="4"/>
        <v>97182123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155237695</v>
      </c>
      <c r="X37" s="11">
        <f t="shared" si="4"/>
        <v>447096750</v>
      </c>
      <c r="Y37" s="11">
        <f t="shared" si="4"/>
        <v>-291859055</v>
      </c>
      <c r="Z37" s="2">
        <f t="shared" si="5"/>
        <v>-65.27872434769432</v>
      </c>
      <c r="AA37" s="15">
        <f>AA7+AA22</f>
        <v>596129000</v>
      </c>
    </row>
    <row r="38" spans="1:27" ht="12.75">
      <c r="A38" s="49" t="s">
        <v>34</v>
      </c>
      <c r="B38" s="50"/>
      <c r="C38" s="9">
        <f t="shared" si="4"/>
        <v>278352329</v>
      </c>
      <c r="D38" s="10">
        <f t="shared" si="4"/>
        <v>0</v>
      </c>
      <c r="E38" s="11">
        <f t="shared" si="4"/>
        <v>291000000</v>
      </c>
      <c r="F38" s="11">
        <f t="shared" si="4"/>
        <v>277155269</v>
      </c>
      <c r="G38" s="11">
        <f t="shared" si="4"/>
        <v>0</v>
      </c>
      <c r="H38" s="11">
        <f t="shared" si="4"/>
        <v>161700</v>
      </c>
      <c r="I38" s="11">
        <f t="shared" si="4"/>
        <v>12575877</v>
      </c>
      <c r="J38" s="11">
        <f t="shared" si="4"/>
        <v>12737577</v>
      </c>
      <c r="K38" s="11">
        <f t="shared" si="4"/>
        <v>10679503</v>
      </c>
      <c r="L38" s="11">
        <f t="shared" si="4"/>
        <v>14869122</v>
      </c>
      <c r="M38" s="11">
        <f t="shared" si="4"/>
        <v>14662537</v>
      </c>
      <c r="N38" s="11">
        <f t="shared" si="4"/>
        <v>40211162</v>
      </c>
      <c r="O38" s="11">
        <f t="shared" si="4"/>
        <v>1454183</v>
      </c>
      <c r="P38" s="11">
        <f t="shared" si="4"/>
        <v>9355992</v>
      </c>
      <c r="Q38" s="11">
        <f t="shared" si="4"/>
        <v>14710601</v>
      </c>
      <c r="R38" s="11">
        <f t="shared" si="4"/>
        <v>25520776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78469515</v>
      </c>
      <c r="X38" s="11">
        <f t="shared" si="4"/>
        <v>207866452</v>
      </c>
      <c r="Y38" s="11">
        <f t="shared" si="4"/>
        <v>-129396937</v>
      </c>
      <c r="Z38" s="2">
        <f t="shared" si="5"/>
        <v>-62.25003397854696</v>
      </c>
      <c r="AA38" s="15">
        <f>AA8+AA23</f>
        <v>277155269</v>
      </c>
    </row>
    <row r="39" spans="1:27" ht="12.75">
      <c r="A39" s="49" t="s">
        <v>35</v>
      </c>
      <c r="B39" s="50"/>
      <c r="C39" s="9">
        <f t="shared" si="4"/>
        <v>173225065</v>
      </c>
      <c r="D39" s="10">
        <f t="shared" si="4"/>
        <v>0</v>
      </c>
      <c r="E39" s="11">
        <f t="shared" si="4"/>
        <v>169300000</v>
      </c>
      <c r="F39" s="11">
        <f t="shared" si="4"/>
        <v>37500000</v>
      </c>
      <c r="G39" s="11">
        <f t="shared" si="4"/>
        <v>0</v>
      </c>
      <c r="H39" s="11">
        <f t="shared" si="4"/>
        <v>0</v>
      </c>
      <c r="I39" s="11">
        <f t="shared" si="4"/>
        <v>5129484</v>
      </c>
      <c r="J39" s="11">
        <f t="shared" si="4"/>
        <v>5129484</v>
      </c>
      <c r="K39" s="11">
        <f t="shared" si="4"/>
        <v>7943423</v>
      </c>
      <c r="L39" s="11">
        <f t="shared" si="4"/>
        <v>9173602</v>
      </c>
      <c r="M39" s="11">
        <f t="shared" si="4"/>
        <v>13524556</v>
      </c>
      <c r="N39" s="11">
        <f t="shared" si="4"/>
        <v>30641581</v>
      </c>
      <c r="O39" s="11">
        <f t="shared" si="4"/>
        <v>4481745</v>
      </c>
      <c r="P39" s="11">
        <f t="shared" si="4"/>
        <v>4772832</v>
      </c>
      <c r="Q39" s="11">
        <f t="shared" si="4"/>
        <v>6829531</v>
      </c>
      <c r="R39" s="11">
        <f t="shared" si="4"/>
        <v>16084108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51855173</v>
      </c>
      <c r="X39" s="11">
        <f t="shared" si="4"/>
        <v>28125000</v>
      </c>
      <c r="Y39" s="11">
        <f t="shared" si="4"/>
        <v>23730173</v>
      </c>
      <c r="Z39" s="2">
        <f t="shared" si="5"/>
        <v>84.37394844444445</v>
      </c>
      <c r="AA39" s="15">
        <f>AA9+AA24</f>
        <v>37500000</v>
      </c>
    </row>
    <row r="40" spans="1:27" ht="12.75">
      <c r="A40" s="49" t="s">
        <v>36</v>
      </c>
      <c r="B40" s="50"/>
      <c r="C40" s="9">
        <f t="shared" si="4"/>
        <v>819488554</v>
      </c>
      <c r="D40" s="10">
        <f t="shared" si="4"/>
        <v>0</v>
      </c>
      <c r="E40" s="11">
        <f t="shared" si="4"/>
        <v>627461249</v>
      </c>
      <c r="F40" s="11">
        <f t="shared" si="4"/>
        <v>1340270656</v>
      </c>
      <c r="G40" s="11">
        <f t="shared" si="4"/>
        <v>77250</v>
      </c>
      <c r="H40" s="11">
        <f t="shared" si="4"/>
        <v>7438408</v>
      </c>
      <c r="I40" s="11">
        <f t="shared" si="4"/>
        <v>94118685</v>
      </c>
      <c r="J40" s="11">
        <f t="shared" si="4"/>
        <v>101634343</v>
      </c>
      <c r="K40" s="11">
        <f t="shared" si="4"/>
        <v>69235747</v>
      </c>
      <c r="L40" s="11">
        <f t="shared" si="4"/>
        <v>65147869</v>
      </c>
      <c r="M40" s="11">
        <f t="shared" si="4"/>
        <v>162348728</v>
      </c>
      <c r="N40" s="11">
        <f t="shared" si="4"/>
        <v>296732344</v>
      </c>
      <c r="O40" s="11">
        <f t="shared" si="4"/>
        <v>-39545741</v>
      </c>
      <c r="P40" s="11">
        <f t="shared" si="4"/>
        <v>88802895</v>
      </c>
      <c r="Q40" s="11">
        <f t="shared" si="4"/>
        <v>93891869</v>
      </c>
      <c r="R40" s="11">
        <f t="shared" si="4"/>
        <v>143149023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541515710</v>
      </c>
      <c r="X40" s="11">
        <f t="shared" si="4"/>
        <v>1005202992</v>
      </c>
      <c r="Y40" s="11">
        <f t="shared" si="4"/>
        <v>-463687282</v>
      </c>
      <c r="Z40" s="2">
        <f t="shared" si="5"/>
        <v>-46.12872083452772</v>
      </c>
      <c r="AA40" s="15">
        <f>AA10+AA25</f>
        <v>1340270656</v>
      </c>
    </row>
    <row r="41" spans="1:27" ht="12.75">
      <c r="A41" s="51" t="s">
        <v>37</v>
      </c>
      <c r="B41" s="50"/>
      <c r="C41" s="52">
        <f aca="true" t="shared" si="6" ref="C41:Y41">SUM(C36:C40)</f>
        <v>2935429126</v>
      </c>
      <c r="D41" s="53">
        <f t="shared" si="6"/>
        <v>0</v>
      </c>
      <c r="E41" s="54">
        <f t="shared" si="6"/>
        <v>3133239249</v>
      </c>
      <c r="F41" s="54">
        <f t="shared" si="6"/>
        <v>2869543340</v>
      </c>
      <c r="G41" s="54">
        <f t="shared" si="6"/>
        <v>402752</v>
      </c>
      <c r="H41" s="54">
        <f t="shared" si="6"/>
        <v>17320015</v>
      </c>
      <c r="I41" s="54">
        <f t="shared" si="6"/>
        <v>219659037</v>
      </c>
      <c r="J41" s="54">
        <f t="shared" si="6"/>
        <v>237381804</v>
      </c>
      <c r="K41" s="54">
        <f t="shared" si="6"/>
        <v>139975149</v>
      </c>
      <c r="L41" s="54">
        <f t="shared" si="6"/>
        <v>205672744</v>
      </c>
      <c r="M41" s="54">
        <f t="shared" si="6"/>
        <v>291776587</v>
      </c>
      <c r="N41" s="54">
        <f t="shared" si="6"/>
        <v>637424480</v>
      </c>
      <c r="O41" s="54">
        <f t="shared" si="6"/>
        <v>57533187</v>
      </c>
      <c r="P41" s="54">
        <f t="shared" si="6"/>
        <v>192330589</v>
      </c>
      <c r="Q41" s="54">
        <f t="shared" si="6"/>
        <v>232437028</v>
      </c>
      <c r="R41" s="54">
        <f t="shared" si="6"/>
        <v>482300804</v>
      </c>
      <c r="S41" s="54">
        <f t="shared" si="6"/>
        <v>0</v>
      </c>
      <c r="T41" s="54">
        <f t="shared" si="6"/>
        <v>0</v>
      </c>
      <c r="U41" s="54">
        <f t="shared" si="6"/>
        <v>0</v>
      </c>
      <c r="V41" s="54">
        <f t="shared" si="6"/>
        <v>0</v>
      </c>
      <c r="W41" s="54">
        <f t="shared" si="6"/>
        <v>1357107088</v>
      </c>
      <c r="X41" s="54">
        <f t="shared" si="6"/>
        <v>2152157505</v>
      </c>
      <c r="Y41" s="54">
        <f t="shared" si="6"/>
        <v>-795050417</v>
      </c>
      <c r="Z41" s="55">
        <f t="shared" si="5"/>
        <v>-36.94201819118253</v>
      </c>
      <c r="AA41" s="56">
        <f>SUM(AA36:AA40)</f>
        <v>2869543340</v>
      </c>
    </row>
    <row r="42" spans="1:27" ht="12.75">
      <c r="A42" s="57" t="s">
        <v>38</v>
      </c>
      <c r="B42" s="38"/>
      <c r="C42" s="68">
        <f aca="true" t="shared" si="7" ref="C42:Y48">C12+C27</f>
        <v>364691404</v>
      </c>
      <c r="D42" s="69">
        <f t="shared" si="7"/>
        <v>0</v>
      </c>
      <c r="E42" s="70">
        <f t="shared" si="7"/>
        <v>171610000</v>
      </c>
      <c r="F42" s="70">
        <f t="shared" si="7"/>
        <v>180223316</v>
      </c>
      <c r="G42" s="70">
        <f t="shared" si="7"/>
        <v>4213735</v>
      </c>
      <c r="H42" s="70">
        <f t="shared" si="7"/>
        <v>4594474</v>
      </c>
      <c r="I42" s="70">
        <f t="shared" si="7"/>
        <v>14196340</v>
      </c>
      <c r="J42" s="70">
        <f t="shared" si="7"/>
        <v>23004549</v>
      </c>
      <c r="K42" s="70">
        <f t="shared" si="7"/>
        <v>7374274</v>
      </c>
      <c r="L42" s="70">
        <f t="shared" si="7"/>
        <v>9110577</v>
      </c>
      <c r="M42" s="70">
        <f t="shared" si="7"/>
        <v>11364267</v>
      </c>
      <c r="N42" s="70">
        <f t="shared" si="7"/>
        <v>27849118</v>
      </c>
      <c r="O42" s="70">
        <f t="shared" si="7"/>
        <v>8478112</v>
      </c>
      <c r="P42" s="70">
        <f t="shared" si="7"/>
        <v>6172103</v>
      </c>
      <c r="Q42" s="70">
        <f t="shared" si="7"/>
        <v>10146053</v>
      </c>
      <c r="R42" s="70">
        <f t="shared" si="7"/>
        <v>24796268</v>
      </c>
      <c r="S42" s="70">
        <f t="shared" si="7"/>
        <v>0</v>
      </c>
      <c r="T42" s="70">
        <f t="shared" si="7"/>
        <v>0</v>
      </c>
      <c r="U42" s="70">
        <f t="shared" si="7"/>
        <v>0</v>
      </c>
      <c r="V42" s="70">
        <f t="shared" si="7"/>
        <v>0</v>
      </c>
      <c r="W42" s="70">
        <f t="shared" si="7"/>
        <v>75649935</v>
      </c>
      <c r="X42" s="70">
        <f t="shared" si="7"/>
        <v>135167487</v>
      </c>
      <c r="Y42" s="70">
        <f t="shared" si="7"/>
        <v>-59517552</v>
      </c>
      <c r="Z42" s="72">
        <f t="shared" si="5"/>
        <v>-44.032446944878096</v>
      </c>
      <c r="AA42" s="71">
        <f aca="true" t="shared" si="8" ref="AA42:AA48">AA12+AA27</f>
        <v>180223316</v>
      </c>
    </row>
    <row r="43" spans="1:27" ht="12.75">
      <c r="A43" s="57" t="s">
        <v>39</v>
      </c>
      <c r="B43" s="38"/>
      <c r="C43" s="73">
        <f t="shared" si="7"/>
        <v>0</v>
      </c>
      <c r="D43" s="74">
        <f t="shared" si="7"/>
        <v>0</v>
      </c>
      <c r="E43" s="75">
        <f t="shared" si="7"/>
        <v>0</v>
      </c>
      <c r="F43" s="75">
        <f t="shared" si="7"/>
        <v>0</v>
      </c>
      <c r="G43" s="75">
        <f t="shared" si="7"/>
        <v>0</v>
      </c>
      <c r="H43" s="75">
        <f t="shared" si="7"/>
        <v>0</v>
      </c>
      <c r="I43" s="75">
        <f t="shared" si="7"/>
        <v>0</v>
      </c>
      <c r="J43" s="75">
        <f t="shared" si="7"/>
        <v>0</v>
      </c>
      <c r="K43" s="75">
        <f t="shared" si="7"/>
        <v>0</v>
      </c>
      <c r="L43" s="75">
        <f t="shared" si="7"/>
        <v>0</v>
      </c>
      <c r="M43" s="75">
        <f t="shared" si="7"/>
        <v>0</v>
      </c>
      <c r="N43" s="75">
        <f t="shared" si="7"/>
        <v>0</v>
      </c>
      <c r="O43" s="75">
        <f t="shared" si="7"/>
        <v>0</v>
      </c>
      <c r="P43" s="75">
        <f t="shared" si="7"/>
        <v>0</v>
      </c>
      <c r="Q43" s="75">
        <f t="shared" si="7"/>
        <v>0</v>
      </c>
      <c r="R43" s="75">
        <f t="shared" si="7"/>
        <v>0</v>
      </c>
      <c r="S43" s="75">
        <f t="shared" si="7"/>
        <v>0</v>
      </c>
      <c r="T43" s="75">
        <f t="shared" si="7"/>
        <v>0</v>
      </c>
      <c r="U43" s="75">
        <f t="shared" si="7"/>
        <v>0</v>
      </c>
      <c r="V43" s="75">
        <f t="shared" si="7"/>
        <v>0</v>
      </c>
      <c r="W43" s="75">
        <f t="shared" si="7"/>
        <v>0</v>
      </c>
      <c r="X43" s="75">
        <f t="shared" si="7"/>
        <v>0</v>
      </c>
      <c r="Y43" s="75">
        <f t="shared" si="7"/>
        <v>0</v>
      </c>
      <c r="Z43" s="76">
        <f t="shared" si="5"/>
        <v>0</v>
      </c>
      <c r="AA43" s="77">
        <f t="shared" si="8"/>
        <v>0</v>
      </c>
    </row>
    <row r="44" spans="1:27" ht="12.75">
      <c r="A44" s="57" t="s">
        <v>40</v>
      </c>
      <c r="B44" s="38"/>
      <c r="C44" s="68">
        <f t="shared" si="7"/>
        <v>0</v>
      </c>
      <c r="D44" s="69">
        <f t="shared" si="7"/>
        <v>0</v>
      </c>
      <c r="E44" s="70">
        <f t="shared" si="7"/>
        <v>549117392</v>
      </c>
      <c r="F44" s="70">
        <f t="shared" si="7"/>
        <v>708979021</v>
      </c>
      <c r="G44" s="70">
        <f t="shared" si="7"/>
        <v>0</v>
      </c>
      <c r="H44" s="70">
        <f t="shared" si="7"/>
        <v>0</v>
      </c>
      <c r="I44" s="70">
        <f t="shared" si="7"/>
        <v>0</v>
      </c>
      <c r="J44" s="70">
        <f t="shared" si="7"/>
        <v>0</v>
      </c>
      <c r="K44" s="70">
        <f t="shared" si="7"/>
        <v>0</v>
      </c>
      <c r="L44" s="70">
        <f t="shared" si="7"/>
        <v>0</v>
      </c>
      <c r="M44" s="70">
        <f t="shared" si="7"/>
        <v>0</v>
      </c>
      <c r="N44" s="70">
        <f t="shared" si="7"/>
        <v>0</v>
      </c>
      <c r="O44" s="70">
        <f t="shared" si="7"/>
        <v>0</v>
      </c>
      <c r="P44" s="70">
        <f t="shared" si="7"/>
        <v>0</v>
      </c>
      <c r="Q44" s="70">
        <f t="shared" si="7"/>
        <v>0</v>
      </c>
      <c r="R44" s="70">
        <f t="shared" si="7"/>
        <v>0</v>
      </c>
      <c r="S44" s="70">
        <f t="shared" si="7"/>
        <v>0</v>
      </c>
      <c r="T44" s="70">
        <f t="shared" si="7"/>
        <v>0</v>
      </c>
      <c r="U44" s="70">
        <f t="shared" si="7"/>
        <v>0</v>
      </c>
      <c r="V44" s="70">
        <f t="shared" si="7"/>
        <v>0</v>
      </c>
      <c r="W44" s="70">
        <f t="shared" si="7"/>
        <v>0</v>
      </c>
      <c r="X44" s="70">
        <f t="shared" si="7"/>
        <v>531734266</v>
      </c>
      <c r="Y44" s="70">
        <f t="shared" si="7"/>
        <v>-531734266</v>
      </c>
      <c r="Z44" s="72">
        <f t="shared" si="5"/>
        <v>-100</v>
      </c>
      <c r="AA44" s="71">
        <f t="shared" si="8"/>
        <v>708979021</v>
      </c>
    </row>
    <row r="45" spans="1:27" ht="12.75">
      <c r="A45" s="57" t="s">
        <v>41</v>
      </c>
      <c r="B45" s="38" t="s">
        <v>42</v>
      </c>
      <c r="C45" s="68">
        <f t="shared" si="7"/>
        <v>793744783</v>
      </c>
      <c r="D45" s="69">
        <f t="shared" si="7"/>
        <v>0</v>
      </c>
      <c r="E45" s="70">
        <f t="shared" si="7"/>
        <v>1276994796</v>
      </c>
      <c r="F45" s="70">
        <f t="shared" si="7"/>
        <v>1344694023</v>
      </c>
      <c r="G45" s="70">
        <f t="shared" si="7"/>
        <v>105994608</v>
      </c>
      <c r="H45" s="70">
        <f t="shared" si="7"/>
        <v>-14689007</v>
      </c>
      <c r="I45" s="70">
        <f t="shared" si="7"/>
        <v>17114760</v>
      </c>
      <c r="J45" s="70">
        <f t="shared" si="7"/>
        <v>108420361</v>
      </c>
      <c r="K45" s="70">
        <f t="shared" si="7"/>
        <v>58267795</v>
      </c>
      <c r="L45" s="70">
        <f t="shared" si="7"/>
        <v>47467493</v>
      </c>
      <c r="M45" s="70">
        <f t="shared" si="7"/>
        <v>62077665</v>
      </c>
      <c r="N45" s="70">
        <f t="shared" si="7"/>
        <v>167812953</v>
      </c>
      <c r="O45" s="70">
        <f t="shared" si="7"/>
        <v>70981233</v>
      </c>
      <c r="P45" s="70">
        <f t="shared" si="7"/>
        <v>60495736</v>
      </c>
      <c r="Q45" s="70">
        <f t="shared" si="7"/>
        <v>68169966</v>
      </c>
      <c r="R45" s="70">
        <f t="shared" si="7"/>
        <v>199646935</v>
      </c>
      <c r="S45" s="70">
        <f t="shared" si="7"/>
        <v>0</v>
      </c>
      <c r="T45" s="70">
        <f t="shared" si="7"/>
        <v>0</v>
      </c>
      <c r="U45" s="70">
        <f t="shared" si="7"/>
        <v>0</v>
      </c>
      <c r="V45" s="70">
        <f t="shared" si="7"/>
        <v>0</v>
      </c>
      <c r="W45" s="70">
        <f t="shared" si="7"/>
        <v>475880249</v>
      </c>
      <c r="X45" s="70">
        <f t="shared" si="7"/>
        <v>1008520518</v>
      </c>
      <c r="Y45" s="70">
        <f t="shared" si="7"/>
        <v>-532640269</v>
      </c>
      <c r="Z45" s="72">
        <f t="shared" si="5"/>
        <v>-52.81402405736677</v>
      </c>
      <c r="AA45" s="71">
        <f t="shared" si="8"/>
        <v>1344694023</v>
      </c>
    </row>
    <row r="46" spans="1:27" ht="12.75">
      <c r="A46" s="58" t="s">
        <v>43</v>
      </c>
      <c r="B46" s="38"/>
      <c r="C46" s="68">
        <f t="shared" si="7"/>
        <v>0</v>
      </c>
      <c r="D46" s="69">
        <f t="shared" si="7"/>
        <v>0</v>
      </c>
      <c r="E46" s="70">
        <f t="shared" si="7"/>
        <v>0</v>
      </c>
      <c r="F46" s="70">
        <f t="shared" si="7"/>
        <v>0</v>
      </c>
      <c r="G46" s="70">
        <f t="shared" si="7"/>
        <v>0</v>
      </c>
      <c r="H46" s="70">
        <f t="shared" si="7"/>
        <v>0</v>
      </c>
      <c r="I46" s="70">
        <f t="shared" si="7"/>
        <v>0</v>
      </c>
      <c r="J46" s="70">
        <f t="shared" si="7"/>
        <v>0</v>
      </c>
      <c r="K46" s="70">
        <f t="shared" si="7"/>
        <v>0</v>
      </c>
      <c r="L46" s="70">
        <f t="shared" si="7"/>
        <v>0</v>
      </c>
      <c r="M46" s="70">
        <f t="shared" si="7"/>
        <v>0</v>
      </c>
      <c r="N46" s="70">
        <f t="shared" si="7"/>
        <v>0</v>
      </c>
      <c r="O46" s="70">
        <f t="shared" si="7"/>
        <v>0</v>
      </c>
      <c r="P46" s="70">
        <f t="shared" si="7"/>
        <v>0</v>
      </c>
      <c r="Q46" s="70">
        <f t="shared" si="7"/>
        <v>0</v>
      </c>
      <c r="R46" s="70">
        <f t="shared" si="7"/>
        <v>0</v>
      </c>
      <c r="S46" s="70">
        <f t="shared" si="7"/>
        <v>0</v>
      </c>
      <c r="T46" s="70">
        <f t="shared" si="7"/>
        <v>0</v>
      </c>
      <c r="U46" s="70">
        <f t="shared" si="7"/>
        <v>0</v>
      </c>
      <c r="V46" s="70">
        <f t="shared" si="7"/>
        <v>0</v>
      </c>
      <c r="W46" s="70">
        <f t="shared" si="7"/>
        <v>0</v>
      </c>
      <c r="X46" s="70">
        <f t="shared" si="7"/>
        <v>0</v>
      </c>
      <c r="Y46" s="70">
        <f t="shared" si="7"/>
        <v>0</v>
      </c>
      <c r="Z46" s="72">
        <f t="shared" si="5"/>
        <v>0</v>
      </c>
      <c r="AA46" s="71">
        <f t="shared" si="8"/>
        <v>0</v>
      </c>
    </row>
    <row r="47" spans="1:27" ht="12.75">
      <c r="A47" s="57" t="s">
        <v>44</v>
      </c>
      <c r="B47" s="38"/>
      <c r="C47" s="68">
        <f t="shared" si="7"/>
        <v>0</v>
      </c>
      <c r="D47" s="69">
        <f t="shared" si="7"/>
        <v>0</v>
      </c>
      <c r="E47" s="70">
        <f t="shared" si="7"/>
        <v>0</v>
      </c>
      <c r="F47" s="70">
        <f t="shared" si="7"/>
        <v>0</v>
      </c>
      <c r="G47" s="70">
        <f t="shared" si="7"/>
        <v>0</v>
      </c>
      <c r="H47" s="70">
        <f t="shared" si="7"/>
        <v>0</v>
      </c>
      <c r="I47" s="70">
        <f t="shared" si="7"/>
        <v>0</v>
      </c>
      <c r="J47" s="70">
        <f t="shared" si="7"/>
        <v>0</v>
      </c>
      <c r="K47" s="70">
        <f t="shared" si="7"/>
        <v>0</v>
      </c>
      <c r="L47" s="70">
        <f t="shared" si="7"/>
        <v>0</v>
      </c>
      <c r="M47" s="70">
        <f t="shared" si="7"/>
        <v>0</v>
      </c>
      <c r="N47" s="70">
        <f t="shared" si="7"/>
        <v>0</v>
      </c>
      <c r="O47" s="70">
        <f t="shared" si="7"/>
        <v>0</v>
      </c>
      <c r="P47" s="70">
        <f t="shared" si="7"/>
        <v>0</v>
      </c>
      <c r="Q47" s="70">
        <f t="shared" si="7"/>
        <v>0</v>
      </c>
      <c r="R47" s="70">
        <f t="shared" si="7"/>
        <v>0</v>
      </c>
      <c r="S47" s="70">
        <f t="shared" si="7"/>
        <v>0</v>
      </c>
      <c r="T47" s="70">
        <f t="shared" si="7"/>
        <v>0</v>
      </c>
      <c r="U47" s="70">
        <f t="shared" si="7"/>
        <v>0</v>
      </c>
      <c r="V47" s="70">
        <f t="shared" si="7"/>
        <v>0</v>
      </c>
      <c r="W47" s="70">
        <f t="shared" si="7"/>
        <v>0</v>
      </c>
      <c r="X47" s="70">
        <f t="shared" si="7"/>
        <v>0</v>
      </c>
      <c r="Y47" s="70">
        <f t="shared" si="7"/>
        <v>0</v>
      </c>
      <c r="Z47" s="72">
        <f t="shared" si="5"/>
        <v>0</v>
      </c>
      <c r="AA47" s="71">
        <f t="shared" si="8"/>
        <v>0</v>
      </c>
    </row>
    <row r="48" spans="1:27" ht="12.75">
      <c r="A48" s="57" t="s">
        <v>45</v>
      </c>
      <c r="B48" s="38"/>
      <c r="C48" s="68">
        <f t="shared" si="7"/>
        <v>0</v>
      </c>
      <c r="D48" s="69">
        <f t="shared" si="7"/>
        <v>0</v>
      </c>
      <c r="E48" s="70">
        <f t="shared" si="7"/>
        <v>0</v>
      </c>
      <c r="F48" s="70">
        <f t="shared" si="7"/>
        <v>0</v>
      </c>
      <c r="G48" s="70">
        <f t="shared" si="7"/>
        <v>0</v>
      </c>
      <c r="H48" s="70">
        <f t="shared" si="7"/>
        <v>0</v>
      </c>
      <c r="I48" s="70">
        <f t="shared" si="7"/>
        <v>0</v>
      </c>
      <c r="J48" s="70">
        <f t="shared" si="7"/>
        <v>0</v>
      </c>
      <c r="K48" s="70">
        <f t="shared" si="7"/>
        <v>0</v>
      </c>
      <c r="L48" s="70">
        <f t="shared" si="7"/>
        <v>0</v>
      </c>
      <c r="M48" s="70">
        <f t="shared" si="7"/>
        <v>0</v>
      </c>
      <c r="N48" s="70">
        <f t="shared" si="7"/>
        <v>0</v>
      </c>
      <c r="O48" s="70">
        <f t="shared" si="7"/>
        <v>0</v>
      </c>
      <c r="P48" s="70">
        <f t="shared" si="7"/>
        <v>0</v>
      </c>
      <c r="Q48" s="70">
        <f t="shared" si="7"/>
        <v>0</v>
      </c>
      <c r="R48" s="70">
        <f t="shared" si="7"/>
        <v>0</v>
      </c>
      <c r="S48" s="70">
        <f t="shared" si="7"/>
        <v>0</v>
      </c>
      <c r="T48" s="70">
        <f t="shared" si="7"/>
        <v>0</v>
      </c>
      <c r="U48" s="70">
        <f t="shared" si="7"/>
        <v>0</v>
      </c>
      <c r="V48" s="70">
        <f t="shared" si="7"/>
        <v>0</v>
      </c>
      <c r="W48" s="70">
        <f t="shared" si="7"/>
        <v>0</v>
      </c>
      <c r="X48" s="70">
        <f t="shared" si="7"/>
        <v>0</v>
      </c>
      <c r="Y48" s="70">
        <f t="shared" si="7"/>
        <v>0</v>
      </c>
      <c r="Z48" s="72">
        <f t="shared" si="5"/>
        <v>0</v>
      </c>
      <c r="AA48" s="71">
        <f t="shared" si="8"/>
        <v>0</v>
      </c>
    </row>
    <row r="49" spans="1:27" ht="12.75">
      <c r="A49" s="78" t="s">
        <v>49</v>
      </c>
      <c r="B49" s="79"/>
      <c r="C49" s="80">
        <f aca="true" t="shared" si="9" ref="C49:Y49">SUM(C41:C48)</f>
        <v>4093865313</v>
      </c>
      <c r="D49" s="81">
        <f t="shared" si="9"/>
        <v>0</v>
      </c>
      <c r="E49" s="82">
        <f t="shared" si="9"/>
        <v>5130961437</v>
      </c>
      <c r="F49" s="82">
        <f t="shared" si="9"/>
        <v>5103439700</v>
      </c>
      <c r="G49" s="82">
        <f t="shared" si="9"/>
        <v>110611095</v>
      </c>
      <c r="H49" s="82">
        <f t="shared" si="9"/>
        <v>7225482</v>
      </c>
      <c r="I49" s="82">
        <f t="shared" si="9"/>
        <v>250970137</v>
      </c>
      <c r="J49" s="82">
        <f t="shared" si="9"/>
        <v>368806714</v>
      </c>
      <c r="K49" s="82">
        <f t="shared" si="9"/>
        <v>205617218</v>
      </c>
      <c r="L49" s="82">
        <f t="shared" si="9"/>
        <v>262250814</v>
      </c>
      <c r="M49" s="82">
        <f t="shared" si="9"/>
        <v>365218519</v>
      </c>
      <c r="N49" s="82">
        <f t="shared" si="9"/>
        <v>833086551</v>
      </c>
      <c r="O49" s="82">
        <f t="shared" si="9"/>
        <v>136992532</v>
      </c>
      <c r="P49" s="82">
        <f t="shared" si="9"/>
        <v>258998428</v>
      </c>
      <c r="Q49" s="82">
        <f t="shared" si="9"/>
        <v>310753047</v>
      </c>
      <c r="R49" s="82">
        <f t="shared" si="9"/>
        <v>706744007</v>
      </c>
      <c r="S49" s="82">
        <f t="shared" si="9"/>
        <v>0</v>
      </c>
      <c r="T49" s="82">
        <f t="shared" si="9"/>
        <v>0</v>
      </c>
      <c r="U49" s="82">
        <f t="shared" si="9"/>
        <v>0</v>
      </c>
      <c r="V49" s="82">
        <f t="shared" si="9"/>
        <v>0</v>
      </c>
      <c r="W49" s="82">
        <f t="shared" si="9"/>
        <v>1908637272</v>
      </c>
      <c r="X49" s="82">
        <f t="shared" si="9"/>
        <v>3827579776</v>
      </c>
      <c r="Y49" s="82">
        <f t="shared" si="9"/>
        <v>-1918942504</v>
      </c>
      <c r="Z49" s="83">
        <f t="shared" si="5"/>
        <v>-50.13461812167335</v>
      </c>
      <c r="AA49" s="84">
        <f>SUM(AA41:AA48)</f>
        <v>5103439700</v>
      </c>
    </row>
    <row r="50" spans="1:27" ht="4.5" customHeight="1">
      <c r="A50" s="85"/>
      <c r="B50" s="38"/>
      <c r="C50" s="68"/>
      <c r="D50" s="69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2"/>
      <c r="AA50" s="71"/>
    </row>
    <row r="51" spans="1:27" ht="12.75">
      <c r="A51" s="86" t="s">
        <v>50</v>
      </c>
      <c r="B51" s="38"/>
      <c r="C51" s="68">
        <f aca="true" t="shared" si="10" ref="C51:Y51">SUM(C57:C61)</f>
        <v>1660851253</v>
      </c>
      <c r="D51" s="69">
        <f t="shared" si="10"/>
        <v>0</v>
      </c>
      <c r="E51" s="70">
        <f t="shared" si="10"/>
        <v>2934165072</v>
      </c>
      <c r="F51" s="70">
        <f t="shared" si="10"/>
        <v>2958872235</v>
      </c>
      <c r="G51" s="70">
        <f t="shared" si="10"/>
        <v>78288928</v>
      </c>
      <c r="H51" s="70">
        <f t="shared" si="10"/>
        <v>149373668</v>
      </c>
      <c r="I51" s="70">
        <f t="shared" si="10"/>
        <v>180775828</v>
      </c>
      <c r="J51" s="70">
        <f t="shared" si="10"/>
        <v>408438424</v>
      </c>
      <c r="K51" s="70">
        <f t="shared" si="10"/>
        <v>189815994</v>
      </c>
      <c r="L51" s="70">
        <f t="shared" si="10"/>
        <v>0</v>
      </c>
      <c r="M51" s="70">
        <f t="shared" si="10"/>
        <v>0</v>
      </c>
      <c r="N51" s="70">
        <f t="shared" si="10"/>
        <v>189815994</v>
      </c>
      <c r="O51" s="70">
        <f t="shared" si="10"/>
        <v>0</v>
      </c>
      <c r="P51" s="70">
        <f t="shared" si="10"/>
        <v>0</v>
      </c>
      <c r="Q51" s="70">
        <f t="shared" si="10"/>
        <v>0</v>
      </c>
      <c r="R51" s="70">
        <f t="shared" si="10"/>
        <v>0</v>
      </c>
      <c r="S51" s="70">
        <f t="shared" si="10"/>
        <v>0</v>
      </c>
      <c r="T51" s="70">
        <f t="shared" si="10"/>
        <v>0</v>
      </c>
      <c r="U51" s="70">
        <f t="shared" si="10"/>
        <v>0</v>
      </c>
      <c r="V51" s="70">
        <f t="shared" si="10"/>
        <v>0</v>
      </c>
      <c r="W51" s="70">
        <f t="shared" si="10"/>
        <v>598254418</v>
      </c>
      <c r="X51" s="70">
        <f t="shared" si="10"/>
        <v>2219154177</v>
      </c>
      <c r="Y51" s="70">
        <f t="shared" si="10"/>
        <v>-1620899759</v>
      </c>
      <c r="Z51" s="72">
        <f>+IF(X51&lt;&gt;0,+(Y51/X51)*100,0)</f>
        <v>-73.04133150366505</v>
      </c>
      <c r="AA51" s="71">
        <f>SUM(AA57:AA61)</f>
        <v>2958872235</v>
      </c>
    </row>
    <row r="52" spans="1:27" ht="12.75">
      <c r="A52" s="87" t="s">
        <v>32</v>
      </c>
      <c r="B52" s="50"/>
      <c r="C52" s="9">
        <v>360259775</v>
      </c>
      <c r="D52" s="10"/>
      <c r="E52" s="11">
        <v>593533252</v>
      </c>
      <c r="F52" s="11">
        <v>646582812</v>
      </c>
      <c r="G52" s="11">
        <v>12853448</v>
      </c>
      <c r="H52" s="11">
        <v>28599012</v>
      </c>
      <c r="I52" s="11">
        <v>44789277</v>
      </c>
      <c r="J52" s="11">
        <v>86241737</v>
      </c>
      <c r="K52" s="11">
        <v>61403905</v>
      </c>
      <c r="L52" s="11"/>
      <c r="M52" s="11"/>
      <c r="N52" s="11">
        <v>61403905</v>
      </c>
      <c r="O52" s="11"/>
      <c r="P52" s="11"/>
      <c r="Q52" s="11"/>
      <c r="R52" s="11"/>
      <c r="S52" s="11"/>
      <c r="T52" s="11"/>
      <c r="U52" s="11"/>
      <c r="V52" s="11"/>
      <c r="W52" s="11">
        <v>147645642</v>
      </c>
      <c r="X52" s="11">
        <v>484937109</v>
      </c>
      <c r="Y52" s="11">
        <v>-337291467</v>
      </c>
      <c r="Z52" s="2">
        <v>-69.55</v>
      </c>
      <c r="AA52" s="15">
        <v>646582812</v>
      </c>
    </row>
    <row r="53" spans="1:27" ht="12.75">
      <c r="A53" s="87" t="s">
        <v>33</v>
      </c>
      <c r="B53" s="50"/>
      <c r="C53" s="9">
        <v>583923642</v>
      </c>
      <c r="D53" s="10"/>
      <c r="E53" s="11">
        <v>948414547</v>
      </c>
      <c r="F53" s="11">
        <v>918479447</v>
      </c>
      <c r="G53" s="11">
        <v>38236972</v>
      </c>
      <c r="H53" s="11">
        <v>48631821</v>
      </c>
      <c r="I53" s="11">
        <v>57963605</v>
      </c>
      <c r="J53" s="11">
        <v>144832398</v>
      </c>
      <c r="K53" s="11">
        <v>55695370</v>
      </c>
      <c r="L53" s="11"/>
      <c r="M53" s="11"/>
      <c r="N53" s="11">
        <v>55695370</v>
      </c>
      <c r="O53" s="11"/>
      <c r="P53" s="11"/>
      <c r="Q53" s="11"/>
      <c r="R53" s="11"/>
      <c r="S53" s="11"/>
      <c r="T53" s="11"/>
      <c r="U53" s="11"/>
      <c r="V53" s="11"/>
      <c r="W53" s="11">
        <v>200527768</v>
      </c>
      <c r="X53" s="11">
        <v>688859585</v>
      </c>
      <c r="Y53" s="11">
        <v>-488331817</v>
      </c>
      <c r="Z53" s="2">
        <v>-70.89</v>
      </c>
      <c r="AA53" s="15">
        <v>918479447</v>
      </c>
    </row>
    <row r="54" spans="1:27" ht="12.75">
      <c r="A54" s="87" t="s">
        <v>34</v>
      </c>
      <c r="B54" s="50"/>
      <c r="C54" s="9">
        <v>186599266</v>
      </c>
      <c r="D54" s="10"/>
      <c r="E54" s="11">
        <v>398542876</v>
      </c>
      <c r="F54" s="11">
        <v>401086877</v>
      </c>
      <c r="G54" s="11">
        <v>14476148</v>
      </c>
      <c r="H54" s="11">
        <v>16053960</v>
      </c>
      <c r="I54" s="11">
        <v>11254827</v>
      </c>
      <c r="J54" s="11">
        <v>41784935</v>
      </c>
      <c r="K54" s="11">
        <v>21467362</v>
      </c>
      <c r="L54" s="11"/>
      <c r="M54" s="11"/>
      <c r="N54" s="11">
        <v>21467362</v>
      </c>
      <c r="O54" s="11"/>
      <c r="P54" s="11"/>
      <c r="Q54" s="11"/>
      <c r="R54" s="11"/>
      <c r="S54" s="11"/>
      <c r="T54" s="11"/>
      <c r="U54" s="11"/>
      <c r="V54" s="11"/>
      <c r="W54" s="11">
        <v>63252297</v>
      </c>
      <c r="X54" s="11">
        <v>300815158</v>
      </c>
      <c r="Y54" s="11">
        <v>-237562861</v>
      </c>
      <c r="Z54" s="2">
        <v>-78.97</v>
      </c>
      <c r="AA54" s="15">
        <v>401086877</v>
      </c>
    </row>
    <row r="55" spans="1:27" ht="12.75">
      <c r="A55" s="87" t="s">
        <v>35</v>
      </c>
      <c r="B55" s="50"/>
      <c r="C55" s="9">
        <v>32014944</v>
      </c>
      <c r="D55" s="10"/>
      <c r="E55" s="11">
        <v>161304693</v>
      </c>
      <c r="F55" s="11">
        <v>160653693</v>
      </c>
      <c r="G55" s="11">
        <v>4175138</v>
      </c>
      <c r="H55" s="11">
        <v>19993909</v>
      </c>
      <c r="I55" s="11">
        <v>6433965</v>
      </c>
      <c r="J55" s="11">
        <v>30603012</v>
      </c>
      <c r="K55" s="11">
        <v>8703702</v>
      </c>
      <c r="L55" s="11"/>
      <c r="M55" s="11"/>
      <c r="N55" s="11">
        <v>8703702</v>
      </c>
      <c r="O55" s="11"/>
      <c r="P55" s="11"/>
      <c r="Q55" s="11"/>
      <c r="R55" s="11"/>
      <c r="S55" s="11"/>
      <c r="T55" s="11"/>
      <c r="U55" s="11"/>
      <c r="V55" s="11"/>
      <c r="W55" s="11">
        <v>39306714</v>
      </c>
      <c r="X55" s="11">
        <v>120490270</v>
      </c>
      <c r="Y55" s="11">
        <v>-81183556</v>
      </c>
      <c r="Z55" s="2">
        <v>-67.38</v>
      </c>
      <c r="AA55" s="15">
        <v>160653693</v>
      </c>
    </row>
    <row r="56" spans="1:27" ht="12.75">
      <c r="A56" s="87" t="s">
        <v>36</v>
      </c>
      <c r="B56" s="50"/>
      <c r="C56" s="9">
        <v>52084040</v>
      </c>
      <c r="D56" s="10"/>
      <c r="E56" s="11">
        <v>61141518</v>
      </c>
      <c r="F56" s="11">
        <v>61141518</v>
      </c>
      <c r="G56" s="11">
        <v>1656914</v>
      </c>
      <c r="H56" s="11">
        <v>-349654</v>
      </c>
      <c r="I56" s="11">
        <v>4659956</v>
      </c>
      <c r="J56" s="11">
        <v>5967216</v>
      </c>
      <c r="K56" s="11">
        <v>6504920</v>
      </c>
      <c r="L56" s="11"/>
      <c r="M56" s="11"/>
      <c r="N56" s="11">
        <v>6504920</v>
      </c>
      <c r="O56" s="11"/>
      <c r="P56" s="11"/>
      <c r="Q56" s="11"/>
      <c r="R56" s="11"/>
      <c r="S56" s="11"/>
      <c r="T56" s="11"/>
      <c r="U56" s="11"/>
      <c r="V56" s="11"/>
      <c r="W56" s="11">
        <v>12472136</v>
      </c>
      <c r="X56" s="11">
        <v>45856139</v>
      </c>
      <c r="Y56" s="11">
        <v>-33384003</v>
      </c>
      <c r="Z56" s="2">
        <v>-72.8</v>
      </c>
      <c r="AA56" s="15">
        <v>61141518</v>
      </c>
    </row>
    <row r="57" spans="1:27" ht="12.75">
      <c r="A57" s="88" t="s">
        <v>37</v>
      </c>
      <c r="B57" s="50"/>
      <c r="C57" s="52">
        <f aca="true" t="shared" si="11" ref="C57:Y57">SUM(C52:C56)</f>
        <v>1214881667</v>
      </c>
      <c r="D57" s="53">
        <f t="shared" si="11"/>
        <v>0</v>
      </c>
      <c r="E57" s="54">
        <f t="shared" si="11"/>
        <v>2162936886</v>
      </c>
      <c r="F57" s="54">
        <f t="shared" si="11"/>
        <v>2187944347</v>
      </c>
      <c r="G57" s="54">
        <f t="shared" si="11"/>
        <v>71398620</v>
      </c>
      <c r="H57" s="54">
        <f t="shared" si="11"/>
        <v>112929048</v>
      </c>
      <c r="I57" s="54">
        <f t="shared" si="11"/>
        <v>125101630</v>
      </c>
      <c r="J57" s="54">
        <f t="shared" si="11"/>
        <v>309429298</v>
      </c>
      <c r="K57" s="54">
        <f t="shared" si="11"/>
        <v>153775259</v>
      </c>
      <c r="L57" s="54">
        <f t="shared" si="11"/>
        <v>0</v>
      </c>
      <c r="M57" s="54">
        <f t="shared" si="11"/>
        <v>0</v>
      </c>
      <c r="N57" s="54">
        <f t="shared" si="11"/>
        <v>153775259</v>
      </c>
      <c r="O57" s="54">
        <f t="shared" si="11"/>
        <v>0</v>
      </c>
      <c r="P57" s="54">
        <f t="shared" si="11"/>
        <v>0</v>
      </c>
      <c r="Q57" s="54">
        <f t="shared" si="11"/>
        <v>0</v>
      </c>
      <c r="R57" s="54">
        <f t="shared" si="11"/>
        <v>0</v>
      </c>
      <c r="S57" s="54">
        <f t="shared" si="11"/>
        <v>0</v>
      </c>
      <c r="T57" s="54">
        <f t="shared" si="11"/>
        <v>0</v>
      </c>
      <c r="U57" s="54">
        <f t="shared" si="11"/>
        <v>0</v>
      </c>
      <c r="V57" s="54">
        <f t="shared" si="11"/>
        <v>0</v>
      </c>
      <c r="W57" s="54">
        <f t="shared" si="11"/>
        <v>463204557</v>
      </c>
      <c r="X57" s="54">
        <f t="shared" si="11"/>
        <v>1640958261</v>
      </c>
      <c r="Y57" s="54">
        <f t="shared" si="11"/>
        <v>-1177753704</v>
      </c>
      <c r="Z57" s="55">
        <f>+IF(X57&lt;&gt;0,+(Y57/X57)*100,0)</f>
        <v>-71.77231328737618</v>
      </c>
      <c r="AA57" s="56">
        <f>SUM(AA52:AA56)</f>
        <v>2187944347</v>
      </c>
    </row>
    <row r="58" spans="1:27" ht="12.75">
      <c r="A58" s="89" t="s">
        <v>38</v>
      </c>
      <c r="B58" s="38"/>
      <c r="C58" s="9">
        <v>91517691</v>
      </c>
      <c r="D58" s="10"/>
      <c r="E58" s="11">
        <v>135413471</v>
      </c>
      <c r="F58" s="11">
        <v>85405739</v>
      </c>
      <c r="G58" s="11">
        <v>767431</v>
      </c>
      <c r="H58" s="11">
        <v>6565509</v>
      </c>
      <c r="I58" s="11">
        <v>6683605</v>
      </c>
      <c r="J58" s="11">
        <v>14016545</v>
      </c>
      <c r="K58" s="11">
        <v>6859826</v>
      </c>
      <c r="L58" s="11"/>
      <c r="M58" s="11"/>
      <c r="N58" s="11">
        <v>6859826</v>
      </c>
      <c r="O58" s="11"/>
      <c r="P58" s="11"/>
      <c r="Q58" s="11"/>
      <c r="R58" s="11"/>
      <c r="S58" s="11"/>
      <c r="T58" s="11"/>
      <c r="U58" s="11"/>
      <c r="V58" s="11"/>
      <c r="W58" s="11">
        <v>20876371</v>
      </c>
      <c r="X58" s="11">
        <v>64054304</v>
      </c>
      <c r="Y58" s="11">
        <v>-43177933</v>
      </c>
      <c r="Z58" s="2">
        <v>-67.41</v>
      </c>
      <c r="AA58" s="15">
        <v>85405739</v>
      </c>
    </row>
    <row r="59" spans="1:27" ht="12.75">
      <c r="A59" s="89" t="s">
        <v>39</v>
      </c>
      <c r="B59" s="38"/>
      <c r="C59" s="12"/>
      <c r="D59" s="13"/>
      <c r="E59" s="14">
        <v>252238191</v>
      </c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2.75">
      <c r="A60" s="89" t="s">
        <v>40</v>
      </c>
      <c r="B60" s="38"/>
      <c r="C60" s="9">
        <v>46968410</v>
      </c>
      <c r="D60" s="10"/>
      <c r="E60" s="11">
        <v>31942142</v>
      </c>
      <c r="F60" s="11">
        <v>62299451</v>
      </c>
      <c r="G60" s="11"/>
      <c r="H60" s="11">
        <v>3467808</v>
      </c>
      <c r="I60" s="11">
        <v>8657879</v>
      </c>
      <c r="J60" s="11">
        <v>12125687</v>
      </c>
      <c r="K60" s="11">
        <v>5923296</v>
      </c>
      <c r="L60" s="11"/>
      <c r="M60" s="11"/>
      <c r="N60" s="11">
        <v>5923296</v>
      </c>
      <c r="O60" s="11"/>
      <c r="P60" s="11"/>
      <c r="Q60" s="11"/>
      <c r="R60" s="11"/>
      <c r="S60" s="11"/>
      <c r="T60" s="11"/>
      <c r="U60" s="11"/>
      <c r="V60" s="11"/>
      <c r="W60" s="11">
        <v>18048983</v>
      </c>
      <c r="X60" s="11">
        <v>46724588</v>
      </c>
      <c r="Y60" s="11">
        <v>-28675605</v>
      </c>
      <c r="Z60" s="2">
        <v>-61.37</v>
      </c>
      <c r="AA60" s="15">
        <v>62299451</v>
      </c>
    </row>
    <row r="61" spans="1:27" ht="12.75">
      <c r="A61" s="89" t="s">
        <v>41</v>
      </c>
      <c r="B61" s="38" t="s">
        <v>51</v>
      </c>
      <c r="C61" s="9">
        <v>307483485</v>
      </c>
      <c r="D61" s="10"/>
      <c r="E61" s="11">
        <v>351634382</v>
      </c>
      <c r="F61" s="11">
        <v>623222698</v>
      </c>
      <c r="G61" s="11">
        <v>6122877</v>
      </c>
      <c r="H61" s="11">
        <v>26411303</v>
      </c>
      <c r="I61" s="11">
        <v>40332714</v>
      </c>
      <c r="J61" s="11">
        <v>72866894</v>
      </c>
      <c r="K61" s="11">
        <v>23257613</v>
      </c>
      <c r="L61" s="11"/>
      <c r="M61" s="11"/>
      <c r="N61" s="11">
        <v>23257613</v>
      </c>
      <c r="O61" s="11"/>
      <c r="P61" s="11"/>
      <c r="Q61" s="11"/>
      <c r="R61" s="11"/>
      <c r="S61" s="11"/>
      <c r="T61" s="11"/>
      <c r="U61" s="11"/>
      <c r="V61" s="11"/>
      <c r="W61" s="11">
        <v>96124507</v>
      </c>
      <c r="X61" s="11">
        <v>467417024</v>
      </c>
      <c r="Y61" s="11">
        <v>-371292517</v>
      </c>
      <c r="Z61" s="2">
        <v>-79.43</v>
      </c>
      <c r="AA61" s="15">
        <v>623222698</v>
      </c>
    </row>
    <row r="62" spans="1:27" ht="4.5" customHeight="1">
      <c r="A62" s="90"/>
      <c r="B62" s="91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92"/>
      <c r="B63" s="93"/>
      <c r="C63" s="94"/>
      <c r="D63" s="40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5"/>
      <c r="AA63" s="43"/>
    </row>
    <row r="64" spans="1:27" ht="12.75">
      <c r="A64" s="95" t="s">
        <v>52</v>
      </c>
      <c r="B64" s="96"/>
      <c r="C64" s="97"/>
      <c r="D64" s="98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2"/>
      <c r="AA64" s="100"/>
    </row>
    <row r="65" spans="1:27" ht="12.75">
      <c r="A65" s="89" t="s">
        <v>53</v>
      </c>
      <c r="B65" s="96"/>
      <c r="C65" s="9">
        <v>575114422</v>
      </c>
      <c r="D65" s="10">
        <v>176696173</v>
      </c>
      <c r="E65" s="11">
        <v>176696173</v>
      </c>
      <c r="F65" s="11">
        <v>176696173</v>
      </c>
      <c r="G65" s="11">
        <v>43775244</v>
      </c>
      <c r="H65" s="11">
        <v>48359016</v>
      </c>
      <c r="I65" s="11">
        <v>45453467</v>
      </c>
      <c r="J65" s="11">
        <v>137587727</v>
      </c>
      <c r="K65" s="11">
        <v>43406997</v>
      </c>
      <c r="L65" s="11">
        <v>45040738</v>
      </c>
      <c r="M65" s="11">
        <v>48134145</v>
      </c>
      <c r="N65" s="11">
        <v>136581880</v>
      </c>
      <c r="O65" s="11"/>
      <c r="P65" s="11"/>
      <c r="Q65" s="11"/>
      <c r="R65" s="11"/>
      <c r="S65" s="11"/>
      <c r="T65" s="11"/>
      <c r="U65" s="11"/>
      <c r="V65" s="11"/>
      <c r="W65" s="11">
        <v>274169607</v>
      </c>
      <c r="X65" s="11">
        <v>132522130</v>
      </c>
      <c r="Y65" s="11">
        <v>141647477</v>
      </c>
      <c r="Z65" s="2">
        <v>106.89</v>
      </c>
      <c r="AA65" s="15"/>
    </row>
    <row r="66" spans="1:27" ht="12.75">
      <c r="A66" s="89" t="s">
        <v>54</v>
      </c>
      <c r="B66" s="96"/>
      <c r="C66" s="12">
        <v>1085736835</v>
      </c>
      <c r="D66" s="13">
        <v>2781316196</v>
      </c>
      <c r="E66" s="14">
        <v>2757468899</v>
      </c>
      <c r="F66" s="14">
        <v>2798945000</v>
      </c>
      <c r="G66" s="14">
        <v>19306675</v>
      </c>
      <c r="H66" s="14">
        <v>32668750</v>
      </c>
      <c r="I66" s="14">
        <v>56075179</v>
      </c>
      <c r="J66" s="14">
        <v>108050604</v>
      </c>
      <c r="K66" s="14">
        <v>50175909</v>
      </c>
      <c r="L66" s="14">
        <v>64452792</v>
      </c>
      <c r="M66" s="14">
        <v>70170037</v>
      </c>
      <c r="N66" s="14">
        <v>184798738</v>
      </c>
      <c r="O66" s="14"/>
      <c r="P66" s="14"/>
      <c r="Q66" s="14"/>
      <c r="R66" s="14"/>
      <c r="S66" s="14"/>
      <c r="T66" s="14"/>
      <c r="U66" s="14"/>
      <c r="V66" s="14"/>
      <c r="W66" s="14">
        <v>292849342</v>
      </c>
      <c r="X66" s="14">
        <v>2099208750</v>
      </c>
      <c r="Y66" s="14">
        <v>-1806359408</v>
      </c>
      <c r="Z66" s="2">
        <v>-86.05</v>
      </c>
      <c r="AA66" s="22"/>
    </row>
    <row r="67" spans="1:27" ht="12.75">
      <c r="A67" s="89" t="s">
        <v>55</v>
      </c>
      <c r="B67" s="96"/>
      <c r="C67" s="9"/>
      <c r="D67" s="10"/>
      <c r="E67" s="11"/>
      <c r="F67" s="11"/>
      <c r="G67" s="11">
        <v>15207009</v>
      </c>
      <c r="H67" s="11">
        <v>68347169</v>
      </c>
      <c r="I67" s="11">
        <v>96160156</v>
      </c>
      <c r="J67" s="11">
        <v>179714334</v>
      </c>
      <c r="K67" s="11">
        <v>96233087</v>
      </c>
      <c r="L67" s="11">
        <v>115433016</v>
      </c>
      <c r="M67" s="11">
        <v>131642531</v>
      </c>
      <c r="N67" s="11">
        <v>343308634</v>
      </c>
      <c r="O67" s="11"/>
      <c r="P67" s="11"/>
      <c r="Q67" s="11"/>
      <c r="R67" s="11"/>
      <c r="S67" s="11"/>
      <c r="T67" s="11"/>
      <c r="U67" s="11"/>
      <c r="V67" s="11"/>
      <c r="W67" s="11">
        <v>523022968</v>
      </c>
      <c r="X67" s="11"/>
      <c r="Y67" s="11">
        <v>523022968</v>
      </c>
      <c r="Z67" s="2"/>
      <c r="AA67" s="15"/>
    </row>
    <row r="68" spans="1:27" ht="12.75">
      <c r="A68" s="89" t="s">
        <v>56</v>
      </c>
      <c r="B68" s="96"/>
      <c r="C68" s="9"/>
      <c r="D68" s="10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2"/>
      <c r="AA68" s="15"/>
    </row>
    <row r="69" spans="1:27" ht="12.75">
      <c r="A69" s="101" t="s">
        <v>57</v>
      </c>
      <c r="B69" s="79"/>
      <c r="C69" s="80">
        <f aca="true" t="shared" si="12" ref="C69:Y69">SUM(C65:C68)</f>
        <v>1660851257</v>
      </c>
      <c r="D69" s="81">
        <f t="shared" si="12"/>
        <v>2958012369</v>
      </c>
      <c r="E69" s="82">
        <f t="shared" si="12"/>
        <v>2934165072</v>
      </c>
      <c r="F69" s="82">
        <f t="shared" si="12"/>
        <v>2975641173</v>
      </c>
      <c r="G69" s="82">
        <f t="shared" si="12"/>
        <v>78288928</v>
      </c>
      <c r="H69" s="82">
        <f t="shared" si="12"/>
        <v>149374935</v>
      </c>
      <c r="I69" s="82">
        <f t="shared" si="12"/>
        <v>197688802</v>
      </c>
      <c r="J69" s="82">
        <f t="shared" si="12"/>
        <v>425352665</v>
      </c>
      <c r="K69" s="82">
        <f t="shared" si="12"/>
        <v>189815993</v>
      </c>
      <c r="L69" s="82">
        <f t="shared" si="12"/>
        <v>224926546</v>
      </c>
      <c r="M69" s="82">
        <f t="shared" si="12"/>
        <v>249946713</v>
      </c>
      <c r="N69" s="82">
        <f t="shared" si="12"/>
        <v>664689252</v>
      </c>
      <c r="O69" s="82">
        <f t="shared" si="12"/>
        <v>0</v>
      </c>
      <c r="P69" s="82">
        <f t="shared" si="12"/>
        <v>0</v>
      </c>
      <c r="Q69" s="82">
        <f t="shared" si="12"/>
        <v>0</v>
      </c>
      <c r="R69" s="82">
        <f t="shared" si="12"/>
        <v>0</v>
      </c>
      <c r="S69" s="82">
        <f t="shared" si="12"/>
        <v>0</v>
      </c>
      <c r="T69" s="82">
        <f t="shared" si="12"/>
        <v>0</v>
      </c>
      <c r="U69" s="82">
        <f t="shared" si="12"/>
        <v>0</v>
      </c>
      <c r="V69" s="82">
        <f t="shared" si="12"/>
        <v>0</v>
      </c>
      <c r="W69" s="82">
        <f t="shared" si="12"/>
        <v>1090041917</v>
      </c>
      <c r="X69" s="82">
        <f t="shared" si="12"/>
        <v>2231730880</v>
      </c>
      <c r="Y69" s="82">
        <f t="shared" si="12"/>
        <v>-1141688963</v>
      </c>
      <c r="Z69" s="83">
        <f>+IF(X69&lt;&gt;0,+(Y69/X69)*100,0)</f>
        <v>-51.15710739280536</v>
      </c>
      <c r="AA69" s="84">
        <f>SUM(AA65:AA68)</f>
        <v>0</v>
      </c>
    </row>
    <row r="70" spans="1:27" ht="12.75">
      <c r="A70" s="6" t="s">
        <v>66</v>
      </c>
      <c r="B70" s="102"/>
      <c r="C70" s="102"/>
      <c r="D70" s="102"/>
      <c r="E70" s="102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</row>
    <row r="71" spans="1:27" ht="12.75">
      <c r="A71" s="7" t="s">
        <v>67</v>
      </c>
      <c r="B71" s="102"/>
      <c r="C71" s="102"/>
      <c r="D71" s="102"/>
      <c r="E71" s="102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2.75">
      <c r="A72" s="7" t="s">
        <v>68</v>
      </c>
      <c r="B72" s="102"/>
      <c r="C72" s="102"/>
      <c r="D72" s="102"/>
      <c r="E72" s="102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2.75">
      <c r="A73" s="8" t="s">
        <v>69</v>
      </c>
      <c r="B73" s="102"/>
      <c r="C73" s="102"/>
      <c r="D73" s="102"/>
      <c r="E73" s="102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2.75">
      <c r="A74" s="102"/>
      <c r="B74" s="102"/>
      <c r="C74" s="102"/>
      <c r="D74" s="102"/>
      <c r="E74" s="102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7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5" t="s">
        <v>61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</row>
    <row r="2" spans="1:27" ht="24.75" customHeight="1">
      <c r="A2" s="26" t="s">
        <v>1</v>
      </c>
      <c r="B2" s="1" t="s">
        <v>71</v>
      </c>
      <c r="C2" s="27" t="s">
        <v>2</v>
      </c>
      <c r="D2" s="28" t="s">
        <v>3</v>
      </c>
      <c r="E2" s="29" t="s">
        <v>4</v>
      </c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7"/>
    </row>
    <row r="3" spans="1:27" ht="24.75" customHeight="1">
      <c r="A3" s="30" t="s">
        <v>5</v>
      </c>
      <c r="B3" s="31" t="s">
        <v>70</v>
      </c>
      <c r="C3" s="32" t="s">
        <v>6</v>
      </c>
      <c r="D3" s="33" t="s">
        <v>6</v>
      </c>
      <c r="E3" s="34" t="s">
        <v>7</v>
      </c>
      <c r="F3" s="35" t="s">
        <v>8</v>
      </c>
      <c r="G3" s="36" t="s">
        <v>9</v>
      </c>
      <c r="H3" s="34" t="s">
        <v>10</v>
      </c>
      <c r="I3" s="34" t="s">
        <v>11</v>
      </c>
      <c r="J3" s="35" t="s">
        <v>12</v>
      </c>
      <c r="K3" s="36" t="s">
        <v>13</v>
      </c>
      <c r="L3" s="34" t="s">
        <v>14</v>
      </c>
      <c r="M3" s="34" t="s">
        <v>15</v>
      </c>
      <c r="N3" s="35" t="s">
        <v>16</v>
      </c>
      <c r="O3" s="36" t="s">
        <v>17</v>
      </c>
      <c r="P3" s="34" t="s">
        <v>18</v>
      </c>
      <c r="Q3" s="36" t="s">
        <v>19</v>
      </c>
      <c r="R3" s="34" t="s">
        <v>20</v>
      </c>
      <c r="S3" s="34" t="s">
        <v>21</v>
      </c>
      <c r="T3" s="35" t="s">
        <v>22</v>
      </c>
      <c r="U3" s="36" t="s">
        <v>23</v>
      </c>
      <c r="V3" s="34" t="s">
        <v>24</v>
      </c>
      <c r="W3" s="34" t="s">
        <v>25</v>
      </c>
      <c r="X3" s="35" t="s">
        <v>26</v>
      </c>
      <c r="Y3" s="36" t="s">
        <v>27</v>
      </c>
      <c r="Z3" s="34" t="s">
        <v>28</v>
      </c>
      <c r="AA3" s="32" t="s">
        <v>29</v>
      </c>
    </row>
    <row r="4" spans="1:27" ht="12.75">
      <c r="A4" s="37" t="s">
        <v>30</v>
      </c>
      <c r="B4" s="38"/>
      <c r="C4" s="39"/>
      <c r="D4" s="40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2"/>
      <c r="AA4" s="43"/>
    </row>
    <row r="5" spans="1:27" ht="12.75">
      <c r="A5" s="44" t="s">
        <v>31</v>
      </c>
      <c r="B5" s="38"/>
      <c r="C5" s="39">
        <f aca="true" t="shared" si="0" ref="C5:Y5">SUM(C11:C18)</f>
        <v>0</v>
      </c>
      <c r="D5" s="45">
        <f t="shared" si="0"/>
        <v>0</v>
      </c>
      <c r="E5" s="46">
        <f t="shared" si="0"/>
        <v>7474254926</v>
      </c>
      <c r="F5" s="46">
        <f t="shared" si="0"/>
        <v>7088557926</v>
      </c>
      <c r="G5" s="46">
        <f t="shared" si="0"/>
        <v>91778000</v>
      </c>
      <c r="H5" s="46">
        <f t="shared" si="0"/>
        <v>602966565</v>
      </c>
      <c r="I5" s="46">
        <f t="shared" si="0"/>
        <v>690335935</v>
      </c>
      <c r="J5" s="46">
        <f t="shared" si="0"/>
        <v>1385080500</v>
      </c>
      <c r="K5" s="46">
        <f t="shared" si="0"/>
        <v>263848919</v>
      </c>
      <c r="L5" s="46">
        <f t="shared" si="0"/>
        <v>463579135</v>
      </c>
      <c r="M5" s="46">
        <f t="shared" si="0"/>
        <v>475844446</v>
      </c>
      <c r="N5" s="46">
        <f t="shared" si="0"/>
        <v>1203272500</v>
      </c>
      <c r="O5" s="46">
        <f t="shared" si="0"/>
        <v>414471000</v>
      </c>
      <c r="P5" s="46">
        <f t="shared" si="0"/>
        <v>492774000</v>
      </c>
      <c r="Q5" s="46">
        <f t="shared" si="0"/>
        <v>397913000</v>
      </c>
      <c r="R5" s="46">
        <f t="shared" si="0"/>
        <v>1305158000</v>
      </c>
      <c r="S5" s="46">
        <f t="shared" si="0"/>
        <v>0</v>
      </c>
      <c r="T5" s="46">
        <f t="shared" si="0"/>
        <v>0</v>
      </c>
      <c r="U5" s="46">
        <f t="shared" si="0"/>
        <v>0</v>
      </c>
      <c r="V5" s="46">
        <f t="shared" si="0"/>
        <v>0</v>
      </c>
      <c r="W5" s="46">
        <f t="shared" si="0"/>
        <v>3893511000</v>
      </c>
      <c r="X5" s="46">
        <f t="shared" si="0"/>
        <v>5316418445</v>
      </c>
      <c r="Y5" s="46">
        <f t="shared" si="0"/>
        <v>-1422907445</v>
      </c>
      <c r="Z5" s="47">
        <f>+IF(X5&lt;&gt;0,+(Y5/X5)*100,0)</f>
        <v>-26.764398997566115</v>
      </c>
      <c r="AA5" s="48">
        <f>SUM(AA11:AA18)</f>
        <v>7088557926</v>
      </c>
    </row>
    <row r="6" spans="1:27" ht="12.75">
      <c r="A6" s="49" t="s">
        <v>32</v>
      </c>
      <c r="B6" s="50"/>
      <c r="C6" s="9"/>
      <c r="D6" s="10"/>
      <c r="E6" s="11">
        <v>1187141252</v>
      </c>
      <c r="F6" s="11">
        <v>1187141252</v>
      </c>
      <c r="G6" s="11"/>
      <c r="H6" s="11">
        <v>58765000</v>
      </c>
      <c r="I6" s="11">
        <v>278938000</v>
      </c>
      <c r="J6" s="11">
        <v>337703000</v>
      </c>
      <c r="K6" s="11">
        <v>92340000</v>
      </c>
      <c r="L6" s="11">
        <v>112243000</v>
      </c>
      <c r="M6" s="11">
        <v>64130000</v>
      </c>
      <c r="N6" s="11">
        <v>268713000</v>
      </c>
      <c r="O6" s="11">
        <v>23246000</v>
      </c>
      <c r="P6" s="11">
        <v>30244000</v>
      </c>
      <c r="Q6" s="11">
        <v>28831000</v>
      </c>
      <c r="R6" s="11">
        <v>82321000</v>
      </c>
      <c r="S6" s="11"/>
      <c r="T6" s="11"/>
      <c r="U6" s="11"/>
      <c r="V6" s="11"/>
      <c r="W6" s="11">
        <v>688737000</v>
      </c>
      <c r="X6" s="11">
        <v>890355939</v>
      </c>
      <c r="Y6" s="11">
        <v>-201618939</v>
      </c>
      <c r="Z6" s="2">
        <v>-22.64</v>
      </c>
      <c r="AA6" s="15">
        <v>1187141252</v>
      </c>
    </row>
    <row r="7" spans="1:27" ht="12.75">
      <c r="A7" s="49" t="s">
        <v>33</v>
      </c>
      <c r="B7" s="50"/>
      <c r="C7" s="9"/>
      <c r="D7" s="10"/>
      <c r="E7" s="11">
        <v>945329674</v>
      </c>
      <c r="F7" s="11">
        <v>945329674</v>
      </c>
      <c r="G7" s="11">
        <v>74648000</v>
      </c>
      <c r="H7" s="11">
        <v>166948000</v>
      </c>
      <c r="I7" s="11">
        <v>164488000</v>
      </c>
      <c r="J7" s="11">
        <v>406084000</v>
      </c>
      <c r="K7" s="11">
        <v>160665000</v>
      </c>
      <c r="L7" s="11">
        <v>117962000</v>
      </c>
      <c r="M7" s="11">
        <v>70147000</v>
      </c>
      <c r="N7" s="11">
        <v>348774000</v>
      </c>
      <c r="O7" s="11">
        <v>214952000</v>
      </c>
      <c r="P7" s="11">
        <v>64469000</v>
      </c>
      <c r="Q7" s="11">
        <v>21099000</v>
      </c>
      <c r="R7" s="11">
        <v>300520000</v>
      </c>
      <c r="S7" s="11"/>
      <c r="T7" s="11"/>
      <c r="U7" s="11"/>
      <c r="V7" s="11"/>
      <c r="W7" s="11">
        <v>1055378000</v>
      </c>
      <c r="X7" s="11">
        <v>708997256</v>
      </c>
      <c r="Y7" s="11">
        <v>346380744</v>
      </c>
      <c r="Z7" s="2">
        <v>48.86</v>
      </c>
      <c r="AA7" s="15">
        <v>945329674</v>
      </c>
    </row>
    <row r="8" spans="1:27" ht="12.75">
      <c r="A8" s="49" t="s">
        <v>34</v>
      </c>
      <c r="B8" s="50"/>
      <c r="C8" s="9"/>
      <c r="D8" s="10"/>
      <c r="E8" s="11">
        <v>170400000</v>
      </c>
      <c r="F8" s="11">
        <v>170400000</v>
      </c>
      <c r="G8" s="11"/>
      <c r="H8" s="11">
        <v>36235000</v>
      </c>
      <c r="I8" s="11">
        <v>44383000</v>
      </c>
      <c r="J8" s="11">
        <v>80618000</v>
      </c>
      <c r="K8" s="11">
        <v>-128160000</v>
      </c>
      <c r="L8" s="11">
        <v>22797000</v>
      </c>
      <c r="M8" s="11">
        <v>11493000</v>
      </c>
      <c r="N8" s="11">
        <v>-93870000</v>
      </c>
      <c r="O8" s="11">
        <v>280000</v>
      </c>
      <c r="P8" s="11">
        <v>7781000</v>
      </c>
      <c r="Q8" s="11">
        <v>3912000</v>
      </c>
      <c r="R8" s="11">
        <v>11973000</v>
      </c>
      <c r="S8" s="11"/>
      <c r="T8" s="11"/>
      <c r="U8" s="11"/>
      <c r="V8" s="11"/>
      <c r="W8" s="11">
        <v>-1279000</v>
      </c>
      <c r="X8" s="11">
        <v>127800000</v>
      </c>
      <c r="Y8" s="11">
        <v>-129079000</v>
      </c>
      <c r="Z8" s="2">
        <v>-101</v>
      </c>
      <c r="AA8" s="15">
        <v>170400000</v>
      </c>
    </row>
    <row r="9" spans="1:27" ht="12.75">
      <c r="A9" s="49" t="s">
        <v>35</v>
      </c>
      <c r="B9" s="50"/>
      <c r="C9" s="9"/>
      <c r="D9" s="10"/>
      <c r="E9" s="11">
        <v>113600000</v>
      </c>
      <c r="F9" s="11">
        <v>113600000</v>
      </c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>
        <v>85200000</v>
      </c>
      <c r="Y9" s="11">
        <v>-85200000</v>
      </c>
      <c r="Z9" s="2">
        <v>-100</v>
      </c>
      <c r="AA9" s="15">
        <v>113600000</v>
      </c>
    </row>
    <row r="10" spans="1:27" ht="12.75">
      <c r="A10" s="49" t="s">
        <v>36</v>
      </c>
      <c r="B10" s="50"/>
      <c r="C10" s="9"/>
      <c r="D10" s="10"/>
      <c r="E10" s="11">
        <v>98676000</v>
      </c>
      <c r="F10" s="11">
        <v>98676000</v>
      </c>
      <c r="G10" s="11">
        <v>17020000</v>
      </c>
      <c r="H10" s="11">
        <v>115118000</v>
      </c>
      <c r="I10" s="11">
        <v>154434935</v>
      </c>
      <c r="J10" s="11">
        <v>286572935</v>
      </c>
      <c r="K10" s="11">
        <v>138448000</v>
      </c>
      <c r="L10" s="11">
        <v>173583135</v>
      </c>
      <c r="M10" s="11">
        <v>301427930</v>
      </c>
      <c r="N10" s="11">
        <v>613459065</v>
      </c>
      <c r="O10" s="11">
        <v>119799000</v>
      </c>
      <c r="P10" s="11">
        <v>360603000</v>
      </c>
      <c r="Q10" s="11">
        <v>315351000</v>
      </c>
      <c r="R10" s="11">
        <v>795753000</v>
      </c>
      <c r="S10" s="11"/>
      <c r="T10" s="11"/>
      <c r="U10" s="11"/>
      <c r="V10" s="11"/>
      <c r="W10" s="11">
        <v>1695785000</v>
      </c>
      <c r="X10" s="11">
        <v>74007000</v>
      </c>
      <c r="Y10" s="11">
        <v>1621778000</v>
      </c>
      <c r="Z10" s="2">
        <v>2191.38</v>
      </c>
      <c r="AA10" s="15">
        <v>98676000</v>
      </c>
    </row>
    <row r="11" spans="1:27" ht="12.75">
      <c r="A11" s="51" t="s">
        <v>37</v>
      </c>
      <c r="B11" s="50"/>
      <c r="C11" s="52">
        <f aca="true" t="shared" si="1" ref="C11:Y11">SUM(C6:C10)</f>
        <v>0</v>
      </c>
      <c r="D11" s="53">
        <f t="shared" si="1"/>
        <v>0</v>
      </c>
      <c r="E11" s="54">
        <f t="shared" si="1"/>
        <v>2515146926</v>
      </c>
      <c r="F11" s="54">
        <f t="shared" si="1"/>
        <v>2515146926</v>
      </c>
      <c r="G11" s="54">
        <f t="shared" si="1"/>
        <v>91668000</v>
      </c>
      <c r="H11" s="54">
        <f t="shared" si="1"/>
        <v>377066000</v>
      </c>
      <c r="I11" s="54">
        <f t="shared" si="1"/>
        <v>642243935</v>
      </c>
      <c r="J11" s="54">
        <f t="shared" si="1"/>
        <v>1110977935</v>
      </c>
      <c r="K11" s="54">
        <f t="shared" si="1"/>
        <v>263293000</v>
      </c>
      <c r="L11" s="54">
        <f t="shared" si="1"/>
        <v>426585135</v>
      </c>
      <c r="M11" s="54">
        <f t="shared" si="1"/>
        <v>447197930</v>
      </c>
      <c r="N11" s="54">
        <f t="shared" si="1"/>
        <v>1137076065</v>
      </c>
      <c r="O11" s="54">
        <f t="shared" si="1"/>
        <v>358277000</v>
      </c>
      <c r="P11" s="54">
        <f t="shared" si="1"/>
        <v>463097000</v>
      </c>
      <c r="Q11" s="54">
        <f t="shared" si="1"/>
        <v>369193000</v>
      </c>
      <c r="R11" s="54">
        <f t="shared" si="1"/>
        <v>1190567000</v>
      </c>
      <c r="S11" s="54">
        <f t="shared" si="1"/>
        <v>0</v>
      </c>
      <c r="T11" s="54">
        <f t="shared" si="1"/>
        <v>0</v>
      </c>
      <c r="U11" s="54">
        <f t="shared" si="1"/>
        <v>0</v>
      </c>
      <c r="V11" s="54">
        <f t="shared" si="1"/>
        <v>0</v>
      </c>
      <c r="W11" s="54">
        <f t="shared" si="1"/>
        <v>3438621000</v>
      </c>
      <c r="X11" s="54">
        <f t="shared" si="1"/>
        <v>1886360195</v>
      </c>
      <c r="Y11" s="54">
        <f t="shared" si="1"/>
        <v>1552260805</v>
      </c>
      <c r="Z11" s="55">
        <f>+IF(X11&lt;&gt;0,+(Y11/X11)*100,0)</f>
        <v>82.28867472471238</v>
      </c>
      <c r="AA11" s="56">
        <f>SUM(AA6:AA10)</f>
        <v>2515146926</v>
      </c>
    </row>
    <row r="12" spans="1:27" ht="12.75">
      <c r="A12" s="57" t="s">
        <v>38</v>
      </c>
      <c r="B12" s="38"/>
      <c r="C12" s="9"/>
      <c r="D12" s="10"/>
      <c r="E12" s="11">
        <v>1157700000</v>
      </c>
      <c r="F12" s="11">
        <v>1122600000</v>
      </c>
      <c r="G12" s="11">
        <v>110000</v>
      </c>
      <c r="H12" s="11">
        <v>160765794</v>
      </c>
      <c r="I12" s="11">
        <v>16943000</v>
      </c>
      <c r="J12" s="11">
        <v>177818794</v>
      </c>
      <c r="K12" s="11">
        <v>8228000</v>
      </c>
      <c r="L12" s="11">
        <v>12817000</v>
      </c>
      <c r="M12" s="11">
        <v>5654435</v>
      </c>
      <c r="N12" s="11">
        <v>26699435</v>
      </c>
      <c r="O12" s="11">
        <v>4729000</v>
      </c>
      <c r="P12" s="11">
        <v>3031000</v>
      </c>
      <c r="Q12" s="11">
        <v>8092000</v>
      </c>
      <c r="R12" s="11">
        <v>15852000</v>
      </c>
      <c r="S12" s="11"/>
      <c r="T12" s="11"/>
      <c r="U12" s="11"/>
      <c r="V12" s="11"/>
      <c r="W12" s="11">
        <v>220370229</v>
      </c>
      <c r="X12" s="11">
        <v>841950000</v>
      </c>
      <c r="Y12" s="11">
        <v>-621579771</v>
      </c>
      <c r="Z12" s="2">
        <v>-73.83</v>
      </c>
      <c r="AA12" s="15">
        <v>1122600000</v>
      </c>
    </row>
    <row r="13" spans="1:27" ht="12.75">
      <c r="A13" s="57" t="s">
        <v>39</v>
      </c>
      <c r="B13" s="38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>
        <v>1995000</v>
      </c>
      <c r="P13" s="14">
        <v>1868000</v>
      </c>
      <c r="Q13" s="14"/>
      <c r="R13" s="14">
        <v>3863000</v>
      </c>
      <c r="S13" s="14"/>
      <c r="T13" s="14"/>
      <c r="U13" s="14"/>
      <c r="V13" s="14"/>
      <c r="W13" s="14">
        <v>3863000</v>
      </c>
      <c r="X13" s="14"/>
      <c r="Y13" s="14">
        <v>3863000</v>
      </c>
      <c r="Z13" s="2"/>
      <c r="AA13" s="22"/>
    </row>
    <row r="14" spans="1:27" ht="12.75">
      <c r="A14" s="57" t="s">
        <v>40</v>
      </c>
      <c r="B14" s="38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2.75">
      <c r="A15" s="57" t="s">
        <v>41</v>
      </c>
      <c r="B15" s="38" t="s">
        <v>42</v>
      </c>
      <c r="C15" s="9"/>
      <c r="D15" s="10"/>
      <c r="E15" s="11">
        <v>3801408000</v>
      </c>
      <c r="F15" s="11">
        <v>3450811000</v>
      </c>
      <c r="G15" s="11"/>
      <c r="H15" s="11">
        <v>65107771</v>
      </c>
      <c r="I15" s="11">
        <v>31023000</v>
      </c>
      <c r="J15" s="11">
        <v>96130771</v>
      </c>
      <c r="K15" s="11">
        <v>-7672081</v>
      </c>
      <c r="L15" s="11">
        <v>24177000</v>
      </c>
      <c r="M15" s="11">
        <v>22972081</v>
      </c>
      <c r="N15" s="11">
        <v>39477000</v>
      </c>
      <c r="O15" s="11">
        <v>40407000</v>
      </c>
      <c r="P15" s="11">
        <v>23814000</v>
      </c>
      <c r="Q15" s="11">
        <v>17323000</v>
      </c>
      <c r="R15" s="11">
        <v>81544000</v>
      </c>
      <c r="S15" s="11"/>
      <c r="T15" s="11"/>
      <c r="U15" s="11"/>
      <c r="V15" s="11"/>
      <c r="W15" s="11">
        <v>217151771</v>
      </c>
      <c r="X15" s="11">
        <v>2588108250</v>
      </c>
      <c r="Y15" s="11">
        <v>-2370956479</v>
      </c>
      <c r="Z15" s="2">
        <v>-91.61</v>
      </c>
      <c r="AA15" s="15">
        <v>3450811000</v>
      </c>
    </row>
    <row r="16" spans="1:27" ht="12.75">
      <c r="A16" s="58" t="s">
        <v>43</v>
      </c>
      <c r="B16" s="59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2.75">
      <c r="A17" s="57" t="s">
        <v>44</v>
      </c>
      <c r="B17" s="38"/>
      <c r="C17" s="9"/>
      <c r="D17" s="10"/>
      <c r="E17" s="11"/>
      <c r="F17" s="11"/>
      <c r="G17" s="11"/>
      <c r="H17" s="11">
        <v>27000</v>
      </c>
      <c r="I17" s="11">
        <v>126000</v>
      </c>
      <c r="J17" s="11">
        <v>153000</v>
      </c>
      <c r="K17" s="11"/>
      <c r="L17" s="11"/>
      <c r="M17" s="11"/>
      <c r="N17" s="11"/>
      <c r="O17" s="11">
        <v>267000</v>
      </c>
      <c r="P17" s="11">
        <v>32000</v>
      </c>
      <c r="Q17" s="11">
        <v>24000</v>
      </c>
      <c r="R17" s="11">
        <v>323000</v>
      </c>
      <c r="S17" s="11"/>
      <c r="T17" s="11"/>
      <c r="U17" s="11"/>
      <c r="V17" s="11"/>
      <c r="W17" s="11">
        <v>476000</v>
      </c>
      <c r="X17" s="11"/>
      <c r="Y17" s="11">
        <v>476000</v>
      </c>
      <c r="Z17" s="2"/>
      <c r="AA17" s="15"/>
    </row>
    <row r="18" spans="1:27" ht="12.75">
      <c r="A18" s="57" t="s">
        <v>45</v>
      </c>
      <c r="B18" s="38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>
        <v>20000</v>
      </c>
      <c r="N18" s="18">
        <v>20000</v>
      </c>
      <c r="O18" s="18">
        <v>8796000</v>
      </c>
      <c r="P18" s="18">
        <v>932000</v>
      </c>
      <c r="Q18" s="18">
        <v>3281000</v>
      </c>
      <c r="R18" s="18">
        <v>13009000</v>
      </c>
      <c r="S18" s="18"/>
      <c r="T18" s="18"/>
      <c r="U18" s="18"/>
      <c r="V18" s="18"/>
      <c r="W18" s="18">
        <v>13029000</v>
      </c>
      <c r="X18" s="18"/>
      <c r="Y18" s="18">
        <v>13029000</v>
      </c>
      <c r="Z18" s="3"/>
      <c r="AA18" s="23"/>
    </row>
    <row r="19" spans="1:27" ht="4.5" customHeight="1">
      <c r="A19" s="60"/>
      <c r="B19" s="38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2.75">
      <c r="A20" s="44" t="s">
        <v>46</v>
      </c>
      <c r="B20" s="38"/>
      <c r="C20" s="61">
        <f aca="true" t="shared" si="2" ref="C20:Y20">SUM(C26:C33)</f>
        <v>0</v>
      </c>
      <c r="D20" s="62">
        <f t="shared" si="2"/>
        <v>0</v>
      </c>
      <c r="E20" s="63">
        <f t="shared" si="2"/>
        <v>2069326000</v>
      </c>
      <c r="F20" s="63">
        <f t="shared" si="2"/>
        <v>2817011748</v>
      </c>
      <c r="G20" s="63">
        <f t="shared" si="2"/>
        <v>0</v>
      </c>
      <c r="H20" s="63">
        <f t="shared" si="2"/>
        <v>0</v>
      </c>
      <c r="I20" s="63">
        <f t="shared" si="2"/>
        <v>0</v>
      </c>
      <c r="J20" s="63">
        <f t="shared" si="2"/>
        <v>0</v>
      </c>
      <c r="K20" s="63">
        <f t="shared" si="2"/>
        <v>0</v>
      </c>
      <c r="L20" s="63">
        <f t="shared" si="2"/>
        <v>0</v>
      </c>
      <c r="M20" s="63">
        <f t="shared" si="2"/>
        <v>0</v>
      </c>
      <c r="N20" s="63">
        <f t="shared" si="2"/>
        <v>0</v>
      </c>
      <c r="O20" s="63">
        <f t="shared" si="2"/>
        <v>0</v>
      </c>
      <c r="P20" s="63">
        <f t="shared" si="2"/>
        <v>0</v>
      </c>
      <c r="Q20" s="63">
        <f t="shared" si="2"/>
        <v>0</v>
      </c>
      <c r="R20" s="63">
        <f t="shared" si="2"/>
        <v>0</v>
      </c>
      <c r="S20" s="63">
        <f t="shared" si="2"/>
        <v>0</v>
      </c>
      <c r="T20" s="63">
        <f t="shared" si="2"/>
        <v>0</v>
      </c>
      <c r="U20" s="63">
        <f t="shared" si="2"/>
        <v>0</v>
      </c>
      <c r="V20" s="63">
        <f t="shared" si="2"/>
        <v>0</v>
      </c>
      <c r="W20" s="63">
        <f t="shared" si="2"/>
        <v>0</v>
      </c>
      <c r="X20" s="63">
        <f t="shared" si="2"/>
        <v>2112758811</v>
      </c>
      <c r="Y20" s="63">
        <f t="shared" si="2"/>
        <v>-2112758811</v>
      </c>
      <c r="Z20" s="64">
        <f>+IF(X20&lt;&gt;0,+(Y20/X20)*100,0)</f>
        <v>-100</v>
      </c>
      <c r="AA20" s="65">
        <f>SUM(AA26:AA33)</f>
        <v>2817011748</v>
      </c>
    </row>
    <row r="21" spans="1:27" ht="12.75">
      <c r="A21" s="49" t="s">
        <v>32</v>
      </c>
      <c r="B21" s="50"/>
      <c r="C21" s="9"/>
      <c r="D21" s="10"/>
      <c r="E21" s="11">
        <v>252800000</v>
      </c>
      <c r="F21" s="11">
        <v>357992748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>
        <v>268494561</v>
      </c>
      <c r="Y21" s="11">
        <v>-268494561</v>
      </c>
      <c r="Z21" s="2">
        <v>-100</v>
      </c>
      <c r="AA21" s="15">
        <v>357992748</v>
      </c>
    </row>
    <row r="22" spans="1:27" ht="12.75">
      <c r="A22" s="49" t="s">
        <v>33</v>
      </c>
      <c r="B22" s="50"/>
      <c r="C22" s="9"/>
      <c r="D22" s="10"/>
      <c r="E22" s="11">
        <v>448000000</v>
      </c>
      <c r="F22" s="11">
        <v>994066000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>
        <v>745549500</v>
      </c>
      <c r="Y22" s="11">
        <v>-745549500</v>
      </c>
      <c r="Z22" s="2">
        <v>-100</v>
      </c>
      <c r="AA22" s="15">
        <v>994066000</v>
      </c>
    </row>
    <row r="23" spans="1:27" ht="12.75">
      <c r="A23" s="49" t="s">
        <v>34</v>
      </c>
      <c r="B23" s="50"/>
      <c r="C23" s="9"/>
      <c r="D23" s="10"/>
      <c r="E23" s="11">
        <v>271581600</v>
      </c>
      <c r="F23" s="11">
        <v>271581600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>
        <v>203686200</v>
      </c>
      <c r="Y23" s="11">
        <v>-203686200</v>
      </c>
      <c r="Z23" s="2">
        <v>-100</v>
      </c>
      <c r="AA23" s="15">
        <v>271581600</v>
      </c>
    </row>
    <row r="24" spans="1:27" ht="12.75">
      <c r="A24" s="49" t="s">
        <v>35</v>
      </c>
      <c r="B24" s="50"/>
      <c r="C24" s="9"/>
      <c r="D24" s="10"/>
      <c r="E24" s="11">
        <v>181054400</v>
      </c>
      <c r="F24" s="11">
        <v>181054400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>
        <v>135790800</v>
      </c>
      <c r="Y24" s="11">
        <v>-135790800</v>
      </c>
      <c r="Z24" s="2">
        <v>-100</v>
      </c>
      <c r="AA24" s="15">
        <v>181054400</v>
      </c>
    </row>
    <row r="25" spans="1:27" ht="12.75">
      <c r="A25" s="49" t="s">
        <v>36</v>
      </c>
      <c r="B25" s="50"/>
      <c r="C25" s="9"/>
      <c r="D25" s="10"/>
      <c r="E25" s="11">
        <v>10000000</v>
      </c>
      <c r="F25" s="11">
        <v>10000000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>
        <v>7500000</v>
      </c>
      <c r="Y25" s="11">
        <v>-7500000</v>
      </c>
      <c r="Z25" s="2">
        <v>-100</v>
      </c>
      <c r="AA25" s="15">
        <v>10000000</v>
      </c>
    </row>
    <row r="26" spans="1:27" ht="12.75">
      <c r="A26" s="51" t="s">
        <v>37</v>
      </c>
      <c r="B26" s="66"/>
      <c r="C26" s="52">
        <f aca="true" t="shared" si="3" ref="C26:Y26">SUM(C21:C25)</f>
        <v>0</v>
      </c>
      <c r="D26" s="53">
        <f t="shared" si="3"/>
        <v>0</v>
      </c>
      <c r="E26" s="54">
        <f t="shared" si="3"/>
        <v>1163436000</v>
      </c>
      <c r="F26" s="54">
        <f t="shared" si="3"/>
        <v>1814694748</v>
      </c>
      <c r="G26" s="54">
        <f t="shared" si="3"/>
        <v>0</v>
      </c>
      <c r="H26" s="54">
        <f t="shared" si="3"/>
        <v>0</v>
      </c>
      <c r="I26" s="54">
        <f t="shared" si="3"/>
        <v>0</v>
      </c>
      <c r="J26" s="54">
        <f t="shared" si="3"/>
        <v>0</v>
      </c>
      <c r="K26" s="54">
        <f t="shared" si="3"/>
        <v>0</v>
      </c>
      <c r="L26" s="54">
        <f t="shared" si="3"/>
        <v>0</v>
      </c>
      <c r="M26" s="54">
        <f t="shared" si="3"/>
        <v>0</v>
      </c>
      <c r="N26" s="54">
        <f t="shared" si="3"/>
        <v>0</v>
      </c>
      <c r="O26" s="54">
        <f t="shared" si="3"/>
        <v>0</v>
      </c>
      <c r="P26" s="54">
        <f t="shared" si="3"/>
        <v>0</v>
      </c>
      <c r="Q26" s="54">
        <f t="shared" si="3"/>
        <v>0</v>
      </c>
      <c r="R26" s="54">
        <f t="shared" si="3"/>
        <v>0</v>
      </c>
      <c r="S26" s="54">
        <f t="shared" si="3"/>
        <v>0</v>
      </c>
      <c r="T26" s="54">
        <f t="shared" si="3"/>
        <v>0</v>
      </c>
      <c r="U26" s="54">
        <f t="shared" si="3"/>
        <v>0</v>
      </c>
      <c r="V26" s="54">
        <f t="shared" si="3"/>
        <v>0</v>
      </c>
      <c r="W26" s="54">
        <f t="shared" si="3"/>
        <v>0</v>
      </c>
      <c r="X26" s="54">
        <f t="shared" si="3"/>
        <v>1361021061</v>
      </c>
      <c r="Y26" s="54">
        <f t="shared" si="3"/>
        <v>-1361021061</v>
      </c>
      <c r="Z26" s="55">
        <f>+IF(X26&lt;&gt;0,+(Y26/X26)*100,0)</f>
        <v>-100</v>
      </c>
      <c r="AA26" s="56">
        <f>SUM(AA21:AA25)</f>
        <v>1814694748</v>
      </c>
    </row>
    <row r="27" spans="1:27" ht="12.75">
      <c r="A27" s="57" t="s">
        <v>38</v>
      </c>
      <c r="B27" s="67"/>
      <c r="C27" s="9"/>
      <c r="D27" s="10"/>
      <c r="E27" s="11">
        <v>256771000</v>
      </c>
      <c r="F27" s="11">
        <v>353184000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>
        <v>264888000</v>
      </c>
      <c r="Y27" s="11">
        <v>-264888000</v>
      </c>
      <c r="Z27" s="2">
        <v>-100</v>
      </c>
      <c r="AA27" s="15">
        <v>353184000</v>
      </c>
    </row>
    <row r="28" spans="1:27" ht="12.75">
      <c r="A28" s="57" t="s">
        <v>39</v>
      </c>
      <c r="B28" s="67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2.75">
      <c r="A29" s="57" t="s">
        <v>40</v>
      </c>
      <c r="B29" s="67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2.75">
      <c r="A30" s="57" t="s">
        <v>41</v>
      </c>
      <c r="B30" s="38" t="s">
        <v>42</v>
      </c>
      <c r="C30" s="9"/>
      <c r="D30" s="10"/>
      <c r="E30" s="11">
        <v>649119000</v>
      </c>
      <c r="F30" s="11">
        <v>649133000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>
        <v>486849750</v>
      </c>
      <c r="Y30" s="11">
        <v>-486849750</v>
      </c>
      <c r="Z30" s="2">
        <v>-100</v>
      </c>
      <c r="AA30" s="15">
        <v>649133000</v>
      </c>
    </row>
    <row r="31" spans="1:27" ht="12.75">
      <c r="A31" s="58" t="s">
        <v>43</v>
      </c>
      <c r="B31" s="59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2.75">
      <c r="A32" s="57" t="s">
        <v>44</v>
      </c>
      <c r="B32" s="38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2.75">
      <c r="A33" s="57" t="s">
        <v>45</v>
      </c>
      <c r="B33" s="38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60"/>
      <c r="B34" s="38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2.75">
      <c r="A35" s="44" t="s">
        <v>47</v>
      </c>
      <c r="B35" s="38" t="s">
        <v>48</v>
      </c>
      <c r="C35" s="68"/>
      <c r="D35" s="69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2"/>
      <c r="AA35" s="71"/>
    </row>
    <row r="36" spans="1:27" ht="12.75">
      <c r="A36" s="49" t="s">
        <v>32</v>
      </c>
      <c r="B36" s="50"/>
      <c r="C36" s="9">
        <f aca="true" t="shared" si="4" ref="C36:Y40">C6+C21</f>
        <v>0</v>
      </c>
      <c r="D36" s="10">
        <f t="shared" si="4"/>
        <v>0</v>
      </c>
      <c r="E36" s="11">
        <f t="shared" si="4"/>
        <v>1439941252</v>
      </c>
      <c r="F36" s="11">
        <f t="shared" si="4"/>
        <v>1545134000</v>
      </c>
      <c r="G36" s="11">
        <f t="shared" si="4"/>
        <v>0</v>
      </c>
      <c r="H36" s="11">
        <f t="shared" si="4"/>
        <v>58765000</v>
      </c>
      <c r="I36" s="11">
        <f t="shared" si="4"/>
        <v>278938000</v>
      </c>
      <c r="J36" s="11">
        <f t="shared" si="4"/>
        <v>337703000</v>
      </c>
      <c r="K36" s="11">
        <f t="shared" si="4"/>
        <v>92340000</v>
      </c>
      <c r="L36" s="11">
        <f t="shared" si="4"/>
        <v>112243000</v>
      </c>
      <c r="M36" s="11">
        <f t="shared" si="4"/>
        <v>64130000</v>
      </c>
      <c r="N36" s="11">
        <f t="shared" si="4"/>
        <v>268713000</v>
      </c>
      <c r="O36" s="11">
        <f t="shared" si="4"/>
        <v>23246000</v>
      </c>
      <c r="P36" s="11">
        <f t="shared" si="4"/>
        <v>30244000</v>
      </c>
      <c r="Q36" s="11">
        <f t="shared" si="4"/>
        <v>28831000</v>
      </c>
      <c r="R36" s="11">
        <f t="shared" si="4"/>
        <v>82321000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688737000</v>
      </c>
      <c r="X36" s="11">
        <f t="shared" si="4"/>
        <v>1158850500</v>
      </c>
      <c r="Y36" s="11">
        <f t="shared" si="4"/>
        <v>-470113500</v>
      </c>
      <c r="Z36" s="2">
        <f aca="true" t="shared" si="5" ref="Z36:Z49">+IF(X36&lt;&gt;0,+(Y36/X36)*100,0)</f>
        <v>-40.56722588461583</v>
      </c>
      <c r="AA36" s="15">
        <f>AA6+AA21</f>
        <v>1545134000</v>
      </c>
    </row>
    <row r="37" spans="1:27" ht="12.75">
      <c r="A37" s="49" t="s">
        <v>33</v>
      </c>
      <c r="B37" s="50"/>
      <c r="C37" s="9">
        <f t="shared" si="4"/>
        <v>0</v>
      </c>
      <c r="D37" s="10">
        <f t="shared" si="4"/>
        <v>0</v>
      </c>
      <c r="E37" s="11">
        <f t="shared" si="4"/>
        <v>1393329674</v>
      </c>
      <c r="F37" s="11">
        <f t="shared" si="4"/>
        <v>1939395674</v>
      </c>
      <c r="G37" s="11">
        <f t="shared" si="4"/>
        <v>74648000</v>
      </c>
      <c r="H37" s="11">
        <f t="shared" si="4"/>
        <v>166948000</v>
      </c>
      <c r="I37" s="11">
        <f t="shared" si="4"/>
        <v>164488000</v>
      </c>
      <c r="J37" s="11">
        <f t="shared" si="4"/>
        <v>406084000</v>
      </c>
      <c r="K37" s="11">
        <f t="shared" si="4"/>
        <v>160665000</v>
      </c>
      <c r="L37" s="11">
        <f t="shared" si="4"/>
        <v>117962000</v>
      </c>
      <c r="M37" s="11">
        <f t="shared" si="4"/>
        <v>70147000</v>
      </c>
      <c r="N37" s="11">
        <f t="shared" si="4"/>
        <v>348774000</v>
      </c>
      <c r="O37" s="11">
        <f t="shared" si="4"/>
        <v>214952000</v>
      </c>
      <c r="P37" s="11">
        <f t="shared" si="4"/>
        <v>64469000</v>
      </c>
      <c r="Q37" s="11">
        <f t="shared" si="4"/>
        <v>21099000</v>
      </c>
      <c r="R37" s="11">
        <f t="shared" si="4"/>
        <v>300520000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1055378000</v>
      </c>
      <c r="X37" s="11">
        <f t="shared" si="4"/>
        <v>1454546756</v>
      </c>
      <c r="Y37" s="11">
        <f t="shared" si="4"/>
        <v>-399168756</v>
      </c>
      <c r="Z37" s="2">
        <f t="shared" si="5"/>
        <v>-27.442827420530165</v>
      </c>
      <c r="AA37" s="15">
        <f>AA7+AA22</f>
        <v>1939395674</v>
      </c>
    </row>
    <row r="38" spans="1:27" ht="12.75">
      <c r="A38" s="49" t="s">
        <v>34</v>
      </c>
      <c r="B38" s="50"/>
      <c r="C38" s="9">
        <f t="shared" si="4"/>
        <v>0</v>
      </c>
      <c r="D38" s="10">
        <f t="shared" si="4"/>
        <v>0</v>
      </c>
      <c r="E38" s="11">
        <f t="shared" si="4"/>
        <v>441981600</v>
      </c>
      <c r="F38" s="11">
        <f t="shared" si="4"/>
        <v>441981600</v>
      </c>
      <c r="G38" s="11">
        <f t="shared" si="4"/>
        <v>0</v>
      </c>
      <c r="H38" s="11">
        <f t="shared" si="4"/>
        <v>36235000</v>
      </c>
      <c r="I38" s="11">
        <f t="shared" si="4"/>
        <v>44383000</v>
      </c>
      <c r="J38" s="11">
        <f t="shared" si="4"/>
        <v>80618000</v>
      </c>
      <c r="K38" s="11">
        <f t="shared" si="4"/>
        <v>-128160000</v>
      </c>
      <c r="L38" s="11">
        <f t="shared" si="4"/>
        <v>22797000</v>
      </c>
      <c r="M38" s="11">
        <f t="shared" si="4"/>
        <v>11493000</v>
      </c>
      <c r="N38" s="11">
        <f t="shared" si="4"/>
        <v>-93870000</v>
      </c>
      <c r="O38" s="11">
        <f t="shared" si="4"/>
        <v>280000</v>
      </c>
      <c r="P38" s="11">
        <f t="shared" si="4"/>
        <v>7781000</v>
      </c>
      <c r="Q38" s="11">
        <f t="shared" si="4"/>
        <v>3912000</v>
      </c>
      <c r="R38" s="11">
        <f t="shared" si="4"/>
        <v>11973000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-1279000</v>
      </c>
      <c r="X38" s="11">
        <f t="shared" si="4"/>
        <v>331486200</v>
      </c>
      <c r="Y38" s="11">
        <f t="shared" si="4"/>
        <v>-332765200</v>
      </c>
      <c r="Z38" s="2">
        <f t="shared" si="5"/>
        <v>-100.385838083154</v>
      </c>
      <c r="AA38" s="15">
        <f>AA8+AA23</f>
        <v>441981600</v>
      </c>
    </row>
    <row r="39" spans="1:27" ht="12.75">
      <c r="A39" s="49" t="s">
        <v>35</v>
      </c>
      <c r="B39" s="50"/>
      <c r="C39" s="9">
        <f t="shared" si="4"/>
        <v>0</v>
      </c>
      <c r="D39" s="10">
        <f t="shared" si="4"/>
        <v>0</v>
      </c>
      <c r="E39" s="11">
        <f t="shared" si="4"/>
        <v>294654400</v>
      </c>
      <c r="F39" s="11">
        <f t="shared" si="4"/>
        <v>294654400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220990800</v>
      </c>
      <c r="Y39" s="11">
        <f t="shared" si="4"/>
        <v>-220990800</v>
      </c>
      <c r="Z39" s="2">
        <f t="shared" si="5"/>
        <v>-100</v>
      </c>
      <c r="AA39" s="15">
        <f>AA9+AA24</f>
        <v>294654400</v>
      </c>
    </row>
    <row r="40" spans="1:27" ht="12.75">
      <c r="A40" s="49" t="s">
        <v>36</v>
      </c>
      <c r="B40" s="50"/>
      <c r="C40" s="9">
        <f t="shared" si="4"/>
        <v>0</v>
      </c>
      <c r="D40" s="10">
        <f t="shared" si="4"/>
        <v>0</v>
      </c>
      <c r="E40" s="11">
        <f t="shared" si="4"/>
        <v>108676000</v>
      </c>
      <c r="F40" s="11">
        <f t="shared" si="4"/>
        <v>108676000</v>
      </c>
      <c r="G40" s="11">
        <f t="shared" si="4"/>
        <v>17020000</v>
      </c>
      <c r="H40" s="11">
        <f t="shared" si="4"/>
        <v>115118000</v>
      </c>
      <c r="I40" s="11">
        <f t="shared" si="4"/>
        <v>154434935</v>
      </c>
      <c r="J40" s="11">
        <f t="shared" si="4"/>
        <v>286572935</v>
      </c>
      <c r="K40" s="11">
        <f t="shared" si="4"/>
        <v>138448000</v>
      </c>
      <c r="L40" s="11">
        <f t="shared" si="4"/>
        <v>173583135</v>
      </c>
      <c r="M40" s="11">
        <f t="shared" si="4"/>
        <v>301427930</v>
      </c>
      <c r="N40" s="11">
        <f t="shared" si="4"/>
        <v>613459065</v>
      </c>
      <c r="O40" s="11">
        <f t="shared" si="4"/>
        <v>119799000</v>
      </c>
      <c r="P40" s="11">
        <f t="shared" si="4"/>
        <v>360603000</v>
      </c>
      <c r="Q40" s="11">
        <f t="shared" si="4"/>
        <v>315351000</v>
      </c>
      <c r="R40" s="11">
        <f t="shared" si="4"/>
        <v>795753000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1695785000</v>
      </c>
      <c r="X40" s="11">
        <f t="shared" si="4"/>
        <v>81507000</v>
      </c>
      <c r="Y40" s="11">
        <f t="shared" si="4"/>
        <v>1614278000</v>
      </c>
      <c r="Z40" s="2">
        <f t="shared" si="5"/>
        <v>1980.5390948016736</v>
      </c>
      <c r="AA40" s="15">
        <f>AA10+AA25</f>
        <v>108676000</v>
      </c>
    </row>
    <row r="41" spans="1:27" ht="12.75">
      <c r="A41" s="51" t="s">
        <v>37</v>
      </c>
      <c r="B41" s="50"/>
      <c r="C41" s="52">
        <f aca="true" t="shared" si="6" ref="C41:Y41">SUM(C36:C40)</f>
        <v>0</v>
      </c>
      <c r="D41" s="53">
        <f t="shared" si="6"/>
        <v>0</v>
      </c>
      <c r="E41" s="54">
        <f t="shared" si="6"/>
        <v>3678582926</v>
      </c>
      <c r="F41" s="54">
        <f t="shared" si="6"/>
        <v>4329841674</v>
      </c>
      <c r="G41" s="54">
        <f t="shared" si="6"/>
        <v>91668000</v>
      </c>
      <c r="H41" s="54">
        <f t="shared" si="6"/>
        <v>377066000</v>
      </c>
      <c r="I41" s="54">
        <f t="shared" si="6"/>
        <v>642243935</v>
      </c>
      <c r="J41" s="54">
        <f t="shared" si="6"/>
        <v>1110977935</v>
      </c>
      <c r="K41" s="54">
        <f t="shared" si="6"/>
        <v>263293000</v>
      </c>
      <c r="L41" s="54">
        <f t="shared" si="6"/>
        <v>426585135</v>
      </c>
      <c r="M41" s="54">
        <f t="shared" si="6"/>
        <v>447197930</v>
      </c>
      <c r="N41" s="54">
        <f t="shared" si="6"/>
        <v>1137076065</v>
      </c>
      <c r="O41" s="54">
        <f t="shared" si="6"/>
        <v>358277000</v>
      </c>
      <c r="P41" s="54">
        <f t="shared" si="6"/>
        <v>463097000</v>
      </c>
      <c r="Q41" s="54">
        <f t="shared" si="6"/>
        <v>369193000</v>
      </c>
      <c r="R41" s="54">
        <f t="shared" si="6"/>
        <v>1190567000</v>
      </c>
      <c r="S41" s="54">
        <f t="shared" si="6"/>
        <v>0</v>
      </c>
      <c r="T41" s="54">
        <f t="shared" si="6"/>
        <v>0</v>
      </c>
      <c r="U41" s="54">
        <f t="shared" si="6"/>
        <v>0</v>
      </c>
      <c r="V41" s="54">
        <f t="shared" si="6"/>
        <v>0</v>
      </c>
      <c r="W41" s="54">
        <f t="shared" si="6"/>
        <v>3438621000</v>
      </c>
      <c r="X41" s="54">
        <f t="shared" si="6"/>
        <v>3247381256</v>
      </c>
      <c r="Y41" s="54">
        <f t="shared" si="6"/>
        <v>191239744</v>
      </c>
      <c r="Z41" s="55">
        <f t="shared" si="5"/>
        <v>5.889045015784867</v>
      </c>
      <c r="AA41" s="56">
        <f>SUM(AA36:AA40)</f>
        <v>4329841674</v>
      </c>
    </row>
    <row r="42" spans="1:27" ht="12.75">
      <c r="A42" s="57" t="s">
        <v>38</v>
      </c>
      <c r="B42" s="38"/>
      <c r="C42" s="68">
        <f aca="true" t="shared" si="7" ref="C42:Y48">C12+C27</f>
        <v>0</v>
      </c>
      <c r="D42" s="69">
        <f t="shared" si="7"/>
        <v>0</v>
      </c>
      <c r="E42" s="70">
        <f t="shared" si="7"/>
        <v>1414471000</v>
      </c>
      <c r="F42" s="70">
        <f t="shared" si="7"/>
        <v>1475784000</v>
      </c>
      <c r="G42" s="70">
        <f t="shared" si="7"/>
        <v>110000</v>
      </c>
      <c r="H42" s="70">
        <f t="shared" si="7"/>
        <v>160765794</v>
      </c>
      <c r="I42" s="70">
        <f t="shared" si="7"/>
        <v>16943000</v>
      </c>
      <c r="J42" s="70">
        <f t="shared" si="7"/>
        <v>177818794</v>
      </c>
      <c r="K42" s="70">
        <f t="shared" si="7"/>
        <v>8228000</v>
      </c>
      <c r="L42" s="70">
        <f t="shared" si="7"/>
        <v>12817000</v>
      </c>
      <c r="M42" s="70">
        <f t="shared" si="7"/>
        <v>5654435</v>
      </c>
      <c r="N42" s="70">
        <f t="shared" si="7"/>
        <v>26699435</v>
      </c>
      <c r="O42" s="70">
        <f t="shared" si="7"/>
        <v>4729000</v>
      </c>
      <c r="P42" s="70">
        <f t="shared" si="7"/>
        <v>3031000</v>
      </c>
      <c r="Q42" s="70">
        <f t="shared" si="7"/>
        <v>8092000</v>
      </c>
      <c r="R42" s="70">
        <f t="shared" si="7"/>
        <v>15852000</v>
      </c>
      <c r="S42" s="70">
        <f t="shared" si="7"/>
        <v>0</v>
      </c>
      <c r="T42" s="70">
        <f t="shared" si="7"/>
        <v>0</v>
      </c>
      <c r="U42" s="70">
        <f t="shared" si="7"/>
        <v>0</v>
      </c>
      <c r="V42" s="70">
        <f t="shared" si="7"/>
        <v>0</v>
      </c>
      <c r="W42" s="70">
        <f t="shared" si="7"/>
        <v>220370229</v>
      </c>
      <c r="X42" s="70">
        <f t="shared" si="7"/>
        <v>1106838000</v>
      </c>
      <c r="Y42" s="70">
        <f t="shared" si="7"/>
        <v>-886467771</v>
      </c>
      <c r="Z42" s="72">
        <f t="shared" si="5"/>
        <v>-80.09010993478721</v>
      </c>
      <c r="AA42" s="71">
        <f aca="true" t="shared" si="8" ref="AA42:AA48">AA12+AA27</f>
        <v>1475784000</v>
      </c>
    </row>
    <row r="43" spans="1:27" ht="12.75">
      <c r="A43" s="57" t="s">
        <v>39</v>
      </c>
      <c r="B43" s="38"/>
      <c r="C43" s="73">
        <f t="shared" si="7"/>
        <v>0</v>
      </c>
      <c r="D43" s="74">
        <f t="shared" si="7"/>
        <v>0</v>
      </c>
      <c r="E43" s="75">
        <f t="shared" si="7"/>
        <v>0</v>
      </c>
      <c r="F43" s="75">
        <f t="shared" si="7"/>
        <v>0</v>
      </c>
      <c r="G43" s="75">
        <f t="shared" si="7"/>
        <v>0</v>
      </c>
      <c r="H43" s="75">
        <f t="shared" si="7"/>
        <v>0</v>
      </c>
      <c r="I43" s="75">
        <f t="shared" si="7"/>
        <v>0</v>
      </c>
      <c r="J43" s="75">
        <f t="shared" si="7"/>
        <v>0</v>
      </c>
      <c r="K43" s="75">
        <f t="shared" si="7"/>
        <v>0</v>
      </c>
      <c r="L43" s="75">
        <f t="shared" si="7"/>
        <v>0</v>
      </c>
      <c r="M43" s="75">
        <f t="shared" si="7"/>
        <v>0</v>
      </c>
      <c r="N43" s="75">
        <f t="shared" si="7"/>
        <v>0</v>
      </c>
      <c r="O43" s="75">
        <f t="shared" si="7"/>
        <v>1995000</v>
      </c>
      <c r="P43" s="75">
        <f t="shared" si="7"/>
        <v>1868000</v>
      </c>
      <c r="Q43" s="75">
        <f t="shared" si="7"/>
        <v>0</v>
      </c>
      <c r="R43" s="75">
        <f t="shared" si="7"/>
        <v>3863000</v>
      </c>
      <c r="S43" s="75">
        <f t="shared" si="7"/>
        <v>0</v>
      </c>
      <c r="T43" s="75">
        <f t="shared" si="7"/>
        <v>0</v>
      </c>
      <c r="U43" s="75">
        <f t="shared" si="7"/>
        <v>0</v>
      </c>
      <c r="V43" s="75">
        <f t="shared" si="7"/>
        <v>0</v>
      </c>
      <c r="W43" s="75">
        <f t="shared" si="7"/>
        <v>3863000</v>
      </c>
      <c r="X43" s="75">
        <f t="shared" si="7"/>
        <v>0</v>
      </c>
      <c r="Y43" s="75">
        <f t="shared" si="7"/>
        <v>3863000</v>
      </c>
      <c r="Z43" s="76">
        <f t="shared" si="5"/>
        <v>0</v>
      </c>
      <c r="AA43" s="77">
        <f t="shared" si="8"/>
        <v>0</v>
      </c>
    </row>
    <row r="44" spans="1:27" ht="12.75">
      <c r="A44" s="57" t="s">
        <v>40</v>
      </c>
      <c r="B44" s="38"/>
      <c r="C44" s="68">
        <f t="shared" si="7"/>
        <v>0</v>
      </c>
      <c r="D44" s="69">
        <f t="shared" si="7"/>
        <v>0</v>
      </c>
      <c r="E44" s="70">
        <f t="shared" si="7"/>
        <v>0</v>
      </c>
      <c r="F44" s="70">
        <f t="shared" si="7"/>
        <v>0</v>
      </c>
      <c r="G44" s="70">
        <f t="shared" si="7"/>
        <v>0</v>
      </c>
      <c r="H44" s="70">
        <f t="shared" si="7"/>
        <v>0</v>
      </c>
      <c r="I44" s="70">
        <f t="shared" si="7"/>
        <v>0</v>
      </c>
      <c r="J44" s="70">
        <f t="shared" si="7"/>
        <v>0</v>
      </c>
      <c r="K44" s="70">
        <f t="shared" si="7"/>
        <v>0</v>
      </c>
      <c r="L44" s="70">
        <f t="shared" si="7"/>
        <v>0</v>
      </c>
      <c r="M44" s="70">
        <f t="shared" si="7"/>
        <v>0</v>
      </c>
      <c r="N44" s="70">
        <f t="shared" si="7"/>
        <v>0</v>
      </c>
      <c r="O44" s="70">
        <f t="shared" si="7"/>
        <v>0</v>
      </c>
      <c r="P44" s="70">
        <f t="shared" si="7"/>
        <v>0</v>
      </c>
      <c r="Q44" s="70">
        <f t="shared" si="7"/>
        <v>0</v>
      </c>
      <c r="R44" s="70">
        <f t="shared" si="7"/>
        <v>0</v>
      </c>
      <c r="S44" s="70">
        <f t="shared" si="7"/>
        <v>0</v>
      </c>
      <c r="T44" s="70">
        <f t="shared" si="7"/>
        <v>0</v>
      </c>
      <c r="U44" s="70">
        <f t="shared" si="7"/>
        <v>0</v>
      </c>
      <c r="V44" s="70">
        <f t="shared" si="7"/>
        <v>0</v>
      </c>
      <c r="W44" s="70">
        <f t="shared" si="7"/>
        <v>0</v>
      </c>
      <c r="X44" s="70">
        <f t="shared" si="7"/>
        <v>0</v>
      </c>
      <c r="Y44" s="70">
        <f t="shared" si="7"/>
        <v>0</v>
      </c>
      <c r="Z44" s="72">
        <f t="shared" si="5"/>
        <v>0</v>
      </c>
      <c r="AA44" s="71">
        <f t="shared" si="8"/>
        <v>0</v>
      </c>
    </row>
    <row r="45" spans="1:27" ht="12.75">
      <c r="A45" s="57" t="s">
        <v>41</v>
      </c>
      <c r="B45" s="38" t="s">
        <v>42</v>
      </c>
      <c r="C45" s="68">
        <f t="shared" si="7"/>
        <v>0</v>
      </c>
      <c r="D45" s="69">
        <f t="shared" si="7"/>
        <v>0</v>
      </c>
      <c r="E45" s="70">
        <f t="shared" si="7"/>
        <v>4450527000</v>
      </c>
      <c r="F45" s="70">
        <f t="shared" si="7"/>
        <v>4099944000</v>
      </c>
      <c r="G45" s="70">
        <f t="shared" si="7"/>
        <v>0</v>
      </c>
      <c r="H45" s="70">
        <f t="shared" si="7"/>
        <v>65107771</v>
      </c>
      <c r="I45" s="70">
        <f t="shared" si="7"/>
        <v>31023000</v>
      </c>
      <c r="J45" s="70">
        <f t="shared" si="7"/>
        <v>96130771</v>
      </c>
      <c r="K45" s="70">
        <f t="shared" si="7"/>
        <v>-7672081</v>
      </c>
      <c r="L45" s="70">
        <f t="shared" si="7"/>
        <v>24177000</v>
      </c>
      <c r="M45" s="70">
        <f t="shared" si="7"/>
        <v>22972081</v>
      </c>
      <c r="N45" s="70">
        <f t="shared" si="7"/>
        <v>39477000</v>
      </c>
      <c r="O45" s="70">
        <f t="shared" si="7"/>
        <v>40407000</v>
      </c>
      <c r="P45" s="70">
        <f t="shared" si="7"/>
        <v>23814000</v>
      </c>
      <c r="Q45" s="70">
        <f t="shared" si="7"/>
        <v>17323000</v>
      </c>
      <c r="R45" s="70">
        <f t="shared" si="7"/>
        <v>81544000</v>
      </c>
      <c r="S45" s="70">
        <f t="shared" si="7"/>
        <v>0</v>
      </c>
      <c r="T45" s="70">
        <f t="shared" si="7"/>
        <v>0</v>
      </c>
      <c r="U45" s="70">
        <f t="shared" si="7"/>
        <v>0</v>
      </c>
      <c r="V45" s="70">
        <f t="shared" si="7"/>
        <v>0</v>
      </c>
      <c r="W45" s="70">
        <f t="shared" si="7"/>
        <v>217151771</v>
      </c>
      <c r="X45" s="70">
        <f t="shared" si="7"/>
        <v>3074958000</v>
      </c>
      <c r="Y45" s="70">
        <f t="shared" si="7"/>
        <v>-2857806229</v>
      </c>
      <c r="Z45" s="72">
        <f t="shared" si="5"/>
        <v>-92.9380573328156</v>
      </c>
      <c r="AA45" s="71">
        <f t="shared" si="8"/>
        <v>4099944000</v>
      </c>
    </row>
    <row r="46" spans="1:27" ht="12.75">
      <c r="A46" s="58" t="s">
        <v>43</v>
      </c>
      <c r="B46" s="38"/>
      <c r="C46" s="68">
        <f t="shared" si="7"/>
        <v>0</v>
      </c>
      <c r="D46" s="69">
        <f t="shared" si="7"/>
        <v>0</v>
      </c>
      <c r="E46" s="70">
        <f t="shared" si="7"/>
        <v>0</v>
      </c>
      <c r="F46" s="70">
        <f t="shared" si="7"/>
        <v>0</v>
      </c>
      <c r="G46" s="70">
        <f t="shared" si="7"/>
        <v>0</v>
      </c>
      <c r="H46" s="70">
        <f t="shared" si="7"/>
        <v>0</v>
      </c>
      <c r="I46" s="70">
        <f t="shared" si="7"/>
        <v>0</v>
      </c>
      <c r="J46" s="70">
        <f t="shared" si="7"/>
        <v>0</v>
      </c>
      <c r="K46" s="70">
        <f t="shared" si="7"/>
        <v>0</v>
      </c>
      <c r="L46" s="70">
        <f t="shared" si="7"/>
        <v>0</v>
      </c>
      <c r="M46" s="70">
        <f t="shared" si="7"/>
        <v>0</v>
      </c>
      <c r="N46" s="70">
        <f t="shared" si="7"/>
        <v>0</v>
      </c>
      <c r="O46" s="70">
        <f t="shared" si="7"/>
        <v>0</v>
      </c>
      <c r="P46" s="70">
        <f t="shared" si="7"/>
        <v>0</v>
      </c>
      <c r="Q46" s="70">
        <f t="shared" si="7"/>
        <v>0</v>
      </c>
      <c r="R46" s="70">
        <f t="shared" si="7"/>
        <v>0</v>
      </c>
      <c r="S46" s="70">
        <f t="shared" si="7"/>
        <v>0</v>
      </c>
      <c r="T46" s="70">
        <f t="shared" si="7"/>
        <v>0</v>
      </c>
      <c r="U46" s="70">
        <f t="shared" si="7"/>
        <v>0</v>
      </c>
      <c r="V46" s="70">
        <f t="shared" si="7"/>
        <v>0</v>
      </c>
      <c r="W46" s="70">
        <f t="shared" si="7"/>
        <v>0</v>
      </c>
      <c r="X46" s="70">
        <f t="shared" si="7"/>
        <v>0</v>
      </c>
      <c r="Y46" s="70">
        <f t="shared" si="7"/>
        <v>0</v>
      </c>
      <c r="Z46" s="72">
        <f t="shared" si="5"/>
        <v>0</v>
      </c>
      <c r="AA46" s="71">
        <f t="shared" si="8"/>
        <v>0</v>
      </c>
    </row>
    <row r="47" spans="1:27" ht="12.75">
      <c r="A47" s="57" t="s">
        <v>44</v>
      </c>
      <c r="B47" s="38"/>
      <c r="C47" s="68">
        <f t="shared" si="7"/>
        <v>0</v>
      </c>
      <c r="D47" s="69">
        <f t="shared" si="7"/>
        <v>0</v>
      </c>
      <c r="E47" s="70">
        <f t="shared" si="7"/>
        <v>0</v>
      </c>
      <c r="F47" s="70">
        <f t="shared" si="7"/>
        <v>0</v>
      </c>
      <c r="G47" s="70">
        <f t="shared" si="7"/>
        <v>0</v>
      </c>
      <c r="H47" s="70">
        <f t="shared" si="7"/>
        <v>27000</v>
      </c>
      <c r="I47" s="70">
        <f t="shared" si="7"/>
        <v>126000</v>
      </c>
      <c r="J47" s="70">
        <f t="shared" si="7"/>
        <v>153000</v>
      </c>
      <c r="K47" s="70">
        <f t="shared" si="7"/>
        <v>0</v>
      </c>
      <c r="L47" s="70">
        <f t="shared" si="7"/>
        <v>0</v>
      </c>
      <c r="M47" s="70">
        <f t="shared" si="7"/>
        <v>0</v>
      </c>
      <c r="N47" s="70">
        <f t="shared" si="7"/>
        <v>0</v>
      </c>
      <c r="O47" s="70">
        <f t="shared" si="7"/>
        <v>267000</v>
      </c>
      <c r="P47" s="70">
        <f t="shared" si="7"/>
        <v>32000</v>
      </c>
      <c r="Q47" s="70">
        <f t="shared" si="7"/>
        <v>24000</v>
      </c>
      <c r="R47" s="70">
        <f t="shared" si="7"/>
        <v>323000</v>
      </c>
      <c r="S47" s="70">
        <f t="shared" si="7"/>
        <v>0</v>
      </c>
      <c r="T47" s="70">
        <f t="shared" si="7"/>
        <v>0</v>
      </c>
      <c r="U47" s="70">
        <f t="shared" si="7"/>
        <v>0</v>
      </c>
      <c r="V47" s="70">
        <f t="shared" si="7"/>
        <v>0</v>
      </c>
      <c r="W47" s="70">
        <f t="shared" si="7"/>
        <v>476000</v>
      </c>
      <c r="X47" s="70">
        <f t="shared" si="7"/>
        <v>0</v>
      </c>
      <c r="Y47" s="70">
        <f t="shared" si="7"/>
        <v>476000</v>
      </c>
      <c r="Z47" s="72">
        <f t="shared" si="5"/>
        <v>0</v>
      </c>
      <c r="AA47" s="71">
        <f t="shared" si="8"/>
        <v>0</v>
      </c>
    </row>
    <row r="48" spans="1:27" ht="12.75">
      <c r="A48" s="57" t="s">
        <v>45</v>
      </c>
      <c r="B48" s="38"/>
      <c r="C48" s="68">
        <f t="shared" si="7"/>
        <v>0</v>
      </c>
      <c r="D48" s="69">
        <f t="shared" si="7"/>
        <v>0</v>
      </c>
      <c r="E48" s="70">
        <f t="shared" si="7"/>
        <v>0</v>
      </c>
      <c r="F48" s="70">
        <f t="shared" si="7"/>
        <v>0</v>
      </c>
      <c r="G48" s="70">
        <f t="shared" si="7"/>
        <v>0</v>
      </c>
      <c r="H48" s="70">
        <f t="shared" si="7"/>
        <v>0</v>
      </c>
      <c r="I48" s="70">
        <f t="shared" si="7"/>
        <v>0</v>
      </c>
      <c r="J48" s="70">
        <f t="shared" si="7"/>
        <v>0</v>
      </c>
      <c r="K48" s="70">
        <f t="shared" si="7"/>
        <v>0</v>
      </c>
      <c r="L48" s="70">
        <f t="shared" si="7"/>
        <v>0</v>
      </c>
      <c r="M48" s="70">
        <f t="shared" si="7"/>
        <v>20000</v>
      </c>
      <c r="N48" s="70">
        <f t="shared" si="7"/>
        <v>20000</v>
      </c>
      <c r="O48" s="70">
        <f t="shared" si="7"/>
        <v>8796000</v>
      </c>
      <c r="P48" s="70">
        <f t="shared" si="7"/>
        <v>932000</v>
      </c>
      <c r="Q48" s="70">
        <f t="shared" si="7"/>
        <v>3281000</v>
      </c>
      <c r="R48" s="70">
        <f t="shared" si="7"/>
        <v>13009000</v>
      </c>
      <c r="S48" s="70">
        <f t="shared" si="7"/>
        <v>0</v>
      </c>
      <c r="T48" s="70">
        <f t="shared" si="7"/>
        <v>0</v>
      </c>
      <c r="U48" s="70">
        <f t="shared" si="7"/>
        <v>0</v>
      </c>
      <c r="V48" s="70">
        <f t="shared" si="7"/>
        <v>0</v>
      </c>
      <c r="W48" s="70">
        <f t="shared" si="7"/>
        <v>13029000</v>
      </c>
      <c r="X48" s="70">
        <f t="shared" si="7"/>
        <v>0</v>
      </c>
      <c r="Y48" s="70">
        <f t="shared" si="7"/>
        <v>13029000</v>
      </c>
      <c r="Z48" s="72">
        <f t="shared" si="5"/>
        <v>0</v>
      </c>
      <c r="AA48" s="71">
        <f t="shared" si="8"/>
        <v>0</v>
      </c>
    </row>
    <row r="49" spans="1:27" ht="12.75">
      <c r="A49" s="78" t="s">
        <v>49</v>
      </c>
      <c r="B49" s="79"/>
      <c r="C49" s="80">
        <f aca="true" t="shared" si="9" ref="C49:Y49">SUM(C41:C48)</f>
        <v>0</v>
      </c>
      <c r="D49" s="81">
        <f t="shared" si="9"/>
        <v>0</v>
      </c>
      <c r="E49" s="82">
        <f t="shared" si="9"/>
        <v>9543580926</v>
      </c>
      <c r="F49" s="82">
        <f t="shared" si="9"/>
        <v>9905569674</v>
      </c>
      <c r="G49" s="82">
        <f t="shared" si="9"/>
        <v>91778000</v>
      </c>
      <c r="H49" s="82">
        <f t="shared" si="9"/>
        <v>602966565</v>
      </c>
      <c r="I49" s="82">
        <f t="shared" si="9"/>
        <v>690335935</v>
      </c>
      <c r="J49" s="82">
        <f t="shared" si="9"/>
        <v>1385080500</v>
      </c>
      <c r="K49" s="82">
        <f t="shared" si="9"/>
        <v>263848919</v>
      </c>
      <c r="L49" s="82">
        <f t="shared" si="9"/>
        <v>463579135</v>
      </c>
      <c r="M49" s="82">
        <f t="shared" si="9"/>
        <v>475844446</v>
      </c>
      <c r="N49" s="82">
        <f t="shared" si="9"/>
        <v>1203272500</v>
      </c>
      <c r="O49" s="82">
        <f t="shared" si="9"/>
        <v>414471000</v>
      </c>
      <c r="P49" s="82">
        <f t="shared" si="9"/>
        <v>492774000</v>
      </c>
      <c r="Q49" s="82">
        <f t="shared" si="9"/>
        <v>397913000</v>
      </c>
      <c r="R49" s="82">
        <f t="shared" si="9"/>
        <v>1305158000</v>
      </c>
      <c r="S49" s="82">
        <f t="shared" si="9"/>
        <v>0</v>
      </c>
      <c r="T49" s="82">
        <f t="shared" si="9"/>
        <v>0</v>
      </c>
      <c r="U49" s="82">
        <f t="shared" si="9"/>
        <v>0</v>
      </c>
      <c r="V49" s="82">
        <f t="shared" si="9"/>
        <v>0</v>
      </c>
      <c r="W49" s="82">
        <f t="shared" si="9"/>
        <v>3893511000</v>
      </c>
      <c r="X49" s="82">
        <f t="shared" si="9"/>
        <v>7429177256</v>
      </c>
      <c r="Y49" s="82">
        <f t="shared" si="9"/>
        <v>-3535666256</v>
      </c>
      <c r="Z49" s="83">
        <f t="shared" si="5"/>
        <v>-47.591626019482874</v>
      </c>
      <c r="AA49" s="84">
        <f>SUM(AA41:AA48)</f>
        <v>9905569674</v>
      </c>
    </row>
    <row r="50" spans="1:27" ht="4.5" customHeight="1">
      <c r="A50" s="85"/>
      <c r="B50" s="38"/>
      <c r="C50" s="68"/>
      <c r="D50" s="69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2"/>
      <c r="AA50" s="71"/>
    </row>
    <row r="51" spans="1:27" ht="12.75">
      <c r="A51" s="86" t="s">
        <v>50</v>
      </c>
      <c r="B51" s="38"/>
      <c r="C51" s="68">
        <f aca="true" t="shared" si="10" ref="C51:Y51">SUM(C57:C61)</f>
        <v>0</v>
      </c>
      <c r="D51" s="69">
        <f t="shared" si="10"/>
        <v>0</v>
      </c>
      <c r="E51" s="70">
        <f t="shared" si="10"/>
        <v>4780351502</v>
      </c>
      <c r="F51" s="70">
        <f t="shared" si="10"/>
        <v>4780351502</v>
      </c>
      <c r="G51" s="70">
        <f t="shared" si="10"/>
        <v>194189025</v>
      </c>
      <c r="H51" s="70">
        <f t="shared" si="10"/>
        <v>250977167</v>
      </c>
      <c r="I51" s="70">
        <f t="shared" si="10"/>
        <v>225986207</v>
      </c>
      <c r="J51" s="70">
        <f t="shared" si="10"/>
        <v>671152399</v>
      </c>
      <c r="K51" s="70">
        <f t="shared" si="10"/>
        <v>203243651</v>
      </c>
      <c r="L51" s="70">
        <f t="shared" si="10"/>
        <v>277593055</v>
      </c>
      <c r="M51" s="70">
        <f t="shared" si="10"/>
        <v>203034325</v>
      </c>
      <c r="N51" s="70">
        <f t="shared" si="10"/>
        <v>683871031</v>
      </c>
      <c r="O51" s="70">
        <f t="shared" si="10"/>
        <v>251085941</v>
      </c>
      <c r="P51" s="70">
        <f t="shared" si="10"/>
        <v>241175370</v>
      </c>
      <c r="Q51" s="70">
        <f t="shared" si="10"/>
        <v>271299202</v>
      </c>
      <c r="R51" s="70">
        <f t="shared" si="10"/>
        <v>763560513</v>
      </c>
      <c r="S51" s="70">
        <f t="shared" si="10"/>
        <v>0</v>
      </c>
      <c r="T51" s="70">
        <f t="shared" si="10"/>
        <v>0</v>
      </c>
      <c r="U51" s="70">
        <f t="shared" si="10"/>
        <v>0</v>
      </c>
      <c r="V51" s="70">
        <f t="shared" si="10"/>
        <v>0</v>
      </c>
      <c r="W51" s="70">
        <f t="shared" si="10"/>
        <v>2118583943</v>
      </c>
      <c r="X51" s="70">
        <f t="shared" si="10"/>
        <v>3585263627</v>
      </c>
      <c r="Y51" s="70">
        <f t="shared" si="10"/>
        <v>-1466679684</v>
      </c>
      <c r="Z51" s="72">
        <f>+IF(X51&lt;&gt;0,+(Y51/X51)*100,0)</f>
        <v>-40.90855893984167</v>
      </c>
      <c r="AA51" s="71">
        <f>SUM(AA57:AA61)</f>
        <v>4780351502</v>
      </c>
    </row>
    <row r="52" spans="1:27" ht="12.75">
      <c r="A52" s="87" t="s">
        <v>32</v>
      </c>
      <c r="B52" s="50"/>
      <c r="C52" s="9"/>
      <c r="D52" s="10"/>
      <c r="E52" s="11">
        <v>920781720</v>
      </c>
      <c r="F52" s="11">
        <v>920781720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>
        <v>690586290</v>
      </c>
      <c r="Y52" s="11">
        <v>-690586290</v>
      </c>
      <c r="Z52" s="2">
        <v>-100</v>
      </c>
      <c r="AA52" s="15">
        <v>920781720</v>
      </c>
    </row>
    <row r="53" spans="1:27" ht="12.75">
      <c r="A53" s="87" t="s">
        <v>33</v>
      </c>
      <c r="B53" s="50"/>
      <c r="C53" s="9"/>
      <c r="D53" s="10"/>
      <c r="E53" s="11">
        <v>687427939</v>
      </c>
      <c r="F53" s="11">
        <v>687427939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>
        <v>515570954</v>
      </c>
      <c r="Y53" s="11">
        <v>-515570954</v>
      </c>
      <c r="Z53" s="2">
        <v>-100</v>
      </c>
      <c r="AA53" s="15">
        <v>687427939</v>
      </c>
    </row>
    <row r="54" spans="1:27" ht="12.75">
      <c r="A54" s="87" t="s">
        <v>34</v>
      </c>
      <c r="B54" s="50"/>
      <c r="C54" s="9"/>
      <c r="D54" s="10"/>
      <c r="E54" s="11">
        <v>511918000</v>
      </c>
      <c r="F54" s="11">
        <v>511918000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>
        <v>383938500</v>
      </c>
      <c r="Y54" s="11">
        <v>-383938500</v>
      </c>
      <c r="Z54" s="2">
        <v>-100</v>
      </c>
      <c r="AA54" s="15">
        <v>511918000</v>
      </c>
    </row>
    <row r="55" spans="1:27" ht="12.75">
      <c r="A55" s="87" t="s">
        <v>35</v>
      </c>
      <c r="B55" s="50"/>
      <c r="C55" s="9"/>
      <c r="D55" s="10"/>
      <c r="E55" s="11">
        <v>449548540</v>
      </c>
      <c r="F55" s="11">
        <v>449548540</v>
      </c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>
        <v>337161405</v>
      </c>
      <c r="Y55" s="11">
        <v>-337161405</v>
      </c>
      <c r="Z55" s="2">
        <v>-100</v>
      </c>
      <c r="AA55" s="15">
        <v>449548540</v>
      </c>
    </row>
    <row r="56" spans="1:27" ht="12.75">
      <c r="A56" s="87" t="s">
        <v>36</v>
      </c>
      <c r="B56" s="50"/>
      <c r="C56" s="9"/>
      <c r="D56" s="10"/>
      <c r="E56" s="11">
        <v>180141700</v>
      </c>
      <c r="F56" s="11">
        <v>180141700</v>
      </c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>
        <v>135106275</v>
      </c>
      <c r="Y56" s="11">
        <v>-135106275</v>
      </c>
      <c r="Z56" s="2">
        <v>-100</v>
      </c>
      <c r="AA56" s="15">
        <v>180141700</v>
      </c>
    </row>
    <row r="57" spans="1:27" ht="12.75">
      <c r="A57" s="88" t="s">
        <v>37</v>
      </c>
      <c r="B57" s="50"/>
      <c r="C57" s="52">
        <f aca="true" t="shared" si="11" ref="C57:Y57">SUM(C52:C56)</f>
        <v>0</v>
      </c>
      <c r="D57" s="53">
        <f t="shared" si="11"/>
        <v>0</v>
      </c>
      <c r="E57" s="54">
        <f t="shared" si="11"/>
        <v>2749817899</v>
      </c>
      <c r="F57" s="54">
        <f t="shared" si="11"/>
        <v>2749817899</v>
      </c>
      <c r="G57" s="54">
        <f t="shared" si="11"/>
        <v>0</v>
      </c>
      <c r="H57" s="54">
        <f t="shared" si="11"/>
        <v>0</v>
      </c>
      <c r="I57" s="54">
        <f t="shared" si="11"/>
        <v>0</v>
      </c>
      <c r="J57" s="54">
        <f t="shared" si="11"/>
        <v>0</v>
      </c>
      <c r="K57" s="54">
        <f t="shared" si="11"/>
        <v>0</v>
      </c>
      <c r="L57" s="54">
        <f t="shared" si="11"/>
        <v>0</v>
      </c>
      <c r="M57" s="54">
        <f t="shared" si="11"/>
        <v>0</v>
      </c>
      <c r="N57" s="54">
        <f t="shared" si="11"/>
        <v>0</v>
      </c>
      <c r="O57" s="54">
        <f t="shared" si="11"/>
        <v>0</v>
      </c>
      <c r="P57" s="54">
        <f t="shared" si="11"/>
        <v>0</v>
      </c>
      <c r="Q57" s="54">
        <f t="shared" si="11"/>
        <v>0</v>
      </c>
      <c r="R57" s="54">
        <f t="shared" si="11"/>
        <v>0</v>
      </c>
      <c r="S57" s="54">
        <f t="shared" si="11"/>
        <v>0</v>
      </c>
      <c r="T57" s="54">
        <f t="shared" si="11"/>
        <v>0</v>
      </c>
      <c r="U57" s="54">
        <f t="shared" si="11"/>
        <v>0</v>
      </c>
      <c r="V57" s="54">
        <f t="shared" si="11"/>
        <v>0</v>
      </c>
      <c r="W57" s="54">
        <f t="shared" si="11"/>
        <v>0</v>
      </c>
      <c r="X57" s="54">
        <f t="shared" si="11"/>
        <v>2062363424</v>
      </c>
      <c r="Y57" s="54">
        <f t="shared" si="11"/>
        <v>-2062363424</v>
      </c>
      <c r="Z57" s="55">
        <f>+IF(X57&lt;&gt;0,+(Y57/X57)*100,0)</f>
        <v>-100</v>
      </c>
      <c r="AA57" s="56">
        <f>SUM(AA52:AA56)</f>
        <v>2749817899</v>
      </c>
    </row>
    <row r="58" spans="1:27" ht="12.75">
      <c r="A58" s="89" t="s">
        <v>38</v>
      </c>
      <c r="B58" s="38"/>
      <c r="C58" s="9"/>
      <c r="D58" s="10"/>
      <c r="E58" s="11">
        <v>207466254</v>
      </c>
      <c r="F58" s="11">
        <v>207466254</v>
      </c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>
        <v>155599691</v>
      </c>
      <c r="Y58" s="11">
        <v>-155599691</v>
      </c>
      <c r="Z58" s="2">
        <v>-100</v>
      </c>
      <c r="AA58" s="15">
        <v>207466254</v>
      </c>
    </row>
    <row r="59" spans="1:27" ht="12.75">
      <c r="A59" s="89" t="s">
        <v>39</v>
      </c>
      <c r="B59" s="38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2.75">
      <c r="A60" s="89" t="s">
        <v>40</v>
      </c>
      <c r="B60" s="38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2.75">
      <c r="A61" s="89" t="s">
        <v>41</v>
      </c>
      <c r="B61" s="38" t="s">
        <v>51</v>
      </c>
      <c r="C61" s="9"/>
      <c r="D61" s="10"/>
      <c r="E61" s="11">
        <v>1823067349</v>
      </c>
      <c r="F61" s="11">
        <v>1823067349</v>
      </c>
      <c r="G61" s="11">
        <v>194189025</v>
      </c>
      <c r="H61" s="11">
        <v>250977167</v>
      </c>
      <c r="I61" s="11">
        <v>225986207</v>
      </c>
      <c r="J61" s="11">
        <v>671152399</v>
      </c>
      <c r="K61" s="11">
        <v>203243651</v>
      </c>
      <c r="L61" s="11">
        <v>277593055</v>
      </c>
      <c r="M61" s="11">
        <v>203034325</v>
      </c>
      <c r="N61" s="11">
        <v>683871031</v>
      </c>
      <c r="O61" s="11">
        <v>251085941</v>
      </c>
      <c r="P61" s="11">
        <v>241175370</v>
      </c>
      <c r="Q61" s="11">
        <v>271299202</v>
      </c>
      <c r="R61" s="11">
        <v>763560513</v>
      </c>
      <c r="S61" s="11"/>
      <c r="T61" s="11"/>
      <c r="U61" s="11"/>
      <c r="V61" s="11"/>
      <c r="W61" s="11">
        <v>2118583943</v>
      </c>
      <c r="X61" s="11">
        <v>1367300512</v>
      </c>
      <c r="Y61" s="11">
        <v>751283431</v>
      </c>
      <c r="Z61" s="2">
        <v>54.95</v>
      </c>
      <c r="AA61" s="15">
        <v>1823067349</v>
      </c>
    </row>
    <row r="62" spans="1:27" ht="4.5" customHeight="1">
      <c r="A62" s="90"/>
      <c r="B62" s="91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92"/>
      <c r="B63" s="93"/>
      <c r="C63" s="94"/>
      <c r="D63" s="40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5"/>
      <c r="AA63" s="43"/>
    </row>
    <row r="64" spans="1:27" ht="12.75">
      <c r="A64" s="95" t="s">
        <v>52</v>
      </c>
      <c r="B64" s="96"/>
      <c r="C64" s="97"/>
      <c r="D64" s="98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2"/>
      <c r="AA64" s="100"/>
    </row>
    <row r="65" spans="1:27" ht="12.75">
      <c r="A65" s="89" t="s">
        <v>53</v>
      </c>
      <c r="B65" s="96"/>
      <c r="C65" s="9">
        <v>449437000</v>
      </c>
      <c r="D65" s="10">
        <v>1270957000</v>
      </c>
      <c r="E65" s="11">
        <v>1270957000</v>
      </c>
      <c r="F65" s="11">
        <v>1270957000</v>
      </c>
      <c r="G65" s="11">
        <v>69399930</v>
      </c>
      <c r="H65" s="11">
        <v>74471702</v>
      </c>
      <c r="I65" s="11">
        <v>68301225</v>
      </c>
      <c r="J65" s="11">
        <v>212172857</v>
      </c>
      <c r="K65" s="11">
        <v>69828468</v>
      </c>
      <c r="L65" s="11">
        <v>105958429</v>
      </c>
      <c r="M65" s="11">
        <v>70353839</v>
      </c>
      <c r="N65" s="11">
        <v>246140736</v>
      </c>
      <c r="O65" s="11">
        <v>76767134</v>
      </c>
      <c r="P65" s="11">
        <v>75812937</v>
      </c>
      <c r="Q65" s="11">
        <v>75043687</v>
      </c>
      <c r="R65" s="11">
        <v>227623758</v>
      </c>
      <c r="S65" s="11"/>
      <c r="T65" s="11"/>
      <c r="U65" s="11"/>
      <c r="V65" s="11"/>
      <c r="W65" s="11">
        <v>685937351</v>
      </c>
      <c r="X65" s="11">
        <v>953217750</v>
      </c>
      <c r="Y65" s="11">
        <v>-267280399</v>
      </c>
      <c r="Z65" s="2">
        <v>-28.04</v>
      </c>
      <c r="AA65" s="15"/>
    </row>
    <row r="66" spans="1:27" ht="12.75">
      <c r="A66" s="89" t="s">
        <v>54</v>
      </c>
      <c r="B66" s="96"/>
      <c r="C66" s="12">
        <v>1367084454</v>
      </c>
      <c r="D66" s="13">
        <v>2171653501</v>
      </c>
      <c r="E66" s="14">
        <v>2171653501</v>
      </c>
      <c r="F66" s="14">
        <v>2171653501</v>
      </c>
      <c r="G66" s="14">
        <v>45630919</v>
      </c>
      <c r="H66" s="14">
        <v>36371600</v>
      </c>
      <c r="I66" s="14">
        <v>33081506</v>
      </c>
      <c r="J66" s="14">
        <v>115084025</v>
      </c>
      <c r="K66" s="14">
        <v>25921813</v>
      </c>
      <c r="L66" s="14">
        <v>30294876</v>
      </c>
      <c r="M66" s="14">
        <v>20764287</v>
      </c>
      <c r="N66" s="14">
        <v>76980976</v>
      </c>
      <c r="O66" s="14">
        <v>25658818</v>
      </c>
      <c r="P66" s="14">
        <v>25596773</v>
      </c>
      <c r="Q66" s="14">
        <v>34862528</v>
      </c>
      <c r="R66" s="14">
        <v>86118119</v>
      </c>
      <c r="S66" s="14"/>
      <c r="T66" s="14"/>
      <c r="U66" s="14"/>
      <c r="V66" s="14"/>
      <c r="W66" s="14">
        <v>278183120</v>
      </c>
      <c r="X66" s="14">
        <v>1628740126</v>
      </c>
      <c r="Y66" s="14">
        <v>-1350557006</v>
      </c>
      <c r="Z66" s="2">
        <v>-82.92</v>
      </c>
      <c r="AA66" s="22"/>
    </row>
    <row r="67" spans="1:27" ht="12.75">
      <c r="A67" s="89" t="s">
        <v>55</v>
      </c>
      <c r="B67" s="96"/>
      <c r="C67" s="9">
        <v>325043000</v>
      </c>
      <c r="D67" s="10">
        <v>1023134000</v>
      </c>
      <c r="E67" s="11">
        <v>1023134000</v>
      </c>
      <c r="F67" s="11">
        <v>1023134000</v>
      </c>
      <c r="G67" s="11">
        <v>65896309</v>
      </c>
      <c r="H67" s="11">
        <v>80128775</v>
      </c>
      <c r="I67" s="11">
        <v>111448231</v>
      </c>
      <c r="J67" s="11">
        <v>257473315</v>
      </c>
      <c r="K67" s="11">
        <v>103981377</v>
      </c>
      <c r="L67" s="11">
        <v>101590702</v>
      </c>
      <c r="M67" s="11">
        <v>85562687</v>
      </c>
      <c r="N67" s="11">
        <v>291134766</v>
      </c>
      <c r="O67" s="11">
        <v>89039360</v>
      </c>
      <c r="P67" s="11">
        <v>68567895</v>
      </c>
      <c r="Q67" s="11">
        <v>96605261</v>
      </c>
      <c r="R67" s="11">
        <v>254212516</v>
      </c>
      <c r="S67" s="11"/>
      <c r="T67" s="11"/>
      <c r="U67" s="11"/>
      <c r="V67" s="11"/>
      <c r="W67" s="11">
        <v>802820597</v>
      </c>
      <c r="X67" s="11">
        <v>767350500</v>
      </c>
      <c r="Y67" s="11">
        <v>35470097</v>
      </c>
      <c r="Z67" s="2">
        <v>4.62</v>
      </c>
      <c r="AA67" s="15"/>
    </row>
    <row r="68" spans="1:27" ht="12.75">
      <c r="A68" s="89" t="s">
        <v>56</v>
      </c>
      <c r="B68" s="96"/>
      <c r="C68" s="9">
        <v>1505572246</v>
      </c>
      <c r="D68" s="10">
        <v>314607000</v>
      </c>
      <c r="E68" s="11">
        <v>314607000</v>
      </c>
      <c r="F68" s="11">
        <v>314607000</v>
      </c>
      <c r="G68" s="11">
        <v>13261865</v>
      </c>
      <c r="H68" s="11">
        <v>60005090</v>
      </c>
      <c r="I68" s="11">
        <v>13154943</v>
      </c>
      <c r="J68" s="11">
        <v>86421898</v>
      </c>
      <c r="K68" s="11">
        <v>3511993</v>
      </c>
      <c r="L68" s="11">
        <v>39749048</v>
      </c>
      <c r="M68" s="11">
        <v>26353514</v>
      </c>
      <c r="N68" s="11">
        <v>69614555</v>
      </c>
      <c r="O68" s="11">
        <v>59620631</v>
      </c>
      <c r="P68" s="11">
        <v>71197764</v>
      </c>
      <c r="Q68" s="11">
        <v>64787726</v>
      </c>
      <c r="R68" s="11">
        <v>195606121</v>
      </c>
      <c r="S68" s="11"/>
      <c r="T68" s="11"/>
      <c r="U68" s="11"/>
      <c r="V68" s="11"/>
      <c r="W68" s="11">
        <v>351642574</v>
      </c>
      <c r="X68" s="11">
        <v>235955250</v>
      </c>
      <c r="Y68" s="11">
        <v>115687324</v>
      </c>
      <c r="Z68" s="2">
        <v>49.03</v>
      </c>
      <c r="AA68" s="15"/>
    </row>
    <row r="69" spans="1:27" ht="12.75">
      <c r="A69" s="101" t="s">
        <v>57</v>
      </c>
      <c r="B69" s="79"/>
      <c r="C69" s="80">
        <f aca="true" t="shared" si="12" ref="C69:Y69">SUM(C65:C68)</f>
        <v>3647136700</v>
      </c>
      <c r="D69" s="81">
        <f t="shared" si="12"/>
        <v>4780351501</v>
      </c>
      <c r="E69" s="82">
        <f t="shared" si="12"/>
        <v>4780351501</v>
      </c>
      <c r="F69" s="82">
        <f t="shared" si="12"/>
        <v>4780351501</v>
      </c>
      <c r="G69" s="82">
        <f t="shared" si="12"/>
        <v>194189023</v>
      </c>
      <c r="H69" s="82">
        <f t="shared" si="12"/>
        <v>250977167</v>
      </c>
      <c r="I69" s="82">
        <f t="shared" si="12"/>
        <v>225985905</v>
      </c>
      <c r="J69" s="82">
        <f t="shared" si="12"/>
        <v>671152095</v>
      </c>
      <c r="K69" s="82">
        <f t="shared" si="12"/>
        <v>203243651</v>
      </c>
      <c r="L69" s="82">
        <f t="shared" si="12"/>
        <v>277593055</v>
      </c>
      <c r="M69" s="82">
        <f t="shared" si="12"/>
        <v>203034327</v>
      </c>
      <c r="N69" s="82">
        <f t="shared" si="12"/>
        <v>683871033</v>
      </c>
      <c r="O69" s="82">
        <f t="shared" si="12"/>
        <v>251085943</v>
      </c>
      <c r="P69" s="82">
        <f t="shared" si="12"/>
        <v>241175369</v>
      </c>
      <c r="Q69" s="82">
        <f t="shared" si="12"/>
        <v>271299202</v>
      </c>
      <c r="R69" s="82">
        <f t="shared" si="12"/>
        <v>763560514</v>
      </c>
      <c r="S69" s="82">
        <f t="shared" si="12"/>
        <v>0</v>
      </c>
      <c r="T69" s="82">
        <f t="shared" si="12"/>
        <v>0</v>
      </c>
      <c r="U69" s="82">
        <f t="shared" si="12"/>
        <v>0</v>
      </c>
      <c r="V69" s="82">
        <f t="shared" si="12"/>
        <v>0</v>
      </c>
      <c r="W69" s="82">
        <f t="shared" si="12"/>
        <v>2118583642</v>
      </c>
      <c r="X69" s="82">
        <f t="shared" si="12"/>
        <v>3585263626</v>
      </c>
      <c r="Y69" s="82">
        <f t="shared" si="12"/>
        <v>-1466679984</v>
      </c>
      <c r="Z69" s="83">
        <f>+IF(X69&lt;&gt;0,+(Y69/X69)*100,0)</f>
        <v>-40.90856731883738</v>
      </c>
      <c r="AA69" s="84">
        <f>SUM(AA65:AA68)</f>
        <v>0</v>
      </c>
    </row>
    <row r="70" spans="1:27" ht="12.75">
      <c r="A70" s="6" t="s">
        <v>66</v>
      </c>
      <c r="B70" s="102"/>
      <c r="C70" s="102"/>
      <c r="D70" s="102"/>
      <c r="E70" s="102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</row>
    <row r="71" spans="1:27" ht="12.75">
      <c r="A71" s="7" t="s">
        <v>67</v>
      </c>
      <c r="B71" s="102"/>
      <c r="C71" s="102"/>
      <c r="D71" s="102"/>
      <c r="E71" s="102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2.75">
      <c r="A72" s="7" t="s">
        <v>68</v>
      </c>
      <c r="B72" s="102"/>
      <c r="C72" s="102"/>
      <c r="D72" s="102"/>
      <c r="E72" s="102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2.75">
      <c r="A73" s="8" t="s">
        <v>69</v>
      </c>
      <c r="B73" s="102"/>
      <c r="C73" s="102"/>
      <c r="D73" s="102"/>
      <c r="E73" s="102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2.75">
      <c r="A74" s="102"/>
      <c r="B74" s="102"/>
      <c r="C74" s="102"/>
      <c r="D74" s="102"/>
      <c r="E74" s="102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7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5" t="s">
        <v>62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</row>
    <row r="2" spans="1:27" ht="24.75" customHeight="1">
      <c r="A2" s="26" t="s">
        <v>1</v>
      </c>
      <c r="B2" s="1" t="s">
        <v>71</v>
      </c>
      <c r="C2" s="27" t="s">
        <v>2</v>
      </c>
      <c r="D2" s="28" t="s">
        <v>3</v>
      </c>
      <c r="E2" s="29" t="s">
        <v>4</v>
      </c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7"/>
    </row>
    <row r="3" spans="1:27" ht="24.75" customHeight="1">
      <c r="A3" s="30" t="s">
        <v>5</v>
      </c>
      <c r="B3" s="31" t="s">
        <v>70</v>
      </c>
      <c r="C3" s="32" t="s">
        <v>6</v>
      </c>
      <c r="D3" s="33" t="s">
        <v>6</v>
      </c>
      <c r="E3" s="34" t="s">
        <v>7</v>
      </c>
      <c r="F3" s="35" t="s">
        <v>8</v>
      </c>
      <c r="G3" s="36" t="s">
        <v>9</v>
      </c>
      <c r="H3" s="34" t="s">
        <v>10</v>
      </c>
      <c r="I3" s="34" t="s">
        <v>11</v>
      </c>
      <c r="J3" s="35" t="s">
        <v>12</v>
      </c>
      <c r="K3" s="36" t="s">
        <v>13</v>
      </c>
      <c r="L3" s="34" t="s">
        <v>14</v>
      </c>
      <c r="M3" s="34" t="s">
        <v>15</v>
      </c>
      <c r="N3" s="35" t="s">
        <v>16</v>
      </c>
      <c r="O3" s="36" t="s">
        <v>17</v>
      </c>
      <c r="P3" s="34" t="s">
        <v>18</v>
      </c>
      <c r="Q3" s="36" t="s">
        <v>19</v>
      </c>
      <c r="R3" s="34" t="s">
        <v>20</v>
      </c>
      <c r="S3" s="34" t="s">
        <v>21</v>
      </c>
      <c r="T3" s="35" t="s">
        <v>22</v>
      </c>
      <c r="U3" s="36" t="s">
        <v>23</v>
      </c>
      <c r="V3" s="34" t="s">
        <v>24</v>
      </c>
      <c r="W3" s="34" t="s">
        <v>25</v>
      </c>
      <c r="X3" s="35" t="s">
        <v>26</v>
      </c>
      <c r="Y3" s="36" t="s">
        <v>27</v>
      </c>
      <c r="Z3" s="34" t="s">
        <v>28</v>
      </c>
      <c r="AA3" s="32" t="s">
        <v>29</v>
      </c>
    </row>
    <row r="4" spans="1:27" ht="12.75">
      <c r="A4" s="37" t="s">
        <v>30</v>
      </c>
      <c r="B4" s="38"/>
      <c r="C4" s="39"/>
      <c r="D4" s="40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2"/>
      <c r="AA4" s="43"/>
    </row>
    <row r="5" spans="1:27" ht="12.75">
      <c r="A5" s="44" t="s">
        <v>31</v>
      </c>
      <c r="B5" s="38"/>
      <c r="C5" s="39">
        <f aca="true" t="shared" si="0" ref="C5:Y5">SUM(C11:C18)</f>
        <v>0</v>
      </c>
      <c r="D5" s="45">
        <f t="shared" si="0"/>
        <v>0</v>
      </c>
      <c r="E5" s="46">
        <f t="shared" si="0"/>
        <v>2981128485</v>
      </c>
      <c r="F5" s="46">
        <f t="shared" si="0"/>
        <v>2981128485</v>
      </c>
      <c r="G5" s="46">
        <f t="shared" si="0"/>
        <v>0</v>
      </c>
      <c r="H5" s="46">
        <f t="shared" si="0"/>
        <v>90513902</v>
      </c>
      <c r="I5" s="46">
        <f t="shared" si="0"/>
        <v>92494170</v>
      </c>
      <c r="J5" s="46">
        <f t="shared" si="0"/>
        <v>183008072</v>
      </c>
      <c r="K5" s="46">
        <f t="shared" si="0"/>
        <v>116089979</v>
      </c>
      <c r="L5" s="46">
        <f t="shared" si="0"/>
        <v>145082917</v>
      </c>
      <c r="M5" s="46">
        <f t="shared" si="0"/>
        <v>131321635</v>
      </c>
      <c r="N5" s="46">
        <f t="shared" si="0"/>
        <v>392494531</v>
      </c>
      <c r="O5" s="46">
        <f t="shared" si="0"/>
        <v>75993876</v>
      </c>
      <c r="P5" s="46">
        <f t="shared" si="0"/>
        <v>85288506</v>
      </c>
      <c r="Q5" s="46">
        <f t="shared" si="0"/>
        <v>115550015</v>
      </c>
      <c r="R5" s="46">
        <f t="shared" si="0"/>
        <v>276832397</v>
      </c>
      <c r="S5" s="46">
        <f t="shared" si="0"/>
        <v>0</v>
      </c>
      <c r="T5" s="46">
        <f t="shared" si="0"/>
        <v>0</v>
      </c>
      <c r="U5" s="46">
        <f t="shared" si="0"/>
        <v>0</v>
      </c>
      <c r="V5" s="46">
        <f t="shared" si="0"/>
        <v>0</v>
      </c>
      <c r="W5" s="46">
        <f t="shared" si="0"/>
        <v>852335000</v>
      </c>
      <c r="X5" s="46">
        <f t="shared" si="0"/>
        <v>2235846364</v>
      </c>
      <c r="Y5" s="46">
        <f t="shared" si="0"/>
        <v>-1383511364</v>
      </c>
      <c r="Z5" s="47">
        <f>+IF(X5&lt;&gt;0,+(Y5/X5)*100,0)</f>
        <v>-61.8786418546601</v>
      </c>
      <c r="AA5" s="48">
        <f>SUM(AA11:AA18)</f>
        <v>2981128485</v>
      </c>
    </row>
    <row r="6" spans="1:27" ht="12.75">
      <c r="A6" s="49" t="s">
        <v>32</v>
      </c>
      <c r="B6" s="50"/>
      <c r="C6" s="9"/>
      <c r="D6" s="10"/>
      <c r="E6" s="11">
        <v>1155536135</v>
      </c>
      <c r="F6" s="11">
        <v>1155536135</v>
      </c>
      <c r="G6" s="11"/>
      <c r="H6" s="11">
        <v>51819895</v>
      </c>
      <c r="I6" s="11">
        <v>85181159</v>
      </c>
      <c r="J6" s="11">
        <v>137001054</v>
      </c>
      <c r="K6" s="11">
        <v>68518806</v>
      </c>
      <c r="L6" s="11">
        <v>86103365</v>
      </c>
      <c r="M6" s="11">
        <v>103123179</v>
      </c>
      <c r="N6" s="11">
        <v>257745350</v>
      </c>
      <c r="O6" s="11">
        <v>53802325</v>
      </c>
      <c r="P6" s="11">
        <v>67325317</v>
      </c>
      <c r="Q6" s="11">
        <v>66293733</v>
      </c>
      <c r="R6" s="11">
        <v>187421375</v>
      </c>
      <c r="S6" s="11"/>
      <c r="T6" s="11"/>
      <c r="U6" s="11"/>
      <c r="V6" s="11"/>
      <c r="W6" s="11">
        <v>582167779</v>
      </c>
      <c r="X6" s="11">
        <v>866652101</v>
      </c>
      <c r="Y6" s="11">
        <v>-284484322</v>
      </c>
      <c r="Z6" s="2">
        <v>-32.83</v>
      </c>
      <c r="AA6" s="15">
        <v>1155536135</v>
      </c>
    </row>
    <row r="7" spans="1:27" ht="12.75">
      <c r="A7" s="49" t="s">
        <v>33</v>
      </c>
      <c r="B7" s="50"/>
      <c r="C7" s="9"/>
      <c r="D7" s="10"/>
      <c r="E7" s="11">
        <v>1126000000</v>
      </c>
      <c r="F7" s="11">
        <v>1126000000</v>
      </c>
      <c r="G7" s="11"/>
      <c r="H7" s="11"/>
      <c r="I7" s="11"/>
      <c r="J7" s="11"/>
      <c r="K7" s="11">
        <v>19866738</v>
      </c>
      <c r="L7" s="11">
        <v>19982594</v>
      </c>
      <c r="M7" s="11">
        <v>9213013</v>
      </c>
      <c r="N7" s="11">
        <v>49062345</v>
      </c>
      <c r="O7" s="11">
        <v>592464</v>
      </c>
      <c r="P7" s="11">
        <v>730428</v>
      </c>
      <c r="Q7" s="11">
        <v>7024629</v>
      </c>
      <c r="R7" s="11">
        <v>8347521</v>
      </c>
      <c r="S7" s="11"/>
      <c r="T7" s="11"/>
      <c r="U7" s="11"/>
      <c r="V7" s="11"/>
      <c r="W7" s="11">
        <v>57409866</v>
      </c>
      <c r="X7" s="11">
        <v>844500000</v>
      </c>
      <c r="Y7" s="11">
        <v>-787090134</v>
      </c>
      <c r="Z7" s="2">
        <v>-93.2</v>
      </c>
      <c r="AA7" s="15">
        <v>1126000000</v>
      </c>
    </row>
    <row r="8" spans="1:27" ht="12.75">
      <c r="A8" s="49" t="s">
        <v>34</v>
      </c>
      <c r="B8" s="50"/>
      <c r="C8" s="9"/>
      <c r="D8" s="10"/>
      <c r="E8" s="11">
        <v>68000000</v>
      </c>
      <c r="F8" s="11">
        <v>68000000</v>
      </c>
      <c r="G8" s="11"/>
      <c r="H8" s="11"/>
      <c r="I8" s="11"/>
      <c r="J8" s="11"/>
      <c r="K8" s="11">
        <v>2531524</v>
      </c>
      <c r="L8" s="11">
        <v>4013268</v>
      </c>
      <c r="M8" s="11">
        <v>2479017</v>
      </c>
      <c r="N8" s="11">
        <v>9023809</v>
      </c>
      <c r="O8" s="11">
        <v>1969597</v>
      </c>
      <c r="P8" s="11">
        <v>995330</v>
      </c>
      <c r="Q8" s="11">
        <v>3553829</v>
      </c>
      <c r="R8" s="11">
        <v>6518756</v>
      </c>
      <c r="S8" s="11"/>
      <c r="T8" s="11"/>
      <c r="U8" s="11"/>
      <c r="V8" s="11"/>
      <c r="W8" s="11">
        <v>15542565</v>
      </c>
      <c r="X8" s="11">
        <v>51000000</v>
      </c>
      <c r="Y8" s="11">
        <v>-35457435</v>
      </c>
      <c r="Z8" s="2">
        <v>-69.52</v>
      </c>
      <c r="AA8" s="15">
        <v>68000000</v>
      </c>
    </row>
    <row r="9" spans="1:27" ht="12.75">
      <c r="A9" s="49" t="s">
        <v>35</v>
      </c>
      <c r="B9" s="50"/>
      <c r="C9" s="9"/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2"/>
      <c r="AA9" s="15"/>
    </row>
    <row r="10" spans="1:27" ht="12.75">
      <c r="A10" s="49" t="s">
        <v>36</v>
      </c>
      <c r="B10" s="50"/>
      <c r="C10" s="9"/>
      <c r="D10" s="10"/>
      <c r="E10" s="11">
        <v>305950000</v>
      </c>
      <c r="F10" s="11">
        <v>305950000</v>
      </c>
      <c r="G10" s="11"/>
      <c r="H10" s="11"/>
      <c r="I10" s="11"/>
      <c r="J10" s="11"/>
      <c r="K10" s="11">
        <v>9068465</v>
      </c>
      <c r="L10" s="11">
        <v>18891642</v>
      </c>
      <c r="M10" s="11">
        <v>3762185</v>
      </c>
      <c r="N10" s="11">
        <v>31722292</v>
      </c>
      <c r="O10" s="11">
        <v>1495806</v>
      </c>
      <c r="P10" s="11">
        <v>175899</v>
      </c>
      <c r="Q10" s="11">
        <v>8025395</v>
      </c>
      <c r="R10" s="11">
        <v>9697100</v>
      </c>
      <c r="S10" s="11"/>
      <c r="T10" s="11"/>
      <c r="U10" s="11"/>
      <c r="V10" s="11"/>
      <c r="W10" s="11">
        <v>41419392</v>
      </c>
      <c r="X10" s="11">
        <v>229462500</v>
      </c>
      <c r="Y10" s="11">
        <v>-188043108</v>
      </c>
      <c r="Z10" s="2">
        <v>-81.95</v>
      </c>
      <c r="AA10" s="15">
        <v>305950000</v>
      </c>
    </row>
    <row r="11" spans="1:27" ht="12.75">
      <c r="A11" s="51" t="s">
        <v>37</v>
      </c>
      <c r="B11" s="50"/>
      <c r="C11" s="52">
        <f aca="true" t="shared" si="1" ref="C11:Y11">SUM(C6:C10)</f>
        <v>0</v>
      </c>
      <c r="D11" s="53">
        <f t="shared" si="1"/>
        <v>0</v>
      </c>
      <c r="E11" s="54">
        <f t="shared" si="1"/>
        <v>2655486135</v>
      </c>
      <c r="F11" s="54">
        <f t="shared" si="1"/>
        <v>2655486135</v>
      </c>
      <c r="G11" s="54">
        <f t="shared" si="1"/>
        <v>0</v>
      </c>
      <c r="H11" s="54">
        <f t="shared" si="1"/>
        <v>51819895</v>
      </c>
      <c r="I11" s="54">
        <f t="shared" si="1"/>
        <v>85181159</v>
      </c>
      <c r="J11" s="54">
        <f t="shared" si="1"/>
        <v>137001054</v>
      </c>
      <c r="K11" s="54">
        <f t="shared" si="1"/>
        <v>99985533</v>
      </c>
      <c r="L11" s="54">
        <f t="shared" si="1"/>
        <v>128990869</v>
      </c>
      <c r="M11" s="54">
        <f t="shared" si="1"/>
        <v>118577394</v>
      </c>
      <c r="N11" s="54">
        <f t="shared" si="1"/>
        <v>347553796</v>
      </c>
      <c r="O11" s="54">
        <f t="shared" si="1"/>
        <v>57860192</v>
      </c>
      <c r="P11" s="54">
        <f t="shared" si="1"/>
        <v>69226974</v>
      </c>
      <c r="Q11" s="54">
        <f t="shared" si="1"/>
        <v>84897586</v>
      </c>
      <c r="R11" s="54">
        <f t="shared" si="1"/>
        <v>211984752</v>
      </c>
      <c r="S11" s="54">
        <f t="shared" si="1"/>
        <v>0</v>
      </c>
      <c r="T11" s="54">
        <f t="shared" si="1"/>
        <v>0</v>
      </c>
      <c r="U11" s="54">
        <f t="shared" si="1"/>
        <v>0</v>
      </c>
      <c r="V11" s="54">
        <f t="shared" si="1"/>
        <v>0</v>
      </c>
      <c r="W11" s="54">
        <f t="shared" si="1"/>
        <v>696539602</v>
      </c>
      <c r="X11" s="54">
        <f t="shared" si="1"/>
        <v>1991614601</v>
      </c>
      <c r="Y11" s="54">
        <f t="shared" si="1"/>
        <v>-1295074999</v>
      </c>
      <c r="Z11" s="55">
        <f>+IF(X11&lt;&gt;0,+(Y11/X11)*100,0)</f>
        <v>-65.02638604626297</v>
      </c>
      <c r="AA11" s="56">
        <f>SUM(AA6:AA10)</f>
        <v>2655486135</v>
      </c>
    </row>
    <row r="12" spans="1:27" ht="12.75">
      <c r="A12" s="57" t="s">
        <v>38</v>
      </c>
      <c r="B12" s="38"/>
      <c r="C12" s="9"/>
      <c r="D12" s="10"/>
      <c r="E12" s="11">
        <v>195400000</v>
      </c>
      <c r="F12" s="11">
        <v>195400000</v>
      </c>
      <c r="G12" s="11"/>
      <c r="H12" s="11">
        <v>23123787</v>
      </c>
      <c r="I12" s="11">
        <v>2646623</v>
      </c>
      <c r="J12" s="11">
        <v>25770410</v>
      </c>
      <c r="K12" s="11">
        <v>11039250</v>
      </c>
      <c r="L12" s="11">
        <v>11853054</v>
      </c>
      <c r="M12" s="11">
        <v>7209268</v>
      </c>
      <c r="N12" s="11">
        <v>30101572</v>
      </c>
      <c r="O12" s="11">
        <v>17380427</v>
      </c>
      <c r="P12" s="11">
        <v>466778</v>
      </c>
      <c r="Q12" s="11">
        <v>24957201</v>
      </c>
      <c r="R12" s="11">
        <v>42804406</v>
      </c>
      <c r="S12" s="11"/>
      <c r="T12" s="11"/>
      <c r="U12" s="11"/>
      <c r="V12" s="11"/>
      <c r="W12" s="11">
        <v>98676388</v>
      </c>
      <c r="X12" s="11">
        <v>146550000</v>
      </c>
      <c r="Y12" s="11">
        <v>-47873612</v>
      </c>
      <c r="Z12" s="2">
        <v>-32.67</v>
      </c>
      <c r="AA12" s="15">
        <v>195400000</v>
      </c>
    </row>
    <row r="13" spans="1:27" ht="12.75">
      <c r="A13" s="57" t="s">
        <v>39</v>
      </c>
      <c r="B13" s="38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2.75">
      <c r="A14" s="57" t="s">
        <v>40</v>
      </c>
      <c r="B14" s="38"/>
      <c r="C14" s="9"/>
      <c r="D14" s="10"/>
      <c r="E14" s="11">
        <v>64258750</v>
      </c>
      <c r="F14" s="11">
        <v>64258750</v>
      </c>
      <c r="G14" s="11"/>
      <c r="H14" s="11"/>
      <c r="I14" s="11">
        <v>4330318</v>
      </c>
      <c r="J14" s="11">
        <v>4330318</v>
      </c>
      <c r="K14" s="11">
        <v>5078611</v>
      </c>
      <c r="L14" s="11">
        <v>4135570</v>
      </c>
      <c r="M14" s="11">
        <v>4676473</v>
      </c>
      <c r="N14" s="11">
        <v>13890654</v>
      </c>
      <c r="O14" s="11"/>
      <c r="P14" s="11">
        <v>10665551</v>
      </c>
      <c r="Q14" s="11">
        <v>4918999</v>
      </c>
      <c r="R14" s="11">
        <v>15584550</v>
      </c>
      <c r="S14" s="11"/>
      <c r="T14" s="11"/>
      <c r="U14" s="11"/>
      <c r="V14" s="11"/>
      <c r="W14" s="11">
        <v>33805522</v>
      </c>
      <c r="X14" s="11">
        <v>48194063</v>
      </c>
      <c r="Y14" s="11">
        <v>-14388541</v>
      </c>
      <c r="Z14" s="2">
        <v>-29.86</v>
      </c>
      <c r="AA14" s="15">
        <v>64258750</v>
      </c>
    </row>
    <row r="15" spans="1:27" ht="12.75">
      <c r="A15" s="57" t="s">
        <v>41</v>
      </c>
      <c r="B15" s="38" t="s">
        <v>42</v>
      </c>
      <c r="C15" s="9"/>
      <c r="D15" s="10"/>
      <c r="E15" s="11">
        <v>15783600</v>
      </c>
      <c r="F15" s="11">
        <v>15783600</v>
      </c>
      <c r="G15" s="11"/>
      <c r="H15" s="11"/>
      <c r="I15" s="11">
        <v>336070</v>
      </c>
      <c r="J15" s="11">
        <v>336070</v>
      </c>
      <c r="K15" s="11">
        <v>-13415</v>
      </c>
      <c r="L15" s="11">
        <v>103424</v>
      </c>
      <c r="M15" s="11">
        <v>858500</v>
      </c>
      <c r="N15" s="11">
        <v>948509</v>
      </c>
      <c r="O15" s="11">
        <v>753257</v>
      </c>
      <c r="P15" s="11">
        <v>804203</v>
      </c>
      <c r="Q15" s="11">
        <v>576229</v>
      </c>
      <c r="R15" s="11">
        <v>2133689</v>
      </c>
      <c r="S15" s="11"/>
      <c r="T15" s="11"/>
      <c r="U15" s="11"/>
      <c r="V15" s="11"/>
      <c r="W15" s="11">
        <v>3418268</v>
      </c>
      <c r="X15" s="11">
        <v>11837700</v>
      </c>
      <c r="Y15" s="11">
        <v>-8419432</v>
      </c>
      <c r="Z15" s="2">
        <v>-71.12</v>
      </c>
      <c r="AA15" s="15">
        <v>15783600</v>
      </c>
    </row>
    <row r="16" spans="1:27" ht="12.75">
      <c r="A16" s="58" t="s">
        <v>43</v>
      </c>
      <c r="B16" s="59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2.75">
      <c r="A17" s="57" t="s">
        <v>44</v>
      </c>
      <c r="B17" s="38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2.75">
      <c r="A18" s="57" t="s">
        <v>45</v>
      </c>
      <c r="B18" s="38"/>
      <c r="C18" s="16"/>
      <c r="D18" s="17"/>
      <c r="E18" s="18">
        <v>50200000</v>
      </c>
      <c r="F18" s="18">
        <v>50200000</v>
      </c>
      <c r="G18" s="18"/>
      <c r="H18" s="18">
        <v>15570220</v>
      </c>
      <c r="I18" s="18"/>
      <c r="J18" s="18">
        <v>15570220</v>
      </c>
      <c r="K18" s="18"/>
      <c r="L18" s="18"/>
      <c r="M18" s="18"/>
      <c r="N18" s="18"/>
      <c r="O18" s="18"/>
      <c r="P18" s="18">
        <v>4125000</v>
      </c>
      <c r="Q18" s="18">
        <v>200000</v>
      </c>
      <c r="R18" s="18">
        <v>4325000</v>
      </c>
      <c r="S18" s="18"/>
      <c r="T18" s="18"/>
      <c r="U18" s="18"/>
      <c r="V18" s="18"/>
      <c r="W18" s="18">
        <v>19895220</v>
      </c>
      <c r="X18" s="18">
        <v>37650000</v>
      </c>
      <c r="Y18" s="18">
        <v>-17754780</v>
      </c>
      <c r="Z18" s="3">
        <v>-47.16</v>
      </c>
      <c r="AA18" s="23">
        <v>50200000</v>
      </c>
    </row>
    <row r="19" spans="1:27" ht="4.5" customHeight="1">
      <c r="A19" s="60"/>
      <c r="B19" s="38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2.75">
      <c r="A20" s="44" t="s">
        <v>46</v>
      </c>
      <c r="B20" s="38"/>
      <c r="C20" s="61">
        <f aca="true" t="shared" si="2" ref="C20:Y20">SUM(C26:C33)</f>
        <v>0</v>
      </c>
      <c r="D20" s="62">
        <f t="shared" si="2"/>
        <v>0</v>
      </c>
      <c r="E20" s="63">
        <f t="shared" si="2"/>
        <v>1484080202</v>
      </c>
      <c r="F20" s="63">
        <f t="shared" si="2"/>
        <v>1484080202</v>
      </c>
      <c r="G20" s="63">
        <f t="shared" si="2"/>
        <v>124340</v>
      </c>
      <c r="H20" s="63">
        <f t="shared" si="2"/>
        <v>37980530</v>
      </c>
      <c r="I20" s="63">
        <f t="shared" si="2"/>
        <v>59641855</v>
      </c>
      <c r="J20" s="63">
        <f t="shared" si="2"/>
        <v>97746725</v>
      </c>
      <c r="K20" s="63">
        <f t="shared" si="2"/>
        <v>236092184</v>
      </c>
      <c r="L20" s="63">
        <f t="shared" si="2"/>
        <v>141040137</v>
      </c>
      <c r="M20" s="63">
        <f t="shared" si="2"/>
        <v>117972498</v>
      </c>
      <c r="N20" s="63">
        <f t="shared" si="2"/>
        <v>495104819</v>
      </c>
      <c r="O20" s="63">
        <f t="shared" si="2"/>
        <v>79974662</v>
      </c>
      <c r="P20" s="63">
        <f t="shared" si="2"/>
        <v>82656701</v>
      </c>
      <c r="Q20" s="63">
        <f t="shared" si="2"/>
        <v>108546392</v>
      </c>
      <c r="R20" s="63">
        <f t="shared" si="2"/>
        <v>271177755</v>
      </c>
      <c r="S20" s="63">
        <f t="shared" si="2"/>
        <v>0</v>
      </c>
      <c r="T20" s="63">
        <f t="shared" si="2"/>
        <v>0</v>
      </c>
      <c r="U20" s="63">
        <f t="shared" si="2"/>
        <v>0</v>
      </c>
      <c r="V20" s="63">
        <f t="shared" si="2"/>
        <v>0</v>
      </c>
      <c r="W20" s="63">
        <f t="shared" si="2"/>
        <v>864029299</v>
      </c>
      <c r="X20" s="63">
        <f t="shared" si="2"/>
        <v>1113060152</v>
      </c>
      <c r="Y20" s="63">
        <f t="shared" si="2"/>
        <v>-249030853</v>
      </c>
      <c r="Z20" s="64">
        <f>+IF(X20&lt;&gt;0,+(Y20/X20)*100,0)</f>
        <v>-22.37353053673958</v>
      </c>
      <c r="AA20" s="65">
        <f>SUM(AA26:AA33)</f>
        <v>1484080202</v>
      </c>
    </row>
    <row r="21" spans="1:27" ht="12.75">
      <c r="A21" s="49" t="s">
        <v>32</v>
      </c>
      <c r="B21" s="50"/>
      <c r="C21" s="9"/>
      <c r="D21" s="10"/>
      <c r="E21" s="11">
        <v>15472857</v>
      </c>
      <c r="F21" s="11">
        <v>15472857</v>
      </c>
      <c r="G21" s="11"/>
      <c r="H21" s="11"/>
      <c r="I21" s="11"/>
      <c r="J21" s="11"/>
      <c r="K21" s="11"/>
      <c r="L21" s="11"/>
      <c r="M21" s="11"/>
      <c r="N21" s="11"/>
      <c r="O21" s="11">
        <v>1088044</v>
      </c>
      <c r="P21" s="11"/>
      <c r="Q21" s="11"/>
      <c r="R21" s="11">
        <v>1088044</v>
      </c>
      <c r="S21" s="11"/>
      <c r="T21" s="11"/>
      <c r="U21" s="11"/>
      <c r="V21" s="11"/>
      <c r="W21" s="11">
        <v>1088044</v>
      </c>
      <c r="X21" s="11">
        <v>11604643</v>
      </c>
      <c r="Y21" s="11">
        <v>-10516599</v>
      </c>
      <c r="Z21" s="2">
        <v>-90.62</v>
      </c>
      <c r="AA21" s="15">
        <v>15472857</v>
      </c>
    </row>
    <row r="22" spans="1:27" ht="12.75">
      <c r="A22" s="49" t="s">
        <v>33</v>
      </c>
      <c r="B22" s="50"/>
      <c r="C22" s="9"/>
      <c r="D22" s="10"/>
      <c r="E22" s="11">
        <v>302664750</v>
      </c>
      <c r="F22" s="11">
        <v>302664750</v>
      </c>
      <c r="G22" s="11">
        <v>124340</v>
      </c>
      <c r="H22" s="11">
        <v>27297294</v>
      </c>
      <c r="I22" s="11">
        <v>11174498</v>
      </c>
      <c r="J22" s="11">
        <v>38596132</v>
      </c>
      <c r="K22" s="11">
        <v>10252726</v>
      </c>
      <c r="L22" s="11">
        <v>17736135</v>
      </c>
      <c r="M22" s="11">
        <v>22545282</v>
      </c>
      <c r="N22" s="11">
        <v>50534143</v>
      </c>
      <c r="O22" s="11">
        <v>19365599</v>
      </c>
      <c r="P22" s="11">
        <v>43544620</v>
      </c>
      <c r="Q22" s="11">
        <v>21527810</v>
      </c>
      <c r="R22" s="11">
        <v>84438029</v>
      </c>
      <c r="S22" s="11"/>
      <c r="T22" s="11"/>
      <c r="U22" s="11"/>
      <c r="V22" s="11"/>
      <c r="W22" s="11">
        <v>173568304</v>
      </c>
      <c r="X22" s="11">
        <v>226998563</v>
      </c>
      <c r="Y22" s="11">
        <v>-53430259</v>
      </c>
      <c r="Z22" s="2">
        <v>-23.54</v>
      </c>
      <c r="AA22" s="15">
        <v>302664750</v>
      </c>
    </row>
    <row r="23" spans="1:27" ht="12.75">
      <c r="A23" s="49" t="s">
        <v>34</v>
      </c>
      <c r="B23" s="50"/>
      <c r="C23" s="9"/>
      <c r="D23" s="10"/>
      <c r="E23" s="11">
        <v>255500000</v>
      </c>
      <c r="F23" s="11">
        <v>255500000</v>
      </c>
      <c r="G23" s="11"/>
      <c r="H23" s="11"/>
      <c r="I23" s="11">
        <v>2446958</v>
      </c>
      <c r="J23" s="11">
        <v>2446958</v>
      </c>
      <c r="K23" s="11">
        <v>75053050</v>
      </c>
      <c r="L23" s="11">
        <v>17690429</v>
      </c>
      <c r="M23" s="11">
        <v>42946338</v>
      </c>
      <c r="N23" s="11">
        <v>135689817</v>
      </c>
      <c r="O23" s="11">
        <v>853250</v>
      </c>
      <c r="P23" s="11">
        <v>2087077</v>
      </c>
      <c r="Q23" s="11">
        <v>31632927</v>
      </c>
      <c r="R23" s="11">
        <v>34573254</v>
      </c>
      <c r="S23" s="11"/>
      <c r="T23" s="11"/>
      <c r="U23" s="11"/>
      <c r="V23" s="11"/>
      <c r="W23" s="11">
        <v>172710029</v>
      </c>
      <c r="X23" s="11">
        <v>191625000</v>
      </c>
      <c r="Y23" s="11">
        <v>-18914971</v>
      </c>
      <c r="Z23" s="2">
        <v>-9.87</v>
      </c>
      <c r="AA23" s="15">
        <v>255500000</v>
      </c>
    </row>
    <row r="24" spans="1:27" ht="12.75">
      <c r="A24" s="49" t="s">
        <v>35</v>
      </c>
      <c r="B24" s="50"/>
      <c r="C24" s="9"/>
      <c r="D24" s="10"/>
      <c r="E24" s="11">
        <v>60000000</v>
      </c>
      <c r="F24" s="11">
        <v>60000000</v>
      </c>
      <c r="G24" s="11"/>
      <c r="H24" s="11"/>
      <c r="I24" s="11"/>
      <c r="J24" s="11"/>
      <c r="K24" s="11">
        <v>2795518</v>
      </c>
      <c r="L24" s="11">
        <v>674250</v>
      </c>
      <c r="M24" s="11">
        <v>2839083</v>
      </c>
      <c r="N24" s="11">
        <v>6308851</v>
      </c>
      <c r="O24" s="11"/>
      <c r="P24" s="11">
        <v>2110802</v>
      </c>
      <c r="Q24" s="11">
        <v>555977</v>
      </c>
      <c r="R24" s="11">
        <v>2666779</v>
      </c>
      <c r="S24" s="11"/>
      <c r="T24" s="11"/>
      <c r="U24" s="11"/>
      <c r="V24" s="11"/>
      <c r="W24" s="11">
        <v>8975630</v>
      </c>
      <c r="X24" s="11">
        <v>45000000</v>
      </c>
      <c r="Y24" s="11">
        <v>-36024370</v>
      </c>
      <c r="Z24" s="2">
        <v>-80.05</v>
      </c>
      <c r="AA24" s="15">
        <v>60000000</v>
      </c>
    </row>
    <row r="25" spans="1:27" ht="12.75">
      <c r="A25" s="49" t="s">
        <v>36</v>
      </c>
      <c r="B25" s="50"/>
      <c r="C25" s="9"/>
      <c r="D25" s="10"/>
      <c r="E25" s="11">
        <v>110097344</v>
      </c>
      <c r="F25" s="11">
        <v>110097344</v>
      </c>
      <c r="G25" s="11"/>
      <c r="H25" s="11">
        <v>1256153</v>
      </c>
      <c r="I25" s="11"/>
      <c r="J25" s="11">
        <v>1256153</v>
      </c>
      <c r="K25" s="11">
        <v>765361</v>
      </c>
      <c r="L25" s="11">
        <v>4580355</v>
      </c>
      <c r="M25" s="11">
        <v>428674</v>
      </c>
      <c r="N25" s="11">
        <v>5774390</v>
      </c>
      <c r="O25" s="11">
        <v>2731500</v>
      </c>
      <c r="P25" s="11">
        <v>876888</v>
      </c>
      <c r="Q25" s="11">
        <v>999187</v>
      </c>
      <c r="R25" s="11">
        <v>4607575</v>
      </c>
      <c r="S25" s="11"/>
      <c r="T25" s="11"/>
      <c r="U25" s="11"/>
      <c r="V25" s="11"/>
      <c r="W25" s="11">
        <v>11638118</v>
      </c>
      <c r="X25" s="11">
        <v>82573008</v>
      </c>
      <c r="Y25" s="11">
        <v>-70934890</v>
      </c>
      <c r="Z25" s="2">
        <v>-85.91</v>
      </c>
      <c r="AA25" s="15">
        <v>110097344</v>
      </c>
    </row>
    <row r="26" spans="1:27" ht="12.75">
      <c r="A26" s="51" t="s">
        <v>37</v>
      </c>
      <c r="B26" s="66"/>
      <c r="C26" s="52">
        <f aca="true" t="shared" si="3" ref="C26:Y26">SUM(C21:C25)</f>
        <v>0</v>
      </c>
      <c r="D26" s="53">
        <f t="shared" si="3"/>
        <v>0</v>
      </c>
      <c r="E26" s="54">
        <f t="shared" si="3"/>
        <v>743734951</v>
      </c>
      <c r="F26" s="54">
        <f t="shared" si="3"/>
        <v>743734951</v>
      </c>
      <c r="G26" s="54">
        <f t="shared" si="3"/>
        <v>124340</v>
      </c>
      <c r="H26" s="54">
        <f t="shared" si="3"/>
        <v>28553447</v>
      </c>
      <c r="I26" s="54">
        <f t="shared" si="3"/>
        <v>13621456</v>
      </c>
      <c r="J26" s="54">
        <f t="shared" si="3"/>
        <v>42299243</v>
      </c>
      <c r="K26" s="54">
        <f t="shared" si="3"/>
        <v>88866655</v>
      </c>
      <c r="L26" s="54">
        <f t="shared" si="3"/>
        <v>40681169</v>
      </c>
      <c r="M26" s="54">
        <f t="shared" si="3"/>
        <v>68759377</v>
      </c>
      <c r="N26" s="54">
        <f t="shared" si="3"/>
        <v>198307201</v>
      </c>
      <c r="O26" s="54">
        <f t="shared" si="3"/>
        <v>24038393</v>
      </c>
      <c r="P26" s="54">
        <f t="shared" si="3"/>
        <v>48619387</v>
      </c>
      <c r="Q26" s="54">
        <f t="shared" si="3"/>
        <v>54715901</v>
      </c>
      <c r="R26" s="54">
        <f t="shared" si="3"/>
        <v>127373681</v>
      </c>
      <c r="S26" s="54">
        <f t="shared" si="3"/>
        <v>0</v>
      </c>
      <c r="T26" s="54">
        <f t="shared" si="3"/>
        <v>0</v>
      </c>
      <c r="U26" s="54">
        <f t="shared" si="3"/>
        <v>0</v>
      </c>
      <c r="V26" s="54">
        <f t="shared" si="3"/>
        <v>0</v>
      </c>
      <c r="W26" s="54">
        <f t="shared" si="3"/>
        <v>367980125</v>
      </c>
      <c r="X26" s="54">
        <f t="shared" si="3"/>
        <v>557801214</v>
      </c>
      <c r="Y26" s="54">
        <f t="shared" si="3"/>
        <v>-189821089</v>
      </c>
      <c r="Z26" s="55">
        <f>+IF(X26&lt;&gt;0,+(Y26/X26)*100,0)</f>
        <v>-34.030239489582755</v>
      </c>
      <c r="AA26" s="56">
        <f>SUM(AA21:AA25)</f>
        <v>743734951</v>
      </c>
    </row>
    <row r="27" spans="1:27" ht="12.75">
      <c r="A27" s="57" t="s">
        <v>38</v>
      </c>
      <c r="B27" s="67"/>
      <c r="C27" s="9"/>
      <c r="D27" s="10"/>
      <c r="E27" s="11">
        <v>55500000</v>
      </c>
      <c r="F27" s="11">
        <v>55500000</v>
      </c>
      <c r="G27" s="11"/>
      <c r="H27" s="11">
        <v>420000</v>
      </c>
      <c r="I27" s="11"/>
      <c r="J27" s="11">
        <v>420000</v>
      </c>
      <c r="K27" s="11">
        <v>750000</v>
      </c>
      <c r="L27" s="11">
        <v>13558264</v>
      </c>
      <c r="M27" s="11">
        <v>4556108</v>
      </c>
      <c r="N27" s="11">
        <v>18864372</v>
      </c>
      <c r="O27" s="11">
        <v>788120</v>
      </c>
      <c r="P27" s="11">
        <v>17371084</v>
      </c>
      <c r="Q27" s="11">
        <v>1638197</v>
      </c>
      <c r="R27" s="11">
        <v>19797401</v>
      </c>
      <c r="S27" s="11"/>
      <c r="T27" s="11"/>
      <c r="U27" s="11"/>
      <c r="V27" s="11"/>
      <c r="W27" s="11">
        <v>39081773</v>
      </c>
      <c r="X27" s="11">
        <v>41625000</v>
      </c>
      <c r="Y27" s="11">
        <v>-2543227</v>
      </c>
      <c r="Z27" s="2">
        <v>-6.11</v>
      </c>
      <c r="AA27" s="15">
        <v>55500000</v>
      </c>
    </row>
    <row r="28" spans="1:27" ht="12.75">
      <c r="A28" s="57" t="s">
        <v>39</v>
      </c>
      <c r="B28" s="67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2.75">
      <c r="A29" s="57" t="s">
        <v>40</v>
      </c>
      <c r="B29" s="67"/>
      <c r="C29" s="9"/>
      <c r="D29" s="10"/>
      <c r="E29" s="11">
        <v>534845251</v>
      </c>
      <c r="F29" s="11">
        <v>534845251</v>
      </c>
      <c r="G29" s="11"/>
      <c r="H29" s="11"/>
      <c r="I29" s="11">
        <v>42038996</v>
      </c>
      <c r="J29" s="11">
        <v>42038996</v>
      </c>
      <c r="K29" s="11">
        <v>145488588</v>
      </c>
      <c r="L29" s="11">
        <v>67475791</v>
      </c>
      <c r="M29" s="11">
        <v>41565347</v>
      </c>
      <c r="N29" s="11">
        <v>254529726</v>
      </c>
      <c r="O29" s="11">
        <v>51742256</v>
      </c>
      <c r="P29" s="11">
        <v>13737305</v>
      </c>
      <c r="Q29" s="11">
        <v>44636669</v>
      </c>
      <c r="R29" s="11">
        <v>110116230</v>
      </c>
      <c r="S29" s="11"/>
      <c r="T29" s="11"/>
      <c r="U29" s="11"/>
      <c r="V29" s="11"/>
      <c r="W29" s="11">
        <v>406684952</v>
      </c>
      <c r="X29" s="11">
        <v>401133938</v>
      </c>
      <c r="Y29" s="11">
        <v>5551014</v>
      </c>
      <c r="Z29" s="2">
        <v>1.38</v>
      </c>
      <c r="AA29" s="15">
        <v>534845251</v>
      </c>
    </row>
    <row r="30" spans="1:27" ht="12.75">
      <c r="A30" s="57" t="s">
        <v>41</v>
      </c>
      <c r="B30" s="38" t="s">
        <v>42</v>
      </c>
      <c r="C30" s="9"/>
      <c r="D30" s="10"/>
      <c r="E30" s="11">
        <v>150000000</v>
      </c>
      <c r="F30" s="11">
        <v>150000000</v>
      </c>
      <c r="G30" s="11"/>
      <c r="H30" s="11">
        <v>9007083</v>
      </c>
      <c r="I30" s="11">
        <v>3981403</v>
      </c>
      <c r="J30" s="11">
        <v>12988486</v>
      </c>
      <c r="K30" s="11">
        <v>986941</v>
      </c>
      <c r="L30" s="11">
        <v>19324913</v>
      </c>
      <c r="M30" s="11">
        <v>3091666</v>
      </c>
      <c r="N30" s="11">
        <v>23403520</v>
      </c>
      <c r="O30" s="11">
        <v>3405893</v>
      </c>
      <c r="P30" s="11">
        <v>2928925</v>
      </c>
      <c r="Q30" s="11">
        <v>7555625</v>
      </c>
      <c r="R30" s="11">
        <v>13890443</v>
      </c>
      <c r="S30" s="11"/>
      <c r="T30" s="11"/>
      <c r="U30" s="11"/>
      <c r="V30" s="11"/>
      <c r="W30" s="11">
        <v>50282449</v>
      </c>
      <c r="X30" s="11">
        <v>112500000</v>
      </c>
      <c r="Y30" s="11">
        <v>-62217551</v>
      </c>
      <c r="Z30" s="2">
        <v>-55.3</v>
      </c>
      <c r="AA30" s="15">
        <v>150000000</v>
      </c>
    </row>
    <row r="31" spans="1:27" ht="12.75">
      <c r="A31" s="58" t="s">
        <v>43</v>
      </c>
      <c r="B31" s="59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2.75">
      <c r="A32" s="57" t="s">
        <v>44</v>
      </c>
      <c r="B32" s="38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2.75">
      <c r="A33" s="57" t="s">
        <v>45</v>
      </c>
      <c r="B33" s="38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60"/>
      <c r="B34" s="38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2.75">
      <c r="A35" s="44" t="s">
        <v>47</v>
      </c>
      <c r="B35" s="38" t="s">
        <v>48</v>
      </c>
      <c r="C35" s="68"/>
      <c r="D35" s="69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2"/>
      <c r="AA35" s="71"/>
    </row>
    <row r="36" spans="1:27" ht="12.75">
      <c r="A36" s="49" t="s">
        <v>32</v>
      </c>
      <c r="B36" s="50"/>
      <c r="C36" s="9">
        <f aca="true" t="shared" si="4" ref="C36:Y40">C6+C21</f>
        <v>0</v>
      </c>
      <c r="D36" s="10">
        <f t="shared" si="4"/>
        <v>0</v>
      </c>
      <c r="E36" s="11">
        <f t="shared" si="4"/>
        <v>1171008992</v>
      </c>
      <c r="F36" s="11">
        <f t="shared" si="4"/>
        <v>1171008992</v>
      </c>
      <c r="G36" s="11">
        <f t="shared" si="4"/>
        <v>0</v>
      </c>
      <c r="H36" s="11">
        <f t="shared" si="4"/>
        <v>51819895</v>
      </c>
      <c r="I36" s="11">
        <f t="shared" si="4"/>
        <v>85181159</v>
      </c>
      <c r="J36" s="11">
        <f t="shared" si="4"/>
        <v>137001054</v>
      </c>
      <c r="K36" s="11">
        <f t="shared" si="4"/>
        <v>68518806</v>
      </c>
      <c r="L36" s="11">
        <f t="shared" si="4"/>
        <v>86103365</v>
      </c>
      <c r="M36" s="11">
        <f t="shared" si="4"/>
        <v>103123179</v>
      </c>
      <c r="N36" s="11">
        <f t="shared" si="4"/>
        <v>257745350</v>
      </c>
      <c r="O36" s="11">
        <f t="shared" si="4"/>
        <v>54890369</v>
      </c>
      <c r="P36" s="11">
        <f t="shared" si="4"/>
        <v>67325317</v>
      </c>
      <c r="Q36" s="11">
        <f t="shared" si="4"/>
        <v>66293733</v>
      </c>
      <c r="R36" s="11">
        <f t="shared" si="4"/>
        <v>188509419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583255823</v>
      </c>
      <c r="X36" s="11">
        <f t="shared" si="4"/>
        <v>878256744</v>
      </c>
      <c r="Y36" s="11">
        <f t="shared" si="4"/>
        <v>-295000921</v>
      </c>
      <c r="Z36" s="2">
        <f aca="true" t="shared" si="5" ref="Z36:Z49">+IF(X36&lt;&gt;0,+(Y36/X36)*100,0)</f>
        <v>-33.58937156080637</v>
      </c>
      <c r="AA36" s="15">
        <f>AA6+AA21</f>
        <v>1171008992</v>
      </c>
    </row>
    <row r="37" spans="1:27" ht="12.75">
      <c r="A37" s="49" t="s">
        <v>33</v>
      </c>
      <c r="B37" s="50"/>
      <c r="C37" s="9">
        <f t="shared" si="4"/>
        <v>0</v>
      </c>
      <c r="D37" s="10">
        <f t="shared" si="4"/>
        <v>0</v>
      </c>
      <c r="E37" s="11">
        <f t="shared" si="4"/>
        <v>1428664750</v>
      </c>
      <c r="F37" s="11">
        <f t="shared" si="4"/>
        <v>1428664750</v>
      </c>
      <c r="G37" s="11">
        <f t="shared" si="4"/>
        <v>124340</v>
      </c>
      <c r="H37" s="11">
        <f t="shared" si="4"/>
        <v>27297294</v>
      </c>
      <c r="I37" s="11">
        <f t="shared" si="4"/>
        <v>11174498</v>
      </c>
      <c r="J37" s="11">
        <f t="shared" si="4"/>
        <v>38596132</v>
      </c>
      <c r="K37" s="11">
        <f t="shared" si="4"/>
        <v>30119464</v>
      </c>
      <c r="L37" s="11">
        <f t="shared" si="4"/>
        <v>37718729</v>
      </c>
      <c r="M37" s="11">
        <f t="shared" si="4"/>
        <v>31758295</v>
      </c>
      <c r="N37" s="11">
        <f t="shared" si="4"/>
        <v>99596488</v>
      </c>
      <c r="O37" s="11">
        <f t="shared" si="4"/>
        <v>19958063</v>
      </c>
      <c r="P37" s="11">
        <f t="shared" si="4"/>
        <v>44275048</v>
      </c>
      <c r="Q37" s="11">
        <f t="shared" si="4"/>
        <v>28552439</v>
      </c>
      <c r="R37" s="11">
        <f t="shared" si="4"/>
        <v>92785550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230978170</v>
      </c>
      <c r="X37" s="11">
        <f t="shared" si="4"/>
        <v>1071498563</v>
      </c>
      <c r="Y37" s="11">
        <f t="shared" si="4"/>
        <v>-840520393</v>
      </c>
      <c r="Z37" s="2">
        <f t="shared" si="5"/>
        <v>-78.44344565863875</v>
      </c>
      <c r="AA37" s="15">
        <f>AA7+AA22</f>
        <v>1428664750</v>
      </c>
    </row>
    <row r="38" spans="1:27" ht="12.75">
      <c r="A38" s="49" t="s">
        <v>34</v>
      </c>
      <c r="B38" s="50"/>
      <c r="C38" s="9">
        <f t="shared" si="4"/>
        <v>0</v>
      </c>
      <c r="D38" s="10">
        <f t="shared" si="4"/>
        <v>0</v>
      </c>
      <c r="E38" s="11">
        <f t="shared" si="4"/>
        <v>323500000</v>
      </c>
      <c r="F38" s="11">
        <f t="shared" si="4"/>
        <v>323500000</v>
      </c>
      <c r="G38" s="11">
        <f t="shared" si="4"/>
        <v>0</v>
      </c>
      <c r="H38" s="11">
        <f t="shared" si="4"/>
        <v>0</v>
      </c>
      <c r="I38" s="11">
        <f t="shared" si="4"/>
        <v>2446958</v>
      </c>
      <c r="J38" s="11">
        <f t="shared" si="4"/>
        <v>2446958</v>
      </c>
      <c r="K38" s="11">
        <f t="shared" si="4"/>
        <v>77584574</v>
      </c>
      <c r="L38" s="11">
        <f t="shared" si="4"/>
        <v>21703697</v>
      </c>
      <c r="M38" s="11">
        <f t="shared" si="4"/>
        <v>45425355</v>
      </c>
      <c r="N38" s="11">
        <f t="shared" si="4"/>
        <v>144713626</v>
      </c>
      <c r="O38" s="11">
        <f t="shared" si="4"/>
        <v>2822847</v>
      </c>
      <c r="P38" s="11">
        <f t="shared" si="4"/>
        <v>3082407</v>
      </c>
      <c r="Q38" s="11">
        <f t="shared" si="4"/>
        <v>35186756</v>
      </c>
      <c r="R38" s="11">
        <f t="shared" si="4"/>
        <v>41092010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188252594</v>
      </c>
      <c r="X38" s="11">
        <f t="shared" si="4"/>
        <v>242625000</v>
      </c>
      <c r="Y38" s="11">
        <f t="shared" si="4"/>
        <v>-54372406</v>
      </c>
      <c r="Z38" s="2">
        <f t="shared" si="5"/>
        <v>-22.410059144770734</v>
      </c>
      <c r="AA38" s="15">
        <f>AA8+AA23</f>
        <v>323500000</v>
      </c>
    </row>
    <row r="39" spans="1:27" ht="12.75">
      <c r="A39" s="49" t="s">
        <v>35</v>
      </c>
      <c r="B39" s="50"/>
      <c r="C39" s="9">
        <f t="shared" si="4"/>
        <v>0</v>
      </c>
      <c r="D39" s="10">
        <f t="shared" si="4"/>
        <v>0</v>
      </c>
      <c r="E39" s="11">
        <f t="shared" si="4"/>
        <v>60000000</v>
      </c>
      <c r="F39" s="11">
        <f t="shared" si="4"/>
        <v>60000000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2795518</v>
      </c>
      <c r="L39" s="11">
        <f t="shared" si="4"/>
        <v>674250</v>
      </c>
      <c r="M39" s="11">
        <f t="shared" si="4"/>
        <v>2839083</v>
      </c>
      <c r="N39" s="11">
        <f t="shared" si="4"/>
        <v>6308851</v>
      </c>
      <c r="O39" s="11">
        <f t="shared" si="4"/>
        <v>0</v>
      </c>
      <c r="P39" s="11">
        <f t="shared" si="4"/>
        <v>2110802</v>
      </c>
      <c r="Q39" s="11">
        <f t="shared" si="4"/>
        <v>555977</v>
      </c>
      <c r="R39" s="11">
        <f t="shared" si="4"/>
        <v>2666779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8975630</v>
      </c>
      <c r="X39" s="11">
        <f t="shared" si="4"/>
        <v>45000000</v>
      </c>
      <c r="Y39" s="11">
        <f t="shared" si="4"/>
        <v>-36024370</v>
      </c>
      <c r="Z39" s="2">
        <f t="shared" si="5"/>
        <v>-80.05415555555555</v>
      </c>
      <c r="AA39" s="15">
        <f>AA9+AA24</f>
        <v>60000000</v>
      </c>
    </row>
    <row r="40" spans="1:27" ht="12.75">
      <c r="A40" s="49" t="s">
        <v>36</v>
      </c>
      <c r="B40" s="50"/>
      <c r="C40" s="9">
        <f t="shared" si="4"/>
        <v>0</v>
      </c>
      <c r="D40" s="10">
        <f t="shared" si="4"/>
        <v>0</v>
      </c>
      <c r="E40" s="11">
        <f t="shared" si="4"/>
        <v>416047344</v>
      </c>
      <c r="F40" s="11">
        <f t="shared" si="4"/>
        <v>416047344</v>
      </c>
      <c r="G40" s="11">
        <f t="shared" si="4"/>
        <v>0</v>
      </c>
      <c r="H40" s="11">
        <f t="shared" si="4"/>
        <v>1256153</v>
      </c>
      <c r="I40" s="11">
        <f t="shared" si="4"/>
        <v>0</v>
      </c>
      <c r="J40" s="11">
        <f t="shared" si="4"/>
        <v>1256153</v>
      </c>
      <c r="K40" s="11">
        <f t="shared" si="4"/>
        <v>9833826</v>
      </c>
      <c r="L40" s="11">
        <f t="shared" si="4"/>
        <v>23471997</v>
      </c>
      <c r="M40" s="11">
        <f t="shared" si="4"/>
        <v>4190859</v>
      </c>
      <c r="N40" s="11">
        <f t="shared" si="4"/>
        <v>37496682</v>
      </c>
      <c r="O40" s="11">
        <f t="shared" si="4"/>
        <v>4227306</v>
      </c>
      <c r="P40" s="11">
        <f t="shared" si="4"/>
        <v>1052787</v>
      </c>
      <c r="Q40" s="11">
        <f t="shared" si="4"/>
        <v>9024582</v>
      </c>
      <c r="R40" s="11">
        <f t="shared" si="4"/>
        <v>14304675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53057510</v>
      </c>
      <c r="X40" s="11">
        <f t="shared" si="4"/>
        <v>312035508</v>
      </c>
      <c r="Y40" s="11">
        <f t="shared" si="4"/>
        <v>-258977998</v>
      </c>
      <c r="Z40" s="2">
        <f t="shared" si="5"/>
        <v>-82.99632296975638</v>
      </c>
      <c r="AA40" s="15">
        <f>AA10+AA25</f>
        <v>416047344</v>
      </c>
    </row>
    <row r="41" spans="1:27" ht="12.75">
      <c r="A41" s="51" t="s">
        <v>37</v>
      </c>
      <c r="B41" s="50"/>
      <c r="C41" s="52">
        <f aca="true" t="shared" si="6" ref="C41:Y41">SUM(C36:C40)</f>
        <v>0</v>
      </c>
      <c r="D41" s="53">
        <f t="shared" si="6"/>
        <v>0</v>
      </c>
      <c r="E41" s="54">
        <f t="shared" si="6"/>
        <v>3399221086</v>
      </c>
      <c r="F41" s="54">
        <f t="shared" si="6"/>
        <v>3399221086</v>
      </c>
      <c r="G41" s="54">
        <f t="shared" si="6"/>
        <v>124340</v>
      </c>
      <c r="H41" s="54">
        <f t="shared" si="6"/>
        <v>80373342</v>
      </c>
      <c r="I41" s="54">
        <f t="shared" si="6"/>
        <v>98802615</v>
      </c>
      <c r="J41" s="54">
        <f t="shared" si="6"/>
        <v>179300297</v>
      </c>
      <c r="K41" s="54">
        <f t="shared" si="6"/>
        <v>188852188</v>
      </c>
      <c r="L41" s="54">
        <f t="shared" si="6"/>
        <v>169672038</v>
      </c>
      <c r="M41" s="54">
        <f t="shared" si="6"/>
        <v>187336771</v>
      </c>
      <c r="N41" s="54">
        <f t="shared" si="6"/>
        <v>545860997</v>
      </c>
      <c r="O41" s="54">
        <f t="shared" si="6"/>
        <v>81898585</v>
      </c>
      <c r="P41" s="54">
        <f t="shared" si="6"/>
        <v>117846361</v>
      </c>
      <c r="Q41" s="54">
        <f t="shared" si="6"/>
        <v>139613487</v>
      </c>
      <c r="R41" s="54">
        <f t="shared" si="6"/>
        <v>339358433</v>
      </c>
      <c r="S41" s="54">
        <f t="shared" si="6"/>
        <v>0</v>
      </c>
      <c r="T41" s="54">
        <f t="shared" si="6"/>
        <v>0</v>
      </c>
      <c r="U41" s="54">
        <f t="shared" si="6"/>
        <v>0</v>
      </c>
      <c r="V41" s="54">
        <f t="shared" si="6"/>
        <v>0</v>
      </c>
      <c r="W41" s="54">
        <f t="shared" si="6"/>
        <v>1064519727</v>
      </c>
      <c r="X41" s="54">
        <f t="shared" si="6"/>
        <v>2549415815</v>
      </c>
      <c r="Y41" s="54">
        <f t="shared" si="6"/>
        <v>-1484896088</v>
      </c>
      <c r="Z41" s="55">
        <f t="shared" si="5"/>
        <v>-58.24456250970578</v>
      </c>
      <c r="AA41" s="56">
        <f>SUM(AA36:AA40)</f>
        <v>3399221086</v>
      </c>
    </row>
    <row r="42" spans="1:27" ht="12.75">
      <c r="A42" s="57" t="s">
        <v>38</v>
      </c>
      <c r="B42" s="38"/>
      <c r="C42" s="68">
        <f aca="true" t="shared" si="7" ref="C42:Y48">C12+C27</f>
        <v>0</v>
      </c>
      <c r="D42" s="69">
        <f t="shared" si="7"/>
        <v>0</v>
      </c>
      <c r="E42" s="70">
        <f t="shared" si="7"/>
        <v>250900000</v>
      </c>
      <c r="F42" s="70">
        <f t="shared" si="7"/>
        <v>250900000</v>
      </c>
      <c r="G42" s="70">
        <f t="shared" si="7"/>
        <v>0</v>
      </c>
      <c r="H42" s="70">
        <f t="shared" si="7"/>
        <v>23543787</v>
      </c>
      <c r="I42" s="70">
        <f t="shared" si="7"/>
        <v>2646623</v>
      </c>
      <c r="J42" s="70">
        <f t="shared" si="7"/>
        <v>26190410</v>
      </c>
      <c r="K42" s="70">
        <f t="shared" si="7"/>
        <v>11789250</v>
      </c>
      <c r="L42" s="70">
        <f t="shared" si="7"/>
        <v>25411318</v>
      </c>
      <c r="M42" s="70">
        <f t="shared" si="7"/>
        <v>11765376</v>
      </c>
      <c r="N42" s="70">
        <f t="shared" si="7"/>
        <v>48965944</v>
      </c>
      <c r="O42" s="70">
        <f t="shared" si="7"/>
        <v>18168547</v>
      </c>
      <c r="P42" s="70">
        <f t="shared" si="7"/>
        <v>17837862</v>
      </c>
      <c r="Q42" s="70">
        <f t="shared" si="7"/>
        <v>26595398</v>
      </c>
      <c r="R42" s="70">
        <f t="shared" si="7"/>
        <v>62601807</v>
      </c>
      <c r="S42" s="70">
        <f t="shared" si="7"/>
        <v>0</v>
      </c>
      <c r="T42" s="70">
        <f t="shared" si="7"/>
        <v>0</v>
      </c>
      <c r="U42" s="70">
        <f t="shared" si="7"/>
        <v>0</v>
      </c>
      <c r="V42" s="70">
        <f t="shared" si="7"/>
        <v>0</v>
      </c>
      <c r="W42" s="70">
        <f t="shared" si="7"/>
        <v>137758161</v>
      </c>
      <c r="X42" s="70">
        <f t="shared" si="7"/>
        <v>188175000</v>
      </c>
      <c r="Y42" s="70">
        <f t="shared" si="7"/>
        <v>-50416839</v>
      </c>
      <c r="Z42" s="72">
        <f t="shared" si="5"/>
        <v>-26.792527700278995</v>
      </c>
      <c r="AA42" s="71">
        <f aca="true" t="shared" si="8" ref="AA42:AA48">AA12+AA27</f>
        <v>250900000</v>
      </c>
    </row>
    <row r="43" spans="1:27" ht="12.75">
      <c r="A43" s="57" t="s">
        <v>39</v>
      </c>
      <c r="B43" s="38"/>
      <c r="C43" s="73">
        <f t="shared" si="7"/>
        <v>0</v>
      </c>
      <c r="D43" s="74">
        <f t="shared" si="7"/>
        <v>0</v>
      </c>
      <c r="E43" s="75">
        <f t="shared" si="7"/>
        <v>0</v>
      </c>
      <c r="F43" s="75">
        <f t="shared" si="7"/>
        <v>0</v>
      </c>
      <c r="G43" s="75">
        <f t="shared" si="7"/>
        <v>0</v>
      </c>
      <c r="H43" s="75">
        <f t="shared" si="7"/>
        <v>0</v>
      </c>
      <c r="I43" s="75">
        <f t="shared" si="7"/>
        <v>0</v>
      </c>
      <c r="J43" s="75">
        <f t="shared" si="7"/>
        <v>0</v>
      </c>
      <c r="K43" s="75">
        <f t="shared" si="7"/>
        <v>0</v>
      </c>
      <c r="L43" s="75">
        <f t="shared" si="7"/>
        <v>0</v>
      </c>
      <c r="M43" s="75">
        <f t="shared" si="7"/>
        <v>0</v>
      </c>
      <c r="N43" s="75">
        <f t="shared" si="7"/>
        <v>0</v>
      </c>
      <c r="O43" s="75">
        <f t="shared" si="7"/>
        <v>0</v>
      </c>
      <c r="P43" s="75">
        <f t="shared" si="7"/>
        <v>0</v>
      </c>
      <c r="Q43" s="75">
        <f t="shared" si="7"/>
        <v>0</v>
      </c>
      <c r="R43" s="75">
        <f t="shared" si="7"/>
        <v>0</v>
      </c>
      <c r="S43" s="75">
        <f t="shared" si="7"/>
        <v>0</v>
      </c>
      <c r="T43" s="75">
        <f t="shared" si="7"/>
        <v>0</v>
      </c>
      <c r="U43" s="75">
        <f t="shared" si="7"/>
        <v>0</v>
      </c>
      <c r="V43" s="75">
        <f t="shared" si="7"/>
        <v>0</v>
      </c>
      <c r="W43" s="75">
        <f t="shared" si="7"/>
        <v>0</v>
      </c>
      <c r="X43" s="75">
        <f t="shared" si="7"/>
        <v>0</v>
      </c>
      <c r="Y43" s="75">
        <f t="shared" si="7"/>
        <v>0</v>
      </c>
      <c r="Z43" s="76">
        <f t="shared" si="5"/>
        <v>0</v>
      </c>
      <c r="AA43" s="77">
        <f t="shared" si="8"/>
        <v>0</v>
      </c>
    </row>
    <row r="44" spans="1:27" ht="12.75">
      <c r="A44" s="57" t="s">
        <v>40</v>
      </c>
      <c r="B44" s="38"/>
      <c r="C44" s="68">
        <f t="shared" si="7"/>
        <v>0</v>
      </c>
      <c r="D44" s="69">
        <f t="shared" si="7"/>
        <v>0</v>
      </c>
      <c r="E44" s="70">
        <f t="shared" si="7"/>
        <v>599104001</v>
      </c>
      <c r="F44" s="70">
        <f t="shared" si="7"/>
        <v>599104001</v>
      </c>
      <c r="G44" s="70">
        <f t="shared" si="7"/>
        <v>0</v>
      </c>
      <c r="H44" s="70">
        <f t="shared" si="7"/>
        <v>0</v>
      </c>
      <c r="I44" s="70">
        <f t="shared" si="7"/>
        <v>46369314</v>
      </c>
      <c r="J44" s="70">
        <f t="shared" si="7"/>
        <v>46369314</v>
      </c>
      <c r="K44" s="70">
        <f t="shared" si="7"/>
        <v>150567199</v>
      </c>
      <c r="L44" s="70">
        <f t="shared" si="7"/>
        <v>71611361</v>
      </c>
      <c r="M44" s="70">
        <f t="shared" si="7"/>
        <v>46241820</v>
      </c>
      <c r="N44" s="70">
        <f t="shared" si="7"/>
        <v>268420380</v>
      </c>
      <c r="O44" s="70">
        <f t="shared" si="7"/>
        <v>51742256</v>
      </c>
      <c r="P44" s="70">
        <f t="shared" si="7"/>
        <v>24402856</v>
      </c>
      <c r="Q44" s="70">
        <f t="shared" si="7"/>
        <v>49555668</v>
      </c>
      <c r="R44" s="70">
        <f t="shared" si="7"/>
        <v>125700780</v>
      </c>
      <c r="S44" s="70">
        <f t="shared" si="7"/>
        <v>0</v>
      </c>
      <c r="T44" s="70">
        <f t="shared" si="7"/>
        <v>0</v>
      </c>
      <c r="U44" s="70">
        <f t="shared" si="7"/>
        <v>0</v>
      </c>
      <c r="V44" s="70">
        <f t="shared" si="7"/>
        <v>0</v>
      </c>
      <c r="W44" s="70">
        <f t="shared" si="7"/>
        <v>440490474</v>
      </c>
      <c r="X44" s="70">
        <f t="shared" si="7"/>
        <v>449328001</v>
      </c>
      <c r="Y44" s="70">
        <f t="shared" si="7"/>
        <v>-8837527</v>
      </c>
      <c r="Z44" s="72">
        <f t="shared" si="5"/>
        <v>-1.9668320203351848</v>
      </c>
      <c r="AA44" s="71">
        <f t="shared" si="8"/>
        <v>599104001</v>
      </c>
    </row>
    <row r="45" spans="1:27" ht="12.75">
      <c r="A45" s="57" t="s">
        <v>41</v>
      </c>
      <c r="B45" s="38" t="s">
        <v>42</v>
      </c>
      <c r="C45" s="68">
        <f t="shared" si="7"/>
        <v>0</v>
      </c>
      <c r="D45" s="69">
        <f t="shared" si="7"/>
        <v>0</v>
      </c>
      <c r="E45" s="70">
        <f t="shared" si="7"/>
        <v>165783600</v>
      </c>
      <c r="F45" s="70">
        <f t="shared" si="7"/>
        <v>165783600</v>
      </c>
      <c r="G45" s="70">
        <f t="shared" si="7"/>
        <v>0</v>
      </c>
      <c r="H45" s="70">
        <f t="shared" si="7"/>
        <v>9007083</v>
      </c>
      <c r="I45" s="70">
        <f t="shared" si="7"/>
        <v>4317473</v>
      </c>
      <c r="J45" s="70">
        <f t="shared" si="7"/>
        <v>13324556</v>
      </c>
      <c r="K45" s="70">
        <f t="shared" si="7"/>
        <v>973526</v>
      </c>
      <c r="L45" s="70">
        <f t="shared" si="7"/>
        <v>19428337</v>
      </c>
      <c r="M45" s="70">
        <f t="shared" si="7"/>
        <v>3950166</v>
      </c>
      <c r="N45" s="70">
        <f t="shared" si="7"/>
        <v>24352029</v>
      </c>
      <c r="O45" s="70">
        <f t="shared" si="7"/>
        <v>4159150</v>
      </c>
      <c r="P45" s="70">
        <f t="shared" si="7"/>
        <v>3733128</v>
      </c>
      <c r="Q45" s="70">
        <f t="shared" si="7"/>
        <v>8131854</v>
      </c>
      <c r="R45" s="70">
        <f t="shared" si="7"/>
        <v>16024132</v>
      </c>
      <c r="S45" s="70">
        <f t="shared" si="7"/>
        <v>0</v>
      </c>
      <c r="T45" s="70">
        <f t="shared" si="7"/>
        <v>0</v>
      </c>
      <c r="U45" s="70">
        <f t="shared" si="7"/>
        <v>0</v>
      </c>
      <c r="V45" s="70">
        <f t="shared" si="7"/>
        <v>0</v>
      </c>
      <c r="W45" s="70">
        <f t="shared" si="7"/>
        <v>53700717</v>
      </c>
      <c r="X45" s="70">
        <f t="shared" si="7"/>
        <v>124337700</v>
      </c>
      <c r="Y45" s="70">
        <f t="shared" si="7"/>
        <v>-70636983</v>
      </c>
      <c r="Z45" s="72">
        <f t="shared" si="5"/>
        <v>-56.81059163873869</v>
      </c>
      <c r="AA45" s="71">
        <f t="shared" si="8"/>
        <v>165783600</v>
      </c>
    </row>
    <row r="46" spans="1:27" ht="12.75">
      <c r="A46" s="58" t="s">
        <v>43</v>
      </c>
      <c r="B46" s="38"/>
      <c r="C46" s="68">
        <f t="shared" si="7"/>
        <v>0</v>
      </c>
      <c r="D46" s="69">
        <f t="shared" si="7"/>
        <v>0</v>
      </c>
      <c r="E46" s="70">
        <f t="shared" si="7"/>
        <v>0</v>
      </c>
      <c r="F46" s="70">
        <f t="shared" si="7"/>
        <v>0</v>
      </c>
      <c r="G46" s="70">
        <f t="shared" si="7"/>
        <v>0</v>
      </c>
      <c r="H46" s="70">
        <f t="shared" si="7"/>
        <v>0</v>
      </c>
      <c r="I46" s="70">
        <f t="shared" si="7"/>
        <v>0</v>
      </c>
      <c r="J46" s="70">
        <f t="shared" si="7"/>
        <v>0</v>
      </c>
      <c r="K46" s="70">
        <f t="shared" si="7"/>
        <v>0</v>
      </c>
      <c r="L46" s="70">
        <f t="shared" si="7"/>
        <v>0</v>
      </c>
      <c r="M46" s="70">
        <f t="shared" si="7"/>
        <v>0</v>
      </c>
      <c r="N46" s="70">
        <f t="shared" si="7"/>
        <v>0</v>
      </c>
      <c r="O46" s="70">
        <f t="shared" si="7"/>
        <v>0</v>
      </c>
      <c r="P46" s="70">
        <f t="shared" si="7"/>
        <v>0</v>
      </c>
      <c r="Q46" s="70">
        <f t="shared" si="7"/>
        <v>0</v>
      </c>
      <c r="R46" s="70">
        <f t="shared" si="7"/>
        <v>0</v>
      </c>
      <c r="S46" s="70">
        <f t="shared" si="7"/>
        <v>0</v>
      </c>
      <c r="T46" s="70">
        <f t="shared" si="7"/>
        <v>0</v>
      </c>
      <c r="U46" s="70">
        <f t="shared" si="7"/>
        <v>0</v>
      </c>
      <c r="V46" s="70">
        <f t="shared" si="7"/>
        <v>0</v>
      </c>
      <c r="W46" s="70">
        <f t="shared" si="7"/>
        <v>0</v>
      </c>
      <c r="X46" s="70">
        <f t="shared" si="7"/>
        <v>0</v>
      </c>
      <c r="Y46" s="70">
        <f t="shared" si="7"/>
        <v>0</v>
      </c>
      <c r="Z46" s="72">
        <f t="shared" si="5"/>
        <v>0</v>
      </c>
      <c r="AA46" s="71">
        <f t="shared" si="8"/>
        <v>0</v>
      </c>
    </row>
    <row r="47" spans="1:27" ht="12.75">
      <c r="A47" s="57" t="s">
        <v>44</v>
      </c>
      <c r="B47" s="38"/>
      <c r="C47" s="68">
        <f t="shared" si="7"/>
        <v>0</v>
      </c>
      <c r="D47" s="69">
        <f t="shared" si="7"/>
        <v>0</v>
      </c>
      <c r="E47" s="70">
        <f t="shared" si="7"/>
        <v>0</v>
      </c>
      <c r="F47" s="70">
        <f t="shared" si="7"/>
        <v>0</v>
      </c>
      <c r="G47" s="70">
        <f t="shared" si="7"/>
        <v>0</v>
      </c>
      <c r="H47" s="70">
        <f t="shared" si="7"/>
        <v>0</v>
      </c>
      <c r="I47" s="70">
        <f t="shared" si="7"/>
        <v>0</v>
      </c>
      <c r="J47" s="70">
        <f t="shared" si="7"/>
        <v>0</v>
      </c>
      <c r="K47" s="70">
        <f t="shared" si="7"/>
        <v>0</v>
      </c>
      <c r="L47" s="70">
        <f t="shared" si="7"/>
        <v>0</v>
      </c>
      <c r="M47" s="70">
        <f t="shared" si="7"/>
        <v>0</v>
      </c>
      <c r="N47" s="70">
        <f t="shared" si="7"/>
        <v>0</v>
      </c>
      <c r="O47" s="70">
        <f t="shared" si="7"/>
        <v>0</v>
      </c>
      <c r="P47" s="70">
        <f t="shared" si="7"/>
        <v>0</v>
      </c>
      <c r="Q47" s="70">
        <f t="shared" si="7"/>
        <v>0</v>
      </c>
      <c r="R47" s="70">
        <f t="shared" si="7"/>
        <v>0</v>
      </c>
      <c r="S47" s="70">
        <f t="shared" si="7"/>
        <v>0</v>
      </c>
      <c r="T47" s="70">
        <f t="shared" si="7"/>
        <v>0</v>
      </c>
      <c r="U47" s="70">
        <f t="shared" si="7"/>
        <v>0</v>
      </c>
      <c r="V47" s="70">
        <f t="shared" si="7"/>
        <v>0</v>
      </c>
      <c r="W47" s="70">
        <f t="shared" si="7"/>
        <v>0</v>
      </c>
      <c r="X47" s="70">
        <f t="shared" si="7"/>
        <v>0</v>
      </c>
      <c r="Y47" s="70">
        <f t="shared" si="7"/>
        <v>0</v>
      </c>
      <c r="Z47" s="72">
        <f t="shared" si="5"/>
        <v>0</v>
      </c>
      <c r="AA47" s="71">
        <f t="shared" si="8"/>
        <v>0</v>
      </c>
    </row>
    <row r="48" spans="1:27" ht="12.75">
      <c r="A48" s="57" t="s">
        <v>45</v>
      </c>
      <c r="B48" s="38"/>
      <c r="C48" s="68">
        <f t="shared" si="7"/>
        <v>0</v>
      </c>
      <c r="D48" s="69">
        <f t="shared" si="7"/>
        <v>0</v>
      </c>
      <c r="E48" s="70">
        <f t="shared" si="7"/>
        <v>50200000</v>
      </c>
      <c r="F48" s="70">
        <f t="shared" si="7"/>
        <v>50200000</v>
      </c>
      <c r="G48" s="70">
        <f t="shared" si="7"/>
        <v>0</v>
      </c>
      <c r="H48" s="70">
        <f t="shared" si="7"/>
        <v>15570220</v>
      </c>
      <c r="I48" s="70">
        <f t="shared" si="7"/>
        <v>0</v>
      </c>
      <c r="J48" s="70">
        <f t="shared" si="7"/>
        <v>15570220</v>
      </c>
      <c r="K48" s="70">
        <f t="shared" si="7"/>
        <v>0</v>
      </c>
      <c r="L48" s="70">
        <f t="shared" si="7"/>
        <v>0</v>
      </c>
      <c r="M48" s="70">
        <f t="shared" si="7"/>
        <v>0</v>
      </c>
      <c r="N48" s="70">
        <f t="shared" si="7"/>
        <v>0</v>
      </c>
      <c r="O48" s="70">
        <f t="shared" si="7"/>
        <v>0</v>
      </c>
      <c r="P48" s="70">
        <f t="shared" si="7"/>
        <v>4125000</v>
      </c>
      <c r="Q48" s="70">
        <f t="shared" si="7"/>
        <v>200000</v>
      </c>
      <c r="R48" s="70">
        <f t="shared" si="7"/>
        <v>4325000</v>
      </c>
      <c r="S48" s="70">
        <f t="shared" si="7"/>
        <v>0</v>
      </c>
      <c r="T48" s="70">
        <f t="shared" si="7"/>
        <v>0</v>
      </c>
      <c r="U48" s="70">
        <f t="shared" si="7"/>
        <v>0</v>
      </c>
      <c r="V48" s="70">
        <f t="shared" si="7"/>
        <v>0</v>
      </c>
      <c r="W48" s="70">
        <f t="shared" si="7"/>
        <v>19895220</v>
      </c>
      <c r="X48" s="70">
        <f t="shared" si="7"/>
        <v>37650000</v>
      </c>
      <c r="Y48" s="70">
        <f t="shared" si="7"/>
        <v>-17754780</v>
      </c>
      <c r="Z48" s="72">
        <f t="shared" si="5"/>
        <v>-47.15745019920319</v>
      </c>
      <c r="AA48" s="71">
        <f t="shared" si="8"/>
        <v>50200000</v>
      </c>
    </row>
    <row r="49" spans="1:27" ht="12.75">
      <c r="A49" s="78" t="s">
        <v>49</v>
      </c>
      <c r="B49" s="79"/>
      <c r="C49" s="80">
        <f aca="true" t="shared" si="9" ref="C49:Y49">SUM(C41:C48)</f>
        <v>0</v>
      </c>
      <c r="D49" s="81">
        <f t="shared" si="9"/>
        <v>0</v>
      </c>
      <c r="E49" s="82">
        <f t="shared" si="9"/>
        <v>4465208687</v>
      </c>
      <c r="F49" s="82">
        <f t="shared" si="9"/>
        <v>4465208687</v>
      </c>
      <c r="G49" s="82">
        <f t="shared" si="9"/>
        <v>124340</v>
      </c>
      <c r="H49" s="82">
        <f t="shared" si="9"/>
        <v>128494432</v>
      </c>
      <c r="I49" s="82">
        <f t="shared" si="9"/>
        <v>152136025</v>
      </c>
      <c r="J49" s="82">
        <f t="shared" si="9"/>
        <v>280754797</v>
      </c>
      <c r="K49" s="82">
        <f t="shared" si="9"/>
        <v>352182163</v>
      </c>
      <c r="L49" s="82">
        <f t="shared" si="9"/>
        <v>286123054</v>
      </c>
      <c r="M49" s="82">
        <f t="shared" si="9"/>
        <v>249294133</v>
      </c>
      <c r="N49" s="82">
        <f t="shared" si="9"/>
        <v>887599350</v>
      </c>
      <c r="O49" s="82">
        <f t="shared" si="9"/>
        <v>155968538</v>
      </c>
      <c r="P49" s="82">
        <f t="shared" si="9"/>
        <v>167945207</v>
      </c>
      <c r="Q49" s="82">
        <f t="shared" si="9"/>
        <v>224096407</v>
      </c>
      <c r="R49" s="82">
        <f t="shared" si="9"/>
        <v>548010152</v>
      </c>
      <c r="S49" s="82">
        <f t="shared" si="9"/>
        <v>0</v>
      </c>
      <c r="T49" s="82">
        <f t="shared" si="9"/>
        <v>0</v>
      </c>
      <c r="U49" s="82">
        <f t="shared" si="9"/>
        <v>0</v>
      </c>
      <c r="V49" s="82">
        <f t="shared" si="9"/>
        <v>0</v>
      </c>
      <c r="W49" s="82">
        <f t="shared" si="9"/>
        <v>1716364299</v>
      </c>
      <c r="X49" s="82">
        <f t="shared" si="9"/>
        <v>3348906516</v>
      </c>
      <c r="Y49" s="82">
        <f t="shared" si="9"/>
        <v>-1632542217</v>
      </c>
      <c r="Z49" s="83">
        <f t="shared" si="5"/>
        <v>-48.74851564832394</v>
      </c>
      <c r="AA49" s="84">
        <f>SUM(AA41:AA48)</f>
        <v>4465208687</v>
      </c>
    </row>
    <row r="50" spans="1:27" ht="4.5" customHeight="1">
      <c r="A50" s="85"/>
      <c r="B50" s="38"/>
      <c r="C50" s="68"/>
      <c r="D50" s="69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2"/>
      <c r="AA50" s="71"/>
    </row>
    <row r="51" spans="1:27" ht="12.75">
      <c r="A51" s="86" t="s">
        <v>50</v>
      </c>
      <c r="B51" s="38"/>
      <c r="C51" s="68">
        <f aca="true" t="shared" si="10" ref="C51:Y51">SUM(C57:C61)</f>
        <v>0</v>
      </c>
      <c r="D51" s="69">
        <f t="shared" si="10"/>
        <v>0</v>
      </c>
      <c r="E51" s="70">
        <f t="shared" si="10"/>
        <v>1477247820</v>
      </c>
      <c r="F51" s="70">
        <f t="shared" si="10"/>
        <v>1477247820</v>
      </c>
      <c r="G51" s="70">
        <f t="shared" si="10"/>
        <v>37094873</v>
      </c>
      <c r="H51" s="70">
        <f t="shared" si="10"/>
        <v>76172278</v>
      </c>
      <c r="I51" s="70">
        <f t="shared" si="10"/>
        <v>56747011</v>
      </c>
      <c r="J51" s="70">
        <f t="shared" si="10"/>
        <v>170014162</v>
      </c>
      <c r="K51" s="70">
        <f t="shared" si="10"/>
        <v>93755856</v>
      </c>
      <c r="L51" s="70">
        <f t="shared" si="10"/>
        <v>88482553</v>
      </c>
      <c r="M51" s="70">
        <f t="shared" si="10"/>
        <v>92823782</v>
      </c>
      <c r="N51" s="70">
        <f t="shared" si="10"/>
        <v>275062191</v>
      </c>
      <c r="O51" s="70">
        <f t="shared" si="10"/>
        <v>80657891</v>
      </c>
      <c r="P51" s="70">
        <f t="shared" si="10"/>
        <v>90699301</v>
      </c>
      <c r="Q51" s="70">
        <f t="shared" si="10"/>
        <v>119946314</v>
      </c>
      <c r="R51" s="70">
        <f t="shared" si="10"/>
        <v>291303506</v>
      </c>
      <c r="S51" s="70">
        <f t="shared" si="10"/>
        <v>0</v>
      </c>
      <c r="T51" s="70">
        <f t="shared" si="10"/>
        <v>0</v>
      </c>
      <c r="U51" s="70">
        <f t="shared" si="10"/>
        <v>0</v>
      </c>
      <c r="V51" s="70">
        <f t="shared" si="10"/>
        <v>0</v>
      </c>
      <c r="W51" s="70">
        <f t="shared" si="10"/>
        <v>736379859</v>
      </c>
      <c r="X51" s="70">
        <f t="shared" si="10"/>
        <v>1107935865</v>
      </c>
      <c r="Y51" s="70">
        <f t="shared" si="10"/>
        <v>-371556006</v>
      </c>
      <c r="Z51" s="72">
        <f>+IF(X51&lt;&gt;0,+(Y51/X51)*100,0)</f>
        <v>-33.53587673596973</v>
      </c>
      <c r="AA51" s="71">
        <f>SUM(AA57:AA61)</f>
        <v>1477247820</v>
      </c>
    </row>
    <row r="52" spans="1:27" ht="12.75">
      <c r="A52" s="87" t="s">
        <v>32</v>
      </c>
      <c r="B52" s="50"/>
      <c r="C52" s="9"/>
      <c r="D52" s="10"/>
      <c r="E52" s="11">
        <v>131315993</v>
      </c>
      <c r="F52" s="11">
        <v>131315993</v>
      </c>
      <c r="G52" s="11">
        <v>1207242</v>
      </c>
      <c r="H52" s="11">
        <v>4578305</v>
      </c>
      <c r="I52" s="11">
        <v>1373708</v>
      </c>
      <c r="J52" s="11">
        <v>7159255</v>
      </c>
      <c r="K52" s="11">
        <v>1358114</v>
      </c>
      <c r="L52" s="11">
        <v>3126283</v>
      </c>
      <c r="M52" s="11">
        <v>7782221</v>
      </c>
      <c r="N52" s="11">
        <v>12266618</v>
      </c>
      <c r="O52" s="11">
        <v>3950245</v>
      </c>
      <c r="P52" s="11">
        <v>4732747</v>
      </c>
      <c r="Q52" s="11">
        <v>18662321</v>
      </c>
      <c r="R52" s="11">
        <v>27345313</v>
      </c>
      <c r="S52" s="11"/>
      <c r="T52" s="11"/>
      <c r="U52" s="11"/>
      <c r="V52" s="11"/>
      <c r="W52" s="11">
        <v>46771186</v>
      </c>
      <c r="X52" s="11">
        <v>98486995</v>
      </c>
      <c r="Y52" s="11">
        <v>-51715809</v>
      </c>
      <c r="Z52" s="2">
        <v>-52.51</v>
      </c>
      <c r="AA52" s="15">
        <v>131315993</v>
      </c>
    </row>
    <row r="53" spans="1:27" ht="12.75">
      <c r="A53" s="87" t="s">
        <v>33</v>
      </c>
      <c r="B53" s="50"/>
      <c r="C53" s="9"/>
      <c r="D53" s="10"/>
      <c r="E53" s="11">
        <v>365513823</v>
      </c>
      <c r="F53" s="11">
        <v>365513823</v>
      </c>
      <c r="G53" s="11">
        <v>17851429</v>
      </c>
      <c r="H53" s="11">
        <v>34663040</v>
      </c>
      <c r="I53" s="11">
        <v>19004417</v>
      </c>
      <c r="J53" s="11">
        <v>71518886</v>
      </c>
      <c r="K53" s="11">
        <v>20991145</v>
      </c>
      <c r="L53" s="11">
        <v>27302936</v>
      </c>
      <c r="M53" s="11">
        <v>18801248</v>
      </c>
      <c r="N53" s="11">
        <v>67095329</v>
      </c>
      <c r="O53" s="11">
        <v>21803411</v>
      </c>
      <c r="P53" s="11">
        <v>22832038</v>
      </c>
      <c r="Q53" s="11">
        <v>25114561</v>
      </c>
      <c r="R53" s="11">
        <v>69750010</v>
      </c>
      <c r="S53" s="11"/>
      <c r="T53" s="11"/>
      <c r="U53" s="11"/>
      <c r="V53" s="11"/>
      <c r="W53" s="11">
        <v>208364225</v>
      </c>
      <c r="X53" s="11">
        <v>274135367</v>
      </c>
      <c r="Y53" s="11">
        <v>-65771142</v>
      </c>
      <c r="Z53" s="2">
        <v>-23.99</v>
      </c>
      <c r="AA53" s="15">
        <v>365513823</v>
      </c>
    </row>
    <row r="54" spans="1:27" ht="12.75">
      <c r="A54" s="87" t="s">
        <v>34</v>
      </c>
      <c r="B54" s="50"/>
      <c r="C54" s="9"/>
      <c r="D54" s="10"/>
      <c r="E54" s="11">
        <v>207798356</v>
      </c>
      <c r="F54" s="11">
        <v>207798356</v>
      </c>
      <c r="G54" s="11">
        <v>5443266</v>
      </c>
      <c r="H54" s="11">
        <v>15752092</v>
      </c>
      <c r="I54" s="11">
        <v>12188701</v>
      </c>
      <c r="J54" s="11">
        <v>33384059</v>
      </c>
      <c r="K54" s="11">
        <v>24984038</v>
      </c>
      <c r="L54" s="11">
        <v>16183725</v>
      </c>
      <c r="M54" s="11">
        <v>25306454</v>
      </c>
      <c r="N54" s="11">
        <v>66474217</v>
      </c>
      <c r="O54" s="11">
        <v>16980574</v>
      </c>
      <c r="P54" s="11">
        <v>15820411</v>
      </c>
      <c r="Q54" s="11">
        <v>14696370</v>
      </c>
      <c r="R54" s="11">
        <v>47497355</v>
      </c>
      <c r="S54" s="11"/>
      <c r="T54" s="11"/>
      <c r="U54" s="11"/>
      <c r="V54" s="11"/>
      <c r="W54" s="11">
        <v>147355631</v>
      </c>
      <c r="X54" s="11">
        <v>155848767</v>
      </c>
      <c r="Y54" s="11">
        <v>-8493136</v>
      </c>
      <c r="Z54" s="2">
        <v>-5.45</v>
      </c>
      <c r="AA54" s="15">
        <v>207798356</v>
      </c>
    </row>
    <row r="55" spans="1:27" ht="12.75">
      <c r="A55" s="87" t="s">
        <v>35</v>
      </c>
      <c r="B55" s="50"/>
      <c r="C55" s="9"/>
      <c r="D55" s="10"/>
      <c r="E55" s="11">
        <v>55141123</v>
      </c>
      <c r="F55" s="11">
        <v>55141123</v>
      </c>
      <c r="G55" s="11">
        <v>798101</v>
      </c>
      <c r="H55" s="11">
        <v>1628734</v>
      </c>
      <c r="I55" s="11">
        <v>1370910</v>
      </c>
      <c r="J55" s="11">
        <v>3797745</v>
      </c>
      <c r="K55" s="11">
        <v>3120430</v>
      </c>
      <c r="L55" s="11">
        <v>8240837</v>
      </c>
      <c r="M55" s="11">
        <v>5731507</v>
      </c>
      <c r="N55" s="11">
        <v>17092774</v>
      </c>
      <c r="O55" s="11">
        <v>5279675</v>
      </c>
      <c r="P55" s="11">
        <v>6640903</v>
      </c>
      <c r="Q55" s="11">
        <v>6974237</v>
      </c>
      <c r="R55" s="11">
        <v>18894815</v>
      </c>
      <c r="S55" s="11"/>
      <c r="T55" s="11"/>
      <c r="U55" s="11"/>
      <c r="V55" s="11"/>
      <c r="W55" s="11">
        <v>39785334</v>
      </c>
      <c r="X55" s="11">
        <v>41355842</v>
      </c>
      <c r="Y55" s="11">
        <v>-1570508</v>
      </c>
      <c r="Z55" s="2">
        <v>-3.8</v>
      </c>
      <c r="AA55" s="15">
        <v>55141123</v>
      </c>
    </row>
    <row r="56" spans="1:27" ht="12.75">
      <c r="A56" s="87" t="s">
        <v>36</v>
      </c>
      <c r="B56" s="50"/>
      <c r="C56" s="9"/>
      <c r="D56" s="10"/>
      <c r="E56" s="11">
        <v>18043811</v>
      </c>
      <c r="F56" s="11">
        <v>18043811</v>
      </c>
      <c r="G56" s="11">
        <v>349800</v>
      </c>
      <c r="H56" s="11">
        <v>1327473</v>
      </c>
      <c r="I56" s="11">
        <v>1244713</v>
      </c>
      <c r="J56" s="11">
        <v>2921986</v>
      </c>
      <c r="K56" s="11">
        <v>761057</v>
      </c>
      <c r="L56" s="11">
        <v>1054896</v>
      </c>
      <c r="M56" s="11">
        <v>671369</v>
      </c>
      <c r="N56" s="11">
        <v>2487322</v>
      </c>
      <c r="O56" s="11">
        <v>964170</v>
      </c>
      <c r="P56" s="11">
        <v>938283</v>
      </c>
      <c r="Q56" s="11">
        <v>633330</v>
      </c>
      <c r="R56" s="11">
        <v>2535783</v>
      </c>
      <c r="S56" s="11"/>
      <c r="T56" s="11"/>
      <c r="U56" s="11"/>
      <c r="V56" s="11"/>
      <c r="W56" s="11">
        <v>7945091</v>
      </c>
      <c r="X56" s="11">
        <v>13532858</v>
      </c>
      <c r="Y56" s="11">
        <v>-5587767</v>
      </c>
      <c r="Z56" s="2">
        <v>-41.29</v>
      </c>
      <c r="AA56" s="15">
        <v>18043811</v>
      </c>
    </row>
    <row r="57" spans="1:27" ht="12.75">
      <c r="A57" s="88" t="s">
        <v>37</v>
      </c>
      <c r="B57" s="50"/>
      <c r="C57" s="52">
        <f aca="true" t="shared" si="11" ref="C57:Y57">SUM(C52:C56)</f>
        <v>0</v>
      </c>
      <c r="D57" s="53">
        <f t="shared" si="11"/>
        <v>0</v>
      </c>
      <c r="E57" s="54">
        <f t="shared" si="11"/>
        <v>777813106</v>
      </c>
      <c r="F57" s="54">
        <f t="shared" si="11"/>
        <v>777813106</v>
      </c>
      <c r="G57" s="54">
        <f t="shared" si="11"/>
        <v>25649838</v>
      </c>
      <c r="H57" s="54">
        <f t="shared" si="11"/>
        <v>57949644</v>
      </c>
      <c r="I57" s="54">
        <f t="shared" si="11"/>
        <v>35182449</v>
      </c>
      <c r="J57" s="54">
        <f t="shared" si="11"/>
        <v>118781931</v>
      </c>
      <c r="K57" s="54">
        <f t="shared" si="11"/>
        <v>51214784</v>
      </c>
      <c r="L57" s="54">
        <f t="shared" si="11"/>
        <v>55908677</v>
      </c>
      <c r="M57" s="54">
        <f t="shared" si="11"/>
        <v>58292799</v>
      </c>
      <c r="N57" s="54">
        <f t="shared" si="11"/>
        <v>165416260</v>
      </c>
      <c r="O57" s="54">
        <f t="shared" si="11"/>
        <v>48978075</v>
      </c>
      <c r="P57" s="54">
        <f t="shared" si="11"/>
        <v>50964382</v>
      </c>
      <c r="Q57" s="54">
        <f t="shared" si="11"/>
        <v>66080819</v>
      </c>
      <c r="R57" s="54">
        <f t="shared" si="11"/>
        <v>166023276</v>
      </c>
      <c r="S57" s="54">
        <f t="shared" si="11"/>
        <v>0</v>
      </c>
      <c r="T57" s="54">
        <f t="shared" si="11"/>
        <v>0</v>
      </c>
      <c r="U57" s="54">
        <f t="shared" si="11"/>
        <v>0</v>
      </c>
      <c r="V57" s="54">
        <f t="shared" si="11"/>
        <v>0</v>
      </c>
      <c r="W57" s="54">
        <f t="shared" si="11"/>
        <v>450221467</v>
      </c>
      <c r="X57" s="54">
        <f t="shared" si="11"/>
        <v>583359829</v>
      </c>
      <c r="Y57" s="54">
        <f t="shared" si="11"/>
        <v>-133138362</v>
      </c>
      <c r="Z57" s="55">
        <f>+IF(X57&lt;&gt;0,+(Y57/X57)*100,0)</f>
        <v>-22.82268256767471</v>
      </c>
      <c r="AA57" s="56">
        <f>SUM(AA52:AA56)</f>
        <v>777813106</v>
      </c>
    </row>
    <row r="58" spans="1:27" ht="12.75">
      <c r="A58" s="89" t="s">
        <v>38</v>
      </c>
      <c r="B58" s="38"/>
      <c r="C58" s="9"/>
      <c r="D58" s="10"/>
      <c r="E58" s="11">
        <v>188374809</v>
      </c>
      <c r="F58" s="11">
        <v>188374809</v>
      </c>
      <c r="G58" s="11">
        <v>1338344</v>
      </c>
      <c r="H58" s="11">
        <v>3824763</v>
      </c>
      <c r="I58" s="11">
        <v>3659720</v>
      </c>
      <c r="J58" s="11">
        <v>8822827</v>
      </c>
      <c r="K58" s="11">
        <v>5927533</v>
      </c>
      <c r="L58" s="11">
        <v>9252167</v>
      </c>
      <c r="M58" s="11">
        <v>9799050</v>
      </c>
      <c r="N58" s="11">
        <v>24978750</v>
      </c>
      <c r="O58" s="11">
        <v>4134167</v>
      </c>
      <c r="P58" s="11">
        <v>13586920</v>
      </c>
      <c r="Q58" s="11">
        <v>9207039</v>
      </c>
      <c r="R58" s="11">
        <v>26928126</v>
      </c>
      <c r="S58" s="11"/>
      <c r="T58" s="11"/>
      <c r="U58" s="11"/>
      <c r="V58" s="11"/>
      <c r="W58" s="11">
        <v>60729703</v>
      </c>
      <c r="X58" s="11">
        <v>141281107</v>
      </c>
      <c r="Y58" s="11">
        <v>-80551404</v>
      </c>
      <c r="Z58" s="2">
        <v>-57.01</v>
      </c>
      <c r="AA58" s="15">
        <v>188374809</v>
      </c>
    </row>
    <row r="59" spans="1:27" ht="12.75">
      <c r="A59" s="89" t="s">
        <v>39</v>
      </c>
      <c r="B59" s="38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2.75">
      <c r="A60" s="89" t="s">
        <v>40</v>
      </c>
      <c r="B60" s="38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2.75">
      <c r="A61" s="89" t="s">
        <v>41</v>
      </c>
      <c r="B61" s="38" t="s">
        <v>51</v>
      </c>
      <c r="C61" s="9"/>
      <c r="D61" s="10"/>
      <c r="E61" s="11">
        <v>511059905</v>
      </c>
      <c r="F61" s="11">
        <v>511059905</v>
      </c>
      <c r="G61" s="11">
        <v>10106691</v>
      </c>
      <c r="H61" s="11">
        <v>14397871</v>
      </c>
      <c r="I61" s="11">
        <v>17904842</v>
      </c>
      <c r="J61" s="11">
        <v>42409404</v>
      </c>
      <c r="K61" s="11">
        <v>36613539</v>
      </c>
      <c r="L61" s="11">
        <v>23321709</v>
      </c>
      <c r="M61" s="11">
        <v>24731933</v>
      </c>
      <c r="N61" s="11">
        <v>84667181</v>
      </c>
      <c r="O61" s="11">
        <v>27545649</v>
      </c>
      <c r="P61" s="11">
        <v>26147999</v>
      </c>
      <c r="Q61" s="11">
        <v>44658456</v>
      </c>
      <c r="R61" s="11">
        <v>98352104</v>
      </c>
      <c r="S61" s="11"/>
      <c r="T61" s="11"/>
      <c r="U61" s="11"/>
      <c r="V61" s="11"/>
      <c r="W61" s="11">
        <v>225428689</v>
      </c>
      <c r="X61" s="11">
        <v>383294929</v>
      </c>
      <c r="Y61" s="11">
        <v>-157866240</v>
      </c>
      <c r="Z61" s="2">
        <v>-41.19</v>
      </c>
      <c r="AA61" s="15">
        <v>511059905</v>
      </c>
    </row>
    <row r="62" spans="1:27" ht="4.5" customHeight="1">
      <c r="A62" s="90"/>
      <c r="B62" s="91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92"/>
      <c r="B63" s="93"/>
      <c r="C63" s="94"/>
      <c r="D63" s="40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5"/>
      <c r="AA63" s="43"/>
    </row>
    <row r="64" spans="1:27" ht="12.75">
      <c r="A64" s="95" t="s">
        <v>52</v>
      </c>
      <c r="B64" s="96"/>
      <c r="C64" s="97"/>
      <c r="D64" s="98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2"/>
      <c r="AA64" s="100"/>
    </row>
    <row r="65" spans="1:27" ht="12.75">
      <c r="A65" s="89" t="s">
        <v>53</v>
      </c>
      <c r="B65" s="96"/>
      <c r="C65" s="9"/>
      <c r="D65" s="10"/>
      <c r="E65" s="11"/>
      <c r="F65" s="11"/>
      <c r="G65" s="11">
        <v>13083603</v>
      </c>
      <c r="H65" s="11">
        <v>38987295</v>
      </c>
      <c r="I65" s="11">
        <v>40092395</v>
      </c>
      <c r="J65" s="11">
        <v>92163293</v>
      </c>
      <c r="K65" s="11">
        <v>33237697</v>
      </c>
      <c r="L65" s="11">
        <v>43772102</v>
      </c>
      <c r="M65" s="11">
        <v>28895729</v>
      </c>
      <c r="N65" s="11">
        <v>105905528</v>
      </c>
      <c r="O65" s="11"/>
      <c r="P65" s="11">
        <v>32995701</v>
      </c>
      <c r="Q65" s="11">
        <v>38521357</v>
      </c>
      <c r="R65" s="11">
        <v>71517058</v>
      </c>
      <c r="S65" s="11"/>
      <c r="T65" s="11"/>
      <c r="U65" s="11"/>
      <c r="V65" s="11"/>
      <c r="W65" s="11">
        <v>269585879</v>
      </c>
      <c r="X65" s="11"/>
      <c r="Y65" s="11">
        <v>269585879</v>
      </c>
      <c r="Z65" s="2"/>
      <c r="AA65" s="15"/>
    </row>
    <row r="66" spans="1:27" ht="12.75">
      <c r="A66" s="89" t="s">
        <v>54</v>
      </c>
      <c r="B66" s="96"/>
      <c r="C66" s="12">
        <v>2881841</v>
      </c>
      <c r="D66" s="13"/>
      <c r="E66" s="14">
        <v>9433525</v>
      </c>
      <c r="F66" s="14">
        <v>10432713</v>
      </c>
      <c r="G66" s="14">
        <v>171159</v>
      </c>
      <c r="H66" s="14">
        <v>1946207</v>
      </c>
      <c r="I66" s="14">
        <v>351088</v>
      </c>
      <c r="J66" s="14">
        <v>2468454</v>
      </c>
      <c r="K66" s="14">
        <v>1822290</v>
      </c>
      <c r="L66" s="14">
        <v>1093579</v>
      </c>
      <c r="M66" s="14">
        <v>666963</v>
      </c>
      <c r="N66" s="14">
        <v>3582832</v>
      </c>
      <c r="O66" s="14"/>
      <c r="P66" s="14">
        <v>3264054</v>
      </c>
      <c r="Q66" s="14">
        <v>1889110</v>
      </c>
      <c r="R66" s="14">
        <v>5153164</v>
      </c>
      <c r="S66" s="14"/>
      <c r="T66" s="14"/>
      <c r="U66" s="14"/>
      <c r="V66" s="14"/>
      <c r="W66" s="14">
        <v>11204450</v>
      </c>
      <c r="X66" s="14">
        <v>7824535</v>
      </c>
      <c r="Y66" s="14">
        <v>3379915</v>
      </c>
      <c r="Z66" s="2">
        <v>43.2</v>
      </c>
      <c r="AA66" s="22"/>
    </row>
    <row r="67" spans="1:27" ht="12.75">
      <c r="A67" s="89" t="s">
        <v>55</v>
      </c>
      <c r="B67" s="96"/>
      <c r="C67" s="9">
        <v>793912302</v>
      </c>
      <c r="D67" s="10"/>
      <c r="E67" s="11">
        <v>1241046234</v>
      </c>
      <c r="F67" s="11">
        <v>784675651</v>
      </c>
      <c r="G67" s="11">
        <v>33544527</v>
      </c>
      <c r="H67" s="11">
        <v>84703775</v>
      </c>
      <c r="I67" s="11">
        <v>69824552</v>
      </c>
      <c r="J67" s="11">
        <v>188072854</v>
      </c>
      <c r="K67" s="11">
        <v>90859832</v>
      </c>
      <c r="L67" s="11">
        <v>80781145</v>
      </c>
      <c r="M67" s="11">
        <v>81249653</v>
      </c>
      <c r="N67" s="11">
        <v>252890630</v>
      </c>
      <c r="O67" s="11"/>
      <c r="P67" s="11">
        <v>76491615</v>
      </c>
      <c r="Q67" s="11">
        <v>111140352</v>
      </c>
      <c r="R67" s="11">
        <v>187631967</v>
      </c>
      <c r="S67" s="11"/>
      <c r="T67" s="11"/>
      <c r="U67" s="11"/>
      <c r="V67" s="11"/>
      <c r="W67" s="11">
        <v>628595451</v>
      </c>
      <c r="X67" s="11">
        <v>588506738</v>
      </c>
      <c r="Y67" s="11">
        <v>40088713</v>
      </c>
      <c r="Z67" s="2">
        <v>6.81</v>
      </c>
      <c r="AA67" s="15"/>
    </row>
    <row r="68" spans="1:27" ht="12.75">
      <c r="A68" s="89" t="s">
        <v>56</v>
      </c>
      <c r="B68" s="96"/>
      <c r="C68" s="9">
        <v>631744550</v>
      </c>
      <c r="D68" s="10"/>
      <c r="E68" s="11">
        <v>226768060</v>
      </c>
      <c r="F68" s="11">
        <v>521342723</v>
      </c>
      <c r="G68" s="11">
        <v>5770352</v>
      </c>
      <c r="H68" s="11">
        <v>9604110</v>
      </c>
      <c r="I68" s="11">
        <v>8273821</v>
      </c>
      <c r="J68" s="11">
        <v>23648283</v>
      </c>
      <c r="K68" s="11">
        <v>18044337</v>
      </c>
      <c r="L68" s="11">
        <v>18047393</v>
      </c>
      <c r="M68" s="11">
        <v>17374828</v>
      </c>
      <c r="N68" s="11">
        <v>53466558</v>
      </c>
      <c r="O68" s="11"/>
      <c r="P68" s="11">
        <v>20342424</v>
      </c>
      <c r="Q68" s="11">
        <v>17587858</v>
      </c>
      <c r="R68" s="11">
        <v>37930282</v>
      </c>
      <c r="S68" s="11"/>
      <c r="T68" s="11"/>
      <c r="U68" s="11"/>
      <c r="V68" s="11"/>
      <c r="W68" s="11">
        <v>115045123</v>
      </c>
      <c r="X68" s="11">
        <v>391007042</v>
      </c>
      <c r="Y68" s="11">
        <v>-275961919</v>
      </c>
      <c r="Z68" s="2">
        <v>-70.58</v>
      </c>
      <c r="AA68" s="15"/>
    </row>
    <row r="69" spans="1:27" ht="12.75">
      <c r="A69" s="101" t="s">
        <v>57</v>
      </c>
      <c r="B69" s="79"/>
      <c r="C69" s="80">
        <f aca="true" t="shared" si="12" ref="C69:Y69">SUM(C65:C68)</f>
        <v>1428538693</v>
      </c>
      <c r="D69" s="81">
        <f t="shared" si="12"/>
        <v>0</v>
      </c>
      <c r="E69" s="82">
        <f t="shared" si="12"/>
        <v>1477247819</v>
      </c>
      <c r="F69" s="82">
        <f t="shared" si="12"/>
        <v>1316451087</v>
      </c>
      <c r="G69" s="82">
        <f t="shared" si="12"/>
        <v>52569641</v>
      </c>
      <c r="H69" s="82">
        <f t="shared" si="12"/>
        <v>135241387</v>
      </c>
      <c r="I69" s="82">
        <f t="shared" si="12"/>
        <v>118541856</v>
      </c>
      <c r="J69" s="82">
        <f t="shared" si="12"/>
        <v>306352884</v>
      </c>
      <c r="K69" s="82">
        <f t="shared" si="12"/>
        <v>143964156</v>
      </c>
      <c r="L69" s="82">
        <f t="shared" si="12"/>
        <v>143694219</v>
      </c>
      <c r="M69" s="82">
        <f t="shared" si="12"/>
        <v>128187173</v>
      </c>
      <c r="N69" s="82">
        <f t="shared" si="12"/>
        <v>415845548</v>
      </c>
      <c r="O69" s="82">
        <f t="shared" si="12"/>
        <v>0</v>
      </c>
      <c r="P69" s="82">
        <f t="shared" si="12"/>
        <v>133093794</v>
      </c>
      <c r="Q69" s="82">
        <f t="shared" si="12"/>
        <v>169138677</v>
      </c>
      <c r="R69" s="82">
        <f t="shared" si="12"/>
        <v>302232471</v>
      </c>
      <c r="S69" s="82">
        <f t="shared" si="12"/>
        <v>0</v>
      </c>
      <c r="T69" s="82">
        <f t="shared" si="12"/>
        <v>0</v>
      </c>
      <c r="U69" s="82">
        <f t="shared" si="12"/>
        <v>0</v>
      </c>
      <c r="V69" s="82">
        <f t="shared" si="12"/>
        <v>0</v>
      </c>
      <c r="W69" s="82">
        <f t="shared" si="12"/>
        <v>1024430903</v>
      </c>
      <c r="X69" s="82">
        <f t="shared" si="12"/>
        <v>987338315</v>
      </c>
      <c r="Y69" s="82">
        <f t="shared" si="12"/>
        <v>37092588</v>
      </c>
      <c r="Z69" s="83">
        <f>+IF(X69&lt;&gt;0,+(Y69/X69)*100,0)</f>
        <v>3.7568265544318518</v>
      </c>
      <c r="AA69" s="84">
        <f>SUM(AA65:AA68)</f>
        <v>0</v>
      </c>
    </row>
    <row r="70" spans="1:27" ht="12.75">
      <c r="A70" s="6" t="s">
        <v>66</v>
      </c>
      <c r="B70" s="102"/>
      <c r="C70" s="102"/>
      <c r="D70" s="102"/>
      <c r="E70" s="102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</row>
    <row r="71" spans="1:27" ht="12.75">
      <c r="A71" s="7" t="s">
        <v>67</v>
      </c>
      <c r="B71" s="102"/>
      <c r="C71" s="102"/>
      <c r="D71" s="102"/>
      <c r="E71" s="102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2.75">
      <c r="A72" s="7" t="s">
        <v>68</v>
      </c>
      <c r="B72" s="102"/>
      <c r="C72" s="102"/>
      <c r="D72" s="102"/>
      <c r="E72" s="102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2.75">
      <c r="A73" s="8" t="s">
        <v>69</v>
      </c>
      <c r="B73" s="102"/>
      <c r="C73" s="102"/>
      <c r="D73" s="102"/>
      <c r="E73" s="102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2.75">
      <c r="A74" s="102"/>
      <c r="B74" s="102"/>
      <c r="C74" s="102"/>
      <c r="D74" s="102"/>
      <c r="E74" s="102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5" t="s">
        <v>63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</row>
    <row r="2" spans="1:27" ht="24.75" customHeight="1">
      <c r="A2" s="26" t="s">
        <v>1</v>
      </c>
      <c r="B2" s="1" t="s">
        <v>71</v>
      </c>
      <c r="C2" s="27" t="s">
        <v>2</v>
      </c>
      <c r="D2" s="28" t="s">
        <v>3</v>
      </c>
      <c r="E2" s="29" t="s">
        <v>4</v>
      </c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7"/>
    </row>
    <row r="3" spans="1:27" ht="24.75" customHeight="1">
      <c r="A3" s="30" t="s">
        <v>5</v>
      </c>
      <c r="B3" s="31" t="s">
        <v>70</v>
      </c>
      <c r="C3" s="32" t="s">
        <v>6</v>
      </c>
      <c r="D3" s="33" t="s">
        <v>6</v>
      </c>
      <c r="E3" s="34" t="s">
        <v>7</v>
      </c>
      <c r="F3" s="35" t="s">
        <v>8</v>
      </c>
      <c r="G3" s="36" t="s">
        <v>9</v>
      </c>
      <c r="H3" s="34" t="s">
        <v>10</v>
      </c>
      <c r="I3" s="34" t="s">
        <v>11</v>
      </c>
      <c r="J3" s="35" t="s">
        <v>12</v>
      </c>
      <c r="K3" s="36" t="s">
        <v>13</v>
      </c>
      <c r="L3" s="34" t="s">
        <v>14</v>
      </c>
      <c r="M3" s="34" t="s">
        <v>15</v>
      </c>
      <c r="N3" s="35" t="s">
        <v>16</v>
      </c>
      <c r="O3" s="36" t="s">
        <v>17</v>
      </c>
      <c r="P3" s="34" t="s">
        <v>18</v>
      </c>
      <c r="Q3" s="36" t="s">
        <v>19</v>
      </c>
      <c r="R3" s="34" t="s">
        <v>20</v>
      </c>
      <c r="S3" s="34" t="s">
        <v>21</v>
      </c>
      <c r="T3" s="35" t="s">
        <v>22</v>
      </c>
      <c r="U3" s="36" t="s">
        <v>23</v>
      </c>
      <c r="V3" s="34" t="s">
        <v>24</v>
      </c>
      <c r="W3" s="34" t="s">
        <v>25</v>
      </c>
      <c r="X3" s="35" t="s">
        <v>26</v>
      </c>
      <c r="Y3" s="36" t="s">
        <v>27</v>
      </c>
      <c r="Z3" s="34" t="s">
        <v>28</v>
      </c>
      <c r="AA3" s="32" t="s">
        <v>29</v>
      </c>
    </row>
    <row r="4" spans="1:27" ht="12.75">
      <c r="A4" s="37" t="s">
        <v>30</v>
      </c>
      <c r="B4" s="38"/>
      <c r="C4" s="39"/>
      <c r="D4" s="40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2"/>
      <c r="AA4" s="43"/>
    </row>
    <row r="5" spans="1:27" ht="12.75">
      <c r="A5" s="44" t="s">
        <v>31</v>
      </c>
      <c r="B5" s="38"/>
      <c r="C5" s="39">
        <f aca="true" t="shared" si="0" ref="C5:Y5">SUM(C11:C18)</f>
        <v>3163590000</v>
      </c>
      <c r="D5" s="45">
        <f t="shared" si="0"/>
        <v>0</v>
      </c>
      <c r="E5" s="46">
        <f t="shared" si="0"/>
        <v>3388083000</v>
      </c>
      <c r="F5" s="46">
        <f t="shared" si="0"/>
        <v>3470996000</v>
      </c>
      <c r="G5" s="46">
        <f t="shared" si="0"/>
        <v>47335000</v>
      </c>
      <c r="H5" s="46">
        <f t="shared" si="0"/>
        <v>177465000</v>
      </c>
      <c r="I5" s="46">
        <f t="shared" si="0"/>
        <v>123670000</v>
      </c>
      <c r="J5" s="46">
        <f t="shared" si="0"/>
        <v>348470000</v>
      </c>
      <c r="K5" s="46">
        <f t="shared" si="0"/>
        <v>108503000</v>
      </c>
      <c r="L5" s="46">
        <f t="shared" si="0"/>
        <v>186246000</v>
      </c>
      <c r="M5" s="46">
        <f t="shared" si="0"/>
        <v>141217000</v>
      </c>
      <c r="N5" s="46">
        <f t="shared" si="0"/>
        <v>435966000</v>
      </c>
      <c r="O5" s="46">
        <f t="shared" si="0"/>
        <v>162701000</v>
      </c>
      <c r="P5" s="46">
        <f t="shared" si="0"/>
        <v>138171000</v>
      </c>
      <c r="Q5" s="46">
        <f t="shared" si="0"/>
        <v>173559000</v>
      </c>
      <c r="R5" s="46">
        <f t="shared" si="0"/>
        <v>474431000</v>
      </c>
      <c r="S5" s="46">
        <f t="shared" si="0"/>
        <v>0</v>
      </c>
      <c r="T5" s="46">
        <f t="shared" si="0"/>
        <v>0</v>
      </c>
      <c r="U5" s="46">
        <f t="shared" si="0"/>
        <v>0</v>
      </c>
      <c r="V5" s="46">
        <f t="shared" si="0"/>
        <v>0</v>
      </c>
      <c r="W5" s="46">
        <f t="shared" si="0"/>
        <v>1258867000</v>
      </c>
      <c r="X5" s="46">
        <f t="shared" si="0"/>
        <v>2603247000</v>
      </c>
      <c r="Y5" s="46">
        <f t="shared" si="0"/>
        <v>-1344380000</v>
      </c>
      <c r="Z5" s="47">
        <f>+IF(X5&lt;&gt;0,+(Y5/X5)*100,0)</f>
        <v>-51.64242962730774</v>
      </c>
      <c r="AA5" s="48">
        <f>SUM(AA11:AA18)</f>
        <v>3470996000</v>
      </c>
    </row>
    <row r="6" spans="1:27" ht="12.75">
      <c r="A6" s="49" t="s">
        <v>32</v>
      </c>
      <c r="B6" s="50"/>
      <c r="C6" s="9">
        <v>196539000</v>
      </c>
      <c r="D6" s="10"/>
      <c r="E6" s="11">
        <v>192268000</v>
      </c>
      <c r="F6" s="11">
        <v>218352000</v>
      </c>
      <c r="G6" s="11">
        <v>19029000</v>
      </c>
      <c r="H6" s="11">
        <v>151417000</v>
      </c>
      <c r="I6" s="11">
        <v>1957000</v>
      </c>
      <c r="J6" s="11">
        <v>172403000</v>
      </c>
      <c r="K6" s="11">
        <v>5068000</v>
      </c>
      <c r="L6" s="11">
        <v>6731000</v>
      </c>
      <c r="M6" s="11">
        <v>9172000</v>
      </c>
      <c r="N6" s="11">
        <v>20971000</v>
      </c>
      <c r="O6" s="11">
        <v>6546000</v>
      </c>
      <c r="P6" s="11">
        <v>11497000</v>
      </c>
      <c r="Q6" s="11">
        <v>9317000</v>
      </c>
      <c r="R6" s="11">
        <v>27360000</v>
      </c>
      <c r="S6" s="11"/>
      <c r="T6" s="11"/>
      <c r="U6" s="11"/>
      <c r="V6" s="11"/>
      <c r="W6" s="11">
        <v>220734000</v>
      </c>
      <c r="X6" s="11">
        <v>163764000</v>
      </c>
      <c r="Y6" s="11">
        <v>56970000</v>
      </c>
      <c r="Z6" s="2">
        <v>34.79</v>
      </c>
      <c r="AA6" s="15">
        <v>218352000</v>
      </c>
    </row>
    <row r="7" spans="1:27" ht="12.75">
      <c r="A7" s="49" t="s">
        <v>33</v>
      </c>
      <c r="B7" s="50"/>
      <c r="C7" s="9">
        <v>404509000</v>
      </c>
      <c r="D7" s="10"/>
      <c r="E7" s="11">
        <v>417100000</v>
      </c>
      <c r="F7" s="11">
        <v>417100000</v>
      </c>
      <c r="G7" s="11">
        <v>17157000</v>
      </c>
      <c r="H7" s="11">
        <v>15705000</v>
      </c>
      <c r="I7" s="11">
        <v>21497000</v>
      </c>
      <c r="J7" s="11">
        <v>54359000</v>
      </c>
      <c r="K7" s="11">
        <v>-9755000</v>
      </c>
      <c r="L7" s="11">
        <v>17191000</v>
      </c>
      <c r="M7" s="11">
        <v>10736000</v>
      </c>
      <c r="N7" s="11">
        <v>18172000</v>
      </c>
      <c r="O7" s="11">
        <v>24298000</v>
      </c>
      <c r="P7" s="11">
        <v>9882000</v>
      </c>
      <c r="Q7" s="11">
        <v>78851000</v>
      </c>
      <c r="R7" s="11">
        <v>113031000</v>
      </c>
      <c r="S7" s="11"/>
      <c r="T7" s="11"/>
      <c r="U7" s="11"/>
      <c r="V7" s="11"/>
      <c r="W7" s="11">
        <v>185562000</v>
      </c>
      <c r="X7" s="11">
        <v>312825000</v>
      </c>
      <c r="Y7" s="11">
        <v>-127263000</v>
      </c>
      <c r="Z7" s="2">
        <v>-40.68</v>
      </c>
      <c r="AA7" s="15">
        <v>417100000</v>
      </c>
    </row>
    <row r="8" spans="1:27" ht="12.75">
      <c r="A8" s="49" t="s">
        <v>34</v>
      </c>
      <c r="B8" s="50"/>
      <c r="C8" s="9">
        <v>395105000</v>
      </c>
      <c r="D8" s="10"/>
      <c r="E8" s="11">
        <v>587698000</v>
      </c>
      <c r="F8" s="11">
        <v>514971000</v>
      </c>
      <c r="G8" s="11">
        <v>1674000</v>
      </c>
      <c r="H8" s="11"/>
      <c r="I8" s="11">
        <v>32714000</v>
      </c>
      <c r="J8" s="11">
        <v>34388000</v>
      </c>
      <c r="K8" s="11">
        <v>45973000</v>
      </c>
      <c r="L8" s="11">
        <v>71864000</v>
      </c>
      <c r="M8" s="11">
        <v>59829000</v>
      </c>
      <c r="N8" s="11">
        <v>177666000</v>
      </c>
      <c r="O8" s="11">
        <v>10406000</v>
      </c>
      <c r="P8" s="11">
        <v>9929000</v>
      </c>
      <c r="Q8" s="11">
        <v>1743000</v>
      </c>
      <c r="R8" s="11">
        <v>22078000</v>
      </c>
      <c r="S8" s="11"/>
      <c r="T8" s="11"/>
      <c r="U8" s="11"/>
      <c r="V8" s="11"/>
      <c r="W8" s="11">
        <v>234132000</v>
      </c>
      <c r="X8" s="11">
        <v>386228250</v>
      </c>
      <c r="Y8" s="11">
        <v>-152096250</v>
      </c>
      <c r="Z8" s="2">
        <v>-39.38</v>
      </c>
      <c r="AA8" s="15">
        <v>514971000</v>
      </c>
    </row>
    <row r="9" spans="1:27" ht="12.75">
      <c r="A9" s="49" t="s">
        <v>35</v>
      </c>
      <c r="B9" s="50"/>
      <c r="C9" s="9">
        <v>481652000</v>
      </c>
      <c r="D9" s="10"/>
      <c r="E9" s="11">
        <v>290649000</v>
      </c>
      <c r="F9" s="11">
        <v>290904000</v>
      </c>
      <c r="G9" s="11">
        <v>28000</v>
      </c>
      <c r="H9" s="11"/>
      <c r="I9" s="11">
        <v>484000</v>
      </c>
      <c r="J9" s="11">
        <v>512000</v>
      </c>
      <c r="K9" s="11">
        <v>1115000</v>
      </c>
      <c r="L9" s="11">
        <v>-3538000</v>
      </c>
      <c r="M9" s="11">
        <v>5353000</v>
      </c>
      <c r="N9" s="11">
        <v>2930000</v>
      </c>
      <c r="O9" s="11">
        <v>2223000</v>
      </c>
      <c r="P9" s="11">
        <v>1822000</v>
      </c>
      <c r="Q9" s="11">
        <v>4379000</v>
      </c>
      <c r="R9" s="11">
        <v>8424000</v>
      </c>
      <c r="S9" s="11"/>
      <c r="T9" s="11"/>
      <c r="U9" s="11"/>
      <c r="V9" s="11"/>
      <c r="W9" s="11">
        <v>11866000</v>
      </c>
      <c r="X9" s="11">
        <v>218178000</v>
      </c>
      <c r="Y9" s="11">
        <v>-206312000</v>
      </c>
      <c r="Z9" s="2">
        <v>-94.56</v>
      </c>
      <c r="AA9" s="15">
        <v>290904000</v>
      </c>
    </row>
    <row r="10" spans="1:27" ht="12.75">
      <c r="A10" s="49" t="s">
        <v>36</v>
      </c>
      <c r="B10" s="50"/>
      <c r="C10" s="9">
        <v>1331255000</v>
      </c>
      <c r="D10" s="10"/>
      <c r="E10" s="11">
        <v>801668000</v>
      </c>
      <c r="F10" s="11">
        <v>792368000</v>
      </c>
      <c r="G10" s="11">
        <v>5503000</v>
      </c>
      <c r="H10" s="11"/>
      <c r="I10" s="11">
        <v>34033000</v>
      </c>
      <c r="J10" s="11">
        <v>39536000</v>
      </c>
      <c r="K10" s="11">
        <v>39723000</v>
      </c>
      <c r="L10" s="11">
        <v>56774000</v>
      </c>
      <c r="M10" s="11">
        <v>69823000</v>
      </c>
      <c r="N10" s="11">
        <v>166320000</v>
      </c>
      <c r="O10" s="11">
        <v>21961000</v>
      </c>
      <c r="P10" s="11">
        <v>43772000</v>
      </c>
      <c r="Q10" s="11">
        <v>45598000</v>
      </c>
      <c r="R10" s="11">
        <v>111331000</v>
      </c>
      <c r="S10" s="11"/>
      <c r="T10" s="11"/>
      <c r="U10" s="11"/>
      <c r="V10" s="11"/>
      <c r="W10" s="11">
        <v>317187000</v>
      </c>
      <c r="X10" s="11">
        <v>594276000</v>
      </c>
      <c r="Y10" s="11">
        <v>-277089000</v>
      </c>
      <c r="Z10" s="2">
        <v>-46.63</v>
      </c>
      <c r="AA10" s="15">
        <v>792368000</v>
      </c>
    </row>
    <row r="11" spans="1:27" ht="12.75">
      <c r="A11" s="51" t="s">
        <v>37</v>
      </c>
      <c r="B11" s="50"/>
      <c r="C11" s="52">
        <f aca="true" t="shared" si="1" ref="C11:Y11">SUM(C6:C10)</f>
        <v>2809060000</v>
      </c>
      <c r="D11" s="53">
        <f t="shared" si="1"/>
        <v>0</v>
      </c>
      <c r="E11" s="54">
        <f t="shared" si="1"/>
        <v>2289383000</v>
      </c>
      <c r="F11" s="54">
        <f t="shared" si="1"/>
        <v>2233695000</v>
      </c>
      <c r="G11" s="54">
        <f t="shared" si="1"/>
        <v>43391000</v>
      </c>
      <c r="H11" s="54">
        <f t="shared" si="1"/>
        <v>167122000</v>
      </c>
      <c r="I11" s="54">
        <f t="shared" si="1"/>
        <v>90685000</v>
      </c>
      <c r="J11" s="54">
        <f t="shared" si="1"/>
        <v>301198000</v>
      </c>
      <c r="K11" s="54">
        <f t="shared" si="1"/>
        <v>82124000</v>
      </c>
      <c r="L11" s="54">
        <f t="shared" si="1"/>
        <v>149022000</v>
      </c>
      <c r="M11" s="54">
        <f t="shared" si="1"/>
        <v>154913000</v>
      </c>
      <c r="N11" s="54">
        <f t="shared" si="1"/>
        <v>386059000</v>
      </c>
      <c r="O11" s="54">
        <f t="shared" si="1"/>
        <v>65434000</v>
      </c>
      <c r="P11" s="54">
        <f t="shared" si="1"/>
        <v>76902000</v>
      </c>
      <c r="Q11" s="54">
        <f t="shared" si="1"/>
        <v>139888000</v>
      </c>
      <c r="R11" s="54">
        <f t="shared" si="1"/>
        <v>282224000</v>
      </c>
      <c r="S11" s="54">
        <f t="shared" si="1"/>
        <v>0</v>
      </c>
      <c r="T11" s="54">
        <f t="shared" si="1"/>
        <v>0</v>
      </c>
      <c r="U11" s="54">
        <f t="shared" si="1"/>
        <v>0</v>
      </c>
      <c r="V11" s="54">
        <f t="shared" si="1"/>
        <v>0</v>
      </c>
      <c r="W11" s="54">
        <f t="shared" si="1"/>
        <v>969481000</v>
      </c>
      <c r="X11" s="54">
        <f t="shared" si="1"/>
        <v>1675271250</v>
      </c>
      <c r="Y11" s="54">
        <f t="shared" si="1"/>
        <v>-705790250</v>
      </c>
      <c r="Z11" s="55">
        <f>+IF(X11&lt;&gt;0,+(Y11/X11)*100,0)</f>
        <v>-42.12990881327427</v>
      </c>
      <c r="AA11" s="56">
        <f>SUM(AA6:AA10)</f>
        <v>2233695000</v>
      </c>
    </row>
    <row r="12" spans="1:27" ht="12.75">
      <c r="A12" s="57" t="s">
        <v>38</v>
      </c>
      <c r="B12" s="38"/>
      <c r="C12" s="9">
        <v>44896000</v>
      </c>
      <c r="D12" s="10"/>
      <c r="E12" s="11">
        <v>263910000</v>
      </c>
      <c r="F12" s="11">
        <v>239715000</v>
      </c>
      <c r="G12" s="11">
        <v>4000</v>
      </c>
      <c r="H12" s="11">
        <v>484000</v>
      </c>
      <c r="I12" s="11">
        <v>6717000</v>
      </c>
      <c r="J12" s="11">
        <v>7205000</v>
      </c>
      <c r="K12" s="11">
        <v>366000</v>
      </c>
      <c r="L12" s="11">
        <v>5671000</v>
      </c>
      <c r="M12" s="11">
        <v>4250000</v>
      </c>
      <c r="N12" s="11">
        <v>10287000</v>
      </c>
      <c r="O12" s="11">
        <v>4727000</v>
      </c>
      <c r="P12" s="11">
        <v>2220000</v>
      </c>
      <c r="Q12" s="11">
        <v>790000</v>
      </c>
      <c r="R12" s="11">
        <v>7737000</v>
      </c>
      <c r="S12" s="11"/>
      <c r="T12" s="11"/>
      <c r="U12" s="11"/>
      <c r="V12" s="11"/>
      <c r="W12" s="11">
        <v>25229000</v>
      </c>
      <c r="X12" s="11">
        <v>179786250</v>
      </c>
      <c r="Y12" s="11">
        <v>-154557250</v>
      </c>
      <c r="Z12" s="2">
        <v>-85.97</v>
      </c>
      <c r="AA12" s="15">
        <v>239715000</v>
      </c>
    </row>
    <row r="13" spans="1:27" ht="12.75">
      <c r="A13" s="57" t="s">
        <v>39</v>
      </c>
      <c r="B13" s="38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2.75">
      <c r="A14" s="57" t="s">
        <v>40</v>
      </c>
      <c r="B14" s="38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2.75">
      <c r="A15" s="57" t="s">
        <v>41</v>
      </c>
      <c r="B15" s="38" t="s">
        <v>42</v>
      </c>
      <c r="C15" s="9">
        <v>294358000</v>
      </c>
      <c r="D15" s="10"/>
      <c r="E15" s="11">
        <v>794409000</v>
      </c>
      <c r="F15" s="11">
        <v>935916000</v>
      </c>
      <c r="G15" s="11">
        <v>3940000</v>
      </c>
      <c r="H15" s="11">
        <v>9859000</v>
      </c>
      <c r="I15" s="11">
        <v>26268000</v>
      </c>
      <c r="J15" s="11">
        <v>40067000</v>
      </c>
      <c r="K15" s="11">
        <v>23811000</v>
      </c>
      <c r="L15" s="11">
        <v>31553000</v>
      </c>
      <c r="M15" s="11">
        <v>-17946000</v>
      </c>
      <c r="N15" s="11">
        <v>37418000</v>
      </c>
      <c r="O15" s="11">
        <v>88081000</v>
      </c>
      <c r="P15" s="11">
        <v>59049000</v>
      </c>
      <c r="Q15" s="11">
        <v>32881000</v>
      </c>
      <c r="R15" s="11">
        <v>180011000</v>
      </c>
      <c r="S15" s="11"/>
      <c r="T15" s="11"/>
      <c r="U15" s="11"/>
      <c r="V15" s="11"/>
      <c r="W15" s="11">
        <v>257496000</v>
      </c>
      <c r="X15" s="11">
        <v>701937000</v>
      </c>
      <c r="Y15" s="11">
        <v>-444441000</v>
      </c>
      <c r="Z15" s="2">
        <v>-63.32</v>
      </c>
      <c r="AA15" s="15">
        <v>935916000</v>
      </c>
    </row>
    <row r="16" spans="1:27" ht="12.75">
      <c r="A16" s="58" t="s">
        <v>43</v>
      </c>
      <c r="B16" s="59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2.75">
      <c r="A17" s="57" t="s">
        <v>44</v>
      </c>
      <c r="B17" s="38"/>
      <c r="C17" s="9"/>
      <c r="D17" s="10"/>
      <c r="E17" s="11">
        <v>177000</v>
      </c>
      <c r="F17" s="11">
        <v>1000000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>
        <v>750000</v>
      </c>
      <c r="Y17" s="11">
        <v>-750000</v>
      </c>
      <c r="Z17" s="2">
        <v>-100</v>
      </c>
      <c r="AA17" s="15">
        <v>1000000</v>
      </c>
    </row>
    <row r="18" spans="1:27" ht="12.75">
      <c r="A18" s="57" t="s">
        <v>45</v>
      </c>
      <c r="B18" s="38"/>
      <c r="C18" s="16">
        <v>15276000</v>
      </c>
      <c r="D18" s="17"/>
      <c r="E18" s="18">
        <v>40204000</v>
      </c>
      <c r="F18" s="18">
        <v>60670000</v>
      </c>
      <c r="G18" s="18"/>
      <c r="H18" s="18"/>
      <c r="I18" s="18"/>
      <c r="J18" s="18"/>
      <c r="K18" s="18">
        <v>2202000</v>
      </c>
      <c r="L18" s="18"/>
      <c r="M18" s="18"/>
      <c r="N18" s="18">
        <v>2202000</v>
      </c>
      <c r="O18" s="18">
        <v>4459000</v>
      </c>
      <c r="P18" s="18"/>
      <c r="Q18" s="18"/>
      <c r="R18" s="18">
        <v>4459000</v>
      </c>
      <c r="S18" s="18"/>
      <c r="T18" s="18"/>
      <c r="U18" s="18"/>
      <c r="V18" s="18"/>
      <c r="W18" s="18">
        <v>6661000</v>
      </c>
      <c r="X18" s="18">
        <v>45502500</v>
      </c>
      <c r="Y18" s="18">
        <v>-38841500</v>
      </c>
      <c r="Z18" s="3">
        <v>-85.36</v>
      </c>
      <c r="AA18" s="23">
        <v>60670000</v>
      </c>
    </row>
    <row r="19" spans="1:27" ht="4.5" customHeight="1">
      <c r="A19" s="60"/>
      <c r="B19" s="38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2.75">
      <c r="A20" s="44" t="s">
        <v>46</v>
      </c>
      <c r="B20" s="38"/>
      <c r="C20" s="61">
        <f aca="true" t="shared" si="2" ref="C20:Y20">SUM(C26:C33)</f>
        <v>1739333000</v>
      </c>
      <c r="D20" s="62">
        <f t="shared" si="2"/>
        <v>0</v>
      </c>
      <c r="E20" s="63">
        <f t="shared" si="2"/>
        <v>3336984000</v>
      </c>
      <c r="F20" s="63">
        <f t="shared" si="2"/>
        <v>3222736000</v>
      </c>
      <c r="G20" s="63">
        <f t="shared" si="2"/>
        <v>95602000</v>
      </c>
      <c r="H20" s="63">
        <f t="shared" si="2"/>
        <v>254851000</v>
      </c>
      <c r="I20" s="63">
        <f t="shared" si="2"/>
        <v>246040000</v>
      </c>
      <c r="J20" s="63">
        <f t="shared" si="2"/>
        <v>596493000</v>
      </c>
      <c r="K20" s="63">
        <f t="shared" si="2"/>
        <v>401254000</v>
      </c>
      <c r="L20" s="63">
        <f t="shared" si="2"/>
        <v>294671000</v>
      </c>
      <c r="M20" s="63">
        <f t="shared" si="2"/>
        <v>365171000</v>
      </c>
      <c r="N20" s="63">
        <f t="shared" si="2"/>
        <v>1061096000</v>
      </c>
      <c r="O20" s="63">
        <f t="shared" si="2"/>
        <v>167771000</v>
      </c>
      <c r="P20" s="63">
        <f t="shared" si="2"/>
        <v>268087000</v>
      </c>
      <c r="Q20" s="63">
        <f t="shared" si="2"/>
        <v>347826000</v>
      </c>
      <c r="R20" s="63">
        <f t="shared" si="2"/>
        <v>783684000</v>
      </c>
      <c r="S20" s="63">
        <f t="shared" si="2"/>
        <v>0</v>
      </c>
      <c r="T20" s="63">
        <f t="shared" si="2"/>
        <v>0</v>
      </c>
      <c r="U20" s="63">
        <f t="shared" si="2"/>
        <v>0</v>
      </c>
      <c r="V20" s="63">
        <f t="shared" si="2"/>
        <v>0</v>
      </c>
      <c r="W20" s="63">
        <f t="shared" si="2"/>
        <v>2441273000</v>
      </c>
      <c r="X20" s="63">
        <f t="shared" si="2"/>
        <v>2417052000</v>
      </c>
      <c r="Y20" s="63">
        <f t="shared" si="2"/>
        <v>24221000</v>
      </c>
      <c r="Z20" s="64">
        <f>+IF(X20&lt;&gt;0,+(Y20/X20)*100,0)</f>
        <v>1.0020884945793471</v>
      </c>
      <c r="AA20" s="65">
        <f>SUM(AA26:AA33)</f>
        <v>3222736000</v>
      </c>
    </row>
    <row r="21" spans="1:27" ht="12.75">
      <c r="A21" s="49" t="s">
        <v>32</v>
      </c>
      <c r="B21" s="50"/>
      <c r="C21" s="9">
        <v>447904000</v>
      </c>
      <c r="D21" s="10"/>
      <c r="E21" s="11">
        <v>497520214</v>
      </c>
      <c r="F21" s="11">
        <v>498720000</v>
      </c>
      <c r="G21" s="11">
        <v>5813000</v>
      </c>
      <c r="H21" s="11"/>
      <c r="I21" s="11">
        <v>-43366000</v>
      </c>
      <c r="J21" s="11">
        <v>-37553000</v>
      </c>
      <c r="K21" s="11">
        <v>112524000</v>
      </c>
      <c r="L21" s="11">
        <v>54133000</v>
      </c>
      <c r="M21" s="11">
        <v>44058000</v>
      </c>
      <c r="N21" s="11">
        <v>210715000</v>
      </c>
      <c r="O21" s="11">
        <v>28318000</v>
      </c>
      <c r="P21" s="11">
        <v>21970000</v>
      </c>
      <c r="Q21" s="11">
        <v>43548000</v>
      </c>
      <c r="R21" s="11">
        <v>93836000</v>
      </c>
      <c r="S21" s="11"/>
      <c r="T21" s="11"/>
      <c r="U21" s="11"/>
      <c r="V21" s="11"/>
      <c r="W21" s="11">
        <v>266998000</v>
      </c>
      <c r="X21" s="11">
        <v>374040000</v>
      </c>
      <c r="Y21" s="11">
        <v>-107042000</v>
      </c>
      <c r="Z21" s="2">
        <v>-28.62</v>
      </c>
      <c r="AA21" s="15">
        <v>498720000</v>
      </c>
    </row>
    <row r="22" spans="1:27" ht="12.75">
      <c r="A22" s="49" t="s">
        <v>33</v>
      </c>
      <c r="B22" s="50"/>
      <c r="C22" s="9">
        <v>103098000</v>
      </c>
      <c r="D22" s="10"/>
      <c r="E22" s="11">
        <v>181214000</v>
      </c>
      <c r="F22" s="11">
        <v>181214000</v>
      </c>
      <c r="G22" s="11"/>
      <c r="H22" s="11"/>
      <c r="I22" s="11">
        <v>16078000</v>
      </c>
      <c r="J22" s="11">
        <v>16078000</v>
      </c>
      <c r="K22" s="11">
        <v>56048000</v>
      </c>
      <c r="L22" s="11">
        <v>18800000</v>
      </c>
      <c r="M22" s="11">
        <v>10866000</v>
      </c>
      <c r="N22" s="11">
        <v>85714000</v>
      </c>
      <c r="O22" s="11">
        <v>-434000</v>
      </c>
      <c r="P22" s="11">
        <v>47504000</v>
      </c>
      <c r="Q22" s="11">
        <v>35896000</v>
      </c>
      <c r="R22" s="11">
        <v>82966000</v>
      </c>
      <c r="S22" s="11"/>
      <c r="T22" s="11"/>
      <c r="U22" s="11"/>
      <c r="V22" s="11"/>
      <c r="W22" s="11">
        <v>184758000</v>
      </c>
      <c r="X22" s="11">
        <v>135910500</v>
      </c>
      <c r="Y22" s="11">
        <v>48847500</v>
      </c>
      <c r="Z22" s="2">
        <v>35.94</v>
      </c>
      <c r="AA22" s="15">
        <v>181214000</v>
      </c>
    </row>
    <row r="23" spans="1:27" ht="12.75">
      <c r="A23" s="49" t="s">
        <v>34</v>
      </c>
      <c r="B23" s="50"/>
      <c r="C23" s="9">
        <v>144247000</v>
      </c>
      <c r="D23" s="10"/>
      <c r="E23" s="11">
        <v>146476000</v>
      </c>
      <c r="F23" s="11">
        <v>146476000</v>
      </c>
      <c r="G23" s="11">
        <v>356000</v>
      </c>
      <c r="H23" s="11">
        <v>38276000</v>
      </c>
      <c r="I23" s="11">
        <v>11171000</v>
      </c>
      <c r="J23" s="11">
        <v>49803000</v>
      </c>
      <c r="K23" s="11">
        <v>-815000</v>
      </c>
      <c r="L23" s="11">
        <v>12486000</v>
      </c>
      <c r="M23" s="11">
        <v>9457000</v>
      </c>
      <c r="N23" s="11">
        <v>21128000</v>
      </c>
      <c r="O23" s="11">
        <v>13399000</v>
      </c>
      <c r="P23" s="11">
        <v>5695000</v>
      </c>
      <c r="Q23" s="11">
        <v>69263000</v>
      </c>
      <c r="R23" s="11">
        <v>88357000</v>
      </c>
      <c r="S23" s="11"/>
      <c r="T23" s="11"/>
      <c r="U23" s="11"/>
      <c r="V23" s="11"/>
      <c r="W23" s="11">
        <v>159288000</v>
      </c>
      <c r="X23" s="11">
        <v>109857000</v>
      </c>
      <c r="Y23" s="11">
        <v>49431000</v>
      </c>
      <c r="Z23" s="2">
        <v>45</v>
      </c>
      <c r="AA23" s="15">
        <v>146476000</v>
      </c>
    </row>
    <row r="24" spans="1:27" ht="12.75">
      <c r="A24" s="49" t="s">
        <v>35</v>
      </c>
      <c r="B24" s="50"/>
      <c r="C24" s="9">
        <v>21368000</v>
      </c>
      <c r="D24" s="10"/>
      <c r="E24" s="11">
        <v>317102000</v>
      </c>
      <c r="F24" s="11">
        <v>317102000</v>
      </c>
      <c r="G24" s="11"/>
      <c r="H24" s="11">
        <v>80106000</v>
      </c>
      <c r="I24" s="11">
        <v>38495000</v>
      </c>
      <c r="J24" s="11">
        <v>118601000</v>
      </c>
      <c r="K24" s="11">
        <v>37416000</v>
      </c>
      <c r="L24" s="11">
        <v>88681000</v>
      </c>
      <c r="M24" s="11">
        <v>85435000</v>
      </c>
      <c r="N24" s="11">
        <v>211532000</v>
      </c>
      <c r="O24" s="11">
        <v>16276000</v>
      </c>
      <c r="P24" s="11">
        <v>60890000</v>
      </c>
      <c r="Q24" s="11">
        <v>57755000</v>
      </c>
      <c r="R24" s="11">
        <v>134921000</v>
      </c>
      <c r="S24" s="11"/>
      <c r="T24" s="11"/>
      <c r="U24" s="11"/>
      <c r="V24" s="11"/>
      <c r="W24" s="11">
        <v>465054000</v>
      </c>
      <c r="X24" s="11">
        <v>237826500</v>
      </c>
      <c r="Y24" s="11">
        <v>227227500</v>
      </c>
      <c r="Z24" s="2">
        <v>95.54</v>
      </c>
      <c r="AA24" s="15">
        <v>317102000</v>
      </c>
    </row>
    <row r="25" spans="1:27" ht="12.75">
      <c r="A25" s="49" t="s">
        <v>36</v>
      </c>
      <c r="B25" s="50"/>
      <c r="C25" s="9">
        <v>416091000</v>
      </c>
      <c r="D25" s="10"/>
      <c r="E25" s="11">
        <v>1584811786</v>
      </c>
      <c r="F25" s="11">
        <v>1500506000</v>
      </c>
      <c r="G25" s="11">
        <v>87115000</v>
      </c>
      <c r="H25" s="11">
        <v>130034000</v>
      </c>
      <c r="I25" s="11">
        <v>188714000</v>
      </c>
      <c r="J25" s="11">
        <v>405863000</v>
      </c>
      <c r="K25" s="11">
        <v>174281000</v>
      </c>
      <c r="L25" s="11">
        <v>93792000</v>
      </c>
      <c r="M25" s="11">
        <v>190906000</v>
      </c>
      <c r="N25" s="11">
        <v>458979000</v>
      </c>
      <c r="O25" s="11">
        <v>92026000</v>
      </c>
      <c r="P25" s="11">
        <v>126521000</v>
      </c>
      <c r="Q25" s="11">
        <v>80320000</v>
      </c>
      <c r="R25" s="11">
        <v>298867000</v>
      </c>
      <c r="S25" s="11"/>
      <c r="T25" s="11"/>
      <c r="U25" s="11"/>
      <c r="V25" s="11"/>
      <c r="W25" s="11">
        <v>1163709000</v>
      </c>
      <c r="X25" s="11">
        <v>1125379500</v>
      </c>
      <c r="Y25" s="11">
        <v>38329500</v>
      </c>
      <c r="Z25" s="2">
        <v>3.41</v>
      </c>
      <c r="AA25" s="15">
        <v>1500506000</v>
      </c>
    </row>
    <row r="26" spans="1:27" ht="12.75">
      <c r="A26" s="51" t="s">
        <v>37</v>
      </c>
      <c r="B26" s="66"/>
      <c r="C26" s="52">
        <f aca="true" t="shared" si="3" ref="C26:Y26">SUM(C21:C25)</f>
        <v>1132708000</v>
      </c>
      <c r="D26" s="53">
        <f t="shared" si="3"/>
        <v>0</v>
      </c>
      <c r="E26" s="54">
        <f t="shared" si="3"/>
        <v>2727124000</v>
      </c>
      <c r="F26" s="54">
        <f t="shared" si="3"/>
        <v>2644018000</v>
      </c>
      <c r="G26" s="54">
        <f t="shared" si="3"/>
        <v>93284000</v>
      </c>
      <c r="H26" s="54">
        <f t="shared" si="3"/>
        <v>248416000</v>
      </c>
      <c r="I26" s="54">
        <f t="shared" si="3"/>
        <v>211092000</v>
      </c>
      <c r="J26" s="54">
        <f t="shared" si="3"/>
        <v>552792000</v>
      </c>
      <c r="K26" s="54">
        <f t="shared" si="3"/>
        <v>379454000</v>
      </c>
      <c r="L26" s="54">
        <f t="shared" si="3"/>
        <v>267892000</v>
      </c>
      <c r="M26" s="54">
        <f t="shared" si="3"/>
        <v>340722000</v>
      </c>
      <c r="N26" s="54">
        <f t="shared" si="3"/>
        <v>988068000</v>
      </c>
      <c r="O26" s="54">
        <f t="shared" si="3"/>
        <v>149585000</v>
      </c>
      <c r="P26" s="54">
        <f t="shared" si="3"/>
        <v>262580000</v>
      </c>
      <c r="Q26" s="54">
        <f t="shared" si="3"/>
        <v>286782000</v>
      </c>
      <c r="R26" s="54">
        <f t="shared" si="3"/>
        <v>698947000</v>
      </c>
      <c r="S26" s="54">
        <f t="shared" si="3"/>
        <v>0</v>
      </c>
      <c r="T26" s="54">
        <f t="shared" si="3"/>
        <v>0</v>
      </c>
      <c r="U26" s="54">
        <f t="shared" si="3"/>
        <v>0</v>
      </c>
      <c r="V26" s="54">
        <f t="shared" si="3"/>
        <v>0</v>
      </c>
      <c r="W26" s="54">
        <f t="shared" si="3"/>
        <v>2239807000</v>
      </c>
      <c r="X26" s="54">
        <f t="shared" si="3"/>
        <v>1983013500</v>
      </c>
      <c r="Y26" s="54">
        <f t="shared" si="3"/>
        <v>256793500</v>
      </c>
      <c r="Z26" s="55">
        <f>+IF(X26&lt;&gt;0,+(Y26/X26)*100,0)</f>
        <v>12.949659697223442</v>
      </c>
      <c r="AA26" s="56">
        <f>SUM(AA21:AA25)</f>
        <v>2644018000</v>
      </c>
    </row>
    <row r="27" spans="1:27" ht="12.75">
      <c r="A27" s="57" t="s">
        <v>38</v>
      </c>
      <c r="B27" s="67"/>
      <c r="C27" s="9">
        <v>125195000</v>
      </c>
      <c r="D27" s="10"/>
      <c r="E27" s="11">
        <v>165696000</v>
      </c>
      <c r="F27" s="11">
        <v>165889000</v>
      </c>
      <c r="G27" s="11"/>
      <c r="H27" s="11"/>
      <c r="I27" s="11">
        <v>21787000</v>
      </c>
      <c r="J27" s="11">
        <v>21787000</v>
      </c>
      <c r="K27" s="11">
        <v>3348000</v>
      </c>
      <c r="L27" s="11">
        <v>12703000</v>
      </c>
      <c r="M27" s="11">
        <v>3873000</v>
      </c>
      <c r="N27" s="11">
        <v>19924000</v>
      </c>
      <c r="O27" s="11">
        <v>5530000</v>
      </c>
      <c r="P27" s="11">
        <v>3107000</v>
      </c>
      <c r="Q27" s="11">
        <v>5627000</v>
      </c>
      <c r="R27" s="11">
        <v>14264000</v>
      </c>
      <c r="S27" s="11"/>
      <c r="T27" s="11"/>
      <c r="U27" s="11"/>
      <c r="V27" s="11"/>
      <c r="W27" s="11">
        <v>55975000</v>
      </c>
      <c r="X27" s="11">
        <v>124416750</v>
      </c>
      <c r="Y27" s="11">
        <v>-68441750</v>
      </c>
      <c r="Z27" s="2">
        <v>-55.01</v>
      </c>
      <c r="AA27" s="15">
        <v>165889000</v>
      </c>
    </row>
    <row r="28" spans="1:27" ht="12.75">
      <c r="A28" s="57" t="s">
        <v>39</v>
      </c>
      <c r="B28" s="67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2.75">
      <c r="A29" s="57" t="s">
        <v>40</v>
      </c>
      <c r="B29" s="67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2.75">
      <c r="A30" s="57" t="s">
        <v>41</v>
      </c>
      <c r="B30" s="38" t="s">
        <v>42</v>
      </c>
      <c r="C30" s="9">
        <v>449910000</v>
      </c>
      <c r="D30" s="10"/>
      <c r="E30" s="11">
        <v>411868000</v>
      </c>
      <c r="F30" s="11">
        <v>380533000</v>
      </c>
      <c r="G30" s="11">
        <v>2318000</v>
      </c>
      <c r="H30" s="11">
        <v>6435000</v>
      </c>
      <c r="I30" s="11">
        <v>13128000</v>
      </c>
      <c r="J30" s="11">
        <v>21881000</v>
      </c>
      <c r="K30" s="11">
        <v>18221000</v>
      </c>
      <c r="L30" s="11">
        <v>14076000</v>
      </c>
      <c r="M30" s="11">
        <v>20576000</v>
      </c>
      <c r="N30" s="11">
        <v>52873000</v>
      </c>
      <c r="O30" s="11">
        <v>7090000</v>
      </c>
      <c r="P30" s="11">
        <v>2400000</v>
      </c>
      <c r="Q30" s="11">
        <v>55417000</v>
      </c>
      <c r="R30" s="11">
        <v>64907000</v>
      </c>
      <c r="S30" s="11"/>
      <c r="T30" s="11"/>
      <c r="U30" s="11"/>
      <c r="V30" s="11"/>
      <c r="W30" s="11">
        <v>139661000</v>
      </c>
      <c r="X30" s="11">
        <v>285399750</v>
      </c>
      <c r="Y30" s="11">
        <v>-145738750</v>
      </c>
      <c r="Z30" s="2">
        <v>-51.06</v>
      </c>
      <c r="AA30" s="15">
        <v>380533000</v>
      </c>
    </row>
    <row r="31" spans="1:27" ht="12.75">
      <c r="A31" s="58" t="s">
        <v>43</v>
      </c>
      <c r="B31" s="59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2.75">
      <c r="A32" s="57" t="s">
        <v>44</v>
      </c>
      <c r="B32" s="38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2.75">
      <c r="A33" s="57" t="s">
        <v>45</v>
      </c>
      <c r="B33" s="38"/>
      <c r="C33" s="16">
        <v>31520000</v>
      </c>
      <c r="D33" s="17"/>
      <c r="E33" s="18">
        <v>32296000</v>
      </c>
      <c r="F33" s="18">
        <v>32296000</v>
      </c>
      <c r="G33" s="18"/>
      <c r="H33" s="18"/>
      <c r="I33" s="18">
        <v>33000</v>
      </c>
      <c r="J33" s="18">
        <v>33000</v>
      </c>
      <c r="K33" s="18">
        <v>231000</v>
      </c>
      <c r="L33" s="18"/>
      <c r="M33" s="18"/>
      <c r="N33" s="18">
        <v>231000</v>
      </c>
      <c r="O33" s="18">
        <v>5566000</v>
      </c>
      <c r="P33" s="18"/>
      <c r="Q33" s="18"/>
      <c r="R33" s="18">
        <v>5566000</v>
      </c>
      <c r="S33" s="18"/>
      <c r="T33" s="18"/>
      <c r="U33" s="18"/>
      <c r="V33" s="18"/>
      <c r="W33" s="18">
        <v>5830000</v>
      </c>
      <c r="X33" s="18">
        <v>24222000</v>
      </c>
      <c r="Y33" s="18">
        <v>-18392000</v>
      </c>
      <c r="Z33" s="3">
        <v>-75.93</v>
      </c>
      <c r="AA33" s="23">
        <v>32296000</v>
      </c>
    </row>
    <row r="34" spans="1:27" ht="4.5" customHeight="1">
      <c r="A34" s="60"/>
      <c r="B34" s="38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2.75">
      <c r="A35" s="44" t="s">
        <v>47</v>
      </c>
      <c r="B35" s="38" t="s">
        <v>48</v>
      </c>
      <c r="C35" s="68"/>
      <c r="D35" s="69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2"/>
      <c r="AA35" s="71"/>
    </row>
    <row r="36" spans="1:27" ht="12.75">
      <c r="A36" s="49" t="s">
        <v>32</v>
      </c>
      <c r="B36" s="50"/>
      <c r="C36" s="9">
        <f aca="true" t="shared" si="4" ref="C36:Y40">C6+C21</f>
        <v>644443000</v>
      </c>
      <c r="D36" s="10">
        <f t="shared" si="4"/>
        <v>0</v>
      </c>
      <c r="E36" s="11">
        <f t="shared" si="4"/>
        <v>689788214</v>
      </c>
      <c r="F36" s="11">
        <f t="shared" si="4"/>
        <v>717072000</v>
      </c>
      <c r="G36" s="11">
        <f t="shared" si="4"/>
        <v>24842000</v>
      </c>
      <c r="H36" s="11">
        <f t="shared" si="4"/>
        <v>151417000</v>
      </c>
      <c r="I36" s="11">
        <f t="shared" si="4"/>
        <v>-41409000</v>
      </c>
      <c r="J36" s="11">
        <f t="shared" si="4"/>
        <v>134850000</v>
      </c>
      <c r="K36" s="11">
        <f t="shared" si="4"/>
        <v>117592000</v>
      </c>
      <c r="L36" s="11">
        <f t="shared" si="4"/>
        <v>60864000</v>
      </c>
      <c r="M36" s="11">
        <f t="shared" si="4"/>
        <v>53230000</v>
      </c>
      <c r="N36" s="11">
        <f t="shared" si="4"/>
        <v>231686000</v>
      </c>
      <c r="O36" s="11">
        <f t="shared" si="4"/>
        <v>34864000</v>
      </c>
      <c r="P36" s="11">
        <f t="shared" si="4"/>
        <v>33467000</v>
      </c>
      <c r="Q36" s="11">
        <f t="shared" si="4"/>
        <v>52865000</v>
      </c>
      <c r="R36" s="11">
        <f t="shared" si="4"/>
        <v>121196000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487732000</v>
      </c>
      <c r="X36" s="11">
        <f t="shared" si="4"/>
        <v>537804000</v>
      </c>
      <c r="Y36" s="11">
        <f t="shared" si="4"/>
        <v>-50072000</v>
      </c>
      <c r="Z36" s="2">
        <f aca="true" t="shared" si="5" ref="Z36:Z49">+IF(X36&lt;&gt;0,+(Y36/X36)*100,0)</f>
        <v>-9.310455110040088</v>
      </c>
      <c r="AA36" s="15">
        <f>AA6+AA21</f>
        <v>717072000</v>
      </c>
    </row>
    <row r="37" spans="1:27" ht="12.75">
      <c r="A37" s="49" t="s">
        <v>33</v>
      </c>
      <c r="B37" s="50"/>
      <c r="C37" s="9">
        <f t="shared" si="4"/>
        <v>507607000</v>
      </c>
      <c r="D37" s="10">
        <f t="shared" si="4"/>
        <v>0</v>
      </c>
      <c r="E37" s="11">
        <f t="shared" si="4"/>
        <v>598314000</v>
      </c>
      <c r="F37" s="11">
        <f t="shared" si="4"/>
        <v>598314000</v>
      </c>
      <c r="G37" s="11">
        <f t="shared" si="4"/>
        <v>17157000</v>
      </c>
      <c r="H37" s="11">
        <f t="shared" si="4"/>
        <v>15705000</v>
      </c>
      <c r="I37" s="11">
        <f t="shared" si="4"/>
        <v>37575000</v>
      </c>
      <c r="J37" s="11">
        <f t="shared" si="4"/>
        <v>70437000</v>
      </c>
      <c r="K37" s="11">
        <f t="shared" si="4"/>
        <v>46293000</v>
      </c>
      <c r="L37" s="11">
        <f t="shared" si="4"/>
        <v>35991000</v>
      </c>
      <c r="M37" s="11">
        <f t="shared" si="4"/>
        <v>21602000</v>
      </c>
      <c r="N37" s="11">
        <f t="shared" si="4"/>
        <v>103886000</v>
      </c>
      <c r="O37" s="11">
        <f t="shared" si="4"/>
        <v>23864000</v>
      </c>
      <c r="P37" s="11">
        <f t="shared" si="4"/>
        <v>57386000</v>
      </c>
      <c r="Q37" s="11">
        <f t="shared" si="4"/>
        <v>114747000</v>
      </c>
      <c r="R37" s="11">
        <f t="shared" si="4"/>
        <v>195997000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370320000</v>
      </c>
      <c r="X37" s="11">
        <f t="shared" si="4"/>
        <v>448735500</v>
      </c>
      <c r="Y37" s="11">
        <f t="shared" si="4"/>
        <v>-78415500</v>
      </c>
      <c r="Z37" s="2">
        <f t="shared" si="5"/>
        <v>-17.474770772537497</v>
      </c>
      <c r="AA37" s="15">
        <f>AA7+AA22</f>
        <v>598314000</v>
      </c>
    </row>
    <row r="38" spans="1:27" ht="12.75">
      <c r="A38" s="49" t="s">
        <v>34</v>
      </c>
      <c r="B38" s="50"/>
      <c r="C38" s="9">
        <f t="shared" si="4"/>
        <v>539352000</v>
      </c>
      <c r="D38" s="10">
        <f t="shared" si="4"/>
        <v>0</v>
      </c>
      <c r="E38" s="11">
        <f t="shared" si="4"/>
        <v>734174000</v>
      </c>
      <c r="F38" s="11">
        <f t="shared" si="4"/>
        <v>661447000</v>
      </c>
      <c r="G38" s="11">
        <f t="shared" si="4"/>
        <v>2030000</v>
      </c>
      <c r="H38" s="11">
        <f t="shared" si="4"/>
        <v>38276000</v>
      </c>
      <c r="I38" s="11">
        <f t="shared" si="4"/>
        <v>43885000</v>
      </c>
      <c r="J38" s="11">
        <f t="shared" si="4"/>
        <v>84191000</v>
      </c>
      <c r="K38" s="11">
        <f t="shared" si="4"/>
        <v>45158000</v>
      </c>
      <c r="L38" s="11">
        <f t="shared" si="4"/>
        <v>84350000</v>
      </c>
      <c r="M38" s="11">
        <f t="shared" si="4"/>
        <v>69286000</v>
      </c>
      <c r="N38" s="11">
        <f t="shared" si="4"/>
        <v>198794000</v>
      </c>
      <c r="O38" s="11">
        <f t="shared" si="4"/>
        <v>23805000</v>
      </c>
      <c r="P38" s="11">
        <f t="shared" si="4"/>
        <v>15624000</v>
      </c>
      <c r="Q38" s="11">
        <f t="shared" si="4"/>
        <v>71006000</v>
      </c>
      <c r="R38" s="11">
        <f t="shared" si="4"/>
        <v>110435000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393420000</v>
      </c>
      <c r="X38" s="11">
        <f t="shared" si="4"/>
        <v>496085250</v>
      </c>
      <c r="Y38" s="11">
        <f t="shared" si="4"/>
        <v>-102665250</v>
      </c>
      <c r="Z38" s="2">
        <f t="shared" si="5"/>
        <v>-20.69508214565944</v>
      </c>
      <c r="AA38" s="15">
        <f>AA8+AA23</f>
        <v>661447000</v>
      </c>
    </row>
    <row r="39" spans="1:27" ht="12.75">
      <c r="A39" s="49" t="s">
        <v>35</v>
      </c>
      <c r="B39" s="50"/>
      <c r="C39" s="9">
        <f t="shared" si="4"/>
        <v>503020000</v>
      </c>
      <c r="D39" s="10">
        <f t="shared" si="4"/>
        <v>0</v>
      </c>
      <c r="E39" s="11">
        <f t="shared" si="4"/>
        <v>607751000</v>
      </c>
      <c r="F39" s="11">
        <f t="shared" si="4"/>
        <v>608006000</v>
      </c>
      <c r="G39" s="11">
        <f t="shared" si="4"/>
        <v>28000</v>
      </c>
      <c r="H39" s="11">
        <f t="shared" si="4"/>
        <v>80106000</v>
      </c>
      <c r="I39" s="11">
        <f t="shared" si="4"/>
        <v>38979000</v>
      </c>
      <c r="J39" s="11">
        <f t="shared" si="4"/>
        <v>119113000</v>
      </c>
      <c r="K39" s="11">
        <f t="shared" si="4"/>
        <v>38531000</v>
      </c>
      <c r="L39" s="11">
        <f t="shared" si="4"/>
        <v>85143000</v>
      </c>
      <c r="M39" s="11">
        <f t="shared" si="4"/>
        <v>90788000</v>
      </c>
      <c r="N39" s="11">
        <f t="shared" si="4"/>
        <v>214462000</v>
      </c>
      <c r="O39" s="11">
        <f t="shared" si="4"/>
        <v>18499000</v>
      </c>
      <c r="P39" s="11">
        <f t="shared" si="4"/>
        <v>62712000</v>
      </c>
      <c r="Q39" s="11">
        <f t="shared" si="4"/>
        <v>62134000</v>
      </c>
      <c r="R39" s="11">
        <f t="shared" si="4"/>
        <v>143345000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476920000</v>
      </c>
      <c r="X39" s="11">
        <f t="shared" si="4"/>
        <v>456004500</v>
      </c>
      <c r="Y39" s="11">
        <f t="shared" si="4"/>
        <v>20915500</v>
      </c>
      <c r="Z39" s="2">
        <f t="shared" si="5"/>
        <v>4.586687192779896</v>
      </c>
      <c r="AA39" s="15">
        <f>AA9+AA24</f>
        <v>608006000</v>
      </c>
    </row>
    <row r="40" spans="1:27" ht="12.75">
      <c r="A40" s="49" t="s">
        <v>36</v>
      </c>
      <c r="B40" s="50"/>
      <c r="C40" s="9">
        <f t="shared" si="4"/>
        <v>1747346000</v>
      </c>
      <c r="D40" s="10">
        <f t="shared" si="4"/>
        <v>0</v>
      </c>
      <c r="E40" s="11">
        <f t="shared" si="4"/>
        <v>2386479786</v>
      </c>
      <c r="F40" s="11">
        <f t="shared" si="4"/>
        <v>2292874000</v>
      </c>
      <c r="G40" s="11">
        <f t="shared" si="4"/>
        <v>92618000</v>
      </c>
      <c r="H40" s="11">
        <f t="shared" si="4"/>
        <v>130034000</v>
      </c>
      <c r="I40" s="11">
        <f t="shared" si="4"/>
        <v>222747000</v>
      </c>
      <c r="J40" s="11">
        <f t="shared" si="4"/>
        <v>445399000</v>
      </c>
      <c r="K40" s="11">
        <f t="shared" si="4"/>
        <v>214004000</v>
      </c>
      <c r="L40" s="11">
        <f t="shared" si="4"/>
        <v>150566000</v>
      </c>
      <c r="M40" s="11">
        <f t="shared" si="4"/>
        <v>260729000</v>
      </c>
      <c r="N40" s="11">
        <f t="shared" si="4"/>
        <v>625299000</v>
      </c>
      <c r="O40" s="11">
        <f t="shared" si="4"/>
        <v>113987000</v>
      </c>
      <c r="P40" s="11">
        <f t="shared" si="4"/>
        <v>170293000</v>
      </c>
      <c r="Q40" s="11">
        <f t="shared" si="4"/>
        <v>125918000</v>
      </c>
      <c r="R40" s="11">
        <f t="shared" si="4"/>
        <v>410198000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1480896000</v>
      </c>
      <c r="X40" s="11">
        <f t="shared" si="4"/>
        <v>1719655500</v>
      </c>
      <c r="Y40" s="11">
        <f t="shared" si="4"/>
        <v>-238759500</v>
      </c>
      <c r="Z40" s="2">
        <f t="shared" si="5"/>
        <v>-13.884147144587972</v>
      </c>
      <c r="AA40" s="15">
        <f>AA10+AA25</f>
        <v>2292874000</v>
      </c>
    </row>
    <row r="41" spans="1:27" ht="12.75">
      <c r="A41" s="51" t="s">
        <v>37</v>
      </c>
      <c r="B41" s="50"/>
      <c r="C41" s="52">
        <f aca="true" t="shared" si="6" ref="C41:Y41">SUM(C36:C40)</f>
        <v>3941768000</v>
      </c>
      <c r="D41" s="53">
        <f t="shared" si="6"/>
        <v>0</v>
      </c>
      <c r="E41" s="54">
        <f t="shared" si="6"/>
        <v>5016507000</v>
      </c>
      <c r="F41" s="54">
        <f t="shared" si="6"/>
        <v>4877713000</v>
      </c>
      <c r="G41" s="54">
        <f t="shared" si="6"/>
        <v>136675000</v>
      </c>
      <c r="H41" s="54">
        <f t="shared" si="6"/>
        <v>415538000</v>
      </c>
      <c r="I41" s="54">
        <f t="shared" si="6"/>
        <v>301777000</v>
      </c>
      <c r="J41" s="54">
        <f t="shared" si="6"/>
        <v>853990000</v>
      </c>
      <c r="K41" s="54">
        <f t="shared" si="6"/>
        <v>461578000</v>
      </c>
      <c r="L41" s="54">
        <f t="shared" si="6"/>
        <v>416914000</v>
      </c>
      <c r="M41" s="54">
        <f t="shared" si="6"/>
        <v>495635000</v>
      </c>
      <c r="N41" s="54">
        <f t="shared" si="6"/>
        <v>1374127000</v>
      </c>
      <c r="O41" s="54">
        <f t="shared" si="6"/>
        <v>215019000</v>
      </c>
      <c r="P41" s="54">
        <f t="shared" si="6"/>
        <v>339482000</v>
      </c>
      <c r="Q41" s="54">
        <f t="shared" si="6"/>
        <v>426670000</v>
      </c>
      <c r="R41" s="54">
        <f t="shared" si="6"/>
        <v>981171000</v>
      </c>
      <c r="S41" s="54">
        <f t="shared" si="6"/>
        <v>0</v>
      </c>
      <c r="T41" s="54">
        <f t="shared" si="6"/>
        <v>0</v>
      </c>
      <c r="U41" s="54">
        <f t="shared" si="6"/>
        <v>0</v>
      </c>
      <c r="V41" s="54">
        <f t="shared" si="6"/>
        <v>0</v>
      </c>
      <c r="W41" s="54">
        <f t="shared" si="6"/>
        <v>3209288000</v>
      </c>
      <c r="X41" s="54">
        <f t="shared" si="6"/>
        <v>3658284750</v>
      </c>
      <c r="Y41" s="54">
        <f t="shared" si="6"/>
        <v>-448996750</v>
      </c>
      <c r="Z41" s="55">
        <f t="shared" si="5"/>
        <v>-12.273422674383125</v>
      </c>
      <c r="AA41" s="56">
        <f>SUM(AA36:AA40)</f>
        <v>4877713000</v>
      </c>
    </row>
    <row r="42" spans="1:27" ht="12.75">
      <c r="A42" s="57" t="s">
        <v>38</v>
      </c>
      <c r="B42" s="38"/>
      <c r="C42" s="68">
        <f aca="true" t="shared" si="7" ref="C42:Y48">C12+C27</f>
        <v>170091000</v>
      </c>
      <c r="D42" s="69">
        <f t="shared" si="7"/>
        <v>0</v>
      </c>
      <c r="E42" s="70">
        <f t="shared" si="7"/>
        <v>429606000</v>
      </c>
      <c r="F42" s="70">
        <f t="shared" si="7"/>
        <v>405604000</v>
      </c>
      <c r="G42" s="70">
        <f t="shared" si="7"/>
        <v>4000</v>
      </c>
      <c r="H42" s="70">
        <f t="shared" si="7"/>
        <v>484000</v>
      </c>
      <c r="I42" s="70">
        <f t="shared" si="7"/>
        <v>28504000</v>
      </c>
      <c r="J42" s="70">
        <f t="shared" si="7"/>
        <v>28992000</v>
      </c>
      <c r="K42" s="70">
        <f t="shared" si="7"/>
        <v>3714000</v>
      </c>
      <c r="L42" s="70">
        <f t="shared" si="7"/>
        <v>18374000</v>
      </c>
      <c r="M42" s="70">
        <f t="shared" si="7"/>
        <v>8123000</v>
      </c>
      <c r="N42" s="70">
        <f t="shared" si="7"/>
        <v>30211000</v>
      </c>
      <c r="O42" s="70">
        <f t="shared" si="7"/>
        <v>10257000</v>
      </c>
      <c r="P42" s="70">
        <f t="shared" si="7"/>
        <v>5327000</v>
      </c>
      <c r="Q42" s="70">
        <f t="shared" si="7"/>
        <v>6417000</v>
      </c>
      <c r="R42" s="70">
        <f t="shared" si="7"/>
        <v>22001000</v>
      </c>
      <c r="S42" s="70">
        <f t="shared" si="7"/>
        <v>0</v>
      </c>
      <c r="T42" s="70">
        <f t="shared" si="7"/>
        <v>0</v>
      </c>
      <c r="U42" s="70">
        <f t="shared" si="7"/>
        <v>0</v>
      </c>
      <c r="V42" s="70">
        <f t="shared" si="7"/>
        <v>0</v>
      </c>
      <c r="W42" s="70">
        <f t="shared" si="7"/>
        <v>81204000</v>
      </c>
      <c r="X42" s="70">
        <f t="shared" si="7"/>
        <v>304203000</v>
      </c>
      <c r="Y42" s="70">
        <f t="shared" si="7"/>
        <v>-222999000</v>
      </c>
      <c r="Z42" s="72">
        <f t="shared" si="5"/>
        <v>-73.30598317570832</v>
      </c>
      <c r="AA42" s="71">
        <f aca="true" t="shared" si="8" ref="AA42:AA48">AA12+AA27</f>
        <v>405604000</v>
      </c>
    </row>
    <row r="43" spans="1:27" ht="12.75">
      <c r="A43" s="57" t="s">
        <v>39</v>
      </c>
      <c r="B43" s="38"/>
      <c r="C43" s="73">
        <f t="shared" si="7"/>
        <v>0</v>
      </c>
      <c r="D43" s="74">
        <f t="shared" si="7"/>
        <v>0</v>
      </c>
      <c r="E43" s="75">
        <f t="shared" si="7"/>
        <v>0</v>
      </c>
      <c r="F43" s="75">
        <f t="shared" si="7"/>
        <v>0</v>
      </c>
      <c r="G43" s="75">
        <f t="shared" si="7"/>
        <v>0</v>
      </c>
      <c r="H43" s="75">
        <f t="shared" si="7"/>
        <v>0</v>
      </c>
      <c r="I43" s="75">
        <f t="shared" si="7"/>
        <v>0</v>
      </c>
      <c r="J43" s="75">
        <f t="shared" si="7"/>
        <v>0</v>
      </c>
      <c r="K43" s="75">
        <f t="shared" si="7"/>
        <v>0</v>
      </c>
      <c r="L43" s="75">
        <f t="shared" si="7"/>
        <v>0</v>
      </c>
      <c r="M43" s="75">
        <f t="shared" si="7"/>
        <v>0</v>
      </c>
      <c r="N43" s="75">
        <f t="shared" si="7"/>
        <v>0</v>
      </c>
      <c r="O43" s="75">
        <f t="shared" si="7"/>
        <v>0</v>
      </c>
      <c r="P43" s="75">
        <f t="shared" si="7"/>
        <v>0</v>
      </c>
      <c r="Q43" s="75">
        <f t="shared" si="7"/>
        <v>0</v>
      </c>
      <c r="R43" s="75">
        <f t="shared" si="7"/>
        <v>0</v>
      </c>
      <c r="S43" s="75">
        <f t="shared" si="7"/>
        <v>0</v>
      </c>
      <c r="T43" s="75">
        <f t="shared" si="7"/>
        <v>0</v>
      </c>
      <c r="U43" s="75">
        <f t="shared" si="7"/>
        <v>0</v>
      </c>
      <c r="V43" s="75">
        <f t="shared" si="7"/>
        <v>0</v>
      </c>
      <c r="W43" s="75">
        <f t="shared" si="7"/>
        <v>0</v>
      </c>
      <c r="X43" s="75">
        <f t="shared" si="7"/>
        <v>0</v>
      </c>
      <c r="Y43" s="75">
        <f t="shared" si="7"/>
        <v>0</v>
      </c>
      <c r="Z43" s="76">
        <f t="shared" si="5"/>
        <v>0</v>
      </c>
      <c r="AA43" s="77">
        <f t="shared" si="8"/>
        <v>0</v>
      </c>
    </row>
    <row r="44" spans="1:27" ht="12.75">
      <c r="A44" s="57" t="s">
        <v>40</v>
      </c>
      <c r="B44" s="38"/>
      <c r="C44" s="68">
        <f t="shared" si="7"/>
        <v>0</v>
      </c>
      <c r="D44" s="69">
        <f t="shared" si="7"/>
        <v>0</v>
      </c>
      <c r="E44" s="70">
        <f t="shared" si="7"/>
        <v>0</v>
      </c>
      <c r="F44" s="70">
        <f t="shared" si="7"/>
        <v>0</v>
      </c>
      <c r="G44" s="70">
        <f t="shared" si="7"/>
        <v>0</v>
      </c>
      <c r="H44" s="70">
        <f t="shared" si="7"/>
        <v>0</v>
      </c>
      <c r="I44" s="70">
        <f t="shared" si="7"/>
        <v>0</v>
      </c>
      <c r="J44" s="70">
        <f t="shared" si="7"/>
        <v>0</v>
      </c>
      <c r="K44" s="70">
        <f t="shared" si="7"/>
        <v>0</v>
      </c>
      <c r="L44" s="70">
        <f t="shared" si="7"/>
        <v>0</v>
      </c>
      <c r="M44" s="70">
        <f t="shared" si="7"/>
        <v>0</v>
      </c>
      <c r="N44" s="70">
        <f t="shared" si="7"/>
        <v>0</v>
      </c>
      <c r="O44" s="70">
        <f t="shared" si="7"/>
        <v>0</v>
      </c>
      <c r="P44" s="70">
        <f t="shared" si="7"/>
        <v>0</v>
      </c>
      <c r="Q44" s="70">
        <f t="shared" si="7"/>
        <v>0</v>
      </c>
      <c r="R44" s="70">
        <f t="shared" si="7"/>
        <v>0</v>
      </c>
      <c r="S44" s="70">
        <f t="shared" si="7"/>
        <v>0</v>
      </c>
      <c r="T44" s="70">
        <f t="shared" si="7"/>
        <v>0</v>
      </c>
      <c r="U44" s="70">
        <f t="shared" si="7"/>
        <v>0</v>
      </c>
      <c r="V44" s="70">
        <f t="shared" si="7"/>
        <v>0</v>
      </c>
      <c r="W44" s="70">
        <f t="shared" si="7"/>
        <v>0</v>
      </c>
      <c r="X44" s="70">
        <f t="shared" si="7"/>
        <v>0</v>
      </c>
      <c r="Y44" s="70">
        <f t="shared" si="7"/>
        <v>0</v>
      </c>
      <c r="Z44" s="72">
        <f t="shared" si="5"/>
        <v>0</v>
      </c>
      <c r="AA44" s="71">
        <f t="shared" si="8"/>
        <v>0</v>
      </c>
    </row>
    <row r="45" spans="1:27" ht="12.75">
      <c r="A45" s="57" t="s">
        <v>41</v>
      </c>
      <c r="B45" s="38" t="s">
        <v>42</v>
      </c>
      <c r="C45" s="68">
        <f t="shared" si="7"/>
        <v>744268000</v>
      </c>
      <c r="D45" s="69">
        <f t="shared" si="7"/>
        <v>0</v>
      </c>
      <c r="E45" s="70">
        <f t="shared" si="7"/>
        <v>1206277000</v>
      </c>
      <c r="F45" s="70">
        <f t="shared" si="7"/>
        <v>1316449000</v>
      </c>
      <c r="G45" s="70">
        <f t="shared" si="7"/>
        <v>6258000</v>
      </c>
      <c r="H45" s="70">
        <f t="shared" si="7"/>
        <v>16294000</v>
      </c>
      <c r="I45" s="70">
        <f t="shared" si="7"/>
        <v>39396000</v>
      </c>
      <c r="J45" s="70">
        <f t="shared" si="7"/>
        <v>61948000</v>
      </c>
      <c r="K45" s="70">
        <f t="shared" si="7"/>
        <v>42032000</v>
      </c>
      <c r="L45" s="70">
        <f t="shared" si="7"/>
        <v>45629000</v>
      </c>
      <c r="M45" s="70">
        <f t="shared" si="7"/>
        <v>2630000</v>
      </c>
      <c r="N45" s="70">
        <f t="shared" si="7"/>
        <v>90291000</v>
      </c>
      <c r="O45" s="70">
        <f t="shared" si="7"/>
        <v>95171000</v>
      </c>
      <c r="P45" s="70">
        <f t="shared" si="7"/>
        <v>61449000</v>
      </c>
      <c r="Q45" s="70">
        <f t="shared" si="7"/>
        <v>88298000</v>
      </c>
      <c r="R45" s="70">
        <f t="shared" si="7"/>
        <v>244918000</v>
      </c>
      <c r="S45" s="70">
        <f t="shared" si="7"/>
        <v>0</v>
      </c>
      <c r="T45" s="70">
        <f t="shared" si="7"/>
        <v>0</v>
      </c>
      <c r="U45" s="70">
        <f t="shared" si="7"/>
        <v>0</v>
      </c>
      <c r="V45" s="70">
        <f t="shared" si="7"/>
        <v>0</v>
      </c>
      <c r="W45" s="70">
        <f t="shared" si="7"/>
        <v>397157000</v>
      </c>
      <c r="X45" s="70">
        <f t="shared" si="7"/>
        <v>987336750</v>
      </c>
      <c r="Y45" s="70">
        <f t="shared" si="7"/>
        <v>-590179750</v>
      </c>
      <c r="Z45" s="72">
        <f t="shared" si="5"/>
        <v>-59.77491975255656</v>
      </c>
      <c r="AA45" s="71">
        <f t="shared" si="8"/>
        <v>1316449000</v>
      </c>
    </row>
    <row r="46" spans="1:27" ht="12.75">
      <c r="A46" s="58" t="s">
        <v>43</v>
      </c>
      <c r="B46" s="38"/>
      <c r="C46" s="68">
        <f t="shared" si="7"/>
        <v>0</v>
      </c>
      <c r="D46" s="69">
        <f t="shared" si="7"/>
        <v>0</v>
      </c>
      <c r="E46" s="70">
        <f t="shared" si="7"/>
        <v>0</v>
      </c>
      <c r="F46" s="70">
        <f t="shared" si="7"/>
        <v>0</v>
      </c>
      <c r="G46" s="70">
        <f t="shared" si="7"/>
        <v>0</v>
      </c>
      <c r="H46" s="70">
        <f t="shared" si="7"/>
        <v>0</v>
      </c>
      <c r="I46" s="70">
        <f t="shared" si="7"/>
        <v>0</v>
      </c>
      <c r="J46" s="70">
        <f t="shared" si="7"/>
        <v>0</v>
      </c>
      <c r="K46" s="70">
        <f t="shared" si="7"/>
        <v>0</v>
      </c>
      <c r="L46" s="70">
        <f t="shared" si="7"/>
        <v>0</v>
      </c>
      <c r="M46" s="70">
        <f t="shared" si="7"/>
        <v>0</v>
      </c>
      <c r="N46" s="70">
        <f t="shared" si="7"/>
        <v>0</v>
      </c>
      <c r="O46" s="70">
        <f t="shared" si="7"/>
        <v>0</v>
      </c>
      <c r="P46" s="70">
        <f t="shared" si="7"/>
        <v>0</v>
      </c>
      <c r="Q46" s="70">
        <f t="shared" si="7"/>
        <v>0</v>
      </c>
      <c r="R46" s="70">
        <f t="shared" si="7"/>
        <v>0</v>
      </c>
      <c r="S46" s="70">
        <f t="shared" si="7"/>
        <v>0</v>
      </c>
      <c r="T46" s="70">
        <f t="shared" si="7"/>
        <v>0</v>
      </c>
      <c r="U46" s="70">
        <f t="shared" si="7"/>
        <v>0</v>
      </c>
      <c r="V46" s="70">
        <f t="shared" si="7"/>
        <v>0</v>
      </c>
      <c r="W46" s="70">
        <f t="shared" si="7"/>
        <v>0</v>
      </c>
      <c r="X46" s="70">
        <f t="shared" si="7"/>
        <v>0</v>
      </c>
      <c r="Y46" s="70">
        <f t="shared" si="7"/>
        <v>0</v>
      </c>
      <c r="Z46" s="72">
        <f t="shared" si="5"/>
        <v>0</v>
      </c>
      <c r="AA46" s="71">
        <f t="shared" si="8"/>
        <v>0</v>
      </c>
    </row>
    <row r="47" spans="1:27" ht="12.75">
      <c r="A47" s="57" t="s">
        <v>44</v>
      </c>
      <c r="B47" s="38"/>
      <c r="C47" s="68">
        <f t="shared" si="7"/>
        <v>0</v>
      </c>
      <c r="D47" s="69">
        <f t="shared" si="7"/>
        <v>0</v>
      </c>
      <c r="E47" s="70">
        <f t="shared" si="7"/>
        <v>177000</v>
      </c>
      <c r="F47" s="70">
        <f t="shared" si="7"/>
        <v>1000000</v>
      </c>
      <c r="G47" s="70">
        <f t="shared" si="7"/>
        <v>0</v>
      </c>
      <c r="H47" s="70">
        <f t="shared" si="7"/>
        <v>0</v>
      </c>
      <c r="I47" s="70">
        <f t="shared" si="7"/>
        <v>0</v>
      </c>
      <c r="J47" s="70">
        <f t="shared" si="7"/>
        <v>0</v>
      </c>
      <c r="K47" s="70">
        <f t="shared" si="7"/>
        <v>0</v>
      </c>
      <c r="L47" s="70">
        <f t="shared" si="7"/>
        <v>0</v>
      </c>
      <c r="M47" s="70">
        <f t="shared" si="7"/>
        <v>0</v>
      </c>
      <c r="N47" s="70">
        <f t="shared" si="7"/>
        <v>0</v>
      </c>
      <c r="O47" s="70">
        <f t="shared" si="7"/>
        <v>0</v>
      </c>
      <c r="P47" s="70">
        <f t="shared" si="7"/>
        <v>0</v>
      </c>
      <c r="Q47" s="70">
        <f t="shared" si="7"/>
        <v>0</v>
      </c>
      <c r="R47" s="70">
        <f t="shared" si="7"/>
        <v>0</v>
      </c>
      <c r="S47" s="70">
        <f t="shared" si="7"/>
        <v>0</v>
      </c>
      <c r="T47" s="70">
        <f t="shared" si="7"/>
        <v>0</v>
      </c>
      <c r="U47" s="70">
        <f t="shared" si="7"/>
        <v>0</v>
      </c>
      <c r="V47" s="70">
        <f t="shared" si="7"/>
        <v>0</v>
      </c>
      <c r="W47" s="70">
        <f t="shared" si="7"/>
        <v>0</v>
      </c>
      <c r="X47" s="70">
        <f t="shared" si="7"/>
        <v>750000</v>
      </c>
      <c r="Y47" s="70">
        <f t="shared" si="7"/>
        <v>-750000</v>
      </c>
      <c r="Z47" s="72">
        <f t="shared" si="5"/>
        <v>-100</v>
      </c>
      <c r="AA47" s="71">
        <f t="shared" si="8"/>
        <v>1000000</v>
      </c>
    </row>
    <row r="48" spans="1:27" ht="12.75">
      <c r="A48" s="57" t="s">
        <v>45</v>
      </c>
      <c r="B48" s="38"/>
      <c r="C48" s="68">
        <f t="shared" si="7"/>
        <v>46796000</v>
      </c>
      <c r="D48" s="69">
        <f t="shared" si="7"/>
        <v>0</v>
      </c>
      <c r="E48" s="70">
        <f t="shared" si="7"/>
        <v>72500000</v>
      </c>
      <c r="F48" s="70">
        <f t="shared" si="7"/>
        <v>92966000</v>
      </c>
      <c r="G48" s="70">
        <f t="shared" si="7"/>
        <v>0</v>
      </c>
      <c r="H48" s="70">
        <f t="shared" si="7"/>
        <v>0</v>
      </c>
      <c r="I48" s="70">
        <f t="shared" si="7"/>
        <v>33000</v>
      </c>
      <c r="J48" s="70">
        <f t="shared" si="7"/>
        <v>33000</v>
      </c>
      <c r="K48" s="70">
        <f t="shared" si="7"/>
        <v>2433000</v>
      </c>
      <c r="L48" s="70">
        <f t="shared" si="7"/>
        <v>0</v>
      </c>
      <c r="M48" s="70">
        <f t="shared" si="7"/>
        <v>0</v>
      </c>
      <c r="N48" s="70">
        <f t="shared" si="7"/>
        <v>2433000</v>
      </c>
      <c r="O48" s="70">
        <f t="shared" si="7"/>
        <v>10025000</v>
      </c>
      <c r="P48" s="70">
        <f t="shared" si="7"/>
        <v>0</v>
      </c>
      <c r="Q48" s="70">
        <f t="shared" si="7"/>
        <v>0</v>
      </c>
      <c r="R48" s="70">
        <f t="shared" si="7"/>
        <v>10025000</v>
      </c>
      <c r="S48" s="70">
        <f t="shared" si="7"/>
        <v>0</v>
      </c>
      <c r="T48" s="70">
        <f t="shared" si="7"/>
        <v>0</v>
      </c>
      <c r="U48" s="70">
        <f t="shared" si="7"/>
        <v>0</v>
      </c>
      <c r="V48" s="70">
        <f t="shared" si="7"/>
        <v>0</v>
      </c>
      <c r="W48" s="70">
        <f t="shared" si="7"/>
        <v>12491000</v>
      </c>
      <c r="X48" s="70">
        <f t="shared" si="7"/>
        <v>69724500</v>
      </c>
      <c r="Y48" s="70">
        <f t="shared" si="7"/>
        <v>-57233500</v>
      </c>
      <c r="Z48" s="72">
        <f t="shared" si="5"/>
        <v>-82.08520677810526</v>
      </c>
      <c r="AA48" s="71">
        <f t="shared" si="8"/>
        <v>92966000</v>
      </c>
    </row>
    <row r="49" spans="1:27" ht="12.75">
      <c r="A49" s="78" t="s">
        <v>49</v>
      </c>
      <c r="B49" s="79"/>
      <c r="C49" s="80">
        <f aca="true" t="shared" si="9" ref="C49:Y49">SUM(C41:C48)</f>
        <v>4902923000</v>
      </c>
      <c r="D49" s="81">
        <f t="shared" si="9"/>
        <v>0</v>
      </c>
      <c r="E49" s="82">
        <f t="shared" si="9"/>
        <v>6725067000</v>
      </c>
      <c r="F49" s="82">
        <f t="shared" si="9"/>
        <v>6693732000</v>
      </c>
      <c r="G49" s="82">
        <f t="shared" si="9"/>
        <v>142937000</v>
      </c>
      <c r="H49" s="82">
        <f t="shared" si="9"/>
        <v>432316000</v>
      </c>
      <c r="I49" s="82">
        <f t="shared" si="9"/>
        <v>369710000</v>
      </c>
      <c r="J49" s="82">
        <f t="shared" si="9"/>
        <v>944963000</v>
      </c>
      <c r="K49" s="82">
        <f t="shared" si="9"/>
        <v>509757000</v>
      </c>
      <c r="L49" s="82">
        <f t="shared" si="9"/>
        <v>480917000</v>
      </c>
      <c r="M49" s="82">
        <f t="shared" si="9"/>
        <v>506388000</v>
      </c>
      <c r="N49" s="82">
        <f t="shared" si="9"/>
        <v>1497062000</v>
      </c>
      <c r="O49" s="82">
        <f t="shared" si="9"/>
        <v>330472000</v>
      </c>
      <c r="P49" s="82">
        <f t="shared" si="9"/>
        <v>406258000</v>
      </c>
      <c r="Q49" s="82">
        <f t="shared" si="9"/>
        <v>521385000</v>
      </c>
      <c r="R49" s="82">
        <f t="shared" si="9"/>
        <v>1258115000</v>
      </c>
      <c r="S49" s="82">
        <f t="shared" si="9"/>
        <v>0</v>
      </c>
      <c r="T49" s="82">
        <f t="shared" si="9"/>
        <v>0</v>
      </c>
      <c r="U49" s="82">
        <f t="shared" si="9"/>
        <v>0</v>
      </c>
      <c r="V49" s="82">
        <f t="shared" si="9"/>
        <v>0</v>
      </c>
      <c r="W49" s="82">
        <f t="shared" si="9"/>
        <v>3700140000</v>
      </c>
      <c r="X49" s="82">
        <f t="shared" si="9"/>
        <v>5020299000</v>
      </c>
      <c r="Y49" s="82">
        <f t="shared" si="9"/>
        <v>-1320159000</v>
      </c>
      <c r="Z49" s="83">
        <f t="shared" si="5"/>
        <v>-26.296421786829825</v>
      </c>
      <c r="AA49" s="84">
        <f>SUM(AA41:AA48)</f>
        <v>6693732000</v>
      </c>
    </row>
    <row r="50" spans="1:27" ht="4.5" customHeight="1">
      <c r="A50" s="85"/>
      <c r="B50" s="38"/>
      <c r="C50" s="68"/>
      <c r="D50" s="69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2"/>
      <c r="AA50" s="71"/>
    </row>
    <row r="51" spans="1:27" ht="12.75">
      <c r="A51" s="86" t="s">
        <v>50</v>
      </c>
      <c r="B51" s="38"/>
      <c r="C51" s="68">
        <f aca="true" t="shared" si="10" ref="C51:Y51">SUM(C57:C61)</f>
        <v>2892428006</v>
      </c>
      <c r="D51" s="69">
        <f t="shared" si="10"/>
        <v>0</v>
      </c>
      <c r="E51" s="70">
        <f t="shared" si="10"/>
        <v>3527696032</v>
      </c>
      <c r="F51" s="70">
        <f t="shared" si="10"/>
        <v>3518739854</v>
      </c>
      <c r="G51" s="70">
        <f t="shared" si="10"/>
        <v>80414768</v>
      </c>
      <c r="H51" s="70">
        <f t="shared" si="10"/>
        <v>164067250</v>
      </c>
      <c r="I51" s="70">
        <f t="shared" si="10"/>
        <v>138560538</v>
      </c>
      <c r="J51" s="70">
        <f t="shared" si="10"/>
        <v>383042556</v>
      </c>
      <c r="K51" s="70">
        <f t="shared" si="10"/>
        <v>162946200</v>
      </c>
      <c r="L51" s="70">
        <f t="shared" si="10"/>
        <v>201544724</v>
      </c>
      <c r="M51" s="70">
        <f t="shared" si="10"/>
        <v>224587714</v>
      </c>
      <c r="N51" s="70">
        <f t="shared" si="10"/>
        <v>589078638</v>
      </c>
      <c r="O51" s="70">
        <f t="shared" si="10"/>
        <v>171530359</v>
      </c>
      <c r="P51" s="70">
        <f t="shared" si="10"/>
        <v>228746252</v>
      </c>
      <c r="Q51" s="70">
        <f t="shared" si="10"/>
        <v>285218155</v>
      </c>
      <c r="R51" s="70">
        <f t="shared" si="10"/>
        <v>685494766</v>
      </c>
      <c r="S51" s="70">
        <f t="shared" si="10"/>
        <v>0</v>
      </c>
      <c r="T51" s="70">
        <f t="shared" si="10"/>
        <v>0</v>
      </c>
      <c r="U51" s="70">
        <f t="shared" si="10"/>
        <v>0</v>
      </c>
      <c r="V51" s="70">
        <f t="shared" si="10"/>
        <v>0</v>
      </c>
      <c r="W51" s="70">
        <f t="shared" si="10"/>
        <v>1657615960</v>
      </c>
      <c r="X51" s="70">
        <f t="shared" si="10"/>
        <v>2639054891</v>
      </c>
      <c r="Y51" s="70">
        <f t="shared" si="10"/>
        <v>-981438931</v>
      </c>
      <c r="Z51" s="72">
        <f>+IF(X51&lt;&gt;0,+(Y51/X51)*100,0)</f>
        <v>-37.189030601334316</v>
      </c>
      <c r="AA51" s="71">
        <f>SUM(AA57:AA61)</f>
        <v>3518739854</v>
      </c>
    </row>
    <row r="52" spans="1:27" ht="12.75">
      <c r="A52" s="87" t="s">
        <v>32</v>
      </c>
      <c r="B52" s="50"/>
      <c r="C52" s="9">
        <v>460190487</v>
      </c>
      <c r="D52" s="10"/>
      <c r="E52" s="11">
        <v>597208620</v>
      </c>
      <c r="F52" s="11">
        <v>427857926</v>
      </c>
      <c r="G52" s="11">
        <v>23823891</v>
      </c>
      <c r="H52" s="11">
        <v>26474089</v>
      </c>
      <c r="I52" s="11">
        <v>-15459667</v>
      </c>
      <c r="J52" s="11">
        <v>34838313</v>
      </c>
      <c r="K52" s="11">
        <v>53588435</v>
      </c>
      <c r="L52" s="11">
        <v>35308794</v>
      </c>
      <c r="M52" s="11">
        <v>27670674</v>
      </c>
      <c r="N52" s="11">
        <v>116567903</v>
      </c>
      <c r="O52" s="11">
        <v>27390083</v>
      </c>
      <c r="P52" s="11">
        <v>38565354</v>
      </c>
      <c r="Q52" s="11">
        <v>27994798</v>
      </c>
      <c r="R52" s="11">
        <v>93950235</v>
      </c>
      <c r="S52" s="11"/>
      <c r="T52" s="11"/>
      <c r="U52" s="11"/>
      <c r="V52" s="11"/>
      <c r="W52" s="11">
        <v>245356451</v>
      </c>
      <c r="X52" s="11">
        <v>320893445</v>
      </c>
      <c r="Y52" s="11">
        <v>-75536994</v>
      </c>
      <c r="Z52" s="2">
        <v>-23.54</v>
      </c>
      <c r="AA52" s="15">
        <v>427857926</v>
      </c>
    </row>
    <row r="53" spans="1:27" ht="12.75">
      <c r="A53" s="87" t="s">
        <v>33</v>
      </c>
      <c r="B53" s="50"/>
      <c r="C53" s="9">
        <v>683944832</v>
      </c>
      <c r="D53" s="10"/>
      <c r="E53" s="11">
        <v>1015796030</v>
      </c>
      <c r="F53" s="11">
        <v>1179019079</v>
      </c>
      <c r="G53" s="11">
        <v>21307243</v>
      </c>
      <c r="H53" s="11">
        <v>32080184</v>
      </c>
      <c r="I53" s="11">
        <v>56950782</v>
      </c>
      <c r="J53" s="11">
        <v>110338209</v>
      </c>
      <c r="K53" s="11">
        <v>16543391</v>
      </c>
      <c r="L53" s="11">
        <v>45839857</v>
      </c>
      <c r="M53" s="11">
        <v>46931732</v>
      </c>
      <c r="N53" s="11">
        <v>109314980</v>
      </c>
      <c r="O53" s="11">
        <v>39784103</v>
      </c>
      <c r="P53" s="11">
        <v>41176312</v>
      </c>
      <c r="Q53" s="11">
        <v>58014941</v>
      </c>
      <c r="R53" s="11">
        <v>138975356</v>
      </c>
      <c r="S53" s="11"/>
      <c r="T53" s="11"/>
      <c r="U53" s="11"/>
      <c r="V53" s="11"/>
      <c r="W53" s="11">
        <v>358628545</v>
      </c>
      <c r="X53" s="11">
        <v>884264309</v>
      </c>
      <c r="Y53" s="11">
        <v>-525635764</v>
      </c>
      <c r="Z53" s="2">
        <v>-59.44</v>
      </c>
      <c r="AA53" s="15">
        <v>1179019079</v>
      </c>
    </row>
    <row r="54" spans="1:27" ht="12.75">
      <c r="A54" s="87" t="s">
        <v>34</v>
      </c>
      <c r="B54" s="50"/>
      <c r="C54" s="9">
        <v>677486890</v>
      </c>
      <c r="D54" s="10"/>
      <c r="E54" s="11">
        <v>783645000</v>
      </c>
      <c r="F54" s="11">
        <v>701837002</v>
      </c>
      <c r="G54" s="11">
        <v>19557522</v>
      </c>
      <c r="H54" s="11">
        <v>42037798</v>
      </c>
      <c r="I54" s="11">
        <v>40438662</v>
      </c>
      <c r="J54" s="11">
        <v>102033982</v>
      </c>
      <c r="K54" s="11">
        <v>32970215</v>
      </c>
      <c r="L54" s="11">
        <v>31242818</v>
      </c>
      <c r="M54" s="11">
        <v>32680880</v>
      </c>
      <c r="N54" s="11">
        <v>96893913</v>
      </c>
      <c r="O54" s="11">
        <v>31731101</v>
      </c>
      <c r="P54" s="11">
        <v>52277576</v>
      </c>
      <c r="Q54" s="11">
        <v>31586345</v>
      </c>
      <c r="R54" s="11">
        <v>115595022</v>
      </c>
      <c r="S54" s="11"/>
      <c r="T54" s="11"/>
      <c r="U54" s="11"/>
      <c r="V54" s="11"/>
      <c r="W54" s="11">
        <v>314522917</v>
      </c>
      <c r="X54" s="11">
        <v>526377752</v>
      </c>
      <c r="Y54" s="11">
        <v>-211854835</v>
      </c>
      <c r="Z54" s="2">
        <v>-40.25</v>
      </c>
      <c r="AA54" s="15">
        <v>701837002</v>
      </c>
    </row>
    <row r="55" spans="1:27" ht="12.75">
      <c r="A55" s="87" t="s">
        <v>35</v>
      </c>
      <c r="B55" s="50"/>
      <c r="C55" s="9">
        <v>300139534</v>
      </c>
      <c r="D55" s="10"/>
      <c r="E55" s="11">
        <v>302601000</v>
      </c>
      <c r="F55" s="11">
        <v>309679459</v>
      </c>
      <c r="G55" s="11">
        <v>1125324</v>
      </c>
      <c r="H55" s="11">
        <v>14418457</v>
      </c>
      <c r="I55" s="11">
        <v>15438501</v>
      </c>
      <c r="J55" s="11">
        <v>30982282</v>
      </c>
      <c r="K55" s="11">
        <v>15035575</v>
      </c>
      <c r="L55" s="11">
        <v>26456385</v>
      </c>
      <c r="M55" s="11">
        <v>18101797</v>
      </c>
      <c r="N55" s="11">
        <v>59593757</v>
      </c>
      <c r="O55" s="11">
        <v>16018273</v>
      </c>
      <c r="P55" s="11">
        <v>26487569</v>
      </c>
      <c r="Q55" s="11">
        <v>29022018</v>
      </c>
      <c r="R55" s="11">
        <v>71527860</v>
      </c>
      <c r="S55" s="11"/>
      <c r="T55" s="11"/>
      <c r="U55" s="11"/>
      <c r="V55" s="11"/>
      <c r="W55" s="11">
        <v>162103899</v>
      </c>
      <c r="X55" s="11">
        <v>232259594</v>
      </c>
      <c r="Y55" s="11">
        <v>-70155695</v>
      </c>
      <c r="Z55" s="2">
        <v>-30.21</v>
      </c>
      <c r="AA55" s="15">
        <v>309679459</v>
      </c>
    </row>
    <row r="56" spans="1:27" ht="12.75">
      <c r="A56" s="87" t="s">
        <v>36</v>
      </c>
      <c r="B56" s="50"/>
      <c r="C56" s="9">
        <v>18179578</v>
      </c>
      <c r="D56" s="10"/>
      <c r="E56" s="11">
        <v>12004350</v>
      </c>
      <c r="F56" s="11">
        <v>12204350</v>
      </c>
      <c r="G56" s="11">
        <v>1974677</v>
      </c>
      <c r="H56" s="11">
        <v>20480035</v>
      </c>
      <c r="I56" s="11">
        <v>-10988639</v>
      </c>
      <c r="J56" s="11">
        <v>11466073</v>
      </c>
      <c r="K56" s="11">
        <v>2284557</v>
      </c>
      <c r="L56" s="11">
        <v>3965307</v>
      </c>
      <c r="M56" s="11">
        <v>1849962</v>
      </c>
      <c r="N56" s="11">
        <v>8099826</v>
      </c>
      <c r="O56" s="11">
        <v>2149263</v>
      </c>
      <c r="P56" s="11">
        <v>4328148</v>
      </c>
      <c r="Q56" s="11">
        <v>3882042</v>
      </c>
      <c r="R56" s="11">
        <v>10359453</v>
      </c>
      <c r="S56" s="11"/>
      <c r="T56" s="11"/>
      <c r="U56" s="11"/>
      <c r="V56" s="11"/>
      <c r="W56" s="11">
        <v>29925352</v>
      </c>
      <c r="X56" s="11">
        <v>9153263</v>
      </c>
      <c r="Y56" s="11">
        <v>20772089</v>
      </c>
      <c r="Z56" s="2">
        <v>226.94</v>
      </c>
      <c r="AA56" s="15">
        <v>12204350</v>
      </c>
    </row>
    <row r="57" spans="1:27" ht="12.75">
      <c r="A57" s="88" t="s">
        <v>37</v>
      </c>
      <c r="B57" s="50"/>
      <c r="C57" s="52">
        <f aca="true" t="shared" si="11" ref="C57:Y57">SUM(C52:C56)</f>
        <v>2139941321</v>
      </c>
      <c r="D57" s="53">
        <f t="shared" si="11"/>
        <v>0</v>
      </c>
      <c r="E57" s="54">
        <f t="shared" si="11"/>
        <v>2711255000</v>
      </c>
      <c r="F57" s="54">
        <f t="shared" si="11"/>
        <v>2630597816</v>
      </c>
      <c r="G57" s="54">
        <f t="shared" si="11"/>
        <v>67788657</v>
      </c>
      <c r="H57" s="54">
        <f t="shared" si="11"/>
        <v>135490563</v>
      </c>
      <c r="I57" s="54">
        <f t="shared" si="11"/>
        <v>86379639</v>
      </c>
      <c r="J57" s="54">
        <f t="shared" si="11"/>
        <v>289658859</v>
      </c>
      <c r="K57" s="54">
        <f t="shared" si="11"/>
        <v>120422173</v>
      </c>
      <c r="L57" s="54">
        <f t="shared" si="11"/>
        <v>142813161</v>
      </c>
      <c r="M57" s="54">
        <f t="shared" si="11"/>
        <v>127235045</v>
      </c>
      <c r="N57" s="54">
        <f t="shared" si="11"/>
        <v>390470379</v>
      </c>
      <c r="O57" s="54">
        <f t="shared" si="11"/>
        <v>117072823</v>
      </c>
      <c r="P57" s="54">
        <f t="shared" si="11"/>
        <v>162834959</v>
      </c>
      <c r="Q57" s="54">
        <f t="shared" si="11"/>
        <v>150500144</v>
      </c>
      <c r="R57" s="54">
        <f t="shared" si="11"/>
        <v>430407926</v>
      </c>
      <c r="S57" s="54">
        <f t="shared" si="11"/>
        <v>0</v>
      </c>
      <c r="T57" s="54">
        <f t="shared" si="11"/>
        <v>0</v>
      </c>
      <c r="U57" s="54">
        <f t="shared" si="11"/>
        <v>0</v>
      </c>
      <c r="V57" s="54">
        <f t="shared" si="11"/>
        <v>0</v>
      </c>
      <c r="W57" s="54">
        <f t="shared" si="11"/>
        <v>1110537164</v>
      </c>
      <c r="X57" s="54">
        <f t="shared" si="11"/>
        <v>1972948363</v>
      </c>
      <c r="Y57" s="54">
        <f t="shared" si="11"/>
        <v>-862411199</v>
      </c>
      <c r="Z57" s="55">
        <f>+IF(X57&lt;&gt;0,+(Y57/X57)*100,0)</f>
        <v>-43.71179779326034</v>
      </c>
      <c r="AA57" s="56">
        <f>SUM(AA52:AA56)</f>
        <v>2630597816</v>
      </c>
    </row>
    <row r="58" spans="1:27" ht="12.75">
      <c r="A58" s="89" t="s">
        <v>38</v>
      </c>
      <c r="B58" s="38"/>
      <c r="C58" s="9">
        <v>234076514</v>
      </c>
      <c r="D58" s="10"/>
      <c r="E58" s="11">
        <v>257078002</v>
      </c>
      <c r="F58" s="11">
        <v>285282023</v>
      </c>
      <c r="G58" s="11">
        <v>1949723</v>
      </c>
      <c r="H58" s="11">
        <v>7328483</v>
      </c>
      <c r="I58" s="11">
        <v>10002637</v>
      </c>
      <c r="J58" s="11">
        <v>19280843</v>
      </c>
      <c r="K58" s="11">
        <v>13208231</v>
      </c>
      <c r="L58" s="11">
        <v>6638697</v>
      </c>
      <c r="M58" s="11">
        <v>17649133</v>
      </c>
      <c r="N58" s="11">
        <v>37496061</v>
      </c>
      <c r="O58" s="11">
        <v>14588861</v>
      </c>
      <c r="P58" s="11">
        <v>18635997</v>
      </c>
      <c r="Q58" s="11">
        <v>18567704</v>
      </c>
      <c r="R58" s="11">
        <v>51792562</v>
      </c>
      <c r="S58" s="11"/>
      <c r="T58" s="11"/>
      <c r="U58" s="11"/>
      <c r="V58" s="11"/>
      <c r="W58" s="11">
        <v>108569466</v>
      </c>
      <c r="X58" s="11">
        <v>213961517</v>
      </c>
      <c r="Y58" s="11">
        <v>-105392051</v>
      </c>
      <c r="Z58" s="2">
        <v>-49.26</v>
      </c>
      <c r="AA58" s="15">
        <v>285282023</v>
      </c>
    </row>
    <row r="59" spans="1:27" ht="12.75">
      <c r="A59" s="89" t="s">
        <v>39</v>
      </c>
      <c r="B59" s="38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2.75">
      <c r="A60" s="89" t="s">
        <v>40</v>
      </c>
      <c r="B60" s="38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2.75">
      <c r="A61" s="89" t="s">
        <v>41</v>
      </c>
      <c r="B61" s="38" t="s">
        <v>51</v>
      </c>
      <c r="C61" s="9">
        <v>518410171</v>
      </c>
      <c r="D61" s="10"/>
      <c r="E61" s="11">
        <v>559363030</v>
      </c>
      <c r="F61" s="11">
        <v>602860015</v>
      </c>
      <c r="G61" s="11">
        <v>10676388</v>
      </c>
      <c r="H61" s="11">
        <v>21248204</v>
      </c>
      <c r="I61" s="11">
        <v>42178262</v>
      </c>
      <c r="J61" s="11">
        <v>74102854</v>
      </c>
      <c r="K61" s="11">
        <v>29315796</v>
      </c>
      <c r="L61" s="11">
        <v>52092866</v>
      </c>
      <c r="M61" s="11">
        <v>79703536</v>
      </c>
      <c r="N61" s="11">
        <v>161112198</v>
      </c>
      <c r="O61" s="11">
        <v>39868675</v>
      </c>
      <c r="P61" s="11">
        <v>47275296</v>
      </c>
      <c r="Q61" s="11">
        <v>116150307</v>
      </c>
      <c r="R61" s="11">
        <v>203294278</v>
      </c>
      <c r="S61" s="11"/>
      <c r="T61" s="11"/>
      <c r="U61" s="11"/>
      <c r="V61" s="11"/>
      <c r="W61" s="11">
        <v>438509330</v>
      </c>
      <c r="X61" s="11">
        <v>452145011</v>
      </c>
      <c r="Y61" s="11">
        <v>-13635681</v>
      </c>
      <c r="Z61" s="2">
        <v>-3.02</v>
      </c>
      <c r="AA61" s="15">
        <v>602860015</v>
      </c>
    </row>
    <row r="62" spans="1:27" ht="4.5" customHeight="1">
      <c r="A62" s="90"/>
      <c r="B62" s="91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92"/>
      <c r="B63" s="93"/>
      <c r="C63" s="94"/>
      <c r="D63" s="40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5"/>
      <c r="AA63" s="43"/>
    </row>
    <row r="64" spans="1:27" ht="12.75">
      <c r="A64" s="95" t="s">
        <v>52</v>
      </c>
      <c r="B64" s="96"/>
      <c r="C64" s="97"/>
      <c r="D64" s="98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2"/>
      <c r="AA64" s="100"/>
    </row>
    <row r="65" spans="1:27" ht="12.75">
      <c r="A65" s="89" t="s">
        <v>53</v>
      </c>
      <c r="B65" s="96"/>
      <c r="C65" s="9">
        <v>158719322</v>
      </c>
      <c r="D65" s="10"/>
      <c r="E65" s="11">
        <v>660367262</v>
      </c>
      <c r="F65" s="11">
        <v>660367262</v>
      </c>
      <c r="G65" s="11"/>
      <c r="H65" s="11">
        <v>7437</v>
      </c>
      <c r="I65" s="11">
        <v>679952</v>
      </c>
      <c r="J65" s="11">
        <v>687389</v>
      </c>
      <c r="K65" s="11">
        <v>1245535</v>
      </c>
      <c r="L65" s="11">
        <v>10480795</v>
      </c>
      <c r="M65" s="11">
        <v>54773747</v>
      </c>
      <c r="N65" s="11">
        <v>66500077</v>
      </c>
      <c r="O65" s="11">
        <v>8324316</v>
      </c>
      <c r="P65" s="11">
        <v>35857754</v>
      </c>
      <c r="Q65" s="11">
        <v>47315409</v>
      </c>
      <c r="R65" s="11">
        <v>91497479</v>
      </c>
      <c r="S65" s="11"/>
      <c r="T65" s="11"/>
      <c r="U65" s="11"/>
      <c r="V65" s="11"/>
      <c r="W65" s="11">
        <v>158684945</v>
      </c>
      <c r="X65" s="11">
        <v>495275447</v>
      </c>
      <c r="Y65" s="11">
        <v>-336590502</v>
      </c>
      <c r="Z65" s="2">
        <v>-67.96</v>
      </c>
      <c r="AA65" s="15"/>
    </row>
    <row r="66" spans="1:27" ht="12.75">
      <c r="A66" s="89" t="s">
        <v>54</v>
      </c>
      <c r="B66" s="96"/>
      <c r="C66" s="12">
        <v>51207000</v>
      </c>
      <c r="D66" s="13"/>
      <c r="E66" s="14">
        <v>138315875</v>
      </c>
      <c r="F66" s="14">
        <v>138315875</v>
      </c>
      <c r="G66" s="14">
        <v>787779</v>
      </c>
      <c r="H66" s="14">
        <v>1285181</v>
      </c>
      <c r="I66" s="14">
        <v>1658718</v>
      </c>
      <c r="J66" s="14">
        <v>3731678</v>
      </c>
      <c r="K66" s="14">
        <v>20355794</v>
      </c>
      <c r="L66" s="14">
        <v>5294351</v>
      </c>
      <c r="M66" s="14">
        <v>1830487</v>
      </c>
      <c r="N66" s="14">
        <v>27480632</v>
      </c>
      <c r="O66" s="14">
        <v>4239351</v>
      </c>
      <c r="P66" s="14">
        <v>4294152</v>
      </c>
      <c r="Q66" s="14">
        <v>25340492</v>
      </c>
      <c r="R66" s="14">
        <v>33873995</v>
      </c>
      <c r="S66" s="14"/>
      <c r="T66" s="14"/>
      <c r="U66" s="14"/>
      <c r="V66" s="14"/>
      <c r="W66" s="14">
        <v>65086305</v>
      </c>
      <c r="X66" s="14">
        <v>103736906</v>
      </c>
      <c r="Y66" s="14">
        <v>-38650601</v>
      </c>
      <c r="Z66" s="2">
        <v>-37.26</v>
      </c>
      <c r="AA66" s="22"/>
    </row>
    <row r="67" spans="1:27" ht="12.75">
      <c r="A67" s="89" t="s">
        <v>55</v>
      </c>
      <c r="B67" s="96"/>
      <c r="C67" s="9">
        <v>2660204032</v>
      </c>
      <c r="D67" s="10"/>
      <c r="E67" s="11">
        <v>2452996616</v>
      </c>
      <c r="F67" s="11">
        <v>2443699816</v>
      </c>
      <c r="G67" s="11">
        <v>79617999</v>
      </c>
      <c r="H67" s="11">
        <v>161297468</v>
      </c>
      <c r="I67" s="11">
        <v>136195488</v>
      </c>
      <c r="J67" s="11">
        <v>377110955</v>
      </c>
      <c r="K67" s="11">
        <v>139659888</v>
      </c>
      <c r="L67" s="11">
        <v>185743697</v>
      </c>
      <c r="M67" s="11">
        <v>167287541</v>
      </c>
      <c r="N67" s="11">
        <v>492691126</v>
      </c>
      <c r="O67" s="11">
        <v>158560769</v>
      </c>
      <c r="P67" s="11">
        <v>176493905</v>
      </c>
      <c r="Q67" s="11">
        <v>182286118</v>
      </c>
      <c r="R67" s="11">
        <v>517340792</v>
      </c>
      <c r="S67" s="11"/>
      <c r="T67" s="11"/>
      <c r="U67" s="11"/>
      <c r="V67" s="11"/>
      <c r="W67" s="11">
        <v>1387142873</v>
      </c>
      <c r="X67" s="11">
        <v>1832774862</v>
      </c>
      <c r="Y67" s="11">
        <v>-445631989</v>
      </c>
      <c r="Z67" s="2">
        <v>-24.31</v>
      </c>
      <c r="AA67" s="15"/>
    </row>
    <row r="68" spans="1:27" ht="12.75">
      <c r="A68" s="89" t="s">
        <v>56</v>
      </c>
      <c r="B68" s="96"/>
      <c r="C68" s="9">
        <v>22297652</v>
      </c>
      <c r="D68" s="10"/>
      <c r="E68" s="11">
        <v>276019686</v>
      </c>
      <c r="F68" s="11">
        <v>276019686</v>
      </c>
      <c r="G68" s="11">
        <v>8990</v>
      </c>
      <c r="H68" s="11">
        <v>1477164</v>
      </c>
      <c r="I68" s="11">
        <v>26380</v>
      </c>
      <c r="J68" s="11">
        <v>1512534</v>
      </c>
      <c r="K68" s="11">
        <v>1684983</v>
      </c>
      <c r="L68" s="11">
        <v>25881</v>
      </c>
      <c r="M68" s="11">
        <v>695949</v>
      </c>
      <c r="N68" s="11">
        <v>2406813</v>
      </c>
      <c r="O68" s="11">
        <v>405923</v>
      </c>
      <c r="P68" s="11">
        <v>12100441</v>
      </c>
      <c r="Q68" s="11">
        <v>30276136</v>
      </c>
      <c r="R68" s="11">
        <v>42782500</v>
      </c>
      <c r="S68" s="11"/>
      <c r="T68" s="11"/>
      <c r="U68" s="11"/>
      <c r="V68" s="11"/>
      <c r="W68" s="11">
        <v>46701847</v>
      </c>
      <c r="X68" s="11">
        <v>207014765</v>
      </c>
      <c r="Y68" s="11">
        <v>-160312918</v>
      </c>
      <c r="Z68" s="2">
        <v>-77.44</v>
      </c>
      <c r="AA68" s="15"/>
    </row>
    <row r="69" spans="1:27" ht="12.75">
      <c r="A69" s="101" t="s">
        <v>57</v>
      </c>
      <c r="B69" s="79"/>
      <c r="C69" s="80">
        <f aca="true" t="shared" si="12" ref="C69:Y69">SUM(C65:C68)</f>
        <v>2892428006</v>
      </c>
      <c r="D69" s="81">
        <f t="shared" si="12"/>
        <v>0</v>
      </c>
      <c r="E69" s="82">
        <f t="shared" si="12"/>
        <v>3527699439</v>
      </c>
      <c r="F69" s="82">
        <f t="shared" si="12"/>
        <v>3518402639</v>
      </c>
      <c r="G69" s="82">
        <f t="shared" si="12"/>
        <v>80414768</v>
      </c>
      <c r="H69" s="82">
        <f t="shared" si="12"/>
        <v>164067250</v>
      </c>
      <c r="I69" s="82">
        <f t="shared" si="12"/>
        <v>138560538</v>
      </c>
      <c r="J69" s="82">
        <f t="shared" si="12"/>
        <v>383042556</v>
      </c>
      <c r="K69" s="82">
        <f t="shared" si="12"/>
        <v>162946200</v>
      </c>
      <c r="L69" s="82">
        <f t="shared" si="12"/>
        <v>201544724</v>
      </c>
      <c r="M69" s="82">
        <f t="shared" si="12"/>
        <v>224587724</v>
      </c>
      <c r="N69" s="82">
        <f t="shared" si="12"/>
        <v>589078648</v>
      </c>
      <c r="O69" s="82">
        <f t="shared" si="12"/>
        <v>171530359</v>
      </c>
      <c r="P69" s="82">
        <f t="shared" si="12"/>
        <v>228746252</v>
      </c>
      <c r="Q69" s="82">
        <f t="shared" si="12"/>
        <v>285218155</v>
      </c>
      <c r="R69" s="82">
        <f t="shared" si="12"/>
        <v>685494766</v>
      </c>
      <c r="S69" s="82">
        <f t="shared" si="12"/>
        <v>0</v>
      </c>
      <c r="T69" s="82">
        <f t="shared" si="12"/>
        <v>0</v>
      </c>
      <c r="U69" s="82">
        <f t="shared" si="12"/>
        <v>0</v>
      </c>
      <c r="V69" s="82">
        <f t="shared" si="12"/>
        <v>0</v>
      </c>
      <c r="W69" s="82">
        <f t="shared" si="12"/>
        <v>1657615970</v>
      </c>
      <c r="X69" s="82">
        <f t="shared" si="12"/>
        <v>2638801980</v>
      </c>
      <c r="Y69" s="82">
        <f t="shared" si="12"/>
        <v>-981186010</v>
      </c>
      <c r="Z69" s="83">
        <f>+IF(X69&lt;&gt;0,+(Y69/X69)*100,0)</f>
        <v>-37.18301022344996</v>
      </c>
      <c r="AA69" s="84">
        <f>SUM(AA65:AA68)</f>
        <v>0</v>
      </c>
    </row>
    <row r="70" spans="1:27" ht="12.75">
      <c r="A70" s="6" t="s">
        <v>66</v>
      </c>
      <c r="B70" s="102"/>
      <c r="C70" s="102"/>
      <c r="D70" s="102"/>
      <c r="E70" s="102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</row>
    <row r="71" spans="1:27" ht="12.75">
      <c r="A71" s="7" t="s">
        <v>67</v>
      </c>
      <c r="B71" s="102"/>
      <c r="C71" s="102"/>
      <c r="D71" s="102"/>
      <c r="E71" s="102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2.75">
      <c r="A72" s="7" t="s">
        <v>68</v>
      </c>
      <c r="B72" s="102"/>
      <c r="C72" s="102"/>
      <c r="D72" s="102"/>
      <c r="E72" s="102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2.75">
      <c r="A73" s="8" t="s">
        <v>69</v>
      </c>
      <c r="B73" s="102"/>
      <c r="C73" s="102"/>
      <c r="D73" s="102"/>
      <c r="E73" s="102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2.75">
      <c r="A74" s="102"/>
      <c r="B74" s="102"/>
      <c r="C74" s="102"/>
      <c r="D74" s="102"/>
      <c r="E74" s="102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5" t="s">
        <v>64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</row>
    <row r="2" spans="1:27" ht="24.75" customHeight="1">
      <c r="A2" s="26" t="s">
        <v>1</v>
      </c>
      <c r="B2" s="1" t="s">
        <v>71</v>
      </c>
      <c r="C2" s="27" t="s">
        <v>2</v>
      </c>
      <c r="D2" s="28" t="s">
        <v>3</v>
      </c>
      <c r="E2" s="29" t="s">
        <v>4</v>
      </c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7"/>
    </row>
    <row r="3" spans="1:27" ht="24.75" customHeight="1">
      <c r="A3" s="30" t="s">
        <v>5</v>
      </c>
      <c r="B3" s="31" t="s">
        <v>70</v>
      </c>
      <c r="C3" s="32" t="s">
        <v>6</v>
      </c>
      <c r="D3" s="33" t="s">
        <v>6</v>
      </c>
      <c r="E3" s="34" t="s">
        <v>7</v>
      </c>
      <c r="F3" s="35" t="s">
        <v>8</v>
      </c>
      <c r="G3" s="36" t="s">
        <v>9</v>
      </c>
      <c r="H3" s="34" t="s">
        <v>10</v>
      </c>
      <c r="I3" s="34" t="s">
        <v>11</v>
      </c>
      <c r="J3" s="35" t="s">
        <v>12</v>
      </c>
      <c r="K3" s="36" t="s">
        <v>13</v>
      </c>
      <c r="L3" s="34" t="s">
        <v>14</v>
      </c>
      <c r="M3" s="34" t="s">
        <v>15</v>
      </c>
      <c r="N3" s="35" t="s">
        <v>16</v>
      </c>
      <c r="O3" s="36" t="s">
        <v>17</v>
      </c>
      <c r="P3" s="34" t="s">
        <v>18</v>
      </c>
      <c r="Q3" s="36" t="s">
        <v>19</v>
      </c>
      <c r="R3" s="34" t="s">
        <v>20</v>
      </c>
      <c r="S3" s="34" t="s">
        <v>21</v>
      </c>
      <c r="T3" s="35" t="s">
        <v>22</v>
      </c>
      <c r="U3" s="36" t="s">
        <v>23</v>
      </c>
      <c r="V3" s="34" t="s">
        <v>24</v>
      </c>
      <c r="W3" s="34" t="s">
        <v>25</v>
      </c>
      <c r="X3" s="35" t="s">
        <v>26</v>
      </c>
      <c r="Y3" s="36" t="s">
        <v>27</v>
      </c>
      <c r="Z3" s="34" t="s">
        <v>28</v>
      </c>
      <c r="AA3" s="32" t="s">
        <v>29</v>
      </c>
    </row>
    <row r="4" spans="1:27" ht="12.75">
      <c r="A4" s="37" t="s">
        <v>30</v>
      </c>
      <c r="B4" s="38"/>
      <c r="C4" s="39"/>
      <c r="D4" s="40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2"/>
      <c r="AA4" s="43"/>
    </row>
    <row r="5" spans="1:27" ht="12.75">
      <c r="A5" s="44" t="s">
        <v>31</v>
      </c>
      <c r="B5" s="38"/>
      <c r="C5" s="39">
        <f aca="true" t="shared" si="0" ref="C5:Y5">SUM(C11:C18)</f>
        <v>3099460537</v>
      </c>
      <c r="D5" s="45">
        <f t="shared" si="0"/>
        <v>0</v>
      </c>
      <c r="E5" s="46">
        <f t="shared" si="0"/>
        <v>3598929235</v>
      </c>
      <c r="F5" s="46">
        <f t="shared" si="0"/>
        <v>3443501449</v>
      </c>
      <c r="G5" s="46">
        <f t="shared" si="0"/>
        <v>28430058</v>
      </c>
      <c r="H5" s="46">
        <f t="shared" si="0"/>
        <v>168418417</v>
      </c>
      <c r="I5" s="46">
        <f t="shared" si="0"/>
        <v>260223408</v>
      </c>
      <c r="J5" s="46">
        <f t="shared" si="0"/>
        <v>457071883</v>
      </c>
      <c r="K5" s="46">
        <f t="shared" si="0"/>
        <v>245282130</v>
      </c>
      <c r="L5" s="46">
        <f t="shared" si="0"/>
        <v>264015716</v>
      </c>
      <c r="M5" s="46">
        <f t="shared" si="0"/>
        <v>286647242</v>
      </c>
      <c r="N5" s="46">
        <f t="shared" si="0"/>
        <v>795945088</v>
      </c>
      <c r="O5" s="46">
        <f t="shared" si="0"/>
        <v>148629866</v>
      </c>
      <c r="P5" s="46">
        <f t="shared" si="0"/>
        <v>143542993</v>
      </c>
      <c r="Q5" s="46">
        <f t="shared" si="0"/>
        <v>410229103</v>
      </c>
      <c r="R5" s="46">
        <f t="shared" si="0"/>
        <v>702401962</v>
      </c>
      <c r="S5" s="46">
        <f t="shared" si="0"/>
        <v>0</v>
      </c>
      <c r="T5" s="46">
        <f t="shared" si="0"/>
        <v>0</v>
      </c>
      <c r="U5" s="46">
        <f t="shared" si="0"/>
        <v>0</v>
      </c>
      <c r="V5" s="46">
        <f t="shared" si="0"/>
        <v>0</v>
      </c>
      <c r="W5" s="46">
        <f t="shared" si="0"/>
        <v>1955418933</v>
      </c>
      <c r="X5" s="46">
        <f t="shared" si="0"/>
        <v>2582626088</v>
      </c>
      <c r="Y5" s="46">
        <f t="shared" si="0"/>
        <v>-627207155</v>
      </c>
      <c r="Z5" s="47">
        <f>+IF(X5&lt;&gt;0,+(Y5/X5)*100,0)</f>
        <v>-24.285635381531854</v>
      </c>
      <c r="AA5" s="48">
        <f>SUM(AA11:AA18)</f>
        <v>3443501449</v>
      </c>
    </row>
    <row r="6" spans="1:27" ht="12.75">
      <c r="A6" s="49" t="s">
        <v>32</v>
      </c>
      <c r="B6" s="50"/>
      <c r="C6" s="9">
        <v>691314860</v>
      </c>
      <c r="D6" s="10"/>
      <c r="E6" s="11">
        <v>820979739</v>
      </c>
      <c r="F6" s="11">
        <v>844508548</v>
      </c>
      <c r="G6" s="11">
        <v>-3156911</v>
      </c>
      <c r="H6" s="11">
        <v>60074907</v>
      </c>
      <c r="I6" s="11">
        <v>78593061</v>
      </c>
      <c r="J6" s="11">
        <v>135511057</v>
      </c>
      <c r="K6" s="11">
        <v>75845124</v>
      </c>
      <c r="L6" s="11">
        <v>93497497</v>
      </c>
      <c r="M6" s="11">
        <v>94641519</v>
      </c>
      <c r="N6" s="11">
        <v>263984140</v>
      </c>
      <c r="O6" s="11">
        <v>24625391</v>
      </c>
      <c r="P6" s="11">
        <v>54076081</v>
      </c>
      <c r="Q6" s="11">
        <v>59988456</v>
      </c>
      <c r="R6" s="11">
        <v>138689928</v>
      </c>
      <c r="S6" s="11"/>
      <c r="T6" s="11"/>
      <c r="U6" s="11"/>
      <c r="V6" s="11"/>
      <c r="W6" s="11">
        <v>538185125</v>
      </c>
      <c r="X6" s="11">
        <v>633381411</v>
      </c>
      <c r="Y6" s="11">
        <v>-95196286</v>
      </c>
      <c r="Z6" s="2">
        <v>-15.03</v>
      </c>
      <c r="AA6" s="15">
        <v>844508548</v>
      </c>
    </row>
    <row r="7" spans="1:27" ht="12.75">
      <c r="A7" s="49" t="s">
        <v>33</v>
      </c>
      <c r="B7" s="50"/>
      <c r="C7" s="9">
        <v>469844511</v>
      </c>
      <c r="D7" s="10"/>
      <c r="E7" s="11">
        <v>635891000</v>
      </c>
      <c r="F7" s="11">
        <v>550575010</v>
      </c>
      <c r="G7" s="11">
        <v>14623632</v>
      </c>
      <c r="H7" s="11">
        <v>31333109</v>
      </c>
      <c r="I7" s="11">
        <v>38076986</v>
      </c>
      <c r="J7" s="11">
        <v>84033727</v>
      </c>
      <c r="K7" s="11">
        <v>40703722</v>
      </c>
      <c r="L7" s="11">
        <v>45466355</v>
      </c>
      <c r="M7" s="11">
        <v>37289808</v>
      </c>
      <c r="N7" s="11">
        <v>123459885</v>
      </c>
      <c r="O7" s="11">
        <v>12737958</v>
      </c>
      <c r="P7" s="11">
        <v>38205480</v>
      </c>
      <c r="Q7" s="11">
        <v>69858359</v>
      </c>
      <c r="R7" s="11">
        <v>120801797</v>
      </c>
      <c r="S7" s="11"/>
      <c r="T7" s="11"/>
      <c r="U7" s="11"/>
      <c r="V7" s="11"/>
      <c r="W7" s="11">
        <v>328295409</v>
      </c>
      <c r="X7" s="11">
        <v>412931258</v>
      </c>
      <c r="Y7" s="11">
        <v>-84635849</v>
      </c>
      <c r="Z7" s="2">
        <v>-20.5</v>
      </c>
      <c r="AA7" s="15">
        <v>550575010</v>
      </c>
    </row>
    <row r="8" spans="1:27" ht="12.75">
      <c r="A8" s="49" t="s">
        <v>34</v>
      </c>
      <c r="B8" s="50"/>
      <c r="C8" s="9">
        <v>155591091</v>
      </c>
      <c r="D8" s="10"/>
      <c r="E8" s="11">
        <v>311421386</v>
      </c>
      <c r="F8" s="11">
        <v>252301325</v>
      </c>
      <c r="G8" s="11">
        <v>-1740262</v>
      </c>
      <c r="H8" s="11">
        <v>5804997</v>
      </c>
      <c r="I8" s="11">
        <v>7939413</v>
      </c>
      <c r="J8" s="11">
        <v>12004148</v>
      </c>
      <c r="K8" s="11">
        <v>6437513</v>
      </c>
      <c r="L8" s="11">
        <v>10508048</v>
      </c>
      <c r="M8" s="11">
        <v>67534146</v>
      </c>
      <c r="N8" s="11">
        <v>84479707</v>
      </c>
      <c r="O8" s="11">
        <v>2709219</v>
      </c>
      <c r="P8" s="11">
        <v>7426125</v>
      </c>
      <c r="Q8" s="11">
        <v>8693526</v>
      </c>
      <c r="R8" s="11">
        <v>18828870</v>
      </c>
      <c r="S8" s="11"/>
      <c r="T8" s="11"/>
      <c r="U8" s="11"/>
      <c r="V8" s="11"/>
      <c r="W8" s="11">
        <v>115312725</v>
      </c>
      <c r="X8" s="11">
        <v>189225994</v>
      </c>
      <c r="Y8" s="11">
        <v>-73913269</v>
      </c>
      <c r="Z8" s="2">
        <v>-39.06</v>
      </c>
      <c r="AA8" s="15">
        <v>252301325</v>
      </c>
    </row>
    <row r="9" spans="1:27" ht="12.75">
      <c r="A9" s="49" t="s">
        <v>35</v>
      </c>
      <c r="B9" s="50"/>
      <c r="C9" s="9">
        <v>221385217</v>
      </c>
      <c r="D9" s="10"/>
      <c r="E9" s="11">
        <v>261175099</v>
      </c>
      <c r="F9" s="11">
        <v>233018875</v>
      </c>
      <c r="G9" s="11">
        <v>12171190</v>
      </c>
      <c r="H9" s="11">
        <v>13362961</v>
      </c>
      <c r="I9" s="11">
        <v>21048875</v>
      </c>
      <c r="J9" s="11">
        <v>46583026</v>
      </c>
      <c r="K9" s="11">
        <v>14019083</v>
      </c>
      <c r="L9" s="11">
        <v>22603438</v>
      </c>
      <c r="M9" s="11">
        <v>15598105</v>
      </c>
      <c r="N9" s="11">
        <v>52220626</v>
      </c>
      <c r="O9" s="11">
        <v>9595397</v>
      </c>
      <c r="P9" s="11">
        <v>4084689</v>
      </c>
      <c r="Q9" s="11">
        <v>10108435</v>
      </c>
      <c r="R9" s="11">
        <v>23788521</v>
      </c>
      <c r="S9" s="11"/>
      <c r="T9" s="11"/>
      <c r="U9" s="11"/>
      <c r="V9" s="11"/>
      <c r="W9" s="11">
        <v>122592173</v>
      </c>
      <c r="X9" s="11">
        <v>174764156</v>
      </c>
      <c r="Y9" s="11">
        <v>-52171983</v>
      </c>
      <c r="Z9" s="2">
        <v>-29.85</v>
      </c>
      <c r="AA9" s="15">
        <v>233018875</v>
      </c>
    </row>
    <row r="10" spans="1:27" ht="12.75">
      <c r="A10" s="49" t="s">
        <v>36</v>
      </c>
      <c r="B10" s="50"/>
      <c r="C10" s="9">
        <v>331857611</v>
      </c>
      <c r="D10" s="10"/>
      <c r="E10" s="11">
        <v>359148759</v>
      </c>
      <c r="F10" s="11">
        <v>203918481</v>
      </c>
      <c r="G10" s="11">
        <v>-1481995</v>
      </c>
      <c r="H10" s="11">
        <v>5521766</v>
      </c>
      <c r="I10" s="11">
        <v>10022150</v>
      </c>
      <c r="J10" s="11">
        <v>14061921</v>
      </c>
      <c r="K10" s="11">
        <v>8392026</v>
      </c>
      <c r="L10" s="11">
        <v>4899033</v>
      </c>
      <c r="M10" s="11">
        <v>8829226</v>
      </c>
      <c r="N10" s="11">
        <v>22120285</v>
      </c>
      <c r="O10" s="11">
        <v>2533445</v>
      </c>
      <c r="P10" s="11">
        <v>3582393</v>
      </c>
      <c r="Q10" s="11">
        <v>14498507</v>
      </c>
      <c r="R10" s="11">
        <v>20614345</v>
      </c>
      <c r="S10" s="11"/>
      <c r="T10" s="11"/>
      <c r="U10" s="11"/>
      <c r="V10" s="11"/>
      <c r="W10" s="11">
        <v>56796551</v>
      </c>
      <c r="X10" s="11">
        <v>152938861</v>
      </c>
      <c r="Y10" s="11">
        <v>-96142310</v>
      </c>
      <c r="Z10" s="2">
        <v>-62.86</v>
      </c>
      <c r="AA10" s="15">
        <v>203918481</v>
      </c>
    </row>
    <row r="11" spans="1:27" ht="12.75">
      <c r="A11" s="51" t="s">
        <v>37</v>
      </c>
      <c r="B11" s="50"/>
      <c r="C11" s="52">
        <f aca="true" t="shared" si="1" ref="C11:Y11">SUM(C6:C10)</f>
        <v>1869993290</v>
      </c>
      <c r="D11" s="53">
        <f t="shared" si="1"/>
        <v>0</v>
      </c>
      <c r="E11" s="54">
        <f t="shared" si="1"/>
        <v>2388615983</v>
      </c>
      <c r="F11" s="54">
        <f t="shared" si="1"/>
        <v>2084322239</v>
      </c>
      <c r="G11" s="54">
        <f t="shared" si="1"/>
        <v>20415654</v>
      </c>
      <c r="H11" s="54">
        <f t="shared" si="1"/>
        <v>116097740</v>
      </c>
      <c r="I11" s="54">
        <f t="shared" si="1"/>
        <v>155680485</v>
      </c>
      <c r="J11" s="54">
        <f t="shared" si="1"/>
        <v>292193879</v>
      </c>
      <c r="K11" s="54">
        <f t="shared" si="1"/>
        <v>145397468</v>
      </c>
      <c r="L11" s="54">
        <f t="shared" si="1"/>
        <v>176974371</v>
      </c>
      <c r="M11" s="54">
        <f t="shared" si="1"/>
        <v>223892804</v>
      </c>
      <c r="N11" s="54">
        <f t="shared" si="1"/>
        <v>546264643</v>
      </c>
      <c r="O11" s="54">
        <f t="shared" si="1"/>
        <v>52201410</v>
      </c>
      <c r="P11" s="54">
        <f t="shared" si="1"/>
        <v>107374768</v>
      </c>
      <c r="Q11" s="54">
        <f t="shared" si="1"/>
        <v>163147283</v>
      </c>
      <c r="R11" s="54">
        <f t="shared" si="1"/>
        <v>322723461</v>
      </c>
      <c r="S11" s="54">
        <f t="shared" si="1"/>
        <v>0</v>
      </c>
      <c r="T11" s="54">
        <f t="shared" si="1"/>
        <v>0</v>
      </c>
      <c r="U11" s="54">
        <f t="shared" si="1"/>
        <v>0</v>
      </c>
      <c r="V11" s="54">
        <f t="shared" si="1"/>
        <v>0</v>
      </c>
      <c r="W11" s="54">
        <f t="shared" si="1"/>
        <v>1161181983</v>
      </c>
      <c r="X11" s="54">
        <f t="shared" si="1"/>
        <v>1563241680</v>
      </c>
      <c r="Y11" s="54">
        <f t="shared" si="1"/>
        <v>-402059697</v>
      </c>
      <c r="Z11" s="55">
        <f>+IF(X11&lt;&gt;0,+(Y11/X11)*100,0)</f>
        <v>-25.719612145960696</v>
      </c>
      <c r="AA11" s="56">
        <f>SUM(AA6:AA10)</f>
        <v>2084322239</v>
      </c>
    </row>
    <row r="12" spans="1:27" ht="12.75">
      <c r="A12" s="57" t="s">
        <v>38</v>
      </c>
      <c r="B12" s="38"/>
      <c r="C12" s="9">
        <v>79887938</v>
      </c>
      <c r="D12" s="10"/>
      <c r="E12" s="11">
        <v>96810098</v>
      </c>
      <c r="F12" s="11">
        <v>89736109</v>
      </c>
      <c r="G12" s="11">
        <v>1321144</v>
      </c>
      <c r="H12" s="11">
        <v>9504844</v>
      </c>
      <c r="I12" s="11">
        <v>2969938</v>
      </c>
      <c r="J12" s="11">
        <v>13795926</v>
      </c>
      <c r="K12" s="11">
        <v>2188995</v>
      </c>
      <c r="L12" s="11">
        <v>4892342</v>
      </c>
      <c r="M12" s="11">
        <v>8201916</v>
      </c>
      <c r="N12" s="11">
        <v>15283253</v>
      </c>
      <c r="O12" s="11">
        <v>2159403</v>
      </c>
      <c r="P12" s="11">
        <v>4639018</v>
      </c>
      <c r="Q12" s="11">
        <v>7337071</v>
      </c>
      <c r="R12" s="11">
        <v>14135492</v>
      </c>
      <c r="S12" s="11"/>
      <c r="T12" s="11"/>
      <c r="U12" s="11"/>
      <c r="V12" s="11"/>
      <c r="W12" s="11">
        <v>43214671</v>
      </c>
      <c r="X12" s="11">
        <v>67302082</v>
      </c>
      <c r="Y12" s="11">
        <v>-24087411</v>
      </c>
      <c r="Z12" s="2">
        <v>-35.79</v>
      </c>
      <c r="AA12" s="15">
        <v>89736109</v>
      </c>
    </row>
    <row r="13" spans="1:27" ht="12.75">
      <c r="A13" s="57" t="s">
        <v>39</v>
      </c>
      <c r="B13" s="38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2.75">
      <c r="A14" s="57" t="s">
        <v>40</v>
      </c>
      <c r="B14" s="38"/>
      <c r="C14" s="9">
        <v>53319291</v>
      </c>
      <c r="D14" s="10"/>
      <c r="E14" s="11">
        <v>650000</v>
      </c>
      <c r="F14" s="11">
        <v>81144</v>
      </c>
      <c r="G14" s="11"/>
      <c r="H14" s="11"/>
      <c r="I14" s="11">
        <v>1520973</v>
      </c>
      <c r="J14" s="11">
        <v>1520973</v>
      </c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>
        <v>1520973</v>
      </c>
      <c r="X14" s="11">
        <v>60858</v>
      </c>
      <c r="Y14" s="11">
        <v>1460115</v>
      </c>
      <c r="Z14" s="2">
        <v>2399.22</v>
      </c>
      <c r="AA14" s="15">
        <v>81144</v>
      </c>
    </row>
    <row r="15" spans="1:27" ht="12.75">
      <c r="A15" s="57" t="s">
        <v>41</v>
      </c>
      <c r="B15" s="38" t="s">
        <v>42</v>
      </c>
      <c r="C15" s="9">
        <v>1095765396</v>
      </c>
      <c r="D15" s="10"/>
      <c r="E15" s="11">
        <v>1112853154</v>
      </c>
      <c r="F15" s="11">
        <v>1268861957</v>
      </c>
      <c r="G15" s="11">
        <v>6693260</v>
      </c>
      <c r="H15" s="11">
        <v>42815833</v>
      </c>
      <c r="I15" s="11">
        <v>100052012</v>
      </c>
      <c r="J15" s="11">
        <v>149561105</v>
      </c>
      <c r="K15" s="11">
        <v>97695667</v>
      </c>
      <c r="L15" s="11">
        <v>82149003</v>
      </c>
      <c r="M15" s="11">
        <v>54552522</v>
      </c>
      <c r="N15" s="11">
        <v>234397192</v>
      </c>
      <c r="O15" s="11">
        <v>94269053</v>
      </c>
      <c r="P15" s="11">
        <v>31529207</v>
      </c>
      <c r="Q15" s="11">
        <v>239603309</v>
      </c>
      <c r="R15" s="11">
        <v>365401569</v>
      </c>
      <c r="S15" s="11"/>
      <c r="T15" s="11"/>
      <c r="U15" s="11"/>
      <c r="V15" s="11"/>
      <c r="W15" s="11">
        <v>749359866</v>
      </c>
      <c r="X15" s="11">
        <v>951646468</v>
      </c>
      <c r="Y15" s="11">
        <v>-202286602</v>
      </c>
      <c r="Z15" s="2">
        <v>-21.26</v>
      </c>
      <c r="AA15" s="15">
        <v>1268861957</v>
      </c>
    </row>
    <row r="16" spans="1:27" ht="12.75">
      <c r="A16" s="58" t="s">
        <v>43</v>
      </c>
      <c r="B16" s="59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2.75">
      <c r="A17" s="57" t="s">
        <v>44</v>
      </c>
      <c r="B17" s="38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2.75">
      <c r="A18" s="57" t="s">
        <v>45</v>
      </c>
      <c r="B18" s="38"/>
      <c r="C18" s="16">
        <v>494622</v>
      </c>
      <c r="D18" s="17"/>
      <c r="E18" s="18"/>
      <c r="F18" s="18">
        <v>500000</v>
      </c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>
        <v>141440</v>
      </c>
      <c r="R18" s="18">
        <v>141440</v>
      </c>
      <c r="S18" s="18"/>
      <c r="T18" s="18"/>
      <c r="U18" s="18"/>
      <c r="V18" s="18"/>
      <c r="W18" s="18">
        <v>141440</v>
      </c>
      <c r="X18" s="18">
        <v>375000</v>
      </c>
      <c r="Y18" s="18">
        <v>-233560</v>
      </c>
      <c r="Z18" s="3">
        <v>-62.28</v>
      </c>
      <c r="AA18" s="23">
        <v>500000</v>
      </c>
    </row>
    <row r="19" spans="1:27" ht="4.5" customHeight="1">
      <c r="A19" s="60"/>
      <c r="B19" s="38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2.75">
      <c r="A20" s="44" t="s">
        <v>46</v>
      </c>
      <c r="B20" s="38"/>
      <c r="C20" s="61">
        <f aca="true" t="shared" si="2" ref="C20:Y20">SUM(C26:C33)</f>
        <v>2834886582</v>
      </c>
      <c r="D20" s="62">
        <f t="shared" si="2"/>
        <v>0</v>
      </c>
      <c r="E20" s="63">
        <f t="shared" si="2"/>
        <v>3175326921</v>
      </c>
      <c r="F20" s="63">
        <f t="shared" si="2"/>
        <v>3327853263</v>
      </c>
      <c r="G20" s="63">
        <f t="shared" si="2"/>
        <v>35246054</v>
      </c>
      <c r="H20" s="63">
        <f t="shared" si="2"/>
        <v>156278950</v>
      </c>
      <c r="I20" s="63">
        <f t="shared" si="2"/>
        <v>193996449</v>
      </c>
      <c r="J20" s="63">
        <f t="shared" si="2"/>
        <v>385521453</v>
      </c>
      <c r="K20" s="63">
        <f t="shared" si="2"/>
        <v>243952654</v>
      </c>
      <c r="L20" s="63">
        <f t="shared" si="2"/>
        <v>247341150</v>
      </c>
      <c r="M20" s="63">
        <f t="shared" si="2"/>
        <v>231429775</v>
      </c>
      <c r="N20" s="63">
        <f t="shared" si="2"/>
        <v>722723579</v>
      </c>
      <c r="O20" s="63">
        <f t="shared" si="2"/>
        <v>120462647</v>
      </c>
      <c r="P20" s="63">
        <f t="shared" si="2"/>
        <v>218396198</v>
      </c>
      <c r="Q20" s="63">
        <f t="shared" si="2"/>
        <v>300496807</v>
      </c>
      <c r="R20" s="63">
        <f t="shared" si="2"/>
        <v>639355652</v>
      </c>
      <c r="S20" s="63">
        <f t="shared" si="2"/>
        <v>0</v>
      </c>
      <c r="T20" s="63">
        <f t="shared" si="2"/>
        <v>0</v>
      </c>
      <c r="U20" s="63">
        <f t="shared" si="2"/>
        <v>0</v>
      </c>
      <c r="V20" s="63">
        <f t="shared" si="2"/>
        <v>0</v>
      </c>
      <c r="W20" s="63">
        <f t="shared" si="2"/>
        <v>1747600684</v>
      </c>
      <c r="X20" s="63">
        <f t="shared" si="2"/>
        <v>2495889947</v>
      </c>
      <c r="Y20" s="63">
        <f t="shared" si="2"/>
        <v>-748289263</v>
      </c>
      <c r="Z20" s="64">
        <f>+IF(X20&lt;&gt;0,+(Y20/X20)*100,0)</f>
        <v>-29.980859688922813</v>
      </c>
      <c r="AA20" s="65">
        <f>SUM(AA26:AA33)</f>
        <v>3327853263</v>
      </c>
    </row>
    <row r="21" spans="1:27" ht="12.75">
      <c r="A21" s="49" t="s">
        <v>32</v>
      </c>
      <c r="B21" s="50"/>
      <c r="C21" s="9">
        <v>489554830</v>
      </c>
      <c r="D21" s="10"/>
      <c r="E21" s="11">
        <v>589079715</v>
      </c>
      <c r="F21" s="11">
        <v>660949649</v>
      </c>
      <c r="G21" s="11">
        <v>334972</v>
      </c>
      <c r="H21" s="11">
        <v>48689173</v>
      </c>
      <c r="I21" s="11">
        <v>43873353</v>
      </c>
      <c r="J21" s="11">
        <v>92897498</v>
      </c>
      <c r="K21" s="11">
        <v>50853718</v>
      </c>
      <c r="L21" s="11">
        <v>56250041</v>
      </c>
      <c r="M21" s="11">
        <v>69875552</v>
      </c>
      <c r="N21" s="11">
        <v>176979311</v>
      </c>
      <c r="O21" s="11">
        <v>5994087</v>
      </c>
      <c r="P21" s="11">
        <v>44268342</v>
      </c>
      <c r="Q21" s="11">
        <v>44155753</v>
      </c>
      <c r="R21" s="11">
        <v>94418182</v>
      </c>
      <c r="S21" s="11"/>
      <c r="T21" s="11"/>
      <c r="U21" s="11"/>
      <c r="V21" s="11"/>
      <c r="W21" s="11">
        <v>364294991</v>
      </c>
      <c r="X21" s="11">
        <v>495712237</v>
      </c>
      <c r="Y21" s="11">
        <v>-131417246</v>
      </c>
      <c r="Z21" s="2">
        <v>-26.51</v>
      </c>
      <c r="AA21" s="15">
        <v>660949649</v>
      </c>
    </row>
    <row r="22" spans="1:27" ht="12.75">
      <c r="A22" s="49" t="s">
        <v>33</v>
      </c>
      <c r="B22" s="50"/>
      <c r="C22" s="9">
        <v>466390780</v>
      </c>
      <c r="D22" s="10"/>
      <c r="E22" s="11">
        <v>664045800</v>
      </c>
      <c r="F22" s="11">
        <v>604340243</v>
      </c>
      <c r="G22" s="11">
        <v>12905673</v>
      </c>
      <c r="H22" s="11">
        <v>24699504</v>
      </c>
      <c r="I22" s="11">
        <v>26400182</v>
      </c>
      <c r="J22" s="11">
        <v>64005359</v>
      </c>
      <c r="K22" s="11">
        <v>67586316</v>
      </c>
      <c r="L22" s="11">
        <v>57883866</v>
      </c>
      <c r="M22" s="11">
        <v>33393502</v>
      </c>
      <c r="N22" s="11">
        <v>158863684</v>
      </c>
      <c r="O22" s="11">
        <v>32064592</v>
      </c>
      <c r="P22" s="11">
        <v>61090249</v>
      </c>
      <c r="Q22" s="11">
        <v>59096800</v>
      </c>
      <c r="R22" s="11">
        <v>152251641</v>
      </c>
      <c r="S22" s="11"/>
      <c r="T22" s="11"/>
      <c r="U22" s="11"/>
      <c r="V22" s="11"/>
      <c r="W22" s="11">
        <v>375120684</v>
      </c>
      <c r="X22" s="11">
        <v>453255182</v>
      </c>
      <c r="Y22" s="11">
        <v>-78134498</v>
      </c>
      <c r="Z22" s="2">
        <v>-17.24</v>
      </c>
      <c r="AA22" s="15">
        <v>604340243</v>
      </c>
    </row>
    <row r="23" spans="1:27" ht="12.75">
      <c r="A23" s="49" t="s">
        <v>34</v>
      </c>
      <c r="B23" s="50"/>
      <c r="C23" s="9">
        <v>405673536</v>
      </c>
      <c r="D23" s="10"/>
      <c r="E23" s="11">
        <v>286166685</v>
      </c>
      <c r="F23" s="11">
        <v>411087367</v>
      </c>
      <c r="G23" s="11">
        <v>17113823</v>
      </c>
      <c r="H23" s="11">
        <v>26151621</v>
      </c>
      <c r="I23" s="11">
        <v>32662794</v>
      </c>
      <c r="J23" s="11">
        <v>75928238</v>
      </c>
      <c r="K23" s="11">
        <v>31124349</v>
      </c>
      <c r="L23" s="11">
        <v>33280318</v>
      </c>
      <c r="M23" s="11">
        <v>27762041</v>
      </c>
      <c r="N23" s="11">
        <v>92166708</v>
      </c>
      <c r="O23" s="11">
        <v>23231178</v>
      </c>
      <c r="P23" s="11">
        <v>24149017</v>
      </c>
      <c r="Q23" s="11">
        <v>35816705</v>
      </c>
      <c r="R23" s="11">
        <v>83196900</v>
      </c>
      <c r="S23" s="11"/>
      <c r="T23" s="11"/>
      <c r="U23" s="11"/>
      <c r="V23" s="11"/>
      <c r="W23" s="11">
        <v>251291846</v>
      </c>
      <c r="X23" s="11">
        <v>308315525</v>
      </c>
      <c r="Y23" s="11">
        <v>-57023679</v>
      </c>
      <c r="Z23" s="2">
        <v>-18.5</v>
      </c>
      <c r="AA23" s="15">
        <v>411087367</v>
      </c>
    </row>
    <row r="24" spans="1:27" ht="12.75">
      <c r="A24" s="49" t="s">
        <v>35</v>
      </c>
      <c r="B24" s="50"/>
      <c r="C24" s="9">
        <v>467649716</v>
      </c>
      <c r="D24" s="10"/>
      <c r="E24" s="11">
        <v>547701685</v>
      </c>
      <c r="F24" s="11">
        <v>508322282</v>
      </c>
      <c r="G24" s="11">
        <v>3602680</v>
      </c>
      <c r="H24" s="11">
        <v>20131569</v>
      </c>
      <c r="I24" s="11">
        <v>36413787</v>
      </c>
      <c r="J24" s="11">
        <v>60148036</v>
      </c>
      <c r="K24" s="11">
        <v>39548109</v>
      </c>
      <c r="L24" s="11">
        <v>28794492</v>
      </c>
      <c r="M24" s="11">
        <v>30717686</v>
      </c>
      <c r="N24" s="11">
        <v>99060287</v>
      </c>
      <c r="O24" s="11">
        <v>21248673</v>
      </c>
      <c r="P24" s="11">
        <v>34664681</v>
      </c>
      <c r="Q24" s="11">
        <v>41523858</v>
      </c>
      <c r="R24" s="11">
        <v>97437212</v>
      </c>
      <c r="S24" s="11"/>
      <c r="T24" s="11"/>
      <c r="U24" s="11"/>
      <c r="V24" s="11"/>
      <c r="W24" s="11">
        <v>256645535</v>
      </c>
      <c r="X24" s="11">
        <v>381241712</v>
      </c>
      <c r="Y24" s="11">
        <v>-124596177</v>
      </c>
      <c r="Z24" s="2">
        <v>-32.68</v>
      </c>
      <c r="AA24" s="15">
        <v>508322282</v>
      </c>
    </row>
    <row r="25" spans="1:27" ht="12.75">
      <c r="A25" s="49" t="s">
        <v>36</v>
      </c>
      <c r="B25" s="50"/>
      <c r="C25" s="9">
        <v>322229796</v>
      </c>
      <c r="D25" s="10"/>
      <c r="E25" s="11">
        <v>145460000</v>
      </c>
      <c r="F25" s="11">
        <v>164779787</v>
      </c>
      <c r="G25" s="11">
        <v>-3045930</v>
      </c>
      <c r="H25" s="11">
        <v>5136719</v>
      </c>
      <c r="I25" s="11">
        <v>12335345</v>
      </c>
      <c r="J25" s="11">
        <v>14426134</v>
      </c>
      <c r="K25" s="11">
        <v>15251636</v>
      </c>
      <c r="L25" s="11">
        <v>4566865</v>
      </c>
      <c r="M25" s="11">
        <v>11384536</v>
      </c>
      <c r="N25" s="11">
        <v>31203037</v>
      </c>
      <c r="O25" s="11">
        <v>7231543</v>
      </c>
      <c r="P25" s="11">
        <v>9745807</v>
      </c>
      <c r="Q25" s="11">
        <v>21681105</v>
      </c>
      <c r="R25" s="11">
        <v>38658455</v>
      </c>
      <c r="S25" s="11"/>
      <c r="T25" s="11"/>
      <c r="U25" s="11"/>
      <c r="V25" s="11"/>
      <c r="W25" s="11">
        <v>84287626</v>
      </c>
      <c r="X25" s="11">
        <v>123584840</v>
      </c>
      <c r="Y25" s="11">
        <v>-39297214</v>
      </c>
      <c r="Z25" s="2">
        <v>-31.8</v>
      </c>
      <c r="AA25" s="15">
        <v>164779787</v>
      </c>
    </row>
    <row r="26" spans="1:27" ht="12.75">
      <c r="A26" s="51" t="s">
        <v>37</v>
      </c>
      <c r="B26" s="66"/>
      <c r="C26" s="52">
        <f aca="true" t="shared" si="3" ref="C26:Y26">SUM(C21:C25)</f>
        <v>2151498658</v>
      </c>
      <c r="D26" s="53">
        <f t="shared" si="3"/>
        <v>0</v>
      </c>
      <c r="E26" s="54">
        <f t="shared" si="3"/>
        <v>2232453885</v>
      </c>
      <c r="F26" s="54">
        <f t="shared" si="3"/>
        <v>2349479328</v>
      </c>
      <c r="G26" s="54">
        <f t="shared" si="3"/>
        <v>30911218</v>
      </c>
      <c r="H26" s="54">
        <f t="shared" si="3"/>
        <v>124808586</v>
      </c>
      <c r="I26" s="54">
        <f t="shared" si="3"/>
        <v>151685461</v>
      </c>
      <c r="J26" s="54">
        <f t="shared" si="3"/>
        <v>307405265</v>
      </c>
      <c r="K26" s="54">
        <f t="shared" si="3"/>
        <v>204364128</v>
      </c>
      <c r="L26" s="54">
        <f t="shared" si="3"/>
        <v>180775582</v>
      </c>
      <c r="M26" s="54">
        <f t="shared" si="3"/>
        <v>173133317</v>
      </c>
      <c r="N26" s="54">
        <f t="shared" si="3"/>
        <v>558273027</v>
      </c>
      <c r="O26" s="54">
        <f t="shared" si="3"/>
        <v>89770073</v>
      </c>
      <c r="P26" s="54">
        <f t="shared" si="3"/>
        <v>173918096</v>
      </c>
      <c r="Q26" s="54">
        <f t="shared" si="3"/>
        <v>202274221</v>
      </c>
      <c r="R26" s="54">
        <f t="shared" si="3"/>
        <v>465962390</v>
      </c>
      <c r="S26" s="54">
        <f t="shared" si="3"/>
        <v>0</v>
      </c>
      <c r="T26" s="54">
        <f t="shared" si="3"/>
        <v>0</v>
      </c>
      <c r="U26" s="54">
        <f t="shared" si="3"/>
        <v>0</v>
      </c>
      <c r="V26" s="54">
        <f t="shared" si="3"/>
        <v>0</v>
      </c>
      <c r="W26" s="54">
        <f t="shared" si="3"/>
        <v>1331640682</v>
      </c>
      <c r="X26" s="54">
        <f t="shared" si="3"/>
        <v>1762109496</v>
      </c>
      <c r="Y26" s="54">
        <f t="shared" si="3"/>
        <v>-430468814</v>
      </c>
      <c r="Z26" s="55">
        <f>+IF(X26&lt;&gt;0,+(Y26/X26)*100,0)</f>
        <v>-24.429175086858507</v>
      </c>
      <c r="AA26" s="56">
        <f>SUM(AA21:AA25)</f>
        <v>2349479328</v>
      </c>
    </row>
    <row r="27" spans="1:27" ht="12.75">
      <c r="A27" s="57" t="s">
        <v>38</v>
      </c>
      <c r="B27" s="67"/>
      <c r="C27" s="9">
        <v>144735127</v>
      </c>
      <c r="D27" s="10"/>
      <c r="E27" s="11">
        <v>199834987</v>
      </c>
      <c r="F27" s="11">
        <v>223018895</v>
      </c>
      <c r="G27" s="11">
        <v>1115631</v>
      </c>
      <c r="H27" s="11">
        <v>10252414</v>
      </c>
      <c r="I27" s="11">
        <v>12267508</v>
      </c>
      <c r="J27" s="11">
        <v>23635553</v>
      </c>
      <c r="K27" s="11">
        <v>9904383</v>
      </c>
      <c r="L27" s="11">
        <v>15860133</v>
      </c>
      <c r="M27" s="11">
        <v>20323623</v>
      </c>
      <c r="N27" s="11">
        <v>46088139</v>
      </c>
      <c r="O27" s="11">
        <v>3893919</v>
      </c>
      <c r="P27" s="11">
        <v>11290921</v>
      </c>
      <c r="Q27" s="11">
        <v>21232388</v>
      </c>
      <c r="R27" s="11">
        <v>36417228</v>
      </c>
      <c r="S27" s="11"/>
      <c r="T27" s="11"/>
      <c r="U27" s="11"/>
      <c r="V27" s="11"/>
      <c r="W27" s="11">
        <v>106140920</v>
      </c>
      <c r="X27" s="11">
        <v>167264171</v>
      </c>
      <c r="Y27" s="11">
        <v>-61123251</v>
      </c>
      <c r="Z27" s="2">
        <v>-36.54</v>
      </c>
      <c r="AA27" s="15">
        <v>223018895</v>
      </c>
    </row>
    <row r="28" spans="1:27" ht="12.75">
      <c r="A28" s="57" t="s">
        <v>39</v>
      </c>
      <c r="B28" s="67"/>
      <c r="C28" s="12">
        <v>6546520</v>
      </c>
      <c r="D28" s="13"/>
      <c r="E28" s="14">
        <v>47207919</v>
      </c>
      <c r="F28" s="14">
        <v>40428829</v>
      </c>
      <c r="G28" s="14"/>
      <c r="H28" s="14">
        <v>3440524</v>
      </c>
      <c r="I28" s="14">
        <v>2826026</v>
      </c>
      <c r="J28" s="14">
        <v>6266550</v>
      </c>
      <c r="K28" s="14">
        <v>174362</v>
      </c>
      <c r="L28" s="14">
        <v>3358044</v>
      </c>
      <c r="M28" s="14">
        <v>5320788</v>
      </c>
      <c r="N28" s="14">
        <v>8853194</v>
      </c>
      <c r="O28" s="14"/>
      <c r="P28" s="14">
        <v>1669996</v>
      </c>
      <c r="Q28" s="14">
        <v>4350578</v>
      </c>
      <c r="R28" s="14">
        <v>6020574</v>
      </c>
      <c r="S28" s="14"/>
      <c r="T28" s="14"/>
      <c r="U28" s="14"/>
      <c r="V28" s="14"/>
      <c r="W28" s="14">
        <v>21140318</v>
      </c>
      <c r="X28" s="14">
        <v>30321622</v>
      </c>
      <c r="Y28" s="14">
        <v>-9181304</v>
      </c>
      <c r="Z28" s="2">
        <v>-30.28</v>
      </c>
      <c r="AA28" s="22">
        <v>40428829</v>
      </c>
    </row>
    <row r="29" spans="1:27" ht="12.75">
      <c r="A29" s="57" t="s">
        <v>40</v>
      </c>
      <c r="B29" s="67"/>
      <c r="C29" s="9">
        <v>2399971</v>
      </c>
      <c r="D29" s="10"/>
      <c r="E29" s="11">
        <v>52850000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2.75">
      <c r="A30" s="57" t="s">
        <v>41</v>
      </c>
      <c r="B30" s="38" t="s">
        <v>42</v>
      </c>
      <c r="C30" s="9">
        <v>529706306</v>
      </c>
      <c r="D30" s="10"/>
      <c r="E30" s="11">
        <v>637730130</v>
      </c>
      <c r="F30" s="11">
        <v>710476211</v>
      </c>
      <c r="G30" s="11">
        <v>3219205</v>
      </c>
      <c r="H30" s="11">
        <v>17777426</v>
      </c>
      <c r="I30" s="11">
        <v>27217454</v>
      </c>
      <c r="J30" s="11">
        <v>48214085</v>
      </c>
      <c r="K30" s="11">
        <v>29509781</v>
      </c>
      <c r="L30" s="11">
        <v>47148531</v>
      </c>
      <c r="M30" s="11">
        <v>32492717</v>
      </c>
      <c r="N30" s="11">
        <v>109151029</v>
      </c>
      <c r="O30" s="11">
        <v>26645061</v>
      </c>
      <c r="P30" s="11">
        <v>31346196</v>
      </c>
      <c r="Q30" s="11">
        <v>72202156</v>
      </c>
      <c r="R30" s="11">
        <v>130193413</v>
      </c>
      <c r="S30" s="11"/>
      <c r="T30" s="11"/>
      <c r="U30" s="11"/>
      <c r="V30" s="11"/>
      <c r="W30" s="11">
        <v>287558527</v>
      </c>
      <c r="X30" s="11">
        <v>532857158</v>
      </c>
      <c r="Y30" s="11">
        <v>-245298631</v>
      </c>
      <c r="Z30" s="2">
        <v>-46.03</v>
      </c>
      <c r="AA30" s="15">
        <v>710476211</v>
      </c>
    </row>
    <row r="31" spans="1:27" ht="12.75">
      <c r="A31" s="58" t="s">
        <v>43</v>
      </c>
      <c r="B31" s="59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2.75">
      <c r="A32" s="57" t="s">
        <v>44</v>
      </c>
      <c r="B32" s="38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2.75">
      <c r="A33" s="57" t="s">
        <v>45</v>
      </c>
      <c r="B33" s="38"/>
      <c r="C33" s="16"/>
      <c r="D33" s="17"/>
      <c r="E33" s="18">
        <v>5250000</v>
      </c>
      <c r="F33" s="18">
        <v>4450000</v>
      </c>
      <c r="G33" s="18"/>
      <c r="H33" s="18"/>
      <c r="I33" s="18"/>
      <c r="J33" s="18"/>
      <c r="K33" s="18"/>
      <c r="L33" s="18">
        <v>198860</v>
      </c>
      <c r="M33" s="18">
        <v>159330</v>
      </c>
      <c r="N33" s="18">
        <v>358190</v>
      </c>
      <c r="O33" s="18">
        <v>153594</v>
      </c>
      <c r="P33" s="18">
        <v>170989</v>
      </c>
      <c r="Q33" s="18">
        <v>437464</v>
      </c>
      <c r="R33" s="18">
        <v>762047</v>
      </c>
      <c r="S33" s="18"/>
      <c r="T33" s="18"/>
      <c r="U33" s="18"/>
      <c r="V33" s="18"/>
      <c r="W33" s="18">
        <v>1120237</v>
      </c>
      <c r="X33" s="18">
        <v>3337500</v>
      </c>
      <c r="Y33" s="18">
        <v>-2217263</v>
      </c>
      <c r="Z33" s="3">
        <v>-66.43</v>
      </c>
      <c r="AA33" s="23">
        <v>4450000</v>
      </c>
    </row>
    <row r="34" spans="1:27" ht="4.5" customHeight="1">
      <c r="A34" s="60"/>
      <c r="B34" s="38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2.75">
      <c r="A35" s="44" t="s">
        <v>47</v>
      </c>
      <c r="B35" s="38" t="s">
        <v>48</v>
      </c>
      <c r="C35" s="68"/>
      <c r="D35" s="69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2"/>
      <c r="AA35" s="71"/>
    </row>
    <row r="36" spans="1:27" ht="12.75">
      <c r="A36" s="49" t="s">
        <v>32</v>
      </c>
      <c r="B36" s="50"/>
      <c r="C36" s="9">
        <f aca="true" t="shared" si="4" ref="C36:Y40">C6+C21</f>
        <v>1180869690</v>
      </c>
      <c r="D36" s="10">
        <f t="shared" si="4"/>
        <v>0</v>
      </c>
      <c r="E36" s="11">
        <f t="shared" si="4"/>
        <v>1410059454</v>
      </c>
      <c r="F36" s="11">
        <f t="shared" si="4"/>
        <v>1505458197</v>
      </c>
      <c r="G36" s="11">
        <f t="shared" si="4"/>
        <v>-2821939</v>
      </c>
      <c r="H36" s="11">
        <f t="shared" si="4"/>
        <v>108764080</v>
      </c>
      <c r="I36" s="11">
        <f t="shared" si="4"/>
        <v>122466414</v>
      </c>
      <c r="J36" s="11">
        <f t="shared" si="4"/>
        <v>228408555</v>
      </c>
      <c r="K36" s="11">
        <f t="shared" si="4"/>
        <v>126698842</v>
      </c>
      <c r="L36" s="11">
        <f t="shared" si="4"/>
        <v>149747538</v>
      </c>
      <c r="M36" s="11">
        <f t="shared" si="4"/>
        <v>164517071</v>
      </c>
      <c r="N36" s="11">
        <f t="shared" si="4"/>
        <v>440963451</v>
      </c>
      <c r="O36" s="11">
        <f t="shared" si="4"/>
        <v>30619478</v>
      </c>
      <c r="P36" s="11">
        <f t="shared" si="4"/>
        <v>98344423</v>
      </c>
      <c r="Q36" s="11">
        <f t="shared" si="4"/>
        <v>104144209</v>
      </c>
      <c r="R36" s="11">
        <f t="shared" si="4"/>
        <v>233108110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902480116</v>
      </c>
      <c r="X36" s="11">
        <f t="shared" si="4"/>
        <v>1129093648</v>
      </c>
      <c r="Y36" s="11">
        <f t="shared" si="4"/>
        <v>-226613532</v>
      </c>
      <c r="Z36" s="2">
        <f aca="true" t="shared" si="5" ref="Z36:Z49">+IF(X36&lt;&gt;0,+(Y36/X36)*100,0)</f>
        <v>-20.070392956457408</v>
      </c>
      <c r="AA36" s="15">
        <f>AA6+AA21</f>
        <v>1505458197</v>
      </c>
    </row>
    <row r="37" spans="1:27" ht="12.75">
      <c r="A37" s="49" t="s">
        <v>33</v>
      </c>
      <c r="B37" s="50"/>
      <c r="C37" s="9">
        <f t="shared" si="4"/>
        <v>936235291</v>
      </c>
      <c r="D37" s="10">
        <f t="shared" si="4"/>
        <v>0</v>
      </c>
      <c r="E37" s="11">
        <f t="shared" si="4"/>
        <v>1299936800</v>
      </c>
      <c r="F37" s="11">
        <f t="shared" si="4"/>
        <v>1154915253</v>
      </c>
      <c r="G37" s="11">
        <f t="shared" si="4"/>
        <v>27529305</v>
      </c>
      <c r="H37" s="11">
        <f t="shared" si="4"/>
        <v>56032613</v>
      </c>
      <c r="I37" s="11">
        <f t="shared" si="4"/>
        <v>64477168</v>
      </c>
      <c r="J37" s="11">
        <f t="shared" si="4"/>
        <v>148039086</v>
      </c>
      <c r="K37" s="11">
        <f t="shared" si="4"/>
        <v>108290038</v>
      </c>
      <c r="L37" s="11">
        <f t="shared" si="4"/>
        <v>103350221</v>
      </c>
      <c r="M37" s="11">
        <f t="shared" si="4"/>
        <v>70683310</v>
      </c>
      <c r="N37" s="11">
        <f t="shared" si="4"/>
        <v>282323569</v>
      </c>
      <c r="O37" s="11">
        <f t="shared" si="4"/>
        <v>44802550</v>
      </c>
      <c r="P37" s="11">
        <f t="shared" si="4"/>
        <v>99295729</v>
      </c>
      <c r="Q37" s="11">
        <f t="shared" si="4"/>
        <v>128955159</v>
      </c>
      <c r="R37" s="11">
        <f t="shared" si="4"/>
        <v>273053438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703416093</v>
      </c>
      <c r="X37" s="11">
        <f t="shared" si="4"/>
        <v>866186440</v>
      </c>
      <c r="Y37" s="11">
        <f t="shared" si="4"/>
        <v>-162770347</v>
      </c>
      <c r="Z37" s="2">
        <f t="shared" si="5"/>
        <v>-18.79160645830475</v>
      </c>
      <c r="AA37" s="15">
        <f>AA7+AA22</f>
        <v>1154915253</v>
      </c>
    </row>
    <row r="38" spans="1:27" ht="12.75">
      <c r="A38" s="49" t="s">
        <v>34</v>
      </c>
      <c r="B38" s="50"/>
      <c r="C38" s="9">
        <f t="shared" si="4"/>
        <v>561264627</v>
      </c>
      <c r="D38" s="10">
        <f t="shared" si="4"/>
        <v>0</v>
      </c>
      <c r="E38" s="11">
        <f t="shared" si="4"/>
        <v>597588071</v>
      </c>
      <c r="F38" s="11">
        <f t="shared" si="4"/>
        <v>663388692</v>
      </c>
      <c r="G38" s="11">
        <f t="shared" si="4"/>
        <v>15373561</v>
      </c>
      <c r="H38" s="11">
        <f t="shared" si="4"/>
        <v>31956618</v>
      </c>
      <c r="I38" s="11">
        <f t="shared" si="4"/>
        <v>40602207</v>
      </c>
      <c r="J38" s="11">
        <f t="shared" si="4"/>
        <v>87932386</v>
      </c>
      <c r="K38" s="11">
        <f t="shared" si="4"/>
        <v>37561862</v>
      </c>
      <c r="L38" s="11">
        <f t="shared" si="4"/>
        <v>43788366</v>
      </c>
      <c r="M38" s="11">
        <f t="shared" si="4"/>
        <v>95296187</v>
      </c>
      <c r="N38" s="11">
        <f t="shared" si="4"/>
        <v>176646415</v>
      </c>
      <c r="O38" s="11">
        <f t="shared" si="4"/>
        <v>25940397</v>
      </c>
      <c r="P38" s="11">
        <f t="shared" si="4"/>
        <v>31575142</v>
      </c>
      <c r="Q38" s="11">
        <f t="shared" si="4"/>
        <v>44510231</v>
      </c>
      <c r="R38" s="11">
        <f t="shared" si="4"/>
        <v>102025770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366604571</v>
      </c>
      <c r="X38" s="11">
        <f t="shared" si="4"/>
        <v>497541519</v>
      </c>
      <c r="Y38" s="11">
        <f t="shared" si="4"/>
        <v>-130936948</v>
      </c>
      <c r="Z38" s="2">
        <f t="shared" si="5"/>
        <v>-26.316788247776362</v>
      </c>
      <c r="AA38" s="15">
        <f>AA8+AA23</f>
        <v>663388692</v>
      </c>
    </row>
    <row r="39" spans="1:27" ht="12.75">
      <c r="A39" s="49" t="s">
        <v>35</v>
      </c>
      <c r="B39" s="50"/>
      <c r="C39" s="9">
        <f t="shared" si="4"/>
        <v>689034933</v>
      </c>
      <c r="D39" s="10">
        <f t="shared" si="4"/>
        <v>0</v>
      </c>
      <c r="E39" s="11">
        <f t="shared" si="4"/>
        <v>808876784</v>
      </c>
      <c r="F39" s="11">
        <f t="shared" si="4"/>
        <v>741341157</v>
      </c>
      <c r="G39" s="11">
        <f t="shared" si="4"/>
        <v>15773870</v>
      </c>
      <c r="H39" s="11">
        <f t="shared" si="4"/>
        <v>33494530</v>
      </c>
      <c r="I39" s="11">
        <f t="shared" si="4"/>
        <v>57462662</v>
      </c>
      <c r="J39" s="11">
        <f t="shared" si="4"/>
        <v>106731062</v>
      </c>
      <c r="K39" s="11">
        <f t="shared" si="4"/>
        <v>53567192</v>
      </c>
      <c r="L39" s="11">
        <f t="shared" si="4"/>
        <v>51397930</v>
      </c>
      <c r="M39" s="11">
        <f t="shared" si="4"/>
        <v>46315791</v>
      </c>
      <c r="N39" s="11">
        <f t="shared" si="4"/>
        <v>151280913</v>
      </c>
      <c r="O39" s="11">
        <f t="shared" si="4"/>
        <v>30844070</v>
      </c>
      <c r="P39" s="11">
        <f t="shared" si="4"/>
        <v>38749370</v>
      </c>
      <c r="Q39" s="11">
        <f t="shared" si="4"/>
        <v>51632293</v>
      </c>
      <c r="R39" s="11">
        <f t="shared" si="4"/>
        <v>121225733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379237708</v>
      </c>
      <c r="X39" s="11">
        <f t="shared" si="4"/>
        <v>556005868</v>
      </c>
      <c r="Y39" s="11">
        <f t="shared" si="4"/>
        <v>-176768160</v>
      </c>
      <c r="Z39" s="2">
        <f t="shared" si="5"/>
        <v>-31.792498995712037</v>
      </c>
      <c r="AA39" s="15">
        <f>AA9+AA24</f>
        <v>741341157</v>
      </c>
    </row>
    <row r="40" spans="1:27" ht="12.75">
      <c r="A40" s="49" t="s">
        <v>36</v>
      </c>
      <c r="B40" s="50"/>
      <c r="C40" s="9">
        <f t="shared" si="4"/>
        <v>654087407</v>
      </c>
      <c r="D40" s="10">
        <f t="shared" si="4"/>
        <v>0</v>
      </c>
      <c r="E40" s="11">
        <f t="shared" si="4"/>
        <v>504608759</v>
      </c>
      <c r="F40" s="11">
        <f t="shared" si="4"/>
        <v>368698268</v>
      </c>
      <c r="G40" s="11">
        <f t="shared" si="4"/>
        <v>-4527925</v>
      </c>
      <c r="H40" s="11">
        <f t="shared" si="4"/>
        <v>10658485</v>
      </c>
      <c r="I40" s="11">
        <f t="shared" si="4"/>
        <v>22357495</v>
      </c>
      <c r="J40" s="11">
        <f t="shared" si="4"/>
        <v>28488055</v>
      </c>
      <c r="K40" s="11">
        <f t="shared" si="4"/>
        <v>23643662</v>
      </c>
      <c r="L40" s="11">
        <f t="shared" si="4"/>
        <v>9465898</v>
      </c>
      <c r="M40" s="11">
        <f t="shared" si="4"/>
        <v>20213762</v>
      </c>
      <c r="N40" s="11">
        <f t="shared" si="4"/>
        <v>53323322</v>
      </c>
      <c r="O40" s="11">
        <f t="shared" si="4"/>
        <v>9764988</v>
      </c>
      <c r="P40" s="11">
        <f t="shared" si="4"/>
        <v>13328200</v>
      </c>
      <c r="Q40" s="11">
        <f t="shared" si="4"/>
        <v>36179612</v>
      </c>
      <c r="R40" s="11">
        <f t="shared" si="4"/>
        <v>59272800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141084177</v>
      </c>
      <c r="X40" s="11">
        <f t="shared" si="4"/>
        <v>276523701</v>
      </c>
      <c r="Y40" s="11">
        <f t="shared" si="4"/>
        <v>-135439524</v>
      </c>
      <c r="Z40" s="2">
        <f t="shared" si="5"/>
        <v>-48.97935457619237</v>
      </c>
      <c r="AA40" s="15">
        <f>AA10+AA25</f>
        <v>368698268</v>
      </c>
    </row>
    <row r="41" spans="1:27" ht="12.75">
      <c r="A41" s="51" t="s">
        <v>37</v>
      </c>
      <c r="B41" s="50"/>
      <c r="C41" s="52">
        <f aca="true" t="shared" si="6" ref="C41:Y41">SUM(C36:C40)</f>
        <v>4021491948</v>
      </c>
      <c r="D41" s="53">
        <f t="shared" si="6"/>
        <v>0</v>
      </c>
      <c r="E41" s="54">
        <f t="shared" si="6"/>
        <v>4621069868</v>
      </c>
      <c r="F41" s="54">
        <f t="shared" si="6"/>
        <v>4433801567</v>
      </c>
      <c r="G41" s="54">
        <f t="shared" si="6"/>
        <v>51326872</v>
      </c>
      <c r="H41" s="54">
        <f t="shared" si="6"/>
        <v>240906326</v>
      </c>
      <c r="I41" s="54">
        <f t="shared" si="6"/>
        <v>307365946</v>
      </c>
      <c r="J41" s="54">
        <f t="shared" si="6"/>
        <v>599599144</v>
      </c>
      <c r="K41" s="54">
        <f t="shared" si="6"/>
        <v>349761596</v>
      </c>
      <c r="L41" s="54">
        <f t="shared" si="6"/>
        <v>357749953</v>
      </c>
      <c r="M41" s="54">
        <f t="shared" si="6"/>
        <v>397026121</v>
      </c>
      <c r="N41" s="54">
        <f t="shared" si="6"/>
        <v>1104537670</v>
      </c>
      <c r="O41" s="54">
        <f t="shared" si="6"/>
        <v>141971483</v>
      </c>
      <c r="P41" s="54">
        <f t="shared" si="6"/>
        <v>281292864</v>
      </c>
      <c r="Q41" s="54">
        <f t="shared" si="6"/>
        <v>365421504</v>
      </c>
      <c r="R41" s="54">
        <f t="shared" si="6"/>
        <v>788685851</v>
      </c>
      <c r="S41" s="54">
        <f t="shared" si="6"/>
        <v>0</v>
      </c>
      <c r="T41" s="54">
        <f t="shared" si="6"/>
        <v>0</v>
      </c>
      <c r="U41" s="54">
        <f t="shared" si="6"/>
        <v>0</v>
      </c>
      <c r="V41" s="54">
        <f t="shared" si="6"/>
        <v>0</v>
      </c>
      <c r="W41" s="54">
        <f t="shared" si="6"/>
        <v>2492822665</v>
      </c>
      <c r="X41" s="54">
        <f t="shared" si="6"/>
        <v>3325351176</v>
      </c>
      <c r="Y41" s="54">
        <f t="shared" si="6"/>
        <v>-832528511</v>
      </c>
      <c r="Z41" s="55">
        <f t="shared" si="5"/>
        <v>-25.035807255744707</v>
      </c>
      <c r="AA41" s="56">
        <f>SUM(AA36:AA40)</f>
        <v>4433801567</v>
      </c>
    </row>
    <row r="42" spans="1:27" ht="12.75">
      <c r="A42" s="57" t="s">
        <v>38</v>
      </c>
      <c r="B42" s="38"/>
      <c r="C42" s="68">
        <f aca="true" t="shared" si="7" ref="C42:Y48">C12+C27</f>
        <v>224623065</v>
      </c>
      <c r="D42" s="69">
        <f t="shared" si="7"/>
        <v>0</v>
      </c>
      <c r="E42" s="70">
        <f t="shared" si="7"/>
        <v>296645085</v>
      </c>
      <c r="F42" s="70">
        <f t="shared" si="7"/>
        <v>312755004</v>
      </c>
      <c r="G42" s="70">
        <f t="shared" si="7"/>
        <v>2436775</v>
      </c>
      <c r="H42" s="70">
        <f t="shared" si="7"/>
        <v>19757258</v>
      </c>
      <c r="I42" s="70">
        <f t="shared" si="7"/>
        <v>15237446</v>
      </c>
      <c r="J42" s="70">
        <f t="shared" si="7"/>
        <v>37431479</v>
      </c>
      <c r="K42" s="70">
        <f t="shared" si="7"/>
        <v>12093378</v>
      </c>
      <c r="L42" s="70">
        <f t="shared" si="7"/>
        <v>20752475</v>
      </c>
      <c r="M42" s="70">
        <f t="shared" si="7"/>
        <v>28525539</v>
      </c>
      <c r="N42" s="70">
        <f t="shared" si="7"/>
        <v>61371392</v>
      </c>
      <c r="O42" s="70">
        <f t="shared" si="7"/>
        <v>6053322</v>
      </c>
      <c r="P42" s="70">
        <f t="shared" si="7"/>
        <v>15929939</v>
      </c>
      <c r="Q42" s="70">
        <f t="shared" si="7"/>
        <v>28569459</v>
      </c>
      <c r="R42" s="70">
        <f t="shared" si="7"/>
        <v>50552720</v>
      </c>
      <c r="S42" s="70">
        <f t="shared" si="7"/>
        <v>0</v>
      </c>
      <c r="T42" s="70">
        <f t="shared" si="7"/>
        <v>0</v>
      </c>
      <c r="U42" s="70">
        <f t="shared" si="7"/>
        <v>0</v>
      </c>
      <c r="V42" s="70">
        <f t="shared" si="7"/>
        <v>0</v>
      </c>
      <c r="W42" s="70">
        <f t="shared" si="7"/>
        <v>149355591</v>
      </c>
      <c r="X42" s="70">
        <f t="shared" si="7"/>
        <v>234566253</v>
      </c>
      <c r="Y42" s="70">
        <f t="shared" si="7"/>
        <v>-85210662</v>
      </c>
      <c r="Z42" s="72">
        <f t="shared" si="5"/>
        <v>-36.32690589980137</v>
      </c>
      <c r="AA42" s="71">
        <f aca="true" t="shared" si="8" ref="AA42:AA48">AA12+AA27</f>
        <v>312755004</v>
      </c>
    </row>
    <row r="43" spans="1:27" ht="12.75">
      <c r="A43" s="57" t="s">
        <v>39</v>
      </c>
      <c r="B43" s="38"/>
      <c r="C43" s="73">
        <f t="shared" si="7"/>
        <v>6546520</v>
      </c>
      <c r="D43" s="74">
        <f t="shared" si="7"/>
        <v>0</v>
      </c>
      <c r="E43" s="75">
        <f t="shared" si="7"/>
        <v>47207919</v>
      </c>
      <c r="F43" s="75">
        <f t="shared" si="7"/>
        <v>40428829</v>
      </c>
      <c r="G43" s="75">
        <f t="shared" si="7"/>
        <v>0</v>
      </c>
      <c r="H43" s="75">
        <f t="shared" si="7"/>
        <v>3440524</v>
      </c>
      <c r="I43" s="75">
        <f t="shared" si="7"/>
        <v>2826026</v>
      </c>
      <c r="J43" s="75">
        <f t="shared" si="7"/>
        <v>6266550</v>
      </c>
      <c r="K43" s="75">
        <f t="shared" si="7"/>
        <v>174362</v>
      </c>
      <c r="L43" s="75">
        <f t="shared" si="7"/>
        <v>3358044</v>
      </c>
      <c r="M43" s="75">
        <f t="shared" si="7"/>
        <v>5320788</v>
      </c>
      <c r="N43" s="75">
        <f t="shared" si="7"/>
        <v>8853194</v>
      </c>
      <c r="O43" s="75">
        <f t="shared" si="7"/>
        <v>0</v>
      </c>
      <c r="P43" s="75">
        <f t="shared" si="7"/>
        <v>1669996</v>
      </c>
      <c r="Q43" s="75">
        <f t="shared" si="7"/>
        <v>4350578</v>
      </c>
      <c r="R43" s="75">
        <f t="shared" si="7"/>
        <v>6020574</v>
      </c>
      <c r="S43" s="75">
        <f t="shared" si="7"/>
        <v>0</v>
      </c>
      <c r="T43" s="75">
        <f t="shared" si="7"/>
        <v>0</v>
      </c>
      <c r="U43" s="75">
        <f t="shared" si="7"/>
        <v>0</v>
      </c>
      <c r="V43" s="75">
        <f t="shared" si="7"/>
        <v>0</v>
      </c>
      <c r="W43" s="75">
        <f t="shared" si="7"/>
        <v>21140318</v>
      </c>
      <c r="X43" s="75">
        <f t="shared" si="7"/>
        <v>30321622</v>
      </c>
      <c r="Y43" s="75">
        <f t="shared" si="7"/>
        <v>-9181304</v>
      </c>
      <c r="Z43" s="76">
        <f t="shared" si="5"/>
        <v>-30.27972580094825</v>
      </c>
      <c r="AA43" s="77">
        <f t="shared" si="8"/>
        <v>40428829</v>
      </c>
    </row>
    <row r="44" spans="1:27" ht="12.75">
      <c r="A44" s="57" t="s">
        <v>40</v>
      </c>
      <c r="B44" s="38"/>
      <c r="C44" s="68">
        <f t="shared" si="7"/>
        <v>55719262</v>
      </c>
      <c r="D44" s="69">
        <f t="shared" si="7"/>
        <v>0</v>
      </c>
      <c r="E44" s="70">
        <f t="shared" si="7"/>
        <v>53500000</v>
      </c>
      <c r="F44" s="70">
        <f t="shared" si="7"/>
        <v>81144</v>
      </c>
      <c r="G44" s="70">
        <f t="shared" si="7"/>
        <v>0</v>
      </c>
      <c r="H44" s="70">
        <f t="shared" si="7"/>
        <v>0</v>
      </c>
      <c r="I44" s="70">
        <f t="shared" si="7"/>
        <v>1520973</v>
      </c>
      <c r="J44" s="70">
        <f t="shared" si="7"/>
        <v>1520973</v>
      </c>
      <c r="K44" s="70">
        <f t="shared" si="7"/>
        <v>0</v>
      </c>
      <c r="L44" s="70">
        <f t="shared" si="7"/>
        <v>0</v>
      </c>
      <c r="M44" s="70">
        <f t="shared" si="7"/>
        <v>0</v>
      </c>
      <c r="N44" s="70">
        <f t="shared" si="7"/>
        <v>0</v>
      </c>
      <c r="O44" s="70">
        <f t="shared" si="7"/>
        <v>0</v>
      </c>
      <c r="P44" s="70">
        <f t="shared" si="7"/>
        <v>0</v>
      </c>
      <c r="Q44" s="70">
        <f t="shared" si="7"/>
        <v>0</v>
      </c>
      <c r="R44" s="70">
        <f t="shared" si="7"/>
        <v>0</v>
      </c>
      <c r="S44" s="70">
        <f t="shared" si="7"/>
        <v>0</v>
      </c>
      <c r="T44" s="70">
        <f t="shared" si="7"/>
        <v>0</v>
      </c>
      <c r="U44" s="70">
        <f t="shared" si="7"/>
        <v>0</v>
      </c>
      <c r="V44" s="70">
        <f t="shared" si="7"/>
        <v>0</v>
      </c>
      <c r="W44" s="70">
        <f t="shared" si="7"/>
        <v>1520973</v>
      </c>
      <c r="X44" s="70">
        <f t="shared" si="7"/>
        <v>60858</v>
      </c>
      <c r="Y44" s="70">
        <f t="shared" si="7"/>
        <v>1460115</v>
      </c>
      <c r="Z44" s="72">
        <f t="shared" si="5"/>
        <v>2399.2162082224195</v>
      </c>
      <c r="AA44" s="71">
        <f t="shared" si="8"/>
        <v>81144</v>
      </c>
    </row>
    <row r="45" spans="1:27" ht="12.75">
      <c r="A45" s="57" t="s">
        <v>41</v>
      </c>
      <c r="B45" s="38" t="s">
        <v>42</v>
      </c>
      <c r="C45" s="68">
        <f t="shared" si="7"/>
        <v>1625471702</v>
      </c>
      <c r="D45" s="69">
        <f t="shared" si="7"/>
        <v>0</v>
      </c>
      <c r="E45" s="70">
        <f t="shared" si="7"/>
        <v>1750583284</v>
      </c>
      <c r="F45" s="70">
        <f t="shared" si="7"/>
        <v>1979338168</v>
      </c>
      <c r="G45" s="70">
        <f t="shared" si="7"/>
        <v>9912465</v>
      </c>
      <c r="H45" s="70">
        <f t="shared" si="7"/>
        <v>60593259</v>
      </c>
      <c r="I45" s="70">
        <f t="shared" si="7"/>
        <v>127269466</v>
      </c>
      <c r="J45" s="70">
        <f t="shared" si="7"/>
        <v>197775190</v>
      </c>
      <c r="K45" s="70">
        <f t="shared" si="7"/>
        <v>127205448</v>
      </c>
      <c r="L45" s="70">
        <f t="shared" si="7"/>
        <v>129297534</v>
      </c>
      <c r="M45" s="70">
        <f t="shared" si="7"/>
        <v>87045239</v>
      </c>
      <c r="N45" s="70">
        <f t="shared" si="7"/>
        <v>343548221</v>
      </c>
      <c r="O45" s="70">
        <f t="shared" si="7"/>
        <v>120914114</v>
      </c>
      <c r="P45" s="70">
        <f t="shared" si="7"/>
        <v>62875403</v>
      </c>
      <c r="Q45" s="70">
        <f t="shared" si="7"/>
        <v>311805465</v>
      </c>
      <c r="R45" s="70">
        <f t="shared" si="7"/>
        <v>495594982</v>
      </c>
      <c r="S45" s="70">
        <f t="shared" si="7"/>
        <v>0</v>
      </c>
      <c r="T45" s="70">
        <f t="shared" si="7"/>
        <v>0</v>
      </c>
      <c r="U45" s="70">
        <f t="shared" si="7"/>
        <v>0</v>
      </c>
      <c r="V45" s="70">
        <f t="shared" si="7"/>
        <v>0</v>
      </c>
      <c r="W45" s="70">
        <f t="shared" si="7"/>
        <v>1036918393</v>
      </c>
      <c r="X45" s="70">
        <f t="shared" si="7"/>
        <v>1484503626</v>
      </c>
      <c r="Y45" s="70">
        <f t="shared" si="7"/>
        <v>-447585233</v>
      </c>
      <c r="Z45" s="72">
        <f t="shared" si="5"/>
        <v>-30.150497793395083</v>
      </c>
      <c r="AA45" s="71">
        <f t="shared" si="8"/>
        <v>1979338168</v>
      </c>
    </row>
    <row r="46" spans="1:27" ht="12.75">
      <c r="A46" s="58" t="s">
        <v>43</v>
      </c>
      <c r="B46" s="38"/>
      <c r="C46" s="68">
        <f t="shared" si="7"/>
        <v>0</v>
      </c>
      <c r="D46" s="69">
        <f t="shared" si="7"/>
        <v>0</v>
      </c>
      <c r="E46" s="70">
        <f t="shared" si="7"/>
        <v>0</v>
      </c>
      <c r="F46" s="70">
        <f t="shared" si="7"/>
        <v>0</v>
      </c>
      <c r="G46" s="70">
        <f t="shared" si="7"/>
        <v>0</v>
      </c>
      <c r="H46" s="70">
        <f t="shared" si="7"/>
        <v>0</v>
      </c>
      <c r="I46" s="70">
        <f t="shared" si="7"/>
        <v>0</v>
      </c>
      <c r="J46" s="70">
        <f t="shared" si="7"/>
        <v>0</v>
      </c>
      <c r="K46" s="70">
        <f t="shared" si="7"/>
        <v>0</v>
      </c>
      <c r="L46" s="70">
        <f t="shared" si="7"/>
        <v>0</v>
      </c>
      <c r="M46" s="70">
        <f t="shared" si="7"/>
        <v>0</v>
      </c>
      <c r="N46" s="70">
        <f t="shared" si="7"/>
        <v>0</v>
      </c>
      <c r="O46" s="70">
        <f t="shared" si="7"/>
        <v>0</v>
      </c>
      <c r="P46" s="70">
        <f t="shared" si="7"/>
        <v>0</v>
      </c>
      <c r="Q46" s="70">
        <f t="shared" si="7"/>
        <v>0</v>
      </c>
      <c r="R46" s="70">
        <f t="shared" si="7"/>
        <v>0</v>
      </c>
      <c r="S46" s="70">
        <f t="shared" si="7"/>
        <v>0</v>
      </c>
      <c r="T46" s="70">
        <f t="shared" si="7"/>
        <v>0</v>
      </c>
      <c r="U46" s="70">
        <f t="shared" si="7"/>
        <v>0</v>
      </c>
      <c r="V46" s="70">
        <f t="shared" si="7"/>
        <v>0</v>
      </c>
      <c r="W46" s="70">
        <f t="shared" si="7"/>
        <v>0</v>
      </c>
      <c r="X46" s="70">
        <f t="shared" si="7"/>
        <v>0</v>
      </c>
      <c r="Y46" s="70">
        <f t="shared" si="7"/>
        <v>0</v>
      </c>
      <c r="Z46" s="72">
        <f t="shared" si="5"/>
        <v>0</v>
      </c>
      <c r="AA46" s="71">
        <f t="shared" si="8"/>
        <v>0</v>
      </c>
    </row>
    <row r="47" spans="1:27" ht="12.75">
      <c r="A47" s="57" t="s">
        <v>44</v>
      </c>
      <c r="B47" s="38"/>
      <c r="C47" s="68">
        <f t="shared" si="7"/>
        <v>0</v>
      </c>
      <c r="D47" s="69">
        <f t="shared" si="7"/>
        <v>0</v>
      </c>
      <c r="E47" s="70">
        <f t="shared" si="7"/>
        <v>0</v>
      </c>
      <c r="F47" s="70">
        <f t="shared" si="7"/>
        <v>0</v>
      </c>
      <c r="G47" s="70">
        <f t="shared" si="7"/>
        <v>0</v>
      </c>
      <c r="H47" s="70">
        <f t="shared" si="7"/>
        <v>0</v>
      </c>
      <c r="I47" s="70">
        <f t="shared" si="7"/>
        <v>0</v>
      </c>
      <c r="J47" s="70">
        <f t="shared" si="7"/>
        <v>0</v>
      </c>
      <c r="K47" s="70">
        <f t="shared" si="7"/>
        <v>0</v>
      </c>
      <c r="L47" s="70">
        <f t="shared" si="7"/>
        <v>0</v>
      </c>
      <c r="M47" s="70">
        <f t="shared" si="7"/>
        <v>0</v>
      </c>
      <c r="N47" s="70">
        <f t="shared" si="7"/>
        <v>0</v>
      </c>
      <c r="O47" s="70">
        <f t="shared" si="7"/>
        <v>0</v>
      </c>
      <c r="P47" s="70">
        <f t="shared" si="7"/>
        <v>0</v>
      </c>
      <c r="Q47" s="70">
        <f t="shared" si="7"/>
        <v>0</v>
      </c>
      <c r="R47" s="70">
        <f t="shared" si="7"/>
        <v>0</v>
      </c>
      <c r="S47" s="70">
        <f t="shared" si="7"/>
        <v>0</v>
      </c>
      <c r="T47" s="70">
        <f t="shared" si="7"/>
        <v>0</v>
      </c>
      <c r="U47" s="70">
        <f t="shared" si="7"/>
        <v>0</v>
      </c>
      <c r="V47" s="70">
        <f t="shared" si="7"/>
        <v>0</v>
      </c>
      <c r="W47" s="70">
        <f t="shared" si="7"/>
        <v>0</v>
      </c>
      <c r="X47" s="70">
        <f t="shared" si="7"/>
        <v>0</v>
      </c>
      <c r="Y47" s="70">
        <f t="shared" si="7"/>
        <v>0</v>
      </c>
      <c r="Z47" s="72">
        <f t="shared" si="5"/>
        <v>0</v>
      </c>
      <c r="AA47" s="71">
        <f t="shared" si="8"/>
        <v>0</v>
      </c>
    </row>
    <row r="48" spans="1:27" ht="12.75">
      <c r="A48" s="57" t="s">
        <v>45</v>
      </c>
      <c r="B48" s="38"/>
      <c r="C48" s="68">
        <f t="shared" si="7"/>
        <v>494622</v>
      </c>
      <c r="D48" s="69">
        <f t="shared" si="7"/>
        <v>0</v>
      </c>
      <c r="E48" s="70">
        <f t="shared" si="7"/>
        <v>5250000</v>
      </c>
      <c r="F48" s="70">
        <f t="shared" si="7"/>
        <v>4950000</v>
      </c>
      <c r="G48" s="70">
        <f t="shared" si="7"/>
        <v>0</v>
      </c>
      <c r="H48" s="70">
        <f t="shared" si="7"/>
        <v>0</v>
      </c>
      <c r="I48" s="70">
        <f t="shared" si="7"/>
        <v>0</v>
      </c>
      <c r="J48" s="70">
        <f t="shared" si="7"/>
        <v>0</v>
      </c>
      <c r="K48" s="70">
        <f t="shared" si="7"/>
        <v>0</v>
      </c>
      <c r="L48" s="70">
        <f t="shared" si="7"/>
        <v>198860</v>
      </c>
      <c r="M48" s="70">
        <f t="shared" si="7"/>
        <v>159330</v>
      </c>
      <c r="N48" s="70">
        <f t="shared" si="7"/>
        <v>358190</v>
      </c>
      <c r="O48" s="70">
        <f t="shared" si="7"/>
        <v>153594</v>
      </c>
      <c r="P48" s="70">
        <f t="shared" si="7"/>
        <v>170989</v>
      </c>
      <c r="Q48" s="70">
        <f t="shared" si="7"/>
        <v>578904</v>
      </c>
      <c r="R48" s="70">
        <f t="shared" si="7"/>
        <v>903487</v>
      </c>
      <c r="S48" s="70">
        <f t="shared" si="7"/>
        <v>0</v>
      </c>
      <c r="T48" s="70">
        <f t="shared" si="7"/>
        <v>0</v>
      </c>
      <c r="U48" s="70">
        <f t="shared" si="7"/>
        <v>0</v>
      </c>
      <c r="V48" s="70">
        <f t="shared" si="7"/>
        <v>0</v>
      </c>
      <c r="W48" s="70">
        <f t="shared" si="7"/>
        <v>1261677</v>
      </c>
      <c r="X48" s="70">
        <f t="shared" si="7"/>
        <v>3712500</v>
      </c>
      <c r="Y48" s="70">
        <f t="shared" si="7"/>
        <v>-2450823</v>
      </c>
      <c r="Z48" s="72">
        <f t="shared" si="5"/>
        <v>-66.01543434343434</v>
      </c>
      <c r="AA48" s="71">
        <f t="shared" si="8"/>
        <v>4950000</v>
      </c>
    </row>
    <row r="49" spans="1:27" ht="12.75">
      <c r="A49" s="78" t="s">
        <v>49</v>
      </c>
      <c r="B49" s="79"/>
      <c r="C49" s="80">
        <f aca="true" t="shared" si="9" ref="C49:Y49">SUM(C41:C48)</f>
        <v>5934347119</v>
      </c>
      <c r="D49" s="81">
        <f t="shared" si="9"/>
        <v>0</v>
      </c>
      <c r="E49" s="82">
        <f t="shared" si="9"/>
        <v>6774256156</v>
      </c>
      <c r="F49" s="82">
        <f t="shared" si="9"/>
        <v>6771354712</v>
      </c>
      <c r="G49" s="82">
        <f t="shared" si="9"/>
        <v>63676112</v>
      </c>
      <c r="H49" s="82">
        <f t="shared" si="9"/>
        <v>324697367</v>
      </c>
      <c r="I49" s="82">
        <f t="shared" si="9"/>
        <v>454219857</v>
      </c>
      <c r="J49" s="82">
        <f t="shared" si="9"/>
        <v>842593336</v>
      </c>
      <c r="K49" s="82">
        <f t="shared" si="9"/>
        <v>489234784</v>
      </c>
      <c r="L49" s="82">
        <f t="shared" si="9"/>
        <v>511356866</v>
      </c>
      <c r="M49" s="82">
        <f t="shared" si="9"/>
        <v>518077017</v>
      </c>
      <c r="N49" s="82">
        <f t="shared" si="9"/>
        <v>1518668667</v>
      </c>
      <c r="O49" s="82">
        <f t="shared" si="9"/>
        <v>269092513</v>
      </c>
      <c r="P49" s="82">
        <f t="shared" si="9"/>
        <v>361939191</v>
      </c>
      <c r="Q49" s="82">
        <f t="shared" si="9"/>
        <v>710725910</v>
      </c>
      <c r="R49" s="82">
        <f t="shared" si="9"/>
        <v>1341757614</v>
      </c>
      <c r="S49" s="82">
        <f t="shared" si="9"/>
        <v>0</v>
      </c>
      <c r="T49" s="82">
        <f t="shared" si="9"/>
        <v>0</v>
      </c>
      <c r="U49" s="82">
        <f t="shared" si="9"/>
        <v>0</v>
      </c>
      <c r="V49" s="82">
        <f t="shared" si="9"/>
        <v>0</v>
      </c>
      <c r="W49" s="82">
        <f t="shared" si="9"/>
        <v>3703019617</v>
      </c>
      <c r="X49" s="82">
        <f t="shared" si="9"/>
        <v>5078516035</v>
      </c>
      <c r="Y49" s="82">
        <f t="shared" si="9"/>
        <v>-1375496418</v>
      </c>
      <c r="Z49" s="83">
        <f t="shared" si="5"/>
        <v>-27.084613074378133</v>
      </c>
      <c r="AA49" s="84">
        <f>SUM(AA41:AA48)</f>
        <v>6771354712</v>
      </c>
    </row>
    <row r="50" spans="1:27" ht="4.5" customHeight="1">
      <c r="A50" s="85"/>
      <c r="B50" s="38"/>
      <c r="C50" s="68"/>
      <c r="D50" s="69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2"/>
      <c r="AA50" s="71"/>
    </row>
    <row r="51" spans="1:27" ht="12.75">
      <c r="A51" s="86" t="s">
        <v>50</v>
      </c>
      <c r="B51" s="38"/>
      <c r="C51" s="68">
        <f aca="true" t="shared" si="10" ref="C51:Y51">SUM(C57:C61)</f>
        <v>3338994810</v>
      </c>
      <c r="D51" s="69">
        <f t="shared" si="10"/>
        <v>0</v>
      </c>
      <c r="E51" s="70">
        <f t="shared" si="10"/>
        <v>3812039380</v>
      </c>
      <c r="F51" s="70">
        <f t="shared" si="10"/>
        <v>3712836385</v>
      </c>
      <c r="G51" s="70">
        <f t="shared" si="10"/>
        <v>128266485</v>
      </c>
      <c r="H51" s="70">
        <f t="shared" si="10"/>
        <v>243339537</v>
      </c>
      <c r="I51" s="70">
        <f t="shared" si="10"/>
        <v>281144157</v>
      </c>
      <c r="J51" s="70">
        <f t="shared" si="10"/>
        <v>652750179</v>
      </c>
      <c r="K51" s="70">
        <f t="shared" si="10"/>
        <v>287853194</v>
      </c>
      <c r="L51" s="70">
        <f t="shared" si="10"/>
        <v>316767675</v>
      </c>
      <c r="M51" s="70">
        <f t="shared" si="10"/>
        <v>297650239</v>
      </c>
      <c r="N51" s="70">
        <f t="shared" si="10"/>
        <v>902271108</v>
      </c>
      <c r="O51" s="70">
        <f t="shared" si="10"/>
        <v>203113517</v>
      </c>
      <c r="P51" s="70">
        <f t="shared" si="10"/>
        <v>293295707</v>
      </c>
      <c r="Q51" s="70">
        <f t="shared" si="10"/>
        <v>344132914</v>
      </c>
      <c r="R51" s="70">
        <f t="shared" si="10"/>
        <v>840542138</v>
      </c>
      <c r="S51" s="70">
        <f t="shared" si="10"/>
        <v>0</v>
      </c>
      <c r="T51" s="70">
        <f t="shared" si="10"/>
        <v>0</v>
      </c>
      <c r="U51" s="70">
        <f t="shared" si="10"/>
        <v>0</v>
      </c>
      <c r="V51" s="70">
        <f t="shared" si="10"/>
        <v>0</v>
      </c>
      <c r="W51" s="70">
        <f t="shared" si="10"/>
        <v>2395563425</v>
      </c>
      <c r="X51" s="70">
        <f t="shared" si="10"/>
        <v>2784627289</v>
      </c>
      <c r="Y51" s="70">
        <f t="shared" si="10"/>
        <v>-389063864</v>
      </c>
      <c r="Z51" s="72">
        <f>+IF(X51&lt;&gt;0,+(Y51/X51)*100,0)</f>
        <v>-13.971846987814246</v>
      </c>
      <c r="AA51" s="71">
        <f>SUM(AA57:AA61)</f>
        <v>3712836385</v>
      </c>
    </row>
    <row r="52" spans="1:27" ht="12.75">
      <c r="A52" s="87" t="s">
        <v>32</v>
      </c>
      <c r="B52" s="50"/>
      <c r="C52" s="9">
        <v>430595432</v>
      </c>
      <c r="D52" s="10"/>
      <c r="E52" s="11">
        <v>824572602</v>
      </c>
      <c r="F52" s="11">
        <v>501155033</v>
      </c>
      <c r="G52" s="11">
        <v>13641387</v>
      </c>
      <c r="H52" s="11">
        <v>29903500</v>
      </c>
      <c r="I52" s="11">
        <v>65451179</v>
      </c>
      <c r="J52" s="11">
        <v>108996066</v>
      </c>
      <c r="K52" s="11">
        <v>74439608</v>
      </c>
      <c r="L52" s="11">
        <v>74680045</v>
      </c>
      <c r="M52" s="11">
        <v>80904626</v>
      </c>
      <c r="N52" s="11">
        <v>230024279</v>
      </c>
      <c r="O52" s="11">
        <v>21242653</v>
      </c>
      <c r="P52" s="11">
        <v>62756228</v>
      </c>
      <c r="Q52" s="11">
        <v>76289830</v>
      </c>
      <c r="R52" s="11">
        <v>160288711</v>
      </c>
      <c r="S52" s="11"/>
      <c r="T52" s="11"/>
      <c r="U52" s="11"/>
      <c r="V52" s="11"/>
      <c r="W52" s="11">
        <v>499309056</v>
      </c>
      <c r="X52" s="11">
        <v>375866275</v>
      </c>
      <c r="Y52" s="11">
        <v>123442781</v>
      </c>
      <c r="Z52" s="2">
        <v>32.84</v>
      </c>
      <c r="AA52" s="15">
        <v>501155033</v>
      </c>
    </row>
    <row r="53" spans="1:27" ht="12.75">
      <c r="A53" s="87" t="s">
        <v>33</v>
      </c>
      <c r="B53" s="50"/>
      <c r="C53" s="9">
        <v>394456145</v>
      </c>
      <c r="D53" s="10"/>
      <c r="E53" s="11">
        <v>570090534</v>
      </c>
      <c r="F53" s="11">
        <v>413242403</v>
      </c>
      <c r="G53" s="11">
        <v>19315347</v>
      </c>
      <c r="H53" s="11">
        <v>30845427</v>
      </c>
      <c r="I53" s="11">
        <v>45580719</v>
      </c>
      <c r="J53" s="11">
        <v>95741493</v>
      </c>
      <c r="K53" s="11">
        <v>41902334</v>
      </c>
      <c r="L53" s="11">
        <v>44698902</v>
      </c>
      <c r="M53" s="11">
        <v>35911416</v>
      </c>
      <c r="N53" s="11">
        <v>122512652</v>
      </c>
      <c r="O53" s="11">
        <v>34417271</v>
      </c>
      <c r="P53" s="11">
        <v>41949069</v>
      </c>
      <c r="Q53" s="11">
        <v>47596049</v>
      </c>
      <c r="R53" s="11">
        <v>123962389</v>
      </c>
      <c r="S53" s="11"/>
      <c r="T53" s="11"/>
      <c r="U53" s="11"/>
      <c r="V53" s="11"/>
      <c r="W53" s="11">
        <v>342216534</v>
      </c>
      <c r="X53" s="11">
        <v>309931802</v>
      </c>
      <c r="Y53" s="11">
        <v>32284732</v>
      </c>
      <c r="Z53" s="2">
        <v>10.42</v>
      </c>
      <c r="AA53" s="15">
        <v>413242403</v>
      </c>
    </row>
    <row r="54" spans="1:27" ht="12.75">
      <c r="A54" s="87" t="s">
        <v>34</v>
      </c>
      <c r="B54" s="50"/>
      <c r="C54" s="9">
        <v>51128732</v>
      </c>
      <c r="D54" s="10"/>
      <c r="E54" s="11">
        <v>87236335</v>
      </c>
      <c r="F54" s="11">
        <v>41736792</v>
      </c>
      <c r="G54" s="11">
        <v>4148109</v>
      </c>
      <c r="H54" s="11">
        <v>3817779</v>
      </c>
      <c r="I54" s="11">
        <v>6052398</v>
      </c>
      <c r="J54" s="11">
        <v>14018286</v>
      </c>
      <c r="K54" s="11">
        <v>6004347</v>
      </c>
      <c r="L54" s="11">
        <v>7424552</v>
      </c>
      <c r="M54" s="11">
        <v>4388790</v>
      </c>
      <c r="N54" s="11">
        <v>17817689</v>
      </c>
      <c r="O54" s="11">
        <v>4598013</v>
      </c>
      <c r="P54" s="11">
        <v>4700749</v>
      </c>
      <c r="Q54" s="11">
        <v>7092574</v>
      </c>
      <c r="R54" s="11">
        <v>16391336</v>
      </c>
      <c r="S54" s="11"/>
      <c r="T54" s="11"/>
      <c r="U54" s="11"/>
      <c r="V54" s="11"/>
      <c r="W54" s="11">
        <v>48227311</v>
      </c>
      <c r="X54" s="11">
        <v>31302594</v>
      </c>
      <c r="Y54" s="11">
        <v>16924717</v>
      </c>
      <c r="Z54" s="2">
        <v>54.07</v>
      </c>
      <c r="AA54" s="15">
        <v>41736792</v>
      </c>
    </row>
    <row r="55" spans="1:27" ht="12.75">
      <c r="A55" s="87" t="s">
        <v>35</v>
      </c>
      <c r="B55" s="50"/>
      <c r="C55" s="9">
        <v>118364961</v>
      </c>
      <c r="D55" s="10"/>
      <c r="E55" s="11">
        <v>532006650</v>
      </c>
      <c r="F55" s="11">
        <v>130714423</v>
      </c>
      <c r="G55" s="11">
        <v>3739767</v>
      </c>
      <c r="H55" s="11">
        <v>8009904</v>
      </c>
      <c r="I55" s="11">
        <v>41145654</v>
      </c>
      <c r="J55" s="11">
        <v>52895325</v>
      </c>
      <c r="K55" s="11">
        <v>46178210</v>
      </c>
      <c r="L55" s="11">
        <v>47556499</v>
      </c>
      <c r="M55" s="11">
        <v>35805320</v>
      </c>
      <c r="N55" s="11">
        <v>129540029</v>
      </c>
      <c r="O55" s="11">
        <v>31244361</v>
      </c>
      <c r="P55" s="11">
        <v>44634432</v>
      </c>
      <c r="Q55" s="11">
        <v>48993210</v>
      </c>
      <c r="R55" s="11">
        <v>124872003</v>
      </c>
      <c r="S55" s="11"/>
      <c r="T55" s="11"/>
      <c r="U55" s="11"/>
      <c r="V55" s="11"/>
      <c r="W55" s="11">
        <v>307307357</v>
      </c>
      <c r="X55" s="11">
        <v>98035817</v>
      </c>
      <c r="Y55" s="11">
        <v>209271540</v>
      </c>
      <c r="Z55" s="2">
        <v>213.46</v>
      </c>
      <c r="AA55" s="15">
        <v>130714423</v>
      </c>
    </row>
    <row r="56" spans="1:27" ht="12.75">
      <c r="A56" s="87" t="s">
        <v>36</v>
      </c>
      <c r="B56" s="50"/>
      <c r="C56" s="9">
        <v>54787808</v>
      </c>
      <c r="D56" s="10"/>
      <c r="E56" s="11">
        <v>519717831</v>
      </c>
      <c r="F56" s="11">
        <v>73779892</v>
      </c>
      <c r="G56" s="11">
        <v>3686531</v>
      </c>
      <c r="H56" s="11">
        <v>2879724</v>
      </c>
      <c r="I56" s="11">
        <v>35589682</v>
      </c>
      <c r="J56" s="11">
        <v>42155937</v>
      </c>
      <c r="K56" s="11">
        <v>38204561</v>
      </c>
      <c r="L56" s="11">
        <v>42712067</v>
      </c>
      <c r="M56" s="11">
        <v>33207735</v>
      </c>
      <c r="N56" s="11">
        <v>114124363</v>
      </c>
      <c r="O56" s="11">
        <v>38927749</v>
      </c>
      <c r="P56" s="11">
        <v>42495318</v>
      </c>
      <c r="Q56" s="11">
        <v>43659528</v>
      </c>
      <c r="R56" s="11">
        <v>125082595</v>
      </c>
      <c r="S56" s="11"/>
      <c r="T56" s="11"/>
      <c r="U56" s="11"/>
      <c r="V56" s="11"/>
      <c r="W56" s="11">
        <v>281362895</v>
      </c>
      <c r="X56" s="11">
        <v>55334919</v>
      </c>
      <c r="Y56" s="11">
        <v>226027976</v>
      </c>
      <c r="Z56" s="2">
        <v>408.47</v>
      </c>
      <c r="AA56" s="15">
        <v>73779892</v>
      </c>
    </row>
    <row r="57" spans="1:27" ht="12.75">
      <c r="A57" s="88" t="s">
        <v>37</v>
      </c>
      <c r="B57" s="50"/>
      <c r="C57" s="52">
        <f aca="true" t="shared" si="11" ref="C57:Y57">SUM(C52:C56)</f>
        <v>1049333078</v>
      </c>
      <c r="D57" s="53">
        <f t="shared" si="11"/>
        <v>0</v>
      </c>
      <c r="E57" s="54">
        <f t="shared" si="11"/>
        <v>2533623952</v>
      </c>
      <c r="F57" s="54">
        <f t="shared" si="11"/>
        <v>1160628543</v>
      </c>
      <c r="G57" s="54">
        <f t="shared" si="11"/>
        <v>44531141</v>
      </c>
      <c r="H57" s="54">
        <f t="shared" si="11"/>
        <v>75456334</v>
      </c>
      <c r="I57" s="54">
        <f t="shared" si="11"/>
        <v>193819632</v>
      </c>
      <c r="J57" s="54">
        <f t="shared" si="11"/>
        <v>313807107</v>
      </c>
      <c r="K57" s="54">
        <f t="shared" si="11"/>
        <v>206729060</v>
      </c>
      <c r="L57" s="54">
        <f t="shared" si="11"/>
        <v>217072065</v>
      </c>
      <c r="M57" s="54">
        <f t="shared" si="11"/>
        <v>190217887</v>
      </c>
      <c r="N57" s="54">
        <f t="shared" si="11"/>
        <v>614019012</v>
      </c>
      <c r="O57" s="54">
        <f t="shared" si="11"/>
        <v>130430047</v>
      </c>
      <c r="P57" s="54">
        <f t="shared" si="11"/>
        <v>196535796</v>
      </c>
      <c r="Q57" s="54">
        <f t="shared" si="11"/>
        <v>223631191</v>
      </c>
      <c r="R57" s="54">
        <f t="shared" si="11"/>
        <v>550597034</v>
      </c>
      <c r="S57" s="54">
        <f t="shared" si="11"/>
        <v>0</v>
      </c>
      <c r="T57" s="54">
        <f t="shared" si="11"/>
        <v>0</v>
      </c>
      <c r="U57" s="54">
        <f t="shared" si="11"/>
        <v>0</v>
      </c>
      <c r="V57" s="54">
        <f t="shared" si="11"/>
        <v>0</v>
      </c>
      <c r="W57" s="54">
        <f t="shared" si="11"/>
        <v>1478423153</v>
      </c>
      <c r="X57" s="54">
        <f t="shared" si="11"/>
        <v>870471407</v>
      </c>
      <c r="Y57" s="54">
        <f t="shared" si="11"/>
        <v>607951746</v>
      </c>
      <c r="Z57" s="55">
        <f>+IF(X57&lt;&gt;0,+(Y57/X57)*100,0)</f>
        <v>69.84166752762737</v>
      </c>
      <c r="AA57" s="56">
        <f>SUM(AA52:AA56)</f>
        <v>1160628543</v>
      </c>
    </row>
    <row r="58" spans="1:27" ht="12.75">
      <c r="A58" s="89" t="s">
        <v>38</v>
      </c>
      <c r="B58" s="38"/>
      <c r="C58" s="9">
        <v>103415185</v>
      </c>
      <c r="D58" s="10"/>
      <c r="E58" s="11">
        <v>540573774</v>
      </c>
      <c r="F58" s="11">
        <v>100835728</v>
      </c>
      <c r="G58" s="11">
        <v>1180575</v>
      </c>
      <c r="H58" s="11">
        <v>2790946</v>
      </c>
      <c r="I58" s="11">
        <v>28698727</v>
      </c>
      <c r="J58" s="11">
        <v>32670248</v>
      </c>
      <c r="K58" s="11">
        <v>30040399</v>
      </c>
      <c r="L58" s="11">
        <v>42040319</v>
      </c>
      <c r="M58" s="11">
        <v>55740667</v>
      </c>
      <c r="N58" s="11">
        <v>127821385</v>
      </c>
      <c r="O58" s="11">
        <v>14545618</v>
      </c>
      <c r="P58" s="11">
        <v>43179465</v>
      </c>
      <c r="Q58" s="11">
        <v>49474160</v>
      </c>
      <c r="R58" s="11">
        <v>107199243</v>
      </c>
      <c r="S58" s="11"/>
      <c r="T58" s="11"/>
      <c r="U58" s="11"/>
      <c r="V58" s="11"/>
      <c r="W58" s="11">
        <v>267690876</v>
      </c>
      <c r="X58" s="11">
        <v>75626796</v>
      </c>
      <c r="Y58" s="11">
        <v>192064080</v>
      </c>
      <c r="Z58" s="2">
        <v>253.96</v>
      </c>
      <c r="AA58" s="15">
        <v>100835728</v>
      </c>
    </row>
    <row r="59" spans="1:27" ht="12.75">
      <c r="A59" s="89" t="s">
        <v>39</v>
      </c>
      <c r="B59" s="38"/>
      <c r="C59" s="12">
        <v>21530031</v>
      </c>
      <c r="D59" s="13"/>
      <c r="E59" s="14">
        <v>10840</v>
      </c>
      <c r="F59" s="14">
        <v>15159542</v>
      </c>
      <c r="G59" s="14">
        <v>887814</v>
      </c>
      <c r="H59" s="14">
        <v>1449654</v>
      </c>
      <c r="I59" s="14"/>
      <c r="J59" s="14">
        <v>2337468</v>
      </c>
      <c r="K59" s="14">
        <v>6515</v>
      </c>
      <c r="L59" s="14">
        <v>9608</v>
      </c>
      <c r="M59" s="14">
        <v>30071</v>
      </c>
      <c r="N59" s="14">
        <v>46194</v>
      </c>
      <c r="O59" s="14"/>
      <c r="P59" s="14">
        <v>5491</v>
      </c>
      <c r="Q59" s="14">
        <v>145309</v>
      </c>
      <c r="R59" s="14">
        <v>150800</v>
      </c>
      <c r="S59" s="14"/>
      <c r="T59" s="14"/>
      <c r="U59" s="14"/>
      <c r="V59" s="14"/>
      <c r="W59" s="14">
        <v>2534462</v>
      </c>
      <c r="X59" s="14">
        <v>11369657</v>
      </c>
      <c r="Y59" s="14">
        <v>-8835195</v>
      </c>
      <c r="Z59" s="2">
        <v>-77.71</v>
      </c>
      <c r="AA59" s="22">
        <v>15159542</v>
      </c>
    </row>
    <row r="60" spans="1:27" ht="12.75">
      <c r="A60" s="89" t="s">
        <v>40</v>
      </c>
      <c r="B60" s="38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2.75">
      <c r="A61" s="89" t="s">
        <v>41</v>
      </c>
      <c r="B61" s="38" t="s">
        <v>51</v>
      </c>
      <c r="C61" s="9">
        <v>2164716516</v>
      </c>
      <c r="D61" s="10"/>
      <c r="E61" s="11">
        <v>737830814</v>
      </c>
      <c r="F61" s="11">
        <v>2436212572</v>
      </c>
      <c r="G61" s="11">
        <v>81666955</v>
      </c>
      <c r="H61" s="11">
        <v>163642603</v>
      </c>
      <c r="I61" s="11">
        <v>58625798</v>
      </c>
      <c r="J61" s="11">
        <v>303935356</v>
      </c>
      <c r="K61" s="11">
        <v>51077220</v>
      </c>
      <c r="L61" s="11">
        <v>57645683</v>
      </c>
      <c r="M61" s="11">
        <v>51661614</v>
      </c>
      <c r="N61" s="11">
        <v>160384517</v>
      </c>
      <c r="O61" s="11">
        <v>58137852</v>
      </c>
      <c r="P61" s="11">
        <v>53574955</v>
      </c>
      <c r="Q61" s="11">
        <v>70882254</v>
      </c>
      <c r="R61" s="11">
        <v>182595061</v>
      </c>
      <c r="S61" s="11"/>
      <c r="T61" s="11"/>
      <c r="U61" s="11"/>
      <c r="V61" s="11"/>
      <c r="W61" s="11">
        <v>646914934</v>
      </c>
      <c r="X61" s="11">
        <v>1827159429</v>
      </c>
      <c r="Y61" s="11">
        <v>-1180244495</v>
      </c>
      <c r="Z61" s="2">
        <v>-64.59</v>
      </c>
      <c r="AA61" s="15">
        <v>2436212572</v>
      </c>
    </row>
    <row r="62" spans="1:27" ht="4.5" customHeight="1">
      <c r="A62" s="90"/>
      <c r="B62" s="91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92"/>
      <c r="B63" s="93"/>
      <c r="C63" s="94"/>
      <c r="D63" s="40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5"/>
      <c r="AA63" s="43"/>
    </row>
    <row r="64" spans="1:27" ht="12.75">
      <c r="A64" s="95" t="s">
        <v>52</v>
      </c>
      <c r="B64" s="96"/>
      <c r="C64" s="97"/>
      <c r="D64" s="98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2"/>
      <c r="AA64" s="100"/>
    </row>
    <row r="65" spans="1:27" ht="12.75">
      <c r="A65" s="89" t="s">
        <v>53</v>
      </c>
      <c r="B65" s="96"/>
      <c r="C65" s="9"/>
      <c r="D65" s="10"/>
      <c r="E65" s="11">
        <v>1513633729</v>
      </c>
      <c r="F65" s="11"/>
      <c r="G65" s="11">
        <v>65503529</v>
      </c>
      <c r="H65" s="11">
        <v>173018247</v>
      </c>
      <c r="I65" s="11">
        <v>287209636</v>
      </c>
      <c r="J65" s="11">
        <v>525731412</v>
      </c>
      <c r="K65" s="11">
        <v>405400152</v>
      </c>
      <c r="L65" s="11">
        <v>511469128</v>
      </c>
      <c r="M65" s="11">
        <v>583609143</v>
      </c>
      <c r="N65" s="11">
        <v>1500478423</v>
      </c>
      <c r="O65" s="11">
        <v>668948871</v>
      </c>
      <c r="P65" s="11">
        <v>769823263</v>
      </c>
      <c r="Q65" s="11">
        <v>896466078</v>
      </c>
      <c r="R65" s="11">
        <v>2335238212</v>
      </c>
      <c r="S65" s="11"/>
      <c r="T65" s="11"/>
      <c r="U65" s="11"/>
      <c r="V65" s="11"/>
      <c r="W65" s="11">
        <v>4361448047</v>
      </c>
      <c r="X65" s="11"/>
      <c r="Y65" s="11">
        <v>4361448047</v>
      </c>
      <c r="Z65" s="2"/>
      <c r="AA65" s="15"/>
    </row>
    <row r="66" spans="1:27" ht="12.75">
      <c r="A66" s="89" t="s">
        <v>54</v>
      </c>
      <c r="B66" s="96"/>
      <c r="C66" s="12"/>
      <c r="D66" s="13"/>
      <c r="E66" s="14">
        <v>244701144</v>
      </c>
      <c r="F66" s="14"/>
      <c r="G66" s="14">
        <v>12930335</v>
      </c>
      <c r="H66" s="14">
        <v>33823017</v>
      </c>
      <c r="I66" s="14">
        <v>57872929</v>
      </c>
      <c r="J66" s="14">
        <v>104626281</v>
      </c>
      <c r="K66" s="14">
        <v>76729329</v>
      </c>
      <c r="L66" s="14">
        <v>102945183</v>
      </c>
      <c r="M66" s="14">
        <v>119001311</v>
      </c>
      <c r="N66" s="14">
        <v>298675823</v>
      </c>
      <c r="O66" s="14">
        <v>140488699</v>
      </c>
      <c r="P66" s="14">
        <v>163725493</v>
      </c>
      <c r="Q66" s="14">
        <v>217173490</v>
      </c>
      <c r="R66" s="14">
        <v>521387682</v>
      </c>
      <c r="S66" s="14"/>
      <c r="T66" s="14"/>
      <c r="U66" s="14"/>
      <c r="V66" s="14"/>
      <c r="W66" s="14">
        <v>924689786</v>
      </c>
      <c r="X66" s="14"/>
      <c r="Y66" s="14">
        <v>924689786</v>
      </c>
      <c r="Z66" s="2"/>
      <c r="AA66" s="22"/>
    </row>
    <row r="67" spans="1:27" ht="12.75">
      <c r="A67" s="89" t="s">
        <v>55</v>
      </c>
      <c r="B67" s="96"/>
      <c r="C67" s="9"/>
      <c r="D67" s="10"/>
      <c r="E67" s="11">
        <v>1792998108</v>
      </c>
      <c r="F67" s="11"/>
      <c r="G67" s="11">
        <v>41191597</v>
      </c>
      <c r="H67" s="11">
        <v>142571789</v>
      </c>
      <c r="I67" s="11">
        <v>270578621</v>
      </c>
      <c r="J67" s="11">
        <v>454342007</v>
      </c>
      <c r="K67" s="11">
        <v>405183095</v>
      </c>
      <c r="L67" s="11">
        <v>575314799</v>
      </c>
      <c r="M67" s="11">
        <v>758480984</v>
      </c>
      <c r="N67" s="11">
        <v>1738978878</v>
      </c>
      <c r="O67" s="11">
        <v>852678220</v>
      </c>
      <c r="P67" s="11"/>
      <c r="Q67" s="11"/>
      <c r="R67" s="11">
        <v>852678220</v>
      </c>
      <c r="S67" s="11"/>
      <c r="T67" s="11"/>
      <c r="U67" s="11"/>
      <c r="V67" s="11"/>
      <c r="W67" s="11">
        <v>3045999105</v>
      </c>
      <c r="X67" s="11"/>
      <c r="Y67" s="11">
        <v>3045999105</v>
      </c>
      <c r="Z67" s="2"/>
      <c r="AA67" s="15"/>
    </row>
    <row r="68" spans="1:27" ht="12.75">
      <c r="A68" s="89" t="s">
        <v>56</v>
      </c>
      <c r="B68" s="96"/>
      <c r="C68" s="9"/>
      <c r="D68" s="10"/>
      <c r="E68" s="11">
        <v>260706389</v>
      </c>
      <c r="F68" s="11"/>
      <c r="G68" s="11">
        <v>8641021</v>
      </c>
      <c r="H68" s="11">
        <v>22192966</v>
      </c>
      <c r="I68" s="11">
        <v>36151681</v>
      </c>
      <c r="J68" s="11">
        <v>66985668</v>
      </c>
      <c r="K68" s="11">
        <v>51973350</v>
      </c>
      <c r="L68" s="11">
        <v>65766921</v>
      </c>
      <c r="M68" s="11">
        <v>91385983</v>
      </c>
      <c r="N68" s="11">
        <v>209126254</v>
      </c>
      <c r="O68" s="11">
        <v>92421544</v>
      </c>
      <c r="P68" s="11">
        <v>108381447</v>
      </c>
      <c r="Q68" s="11">
        <v>126101627</v>
      </c>
      <c r="R68" s="11">
        <v>326904618</v>
      </c>
      <c r="S68" s="11"/>
      <c r="T68" s="11"/>
      <c r="U68" s="11"/>
      <c r="V68" s="11"/>
      <c r="W68" s="11">
        <v>603016540</v>
      </c>
      <c r="X68" s="11"/>
      <c r="Y68" s="11">
        <v>603016540</v>
      </c>
      <c r="Z68" s="2"/>
      <c r="AA68" s="15"/>
    </row>
    <row r="69" spans="1:27" ht="12.75">
      <c r="A69" s="101" t="s">
        <v>57</v>
      </c>
      <c r="B69" s="79"/>
      <c r="C69" s="80">
        <f aca="true" t="shared" si="12" ref="C69:Y69">SUM(C65:C68)</f>
        <v>0</v>
      </c>
      <c r="D69" s="81">
        <f t="shared" si="12"/>
        <v>0</v>
      </c>
      <c r="E69" s="82">
        <f t="shared" si="12"/>
        <v>3812039370</v>
      </c>
      <c r="F69" s="82">
        <f t="shared" si="12"/>
        <v>0</v>
      </c>
      <c r="G69" s="82">
        <f t="shared" si="12"/>
        <v>128266482</v>
      </c>
      <c r="H69" s="82">
        <f t="shared" si="12"/>
        <v>371606019</v>
      </c>
      <c r="I69" s="82">
        <f t="shared" si="12"/>
        <v>651812867</v>
      </c>
      <c r="J69" s="82">
        <f t="shared" si="12"/>
        <v>1151685368</v>
      </c>
      <c r="K69" s="82">
        <f t="shared" si="12"/>
        <v>939285926</v>
      </c>
      <c r="L69" s="82">
        <f t="shared" si="12"/>
        <v>1255496031</v>
      </c>
      <c r="M69" s="82">
        <f t="shared" si="12"/>
        <v>1552477421</v>
      </c>
      <c r="N69" s="82">
        <f t="shared" si="12"/>
        <v>3747259378</v>
      </c>
      <c r="O69" s="82">
        <f t="shared" si="12"/>
        <v>1754537334</v>
      </c>
      <c r="P69" s="82">
        <f t="shared" si="12"/>
        <v>1041930203</v>
      </c>
      <c r="Q69" s="82">
        <f t="shared" si="12"/>
        <v>1239741195</v>
      </c>
      <c r="R69" s="82">
        <f t="shared" si="12"/>
        <v>4036208732</v>
      </c>
      <c r="S69" s="82">
        <f t="shared" si="12"/>
        <v>0</v>
      </c>
      <c r="T69" s="82">
        <f t="shared" si="12"/>
        <v>0</v>
      </c>
      <c r="U69" s="82">
        <f t="shared" si="12"/>
        <v>0</v>
      </c>
      <c r="V69" s="82">
        <f t="shared" si="12"/>
        <v>0</v>
      </c>
      <c r="W69" s="82">
        <f t="shared" si="12"/>
        <v>8935153478</v>
      </c>
      <c r="X69" s="82">
        <f t="shared" si="12"/>
        <v>0</v>
      </c>
      <c r="Y69" s="82">
        <f t="shared" si="12"/>
        <v>8935153478</v>
      </c>
      <c r="Z69" s="83">
        <f>+IF(X69&lt;&gt;0,+(Y69/X69)*100,0)</f>
        <v>0</v>
      </c>
      <c r="AA69" s="84">
        <f>SUM(AA65:AA68)</f>
        <v>0</v>
      </c>
    </row>
    <row r="70" spans="1:27" ht="12.75">
      <c r="A70" s="6" t="s">
        <v>66</v>
      </c>
      <c r="B70" s="102"/>
      <c r="C70" s="102"/>
      <c r="D70" s="102"/>
      <c r="E70" s="102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</row>
    <row r="71" spans="1:27" ht="12.75">
      <c r="A71" s="7" t="s">
        <v>67</v>
      </c>
      <c r="B71" s="102"/>
      <c r="C71" s="102"/>
      <c r="D71" s="102"/>
      <c r="E71" s="102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2.75">
      <c r="A72" s="7" t="s">
        <v>68</v>
      </c>
      <c r="B72" s="102"/>
      <c r="C72" s="102"/>
      <c r="D72" s="102"/>
      <c r="E72" s="102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2.75">
      <c r="A73" s="8" t="s">
        <v>69</v>
      </c>
      <c r="B73" s="102"/>
      <c r="C73" s="102"/>
      <c r="D73" s="102"/>
      <c r="E73" s="102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2.75">
      <c r="A74" s="102"/>
      <c r="B74" s="102"/>
      <c r="C74" s="102"/>
      <c r="D74" s="102"/>
      <c r="E74" s="102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5" t="s">
        <v>65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</row>
    <row r="2" spans="1:27" ht="24.75" customHeight="1">
      <c r="A2" s="26" t="s">
        <v>1</v>
      </c>
      <c r="B2" s="1" t="s">
        <v>71</v>
      </c>
      <c r="C2" s="27" t="s">
        <v>2</v>
      </c>
      <c r="D2" s="28" t="s">
        <v>3</v>
      </c>
      <c r="E2" s="29" t="s">
        <v>4</v>
      </c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7"/>
    </row>
    <row r="3" spans="1:27" ht="24.75" customHeight="1">
      <c r="A3" s="30" t="s">
        <v>5</v>
      </c>
      <c r="B3" s="31" t="s">
        <v>70</v>
      </c>
      <c r="C3" s="32" t="s">
        <v>6</v>
      </c>
      <c r="D3" s="33" t="s">
        <v>6</v>
      </c>
      <c r="E3" s="34" t="s">
        <v>7</v>
      </c>
      <c r="F3" s="35" t="s">
        <v>8</v>
      </c>
      <c r="G3" s="36" t="s">
        <v>9</v>
      </c>
      <c r="H3" s="34" t="s">
        <v>10</v>
      </c>
      <c r="I3" s="34" t="s">
        <v>11</v>
      </c>
      <c r="J3" s="35" t="s">
        <v>12</v>
      </c>
      <c r="K3" s="36" t="s">
        <v>13</v>
      </c>
      <c r="L3" s="34" t="s">
        <v>14</v>
      </c>
      <c r="M3" s="34" t="s">
        <v>15</v>
      </c>
      <c r="N3" s="35" t="s">
        <v>16</v>
      </c>
      <c r="O3" s="36" t="s">
        <v>17</v>
      </c>
      <c r="P3" s="34" t="s">
        <v>18</v>
      </c>
      <c r="Q3" s="36" t="s">
        <v>19</v>
      </c>
      <c r="R3" s="34" t="s">
        <v>20</v>
      </c>
      <c r="S3" s="34" t="s">
        <v>21</v>
      </c>
      <c r="T3" s="35" t="s">
        <v>22</v>
      </c>
      <c r="U3" s="36" t="s">
        <v>23</v>
      </c>
      <c r="V3" s="34" t="s">
        <v>24</v>
      </c>
      <c r="W3" s="34" t="s">
        <v>25</v>
      </c>
      <c r="X3" s="35" t="s">
        <v>26</v>
      </c>
      <c r="Y3" s="36" t="s">
        <v>27</v>
      </c>
      <c r="Z3" s="34" t="s">
        <v>28</v>
      </c>
      <c r="AA3" s="32" t="s">
        <v>29</v>
      </c>
    </row>
    <row r="4" spans="1:27" ht="12.75">
      <c r="A4" s="37" t="s">
        <v>30</v>
      </c>
      <c r="B4" s="38"/>
      <c r="C4" s="39"/>
      <c r="D4" s="40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2"/>
      <c r="AA4" s="43"/>
    </row>
    <row r="5" spans="1:27" ht="12.75">
      <c r="A5" s="44" t="s">
        <v>31</v>
      </c>
      <c r="B5" s="38"/>
      <c r="C5" s="39">
        <f aca="true" t="shared" si="0" ref="C5:Y5">SUM(C11:C18)</f>
        <v>11988213233</v>
      </c>
      <c r="D5" s="45">
        <f t="shared" si="0"/>
        <v>0</v>
      </c>
      <c r="E5" s="46">
        <f t="shared" si="0"/>
        <v>23235118022</v>
      </c>
      <c r="F5" s="46">
        <f t="shared" si="0"/>
        <v>22961753110</v>
      </c>
      <c r="G5" s="46">
        <f t="shared" si="0"/>
        <v>304521788</v>
      </c>
      <c r="H5" s="46">
        <f t="shared" si="0"/>
        <v>1159147577</v>
      </c>
      <c r="I5" s="46">
        <f t="shared" si="0"/>
        <v>1605119955</v>
      </c>
      <c r="J5" s="46">
        <f t="shared" si="0"/>
        <v>3068789320</v>
      </c>
      <c r="K5" s="46">
        <f t="shared" si="0"/>
        <v>1096882924</v>
      </c>
      <c r="L5" s="46">
        <f t="shared" si="0"/>
        <v>1657497649</v>
      </c>
      <c r="M5" s="46">
        <f t="shared" si="0"/>
        <v>1727333369</v>
      </c>
      <c r="N5" s="46">
        <f t="shared" si="0"/>
        <v>4481713942</v>
      </c>
      <c r="O5" s="46">
        <f t="shared" si="0"/>
        <v>1019946490</v>
      </c>
      <c r="P5" s="46">
        <f t="shared" si="0"/>
        <v>1326191185</v>
      </c>
      <c r="Q5" s="46">
        <f t="shared" si="0"/>
        <v>1636940614</v>
      </c>
      <c r="R5" s="46">
        <f t="shared" si="0"/>
        <v>3983078289</v>
      </c>
      <c r="S5" s="46">
        <f t="shared" si="0"/>
        <v>0</v>
      </c>
      <c r="T5" s="46">
        <f t="shared" si="0"/>
        <v>0</v>
      </c>
      <c r="U5" s="46">
        <f t="shared" si="0"/>
        <v>0</v>
      </c>
      <c r="V5" s="46">
        <f t="shared" si="0"/>
        <v>0</v>
      </c>
      <c r="W5" s="46">
        <f t="shared" si="0"/>
        <v>11533581551</v>
      </c>
      <c r="X5" s="46">
        <f t="shared" si="0"/>
        <v>17221314837</v>
      </c>
      <c r="Y5" s="46">
        <f t="shared" si="0"/>
        <v>-5687733286</v>
      </c>
      <c r="Z5" s="47">
        <f>+IF(X5&lt;&gt;0,+(Y5/X5)*100,0)</f>
        <v>-33.027288217156936</v>
      </c>
      <c r="AA5" s="48">
        <f>SUM(AA11:AA18)</f>
        <v>22961753110</v>
      </c>
    </row>
    <row r="6" spans="1:27" ht="12.75">
      <c r="A6" s="49" t="s">
        <v>32</v>
      </c>
      <c r="B6" s="50"/>
      <c r="C6" s="9">
        <v>2168220980</v>
      </c>
      <c r="D6" s="10"/>
      <c r="E6" s="11">
        <v>4840078615</v>
      </c>
      <c r="F6" s="11">
        <v>4208709098</v>
      </c>
      <c r="G6" s="11">
        <v>17260381</v>
      </c>
      <c r="H6" s="11">
        <v>332258781</v>
      </c>
      <c r="I6" s="11">
        <v>563642126</v>
      </c>
      <c r="J6" s="11">
        <v>913161288</v>
      </c>
      <c r="K6" s="11">
        <v>313313685</v>
      </c>
      <c r="L6" s="11">
        <v>441010664</v>
      </c>
      <c r="M6" s="11">
        <v>452445836</v>
      </c>
      <c r="N6" s="11">
        <v>1206770185</v>
      </c>
      <c r="O6" s="11">
        <v>208592803</v>
      </c>
      <c r="P6" s="11">
        <v>248349905</v>
      </c>
      <c r="Q6" s="11">
        <v>263687840</v>
      </c>
      <c r="R6" s="11">
        <v>720630548</v>
      </c>
      <c r="S6" s="11"/>
      <c r="T6" s="11"/>
      <c r="U6" s="11"/>
      <c r="V6" s="11"/>
      <c r="W6" s="11">
        <v>2840562021</v>
      </c>
      <c r="X6" s="11">
        <v>3156531823</v>
      </c>
      <c r="Y6" s="11">
        <v>-315969802</v>
      </c>
      <c r="Z6" s="2">
        <v>-10.01</v>
      </c>
      <c r="AA6" s="15">
        <v>4208709098</v>
      </c>
    </row>
    <row r="7" spans="1:27" ht="12.75">
      <c r="A7" s="49" t="s">
        <v>33</v>
      </c>
      <c r="B7" s="50"/>
      <c r="C7" s="9">
        <v>1742351911</v>
      </c>
      <c r="D7" s="10"/>
      <c r="E7" s="11">
        <v>3856322551</v>
      </c>
      <c r="F7" s="11">
        <v>3794706561</v>
      </c>
      <c r="G7" s="11">
        <v>122991632</v>
      </c>
      <c r="H7" s="11">
        <v>251131035</v>
      </c>
      <c r="I7" s="11">
        <v>269510449</v>
      </c>
      <c r="J7" s="11">
        <v>643633116</v>
      </c>
      <c r="K7" s="11">
        <v>260814441</v>
      </c>
      <c r="L7" s="11">
        <v>231093877</v>
      </c>
      <c r="M7" s="11">
        <v>181863888</v>
      </c>
      <c r="N7" s="11">
        <v>673772206</v>
      </c>
      <c r="O7" s="11">
        <v>277670977</v>
      </c>
      <c r="P7" s="11">
        <v>178556022</v>
      </c>
      <c r="Q7" s="11">
        <v>262190600</v>
      </c>
      <c r="R7" s="11">
        <v>718417599</v>
      </c>
      <c r="S7" s="11"/>
      <c r="T7" s="11"/>
      <c r="U7" s="11"/>
      <c r="V7" s="11"/>
      <c r="W7" s="11">
        <v>2035822921</v>
      </c>
      <c r="X7" s="11">
        <v>2846029922</v>
      </c>
      <c r="Y7" s="11">
        <v>-810207001</v>
      </c>
      <c r="Z7" s="2">
        <v>-28.47</v>
      </c>
      <c r="AA7" s="15">
        <v>3794706561</v>
      </c>
    </row>
    <row r="8" spans="1:27" ht="12.75">
      <c r="A8" s="49" t="s">
        <v>34</v>
      </c>
      <c r="B8" s="50"/>
      <c r="C8" s="9">
        <v>1093204486</v>
      </c>
      <c r="D8" s="10"/>
      <c r="E8" s="11">
        <v>1406905973</v>
      </c>
      <c r="F8" s="11">
        <v>1389034181</v>
      </c>
      <c r="G8" s="11">
        <v>-51886</v>
      </c>
      <c r="H8" s="11">
        <v>53186001</v>
      </c>
      <c r="I8" s="11">
        <v>118153538</v>
      </c>
      <c r="J8" s="11">
        <v>171287653</v>
      </c>
      <c r="K8" s="11">
        <v>-48127803</v>
      </c>
      <c r="L8" s="11">
        <v>147016961</v>
      </c>
      <c r="M8" s="11">
        <v>191093581</v>
      </c>
      <c r="N8" s="11">
        <v>289982739</v>
      </c>
      <c r="O8" s="11">
        <v>28136097</v>
      </c>
      <c r="P8" s="11">
        <v>49927418</v>
      </c>
      <c r="Q8" s="11">
        <v>84851279</v>
      </c>
      <c r="R8" s="11">
        <v>162914794</v>
      </c>
      <c r="S8" s="11"/>
      <c r="T8" s="11"/>
      <c r="U8" s="11"/>
      <c r="V8" s="11"/>
      <c r="W8" s="11">
        <v>624185186</v>
      </c>
      <c r="X8" s="11">
        <v>1041775636</v>
      </c>
      <c r="Y8" s="11">
        <v>-417590450</v>
      </c>
      <c r="Z8" s="2">
        <v>-40.08</v>
      </c>
      <c r="AA8" s="15">
        <v>1389034181</v>
      </c>
    </row>
    <row r="9" spans="1:27" ht="12.75">
      <c r="A9" s="49" t="s">
        <v>35</v>
      </c>
      <c r="B9" s="50"/>
      <c r="C9" s="9">
        <v>1212205975</v>
      </c>
      <c r="D9" s="10"/>
      <c r="E9" s="11">
        <v>1153876439</v>
      </c>
      <c r="F9" s="11">
        <v>1052675215</v>
      </c>
      <c r="G9" s="11">
        <v>12199190</v>
      </c>
      <c r="H9" s="11">
        <v>18640728</v>
      </c>
      <c r="I9" s="11">
        <v>78805874</v>
      </c>
      <c r="J9" s="11">
        <v>109645792</v>
      </c>
      <c r="K9" s="11">
        <v>44917119</v>
      </c>
      <c r="L9" s="11">
        <v>230577878</v>
      </c>
      <c r="M9" s="11">
        <v>117564044</v>
      </c>
      <c r="N9" s="11">
        <v>393059041</v>
      </c>
      <c r="O9" s="11">
        <v>18378789</v>
      </c>
      <c r="P9" s="11">
        <v>93083140</v>
      </c>
      <c r="Q9" s="11">
        <v>24688952</v>
      </c>
      <c r="R9" s="11">
        <v>136150881</v>
      </c>
      <c r="S9" s="11"/>
      <c r="T9" s="11"/>
      <c r="U9" s="11"/>
      <c r="V9" s="11"/>
      <c r="W9" s="11">
        <v>638855714</v>
      </c>
      <c r="X9" s="11">
        <v>789506411</v>
      </c>
      <c r="Y9" s="11">
        <v>-150650697</v>
      </c>
      <c r="Z9" s="2">
        <v>-19.08</v>
      </c>
      <c r="AA9" s="15">
        <v>1052675215</v>
      </c>
    </row>
    <row r="10" spans="1:27" ht="12.75">
      <c r="A10" s="49" t="s">
        <v>36</v>
      </c>
      <c r="B10" s="50"/>
      <c r="C10" s="9">
        <v>3331555268</v>
      </c>
      <c r="D10" s="10"/>
      <c r="E10" s="11">
        <v>2452674740</v>
      </c>
      <c r="F10" s="11">
        <v>2743680653</v>
      </c>
      <c r="G10" s="11">
        <v>22380354</v>
      </c>
      <c r="H10" s="11">
        <v>162476288</v>
      </c>
      <c r="I10" s="11">
        <v>317520029</v>
      </c>
      <c r="J10" s="11">
        <v>502376671</v>
      </c>
      <c r="K10" s="11">
        <v>300065744</v>
      </c>
      <c r="L10" s="11">
        <v>348517757</v>
      </c>
      <c r="M10" s="11">
        <v>592164692</v>
      </c>
      <c r="N10" s="11">
        <v>1240748193</v>
      </c>
      <c r="O10" s="11">
        <v>118230562</v>
      </c>
      <c r="P10" s="11">
        <v>521366980</v>
      </c>
      <c r="Q10" s="11">
        <v>511756072</v>
      </c>
      <c r="R10" s="11">
        <v>1151353614</v>
      </c>
      <c r="S10" s="11"/>
      <c r="T10" s="11"/>
      <c r="U10" s="11"/>
      <c r="V10" s="11"/>
      <c r="W10" s="11">
        <v>2894478478</v>
      </c>
      <c r="X10" s="11">
        <v>2057760491</v>
      </c>
      <c r="Y10" s="11">
        <v>836717987</v>
      </c>
      <c r="Z10" s="2">
        <v>40.66</v>
      </c>
      <c r="AA10" s="15">
        <v>2743680653</v>
      </c>
    </row>
    <row r="11" spans="1:27" ht="12.75">
      <c r="A11" s="51" t="s">
        <v>37</v>
      </c>
      <c r="B11" s="50"/>
      <c r="C11" s="52">
        <f aca="true" t="shared" si="1" ref="C11:Y11">SUM(C6:C10)</f>
        <v>9547538620</v>
      </c>
      <c r="D11" s="53">
        <f t="shared" si="1"/>
        <v>0</v>
      </c>
      <c r="E11" s="54">
        <f t="shared" si="1"/>
        <v>13709858318</v>
      </c>
      <c r="F11" s="54">
        <f t="shared" si="1"/>
        <v>13188805708</v>
      </c>
      <c r="G11" s="54">
        <f t="shared" si="1"/>
        <v>174779671</v>
      </c>
      <c r="H11" s="54">
        <f t="shared" si="1"/>
        <v>817692833</v>
      </c>
      <c r="I11" s="54">
        <f t="shared" si="1"/>
        <v>1347632016</v>
      </c>
      <c r="J11" s="54">
        <f t="shared" si="1"/>
        <v>2340104520</v>
      </c>
      <c r="K11" s="54">
        <f t="shared" si="1"/>
        <v>870983186</v>
      </c>
      <c r="L11" s="54">
        <f t="shared" si="1"/>
        <v>1398217137</v>
      </c>
      <c r="M11" s="54">
        <f t="shared" si="1"/>
        <v>1535132041</v>
      </c>
      <c r="N11" s="54">
        <f t="shared" si="1"/>
        <v>3804332364</v>
      </c>
      <c r="O11" s="54">
        <f t="shared" si="1"/>
        <v>651009228</v>
      </c>
      <c r="P11" s="54">
        <f t="shared" si="1"/>
        <v>1091283465</v>
      </c>
      <c r="Q11" s="54">
        <f t="shared" si="1"/>
        <v>1147174743</v>
      </c>
      <c r="R11" s="54">
        <f t="shared" si="1"/>
        <v>2889467436</v>
      </c>
      <c r="S11" s="54">
        <f t="shared" si="1"/>
        <v>0</v>
      </c>
      <c r="T11" s="54">
        <f t="shared" si="1"/>
        <v>0</v>
      </c>
      <c r="U11" s="54">
        <f t="shared" si="1"/>
        <v>0</v>
      </c>
      <c r="V11" s="54">
        <f t="shared" si="1"/>
        <v>0</v>
      </c>
      <c r="W11" s="54">
        <f t="shared" si="1"/>
        <v>9033904320</v>
      </c>
      <c r="X11" s="54">
        <f t="shared" si="1"/>
        <v>9891604283</v>
      </c>
      <c r="Y11" s="54">
        <f t="shared" si="1"/>
        <v>-857699963</v>
      </c>
      <c r="Z11" s="55">
        <f>+IF(X11&lt;&gt;0,+(Y11/X11)*100,0)</f>
        <v>-8.670989441763943</v>
      </c>
      <c r="AA11" s="56">
        <f>SUM(AA6:AA10)</f>
        <v>13188805708</v>
      </c>
    </row>
    <row r="12" spans="1:27" ht="12.75">
      <c r="A12" s="57" t="s">
        <v>38</v>
      </c>
      <c r="B12" s="38"/>
      <c r="C12" s="9">
        <v>406787682</v>
      </c>
      <c r="D12" s="10"/>
      <c r="E12" s="11">
        <v>1929127651</v>
      </c>
      <c r="F12" s="11">
        <v>1873163269</v>
      </c>
      <c r="G12" s="11">
        <v>6352008</v>
      </c>
      <c r="H12" s="11">
        <v>200547296</v>
      </c>
      <c r="I12" s="11">
        <v>49269849</v>
      </c>
      <c r="J12" s="11">
        <v>256169153</v>
      </c>
      <c r="K12" s="11">
        <v>34542328</v>
      </c>
      <c r="L12" s="11">
        <v>59062041</v>
      </c>
      <c r="M12" s="11">
        <v>47595570</v>
      </c>
      <c r="N12" s="11">
        <v>141199939</v>
      </c>
      <c r="O12" s="11">
        <v>45100820</v>
      </c>
      <c r="P12" s="11">
        <v>27460979</v>
      </c>
      <c r="Q12" s="11">
        <v>61073597</v>
      </c>
      <c r="R12" s="11">
        <v>133635396</v>
      </c>
      <c r="S12" s="11"/>
      <c r="T12" s="11"/>
      <c r="U12" s="11"/>
      <c r="V12" s="11"/>
      <c r="W12" s="11">
        <v>531004488</v>
      </c>
      <c r="X12" s="11">
        <v>1404872452</v>
      </c>
      <c r="Y12" s="11">
        <v>-873867964</v>
      </c>
      <c r="Z12" s="2">
        <v>-62.2</v>
      </c>
      <c r="AA12" s="15">
        <v>1873163269</v>
      </c>
    </row>
    <row r="13" spans="1:27" ht="12.75">
      <c r="A13" s="57" t="s">
        <v>39</v>
      </c>
      <c r="B13" s="38"/>
      <c r="C13" s="12"/>
      <c r="D13" s="13"/>
      <c r="E13" s="14">
        <v>13575390</v>
      </c>
      <c r="F13" s="14">
        <v>24096689</v>
      </c>
      <c r="G13" s="14">
        <v>12060</v>
      </c>
      <c r="H13" s="14"/>
      <c r="I13" s="14">
        <v>-12060</v>
      </c>
      <c r="J13" s="14"/>
      <c r="K13" s="14">
        <v>64775</v>
      </c>
      <c r="L13" s="14">
        <v>125000</v>
      </c>
      <c r="M13" s="14"/>
      <c r="N13" s="14">
        <v>189775</v>
      </c>
      <c r="O13" s="14">
        <v>1995000</v>
      </c>
      <c r="P13" s="14">
        <v>1868000</v>
      </c>
      <c r="Q13" s="14"/>
      <c r="R13" s="14">
        <v>3863000</v>
      </c>
      <c r="S13" s="14"/>
      <c r="T13" s="14"/>
      <c r="U13" s="14"/>
      <c r="V13" s="14"/>
      <c r="W13" s="14">
        <v>4052775</v>
      </c>
      <c r="X13" s="14">
        <v>18072517</v>
      </c>
      <c r="Y13" s="14">
        <v>-14019742</v>
      </c>
      <c r="Z13" s="2">
        <v>-77.57</v>
      </c>
      <c r="AA13" s="22">
        <v>24096689</v>
      </c>
    </row>
    <row r="14" spans="1:27" ht="12.75">
      <c r="A14" s="57" t="s">
        <v>40</v>
      </c>
      <c r="B14" s="38"/>
      <c r="C14" s="9">
        <v>53319291</v>
      </c>
      <c r="D14" s="10"/>
      <c r="E14" s="11">
        <v>785967224</v>
      </c>
      <c r="F14" s="11">
        <v>874984109</v>
      </c>
      <c r="G14" s="11"/>
      <c r="H14" s="11"/>
      <c r="I14" s="11">
        <v>5851291</v>
      </c>
      <c r="J14" s="11">
        <v>5851291</v>
      </c>
      <c r="K14" s="11">
        <v>5078611</v>
      </c>
      <c r="L14" s="11">
        <v>4135570</v>
      </c>
      <c r="M14" s="11">
        <v>4676473</v>
      </c>
      <c r="N14" s="11">
        <v>13890654</v>
      </c>
      <c r="O14" s="11"/>
      <c r="P14" s="11">
        <v>10665551</v>
      </c>
      <c r="Q14" s="11">
        <v>4918999</v>
      </c>
      <c r="R14" s="11">
        <v>15584550</v>
      </c>
      <c r="S14" s="11"/>
      <c r="T14" s="11"/>
      <c r="U14" s="11"/>
      <c r="V14" s="11"/>
      <c r="W14" s="11">
        <v>35326495</v>
      </c>
      <c r="X14" s="11">
        <v>656238083</v>
      </c>
      <c r="Y14" s="11">
        <v>-620911588</v>
      </c>
      <c r="Z14" s="2">
        <v>-94.62</v>
      </c>
      <c r="AA14" s="15">
        <v>874984109</v>
      </c>
    </row>
    <row r="15" spans="1:27" ht="12.75">
      <c r="A15" s="57" t="s">
        <v>41</v>
      </c>
      <c r="B15" s="38" t="s">
        <v>42</v>
      </c>
      <c r="C15" s="9">
        <v>1902898078</v>
      </c>
      <c r="D15" s="10"/>
      <c r="E15" s="11">
        <v>6679808439</v>
      </c>
      <c r="F15" s="11">
        <v>6830133335</v>
      </c>
      <c r="G15" s="11">
        <v>123378049</v>
      </c>
      <c r="H15" s="11">
        <v>117447952</v>
      </c>
      <c r="I15" s="11">
        <v>200439646</v>
      </c>
      <c r="J15" s="11">
        <v>441265647</v>
      </c>
      <c r="K15" s="11">
        <v>182153923</v>
      </c>
      <c r="L15" s="11">
        <v>195957901</v>
      </c>
      <c r="M15" s="11">
        <v>132662374</v>
      </c>
      <c r="N15" s="11">
        <v>510774198</v>
      </c>
      <c r="O15" s="11">
        <v>308233426</v>
      </c>
      <c r="P15" s="11">
        <v>190224842</v>
      </c>
      <c r="Q15" s="11">
        <v>419847737</v>
      </c>
      <c r="R15" s="11">
        <v>918306005</v>
      </c>
      <c r="S15" s="11"/>
      <c r="T15" s="11"/>
      <c r="U15" s="11"/>
      <c r="V15" s="11"/>
      <c r="W15" s="11">
        <v>1870345850</v>
      </c>
      <c r="X15" s="11">
        <v>5122600002</v>
      </c>
      <c r="Y15" s="11">
        <v>-3252254152</v>
      </c>
      <c r="Z15" s="2">
        <v>-63.49</v>
      </c>
      <c r="AA15" s="15">
        <v>6830133335</v>
      </c>
    </row>
    <row r="16" spans="1:27" ht="12.75">
      <c r="A16" s="58" t="s">
        <v>43</v>
      </c>
      <c r="B16" s="59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2.75">
      <c r="A17" s="57" t="s">
        <v>44</v>
      </c>
      <c r="B17" s="38"/>
      <c r="C17" s="9"/>
      <c r="D17" s="10"/>
      <c r="E17" s="11">
        <v>177000</v>
      </c>
      <c r="F17" s="11">
        <v>1000000</v>
      </c>
      <c r="G17" s="11"/>
      <c r="H17" s="11">
        <v>27000</v>
      </c>
      <c r="I17" s="11">
        <v>126000</v>
      </c>
      <c r="J17" s="11">
        <v>153000</v>
      </c>
      <c r="K17" s="11"/>
      <c r="L17" s="11"/>
      <c r="M17" s="11"/>
      <c r="N17" s="11"/>
      <c r="O17" s="11">
        <v>267000</v>
      </c>
      <c r="P17" s="11">
        <v>32000</v>
      </c>
      <c r="Q17" s="11">
        <v>24000</v>
      </c>
      <c r="R17" s="11">
        <v>323000</v>
      </c>
      <c r="S17" s="11"/>
      <c r="T17" s="11"/>
      <c r="U17" s="11"/>
      <c r="V17" s="11"/>
      <c r="W17" s="11">
        <v>476000</v>
      </c>
      <c r="X17" s="11">
        <v>750000</v>
      </c>
      <c r="Y17" s="11">
        <v>-274000</v>
      </c>
      <c r="Z17" s="2">
        <v>-36.53</v>
      </c>
      <c r="AA17" s="15">
        <v>1000000</v>
      </c>
    </row>
    <row r="18" spans="1:27" ht="12.75">
      <c r="A18" s="57" t="s">
        <v>45</v>
      </c>
      <c r="B18" s="38"/>
      <c r="C18" s="16">
        <v>77669562</v>
      </c>
      <c r="D18" s="17"/>
      <c r="E18" s="18">
        <v>116604000</v>
      </c>
      <c r="F18" s="18">
        <v>169570000</v>
      </c>
      <c r="G18" s="18"/>
      <c r="H18" s="18">
        <v>23432496</v>
      </c>
      <c r="I18" s="18">
        <v>1813213</v>
      </c>
      <c r="J18" s="18">
        <v>25245709</v>
      </c>
      <c r="K18" s="18">
        <v>4060101</v>
      </c>
      <c r="L18" s="18"/>
      <c r="M18" s="18">
        <v>7266911</v>
      </c>
      <c r="N18" s="18">
        <v>11327012</v>
      </c>
      <c r="O18" s="18">
        <v>13341016</v>
      </c>
      <c r="P18" s="18">
        <v>4656348</v>
      </c>
      <c r="Q18" s="18">
        <v>3901538</v>
      </c>
      <c r="R18" s="18">
        <v>21898902</v>
      </c>
      <c r="S18" s="18"/>
      <c r="T18" s="18"/>
      <c r="U18" s="18"/>
      <c r="V18" s="18"/>
      <c r="W18" s="18">
        <v>58471623</v>
      </c>
      <c r="X18" s="18">
        <v>127177500</v>
      </c>
      <c r="Y18" s="18">
        <v>-68705877</v>
      </c>
      <c r="Z18" s="3">
        <v>-54.02</v>
      </c>
      <c r="AA18" s="23">
        <v>169570000</v>
      </c>
    </row>
    <row r="19" spans="1:27" ht="4.5" customHeight="1">
      <c r="A19" s="60"/>
      <c r="B19" s="38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2.75">
      <c r="A20" s="44" t="s">
        <v>46</v>
      </c>
      <c r="B20" s="38"/>
      <c r="C20" s="61">
        <f aca="true" t="shared" si="2" ref="C20:Y20">SUM(C26:C33)</f>
        <v>7164212308</v>
      </c>
      <c r="D20" s="62">
        <f t="shared" si="2"/>
        <v>0</v>
      </c>
      <c r="E20" s="63">
        <f t="shared" si="2"/>
        <v>14184584235</v>
      </c>
      <c r="F20" s="63">
        <f t="shared" si="2"/>
        <v>15028812424</v>
      </c>
      <c r="G20" s="63">
        <f t="shared" si="2"/>
        <v>141500414</v>
      </c>
      <c r="H20" s="63">
        <f t="shared" si="2"/>
        <v>507560565</v>
      </c>
      <c r="I20" s="63">
        <f t="shared" si="2"/>
        <v>616392316</v>
      </c>
      <c r="J20" s="63">
        <f t="shared" si="2"/>
        <v>1265453295</v>
      </c>
      <c r="K20" s="63">
        <f t="shared" si="2"/>
        <v>963845758</v>
      </c>
      <c r="L20" s="63">
        <f t="shared" si="2"/>
        <v>803763513</v>
      </c>
      <c r="M20" s="63">
        <f t="shared" si="2"/>
        <v>805881587</v>
      </c>
      <c r="N20" s="63">
        <f t="shared" si="2"/>
        <v>2573490858</v>
      </c>
      <c r="O20" s="63">
        <f t="shared" si="2"/>
        <v>446464327</v>
      </c>
      <c r="P20" s="63">
        <f t="shared" si="2"/>
        <v>635862495</v>
      </c>
      <c r="Q20" s="63">
        <f t="shared" si="2"/>
        <v>890130403</v>
      </c>
      <c r="R20" s="63">
        <f t="shared" si="2"/>
        <v>1972457225</v>
      </c>
      <c r="S20" s="63">
        <f t="shared" si="2"/>
        <v>0</v>
      </c>
      <c r="T20" s="63">
        <f t="shared" si="2"/>
        <v>0</v>
      </c>
      <c r="U20" s="63">
        <f t="shared" si="2"/>
        <v>0</v>
      </c>
      <c r="V20" s="63">
        <f t="shared" si="2"/>
        <v>0</v>
      </c>
      <c r="W20" s="63">
        <f t="shared" si="2"/>
        <v>5811401378</v>
      </c>
      <c r="X20" s="63">
        <f t="shared" si="2"/>
        <v>11271609319</v>
      </c>
      <c r="Y20" s="63">
        <f t="shared" si="2"/>
        <v>-5460207941</v>
      </c>
      <c r="Z20" s="64">
        <f>+IF(X20&lt;&gt;0,+(Y20/X20)*100,0)</f>
        <v>-48.44213267573065</v>
      </c>
      <c r="AA20" s="65">
        <f>SUM(AA26:AA33)</f>
        <v>15028812424</v>
      </c>
    </row>
    <row r="21" spans="1:27" ht="12.75">
      <c r="A21" s="49" t="s">
        <v>32</v>
      </c>
      <c r="B21" s="50"/>
      <c r="C21" s="9">
        <v>1418561437</v>
      </c>
      <c r="D21" s="10"/>
      <c r="E21" s="11">
        <v>2068939932</v>
      </c>
      <c r="F21" s="11">
        <v>2180139289</v>
      </c>
      <c r="G21" s="11">
        <v>8182314</v>
      </c>
      <c r="H21" s="11">
        <v>60278796</v>
      </c>
      <c r="I21" s="11">
        <v>38584273</v>
      </c>
      <c r="J21" s="11">
        <v>107045383</v>
      </c>
      <c r="K21" s="11">
        <v>181259112</v>
      </c>
      <c r="L21" s="11">
        <v>125732533</v>
      </c>
      <c r="M21" s="11">
        <v>135396792</v>
      </c>
      <c r="N21" s="11">
        <v>442388437</v>
      </c>
      <c r="O21" s="11">
        <v>56878162</v>
      </c>
      <c r="P21" s="11">
        <v>76049188</v>
      </c>
      <c r="Q21" s="11">
        <v>110376305</v>
      </c>
      <c r="R21" s="11">
        <v>243303655</v>
      </c>
      <c r="S21" s="11"/>
      <c r="T21" s="11"/>
      <c r="U21" s="11"/>
      <c r="V21" s="11"/>
      <c r="W21" s="11">
        <v>792737475</v>
      </c>
      <c r="X21" s="11">
        <v>1635104468</v>
      </c>
      <c r="Y21" s="11">
        <v>-842366993</v>
      </c>
      <c r="Z21" s="2">
        <v>-51.52</v>
      </c>
      <c r="AA21" s="15">
        <v>2180139289</v>
      </c>
    </row>
    <row r="22" spans="1:27" ht="12.75">
      <c r="A22" s="49" t="s">
        <v>33</v>
      </c>
      <c r="B22" s="50"/>
      <c r="C22" s="9">
        <v>759316929</v>
      </c>
      <c r="D22" s="10"/>
      <c r="E22" s="11">
        <v>2009106550</v>
      </c>
      <c r="F22" s="11">
        <v>2455766993</v>
      </c>
      <c r="G22" s="11">
        <v>17118248</v>
      </c>
      <c r="H22" s="11">
        <v>65374103</v>
      </c>
      <c r="I22" s="11">
        <v>81033616</v>
      </c>
      <c r="J22" s="11">
        <v>163525967</v>
      </c>
      <c r="K22" s="11">
        <v>148692423</v>
      </c>
      <c r="L22" s="11">
        <v>108590984</v>
      </c>
      <c r="M22" s="11">
        <v>78912600</v>
      </c>
      <c r="N22" s="11">
        <v>336196007</v>
      </c>
      <c r="O22" s="11">
        <v>68888884</v>
      </c>
      <c r="P22" s="11">
        <v>162242988</v>
      </c>
      <c r="Q22" s="11">
        <v>135449792</v>
      </c>
      <c r="R22" s="11">
        <v>366581664</v>
      </c>
      <c r="S22" s="11"/>
      <c r="T22" s="11"/>
      <c r="U22" s="11"/>
      <c r="V22" s="11"/>
      <c r="W22" s="11">
        <v>866303638</v>
      </c>
      <c r="X22" s="11">
        <v>1841825245</v>
      </c>
      <c r="Y22" s="11">
        <v>-975521607</v>
      </c>
      <c r="Z22" s="2">
        <v>-52.96</v>
      </c>
      <c r="AA22" s="15">
        <v>2455766993</v>
      </c>
    </row>
    <row r="23" spans="1:27" ht="12.75">
      <c r="A23" s="49" t="s">
        <v>34</v>
      </c>
      <c r="B23" s="50"/>
      <c r="C23" s="9">
        <v>714714930</v>
      </c>
      <c r="D23" s="10"/>
      <c r="E23" s="11">
        <v>1504526700</v>
      </c>
      <c r="F23" s="11">
        <v>1502127382</v>
      </c>
      <c r="G23" s="11">
        <v>17469823</v>
      </c>
      <c r="H23" s="11">
        <v>69388285</v>
      </c>
      <c r="I23" s="11">
        <v>71909282</v>
      </c>
      <c r="J23" s="11">
        <v>158767390</v>
      </c>
      <c r="K23" s="11">
        <v>123151953</v>
      </c>
      <c r="L23" s="11">
        <v>89635760</v>
      </c>
      <c r="M23" s="11">
        <v>96413506</v>
      </c>
      <c r="N23" s="11">
        <v>309201219</v>
      </c>
      <c r="O23" s="11">
        <v>56790994</v>
      </c>
      <c r="P23" s="11">
        <v>50003422</v>
      </c>
      <c r="Q23" s="11">
        <v>191826079</v>
      </c>
      <c r="R23" s="11">
        <v>298620495</v>
      </c>
      <c r="S23" s="11"/>
      <c r="T23" s="11"/>
      <c r="U23" s="11"/>
      <c r="V23" s="11"/>
      <c r="W23" s="11">
        <v>766589104</v>
      </c>
      <c r="X23" s="11">
        <v>1126595536</v>
      </c>
      <c r="Y23" s="11">
        <v>-360006432</v>
      </c>
      <c r="Z23" s="2">
        <v>-31.96</v>
      </c>
      <c r="AA23" s="15">
        <v>1502127382</v>
      </c>
    </row>
    <row r="24" spans="1:27" ht="12.75">
      <c r="A24" s="49" t="s">
        <v>35</v>
      </c>
      <c r="B24" s="50"/>
      <c r="C24" s="9">
        <v>759338376</v>
      </c>
      <c r="D24" s="10"/>
      <c r="E24" s="11">
        <v>1943480127</v>
      </c>
      <c r="F24" s="11">
        <v>1856398501</v>
      </c>
      <c r="G24" s="11">
        <v>3668338</v>
      </c>
      <c r="H24" s="11">
        <v>114776015</v>
      </c>
      <c r="I24" s="11">
        <v>89642456</v>
      </c>
      <c r="J24" s="11">
        <v>208086809</v>
      </c>
      <c r="K24" s="11">
        <v>101704915</v>
      </c>
      <c r="L24" s="11">
        <v>163443287</v>
      </c>
      <c r="M24" s="11">
        <v>148044885</v>
      </c>
      <c r="N24" s="11">
        <v>413193087</v>
      </c>
      <c r="O24" s="11">
        <v>48508802</v>
      </c>
      <c r="P24" s="11">
        <v>122345643</v>
      </c>
      <c r="Q24" s="11">
        <v>116452620</v>
      </c>
      <c r="R24" s="11">
        <v>287307065</v>
      </c>
      <c r="S24" s="11"/>
      <c r="T24" s="11"/>
      <c r="U24" s="11"/>
      <c r="V24" s="11"/>
      <c r="W24" s="11">
        <v>908586961</v>
      </c>
      <c r="X24" s="11">
        <v>1392298876</v>
      </c>
      <c r="Y24" s="11">
        <v>-483711915</v>
      </c>
      <c r="Z24" s="2">
        <v>-34.74</v>
      </c>
      <c r="AA24" s="15">
        <v>1856398501</v>
      </c>
    </row>
    <row r="25" spans="1:27" ht="12.75">
      <c r="A25" s="49" t="s">
        <v>36</v>
      </c>
      <c r="B25" s="50"/>
      <c r="C25" s="9">
        <v>1252027973</v>
      </c>
      <c r="D25" s="10"/>
      <c r="E25" s="11">
        <v>2274655618</v>
      </c>
      <c r="F25" s="11">
        <v>2474017141</v>
      </c>
      <c r="G25" s="11">
        <v>86166506</v>
      </c>
      <c r="H25" s="11">
        <v>145715784</v>
      </c>
      <c r="I25" s="11">
        <v>204881032</v>
      </c>
      <c r="J25" s="11">
        <v>436763322</v>
      </c>
      <c r="K25" s="11">
        <v>194781156</v>
      </c>
      <c r="L25" s="11">
        <v>111956562</v>
      </c>
      <c r="M25" s="11">
        <v>207805924</v>
      </c>
      <c r="N25" s="11">
        <v>514543642</v>
      </c>
      <c r="O25" s="11">
        <v>104886334</v>
      </c>
      <c r="P25" s="11">
        <v>135996694</v>
      </c>
      <c r="Q25" s="11">
        <v>109384975</v>
      </c>
      <c r="R25" s="11">
        <v>350268003</v>
      </c>
      <c r="S25" s="11"/>
      <c r="T25" s="11"/>
      <c r="U25" s="11"/>
      <c r="V25" s="11"/>
      <c r="W25" s="11">
        <v>1301574967</v>
      </c>
      <c r="X25" s="11">
        <v>1855512855</v>
      </c>
      <c r="Y25" s="11">
        <v>-553937888</v>
      </c>
      <c r="Z25" s="2">
        <v>-29.85</v>
      </c>
      <c r="AA25" s="15">
        <v>2474017141</v>
      </c>
    </row>
    <row r="26" spans="1:27" ht="12.75">
      <c r="A26" s="51" t="s">
        <v>37</v>
      </c>
      <c r="B26" s="66"/>
      <c r="C26" s="52">
        <f aca="true" t="shared" si="3" ref="C26:Y26">SUM(C21:C25)</f>
        <v>4903959645</v>
      </c>
      <c r="D26" s="53">
        <f t="shared" si="3"/>
        <v>0</v>
      </c>
      <c r="E26" s="54">
        <f t="shared" si="3"/>
        <v>9800708927</v>
      </c>
      <c r="F26" s="54">
        <f t="shared" si="3"/>
        <v>10468449306</v>
      </c>
      <c r="G26" s="54">
        <f t="shared" si="3"/>
        <v>132605229</v>
      </c>
      <c r="H26" s="54">
        <f t="shared" si="3"/>
        <v>455532983</v>
      </c>
      <c r="I26" s="54">
        <f t="shared" si="3"/>
        <v>486050659</v>
      </c>
      <c r="J26" s="54">
        <f t="shared" si="3"/>
        <v>1074188871</v>
      </c>
      <c r="K26" s="54">
        <f t="shared" si="3"/>
        <v>749589559</v>
      </c>
      <c r="L26" s="54">
        <f t="shared" si="3"/>
        <v>599359126</v>
      </c>
      <c r="M26" s="54">
        <f t="shared" si="3"/>
        <v>666573707</v>
      </c>
      <c r="N26" s="54">
        <f t="shared" si="3"/>
        <v>2015522392</v>
      </c>
      <c r="O26" s="54">
        <f t="shared" si="3"/>
        <v>335953176</v>
      </c>
      <c r="P26" s="54">
        <f t="shared" si="3"/>
        <v>546637935</v>
      </c>
      <c r="Q26" s="54">
        <f t="shared" si="3"/>
        <v>663489771</v>
      </c>
      <c r="R26" s="54">
        <f t="shared" si="3"/>
        <v>1546080882</v>
      </c>
      <c r="S26" s="54">
        <f t="shared" si="3"/>
        <v>0</v>
      </c>
      <c r="T26" s="54">
        <f t="shared" si="3"/>
        <v>0</v>
      </c>
      <c r="U26" s="54">
        <f t="shared" si="3"/>
        <v>0</v>
      </c>
      <c r="V26" s="54">
        <f t="shared" si="3"/>
        <v>0</v>
      </c>
      <c r="W26" s="54">
        <f t="shared" si="3"/>
        <v>4635792145</v>
      </c>
      <c r="X26" s="54">
        <f t="shared" si="3"/>
        <v>7851336980</v>
      </c>
      <c r="Y26" s="54">
        <f t="shared" si="3"/>
        <v>-3215544835</v>
      </c>
      <c r="Z26" s="55">
        <f>+IF(X26&lt;&gt;0,+(Y26/X26)*100,0)</f>
        <v>-40.9553792327482</v>
      </c>
      <c r="AA26" s="56">
        <f>SUM(AA21:AA25)</f>
        <v>10468449306</v>
      </c>
    </row>
    <row r="27" spans="1:27" ht="12.75">
      <c r="A27" s="57" t="s">
        <v>38</v>
      </c>
      <c r="B27" s="67"/>
      <c r="C27" s="9">
        <v>591329708</v>
      </c>
      <c r="D27" s="10"/>
      <c r="E27" s="11">
        <v>877466631</v>
      </c>
      <c r="F27" s="11">
        <v>1012662969</v>
      </c>
      <c r="G27" s="11">
        <v>1174742</v>
      </c>
      <c r="H27" s="11">
        <v>12904287</v>
      </c>
      <c r="I27" s="11">
        <v>35914036</v>
      </c>
      <c r="J27" s="11">
        <v>49993065</v>
      </c>
      <c r="K27" s="11">
        <v>17893260</v>
      </c>
      <c r="L27" s="11">
        <v>48335466</v>
      </c>
      <c r="M27" s="11">
        <v>33164055</v>
      </c>
      <c r="N27" s="11">
        <v>99392781</v>
      </c>
      <c r="O27" s="11">
        <v>11709948</v>
      </c>
      <c r="P27" s="11">
        <v>33385907</v>
      </c>
      <c r="Q27" s="11">
        <v>31147865</v>
      </c>
      <c r="R27" s="11">
        <v>76243720</v>
      </c>
      <c r="S27" s="11"/>
      <c r="T27" s="11"/>
      <c r="U27" s="11"/>
      <c r="V27" s="11"/>
      <c r="W27" s="11">
        <v>225629566</v>
      </c>
      <c r="X27" s="11">
        <v>759497227</v>
      </c>
      <c r="Y27" s="11">
        <v>-533867661</v>
      </c>
      <c r="Z27" s="2">
        <v>-70.29</v>
      </c>
      <c r="AA27" s="15">
        <v>1012662969</v>
      </c>
    </row>
    <row r="28" spans="1:27" ht="12.75">
      <c r="A28" s="57" t="s">
        <v>39</v>
      </c>
      <c r="B28" s="67"/>
      <c r="C28" s="12">
        <v>6546520</v>
      </c>
      <c r="D28" s="13"/>
      <c r="E28" s="14">
        <v>47207919</v>
      </c>
      <c r="F28" s="14">
        <v>50771785</v>
      </c>
      <c r="G28" s="14">
        <v>2183238</v>
      </c>
      <c r="H28" s="14">
        <v>4373180</v>
      </c>
      <c r="I28" s="14">
        <v>642788</v>
      </c>
      <c r="J28" s="14">
        <v>7199206</v>
      </c>
      <c r="K28" s="14">
        <v>214711</v>
      </c>
      <c r="L28" s="14">
        <v>4041335</v>
      </c>
      <c r="M28" s="14">
        <v>5577679</v>
      </c>
      <c r="N28" s="14">
        <v>9833725</v>
      </c>
      <c r="O28" s="14"/>
      <c r="P28" s="14">
        <v>1669996</v>
      </c>
      <c r="Q28" s="14">
        <v>4365987</v>
      </c>
      <c r="R28" s="14">
        <v>6035983</v>
      </c>
      <c r="S28" s="14"/>
      <c r="T28" s="14"/>
      <c r="U28" s="14"/>
      <c r="V28" s="14"/>
      <c r="W28" s="14">
        <v>23068914</v>
      </c>
      <c r="X28" s="14">
        <v>38078839</v>
      </c>
      <c r="Y28" s="14">
        <v>-15009925</v>
      </c>
      <c r="Z28" s="2">
        <v>-39.42</v>
      </c>
      <c r="AA28" s="22">
        <v>50771785</v>
      </c>
    </row>
    <row r="29" spans="1:27" ht="12.75">
      <c r="A29" s="57" t="s">
        <v>40</v>
      </c>
      <c r="B29" s="67"/>
      <c r="C29" s="9">
        <v>2399971</v>
      </c>
      <c r="D29" s="10"/>
      <c r="E29" s="11">
        <v>617695251</v>
      </c>
      <c r="F29" s="11">
        <v>644157251</v>
      </c>
      <c r="G29" s="11"/>
      <c r="H29" s="11"/>
      <c r="I29" s="11">
        <v>42038996</v>
      </c>
      <c r="J29" s="11">
        <v>42038996</v>
      </c>
      <c r="K29" s="11">
        <v>145488588</v>
      </c>
      <c r="L29" s="11">
        <v>67475791</v>
      </c>
      <c r="M29" s="11">
        <v>41565347</v>
      </c>
      <c r="N29" s="11">
        <v>254529726</v>
      </c>
      <c r="O29" s="11">
        <v>51742256</v>
      </c>
      <c r="P29" s="11">
        <v>13737305</v>
      </c>
      <c r="Q29" s="11">
        <v>44636669</v>
      </c>
      <c r="R29" s="11">
        <v>110116230</v>
      </c>
      <c r="S29" s="11"/>
      <c r="T29" s="11"/>
      <c r="U29" s="11"/>
      <c r="V29" s="11"/>
      <c r="W29" s="11">
        <v>406684952</v>
      </c>
      <c r="X29" s="11">
        <v>483117938</v>
      </c>
      <c r="Y29" s="11">
        <v>-76432986</v>
      </c>
      <c r="Z29" s="2">
        <v>-15.82</v>
      </c>
      <c r="AA29" s="15">
        <v>644157251</v>
      </c>
    </row>
    <row r="30" spans="1:27" ht="12.75">
      <c r="A30" s="57" t="s">
        <v>41</v>
      </c>
      <c r="B30" s="38" t="s">
        <v>42</v>
      </c>
      <c r="C30" s="9">
        <v>1624153755</v>
      </c>
      <c r="D30" s="10"/>
      <c r="E30" s="11">
        <v>2787459507</v>
      </c>
      <c r="F30" s="11">
        <v>2799525113</v>
      </c>
      <c r="G30" s="11">
        <v>5537205</v>
      </c>
      <c r="H30" s="11">
        <v>34750115</v>
      </c>
      <c r="I30" s="11">
        <v>51712837</v>
      </c>
      <c r="J30" s="11">
        <v>92000157</v>
      </c>
      <c r="K30" s="11">
        <v>50428640</v>
      </c>
      <c r="L30" s="11">
        <v>84209196</v>
      </c>
      <c r="M30" s="11">
        <v>58633991</v>
      </c>
      <c r="N30" s="11">
        <v>193271827</v>
      </c>
      <c r="O30" s="11">
        <v>41339353</v>
      </c>
      <c r="P30" s="11">
        <v>40137523</v>
      </c>
      <c r="Q30" s="11">
        <v>143527116</v>
      </c>
      <c r="R30" s="11">
        <v>225003992</v>
      </c>
      <c r="S30" s="11"/>
      <c r="T30" s="11"/>
      <c r="U30" s="11"/>
      <c r="V30" s="11"/>
      <c r="W30" s="11">
        <v>510275976</v>
      </c>
      <c r="X30" s="11">
        <v>2099643835</v>
      </c>
      <c r="Y30" s="11">
        <v>-1589367859</v>
      </c>
      <c r="Z30" s="2">
        <v>-75.7</v>
      </c>
      <c r="AA30" s="15">
        <v>2799525113</v>
      </c>
    </row>
    <row r="31" spans="1:27" ht="12.75">
      <c r="A31" s="58" t="s">
        <v>43</v>
      </c>
      <c r="B31" s="59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2.75">
      <c r="A32" s="57" t="s">
        <v>44</v>
      </c>
      <c r="B32" s="38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2.75">
      <c r="A33" s="57" t="s">
        <v>45</v>
      </c>
      <c r="B33" s="38"/>
      <c r="C33" s="16">
        <v>35822709</v>
      </c>
      <c r="D33" s="17"/>
      <c r="E33" s="18">
        <v>54046000</v>
      </c>
      <c r="F33" s="18">
        <v>53246000</v>
      </c>
      <c r="G33" s="18"/>
      <c r="H33" s="18"/>
      <c r="I33" s="18">
        <v>33000</v>
      </c>
      <c r="J33" s="18">
        <v>33000</v>
      </c>
      <c r="K33" s="18">
        <v>231000</v>
      </c>
      <c r="L33" s="18">
        <v>342599</v>
      </c>
      <c r="M33" s="18">
        <v>366808</v>
      </c>
      <c r="N33" s="18">
        <v>940407</v>
      </c>
      <c r="O33" s="18">
        <v>5719594</v>
      </c>
      <c r="P33" s="18">
        <v>293829</v>
      </c>
      <c r="Q33" s="18">
        <v>2962995</v>
      </c>
      <c r="R33" s="18">
        <v>8976418</v>
      </c>
      <c r="S33" s="18"/>
      <c r="T33" s="18"/>
      <c r="U33" s="18"/>
      <c r="V33" s="18"/>
      <c r="W33" s="18">
        <v>9949825</v>
      </c>
      <c r="X33" s="18">
        <v>39934500</v>
      </c>
      <c r="Y33" s="18">
        <v>-29984675</v>
      </c>
      <c r="Z33" s="3">
        <v>-75.08</v>
      </c>
      <c r="AA33" s="23">
        <v>53246000</v>
      </c>
    </row>
    <row r="34" spans="1:27" ht="4.5" customHeight="1">
      <c r="A34" s="60"/>
      <c r="B34" s="38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2.75">
      <c r="A35" s="44" t="s">
        <v>47</v>
      </c>
      <c r="B35" s="38" t="s">
        <v>48</v>
      </c>
      <c r="C35" s="68"/>
      <c r="D35" s="69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2"/>
      <c r="AA35" s="71"/>
    </row>
    <row r="36" spans="1:27" ht="12.75">
      <c r="A36" s="49" t="s">
        <v>32</v>
      </c>
      <c r="B36" s="50"/>
      <c r="C36" s="9">
        <f aca="true" t="shared" si="4" ref="C36:Y40">C6+C21</f>
        <v>3586782417</v>
      </c>
      <c r="D36" s="10">
        <f t="shared" si="4"/>
        <v>0</v>
      </c>
      <c r="E36" s="11">
        <f t="shared" si="4"/>
        <v>6909018547</v>
      </c>
      <c r="F36" s="11">
        <f t="shared" si="4"/>
        <v>6388848387</v>
      </c>
      <c r="G36" s="11">
        <f t="shared" si="4"/>
        <v>25442695</v>
      </c>
      <c r="H36" s="11">
        <f t="shared" si="4"/>
        <v>392537577</v>
      </c>
      <c r="I36" s="11">
        <f t="shared" si="4"/>
        <v>602226399</v>
      </c>
      <c r="J36" s="11">
        <f t="shared" si="4"/>
        <v>1020206671</v>
      </c>
      <c r="K36" s="11">
        <f t="shared" si="4"/>
        <v>494572797</v>
      </c>
      <c r="L36" s="11">
        <f t="shared" si="4"/>
        <v>566743197</v>
      </c>
      <c r="M36" s="11">
        <f t="shared" si="4"/>
        <v>587842628</v>
      </c>
      <c r="N36" s="11">
        <f t="shared" si="4"/>
        <v>1649158622</v>
      </c>
      <c r="O36" s="11">
        <f t="shared" si="4"/>
        <v>265470965</v>
      </c>
      <c r="P36" s="11">
        <f t="shared" si="4"/>
        <v>324399093</v>
      </c>
      <c r="Q36" s="11">
        <f t="shared" si="4"/>
        <v>374064145</v>
      </c>
      <c r="R36" s="11">
        <f t="shared" si="4"/>
        <v>963934203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3633299496</v>
      </c>
      <c r="X36" s="11">
        <f t="shared" si="4"/>
        <v>4791636291</v>
      </c>
      <c r="Y36" s="11">
        <f t="shared" si="4"/>
        <v>-1158336795</v>
      </c>
      <c r="Z36" s="2">
        <f aca="true" t="shared" si="5" ref="Z36:Z49">+IF(X36&lt;&gt;0,+(Y36/X36)*100,0)</f>
        <v>-24.174138533337192</v>
      </c>
      <c r="AA36" s="15">
        <f>AA6+AA21</f>
        <v>6388848387</v>
      </c>
    </row>
    <row r="37" spans="1:27" ht="12.75">
      <c r="A37" s="49" t="s">
        <v>33</v>
      </c>
      <c r="B37" s="50"/>
      <c r="C37" s="9">
        <f t="shared" si="4"/>
        <v>2501668840</v>
      </c>
      <c r="D37" s="10">
        <f t="shared" si="4"/>
        <v>0</v>
      </c>
      <c r="E37" s="11">
        <f t="shared" si="4"/>
        <v>5865429101</v>
      </c>
      <c r="F37" s="11">
        <f t="shared" si="4"/>
        <v>6250473554</v>
      </c>
      <c r="G37" s="11">
        <f t="shared" si="4"/>
        <v>140109880</v>
      </c>
      <c r="H37" s="11">
        <f t="shared" si="4"/>
        <v>316505138</v>
      </c>
      <c r="I37" s="11">
        <f t="shared" si="4"/>
        <v>350544065</v>
      </c>
      <c r="J37" s="11">
        <f t="shared" si="4"/>
        <v>807159083</v>
      </c>
      <c r="K37" s="11">
        <f t="shared" si="4"/>
        <v>409506864</v>
      </c>
      <c r="L37" s="11">
        <f t="shared" si="4"/>
        <v>339684861</v>
      </c>
      <c r="M37" s="11">
        <f t="shared" si="4"/>
        <v>260776488</v>
      </c>
      <c r="N37" s="11">
        <f t="shared" si="4"/>
        <v>1009968213</v>
      </c>
      <c r="O37" s="11">
        <f t="shared" si="4"/>
        <v>346559861</v>
      </c>
      <c r="P37" s="11">
        <f t="shared" si="4"/>
        <v>340799010</v>
      </c>
      <c r="Q37" s="11">
        <f t="shared" si="4"/>
        <v>397640392</v>
      </c>
      <c r="R37" s="11">
        <f t="shared" si="4"/>
        <v>1084999263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2902126559</v>
      </c>
      <c r="X37" s="11">
        <f t="shared" si="4"/>
        <v>4687855167</v>
      </c>
      <c r="Y37" s="11">
        <f t="shared" si="4"/>
        <v>-1785728608</v>
      </c>
      <c r="Z37" s="2">
        <f t="shared" si="5"/>
        <v>-38.092657396298776</v>
      </c>
      <c r="AA37" s="15">
        <f>AA7+AA22</f>
        <v>6250473554</v>
      </c>
    </row>
    <row r="38" spans="1:27" ht="12.75">
      <c r="A38" s="49" t="s">
        <v>34</v>
      </c>
      <c r="B38" s="50"/>
      <c r="C38" s="9">
        <f t="shared" si="4"/>
        <v>1807919416</v>
      </c>
      <c r="D38" s="10">
        <f t="shared" si="4"/>
        <v>0</v>
      </c>
      <c r="E38" s="11">
        <f t="shared" si="4"/>
        <v>2911432673</v>
      </c>
      <c r="F38" s="11">
        <f t="shared" si="4"/>
        <v>2891161563</v>
      </c>
      <c r="G38" s="11">
        <f t="shared" si="4"/>
        <v>17417937</v>
      </c>
      <c r="H38" s="11">
        <f t="shared" si="4"/>
        <v>122574286</v>
      </c>
      <c r="I38" s="11">
        <f t="shared" si="4"/>
        <v>190062820</v>
      </c>
      <c r="J38" s="11">
        <f t="shared" si="4"/>
        <v>330055043</v>
      </c>
      <c r="K38" s="11">
        <f t="shared" si="4"/>
        <v>75024150</v>
      </c>
      <c r="L38" s="11">
        <f t="shared" si="4"/>
        <v>236652721</v>
      </c>
      <c r="M38" s="11">
        <f t="shared" si="4"/>
        <v>287507087</v>
      </c>
      <c r="N38" s="11">
        <f t="shared" si="4"/>
        <v>599183958</v>
      </c>
      <c r="O38" s="11">
        <f t="shared" si="4"/>
        <v>84927091</v>
      </c>
      <c r="P38" s="11">
        <f t="shared" si="4"/>
        <v>99930840</v>
      </c>
      <c r="Q38" s="11">
        <f t="shared" si="4"/>
        <v>276677358</v>
      </c>
      <c r="R38" s="11">
        <f t="shared" si="4"/>
        <v>461535289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1390774290</v>
      </c>
      <c r="X38" s="11">
        <f t="shared" si="4"/>
        <v>2168371172</v>
      </c>
      <c r="Y38" s="11">
        <f t="shared" si="4"/>
        <v>-777596882</v>
      </c>
      <c r="Z38" s="2">
        <f t="shared" si="5"/>
        <v>-35.86087529852108</v>
      </c>
      <c r="AA38" s="15">
        <f>AA8+AA23</f>
        <v>2891161563</v>
      </c>
    </row>
    <row r="39" spans="1:27" ht="12.75">
      <c r="A39" s="49" t="s">
        <v>35</v>
      </c>
      <c r="B39" s="50"/>
      <c r="C39" s="9">
        <f t="shared" si="4"/>
        <v>1971544351</v>
      </c>
      <c r="D39" s="10">
        <f t="shared" si="4"/>
        <v>0</v>
      </c>
      <c r="E39" s="11">
        <f t="shared" si="4"/>
        <v>3097356566</v>
      </c>
      <c r="F39" s="11">
        <f t="shared" si="4"/>
        <v>2909073716</v>
      </c>
      <c r="G39" s="11">
        <f t="shared" si="4"/>
        <v>15867528</v>
      </c>
      <c r="H39" s="11">
        <f t="shared" si="4"/>
        <v>133416743</v>
      </c>
      <c r="I39" s="11">
        <f t="shared" si="4"/>
        <v>168448330</v>
      </c>
      <c r="J39" s="11">
        <f t="shared" si="4"/>
        <v>317732601</v>
      </c>
      <c r="K39" s="11">
        <f t="shared" si="4"/>
        <v>146622034</v>
      </c>
      <c r="L39" s="11">
        <f t="shared" si="4"/>
        <v>394021165</v>
      </c>
      <c r="M39" s="11">
        <f t="shared" si="4"/>
        <v>265608929</v>
      </c>
      <c r="N39" s="11">
        <f t="shared" si="4"/>
        <v>806252128</v>
      </c>
      <c r="O39" s="11">
        <f t="shared" si="4"/>
        <v>66887591</v>
      </c>
      <c r="P39" s="11">
        <f t="shared" si="4"/>
        <v>215428783</v>
      </c>
      <c r="Q39" s="11">
        <f t="shared" si="4"/>
        <v>141141572</v>
      </c>
      <c r="R39" s="11">
        <f t="shared" si="4"/>
        <v>423457946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1547442675</v>
      </c>
      <c r="X39" s="11">
        <f t="shared" si="4"/>
        <v>2181805287</v>
      </c>
      <c r="Y39" s="11">
        <f t="shared" si="4"/>
        <v>-634362612</v>
      </c>
      <c r="Z39" s="2">
        <f t="shared" si="5"/>
        <v>-29.07512488762248</v>
      </c>
      <c r="AA39" s="15">
        <f>AA9+AA24</f>
        <v>2909073716</v>
      </c>
    </row>
    <row r="40" spans="1:27" ht="12.75">
      <c r="A40" s="49" t="s">
        <v>36</v>
      </c>
      <c r="B40" s="50"/>
      <c r="C40" s="9">
        <f t="shared" si="4"/>
        <v>4583583241</v>
      </c>
      <c r="D40" s="10">
        <f t="shared" si="4"/>
        <v>0</v>
      </c>
      <c r="E40" s="11">
        <f t="shared" si="4"/>
        <v>4727330358</v>
      </c>
      <c r="F40" s="11">
        <f t="shared" si="4"/>
        <v>5217697794</v>
      </c>
      <c r="G40" s="11">
        <f t="shared" si="4"/>
        <v>108546860</v>
      </c>
      <c r="H40" s="11">
        <f t="shared" si="4"/>
        <v>308192072</v>
      </c>
      <c r="I40" s="11">
        <f t="shared" si="4"/>
        <v>522401061</v>
      </c>
      <c r="J40" s="11">
        <f t="shared" si="4"/>
        <v>939139993</v>
      </c>
      <c r="K40" s="11">
        <f t="shared" si="4"/>
        <v>494846900</v>
      </c>
      <c r="L40" s="11">
        <f t="shared" si="4"/>
        <v>460474319</v>
      </c>
      <c r="M40" s="11">
        <f t="shared" si="4"/>
        <v>799970616</v>
      </c>
      <c r="N40" s="11">
        <f t="shared" si="4"/>
        <v>1755291835</v>
      </c>
      <c r="O40" s="11">
        <f t="shared" si="4"/>
        <v>223116896</v>
      </c>
      <c r="P40" s="11">
        <f t="shared" si="4"/>
        <v>657363674</v>
      </c>
      <c r="Q40" s="11">
        <f t="shared" si="4"/>
        <v>621141047</v>
      </c>
      <c r="R40" s="11">
        <f t="shared" si="4"/>
        <v>1501621617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4196053445</v>
      </c>
      <c r="X40" s="11">
        <f t="shared" si="4"/>
        <v>3913273346</v>
      </c>
      <c r="Y40" s="11">
        <f t="shared" si="4"/>
        <v>282780099</v>
      </c>
      <c r="Z40" s="2">
        <f t="shared" si="5"/>
        <v>7.2261780355580605</v>
      </c>
      <c r="AA40" s="15">
        <f>AA10+AA25</f>
        <v>5217697794</v>
      </c>
    </row>
    <row r="41" spans="1:27" ht="12.75">
      <c r="A41" s="51" t="s">
        <v>37</v>
      </c>
      <c r="B41" s="50"/>
      <c r="C41" s="52">
        <f aca="true" t="shared" si="6" ref="C41:Y41">SUM(C36:C40)</f>
        <v>14451498265</v>
      </c>
      <c r="D41" s="53">
        <f t="shared" si="6"/>
        <v>0</v>
      </c>
      <c r="E41" s="54">
        <f t="shared" si="6"/>
        <v>23510567245</v>
      </c>
      <c r="F41" s="54">
        <f t="shared" si="6"/>
        <v>23657255014</v>
      </c>
      <c r="G41" s="54">
        <f t="shared" si="6"/>
        <v>307384900</v>
      </c>
      <c r="H41" s="54">
        <f t="shared" si="6"/>
        <v>1273225816</v>
      </c>
      <c r="I41" s="54">
        <f t="shared" si="6"/>
        <v>1833682675</v>
      </c>
      <c r="J41" s="54">
        <f t="shared" si="6"/>
        <v>3414293391</v>
      </c>
      <c r="K41" s="54">
        <f t="shared" si="6"/>
        <v>1620572745</v>
      </c>
      <c r="L41" s="54">
        <f t="shared" si="6"/>
        <v>1997576263</v>
      </c>
      <c r="M41" s="54">
        <f t="shared" si="6"/>
        <v>2201705748</v>
      </c>
      <c r="N41" s="54">
        <f t="shared" si="6"/>
        <v>5819854756</v>
      </c>
      <c r="O41" s="54">
        <f t="shared" si="6"/>
        <v>986962404</v>
      </c>
      <c r="P41" s="54">
        <f t="shared" si="6"/>
        <v>1637921400</v>
      </c>
      <c r="Q41" s="54">
        <f t="shared" si="6"/>
        <v>1810664514</v>
      </c>
      <c r="R41" s="54">
        <f t="shared" si="6"/>
        <v>4435548318</v>
      </c>
      <c r="S41" s="54">
        <f t="shared" si="6"/>
        <v>0</v>
      </c>
      <c r="T41" s="54">
        <f t="shared" si="6"/>
        <v>0</v>
      </c>
      <c r="U41" s="54">
        <f t="shared" si="6"/>
        <v>0</v>
      </c>
      <c r="V41" s="54">
        <f t="shared" si="6"/>
        <v>0</v>
      </c>
      <c r="W41" s="54">
        <f t="shared" si="6"/>
        <v>13669696465</v>
      </c>
      <c r="X41" s="54">
        <f t="shared" si="6"/>
        <v>17742941263</v>
      </c>
      <c r="Y41" s="54">
        <f t="shared" si="6"/>
        <v>-4073244798</v>
      </c>
      <c r="Z41" s="55">
        <f t="shared" si="5"/>
        <v>-22.9569874443201</v>
      </c>
      <c r="AA41" s="56">
        <f>SUM(AA36:AA40)</f>
        <v>23657255014</v>
      </c>
    </row>
    <row r="42" spans="1:27" ht="12.75">
      <c r="A42" s="57" t="s">
        <v>38</v>
      </c>
      <c r="B42" s="38"/>
      <c r="C42" s="68">
        <f aca="true" t="shared" si="7" ref="C42:Y48">C12+C27</f>
        <v>998117390</v>
      </c>
      <c r="D42" s="69">
        <f t="shared" si="7"/>
        <v>0</v>
      </c>
      <c r="E42" s="70">
        <f t="shared" si="7"/>
        <v>2806594282</v>
      </c>
      <c r="F42" s="70">
        <f t="shared" si="7"/>
        <v>2885826238</v>
      </c>
      <c r="G42" s="70">
        <f t="shared" si="7"/>
        <v>7526750</v>
      </c>
      <c r="H42" s="70">
        <f t="shared" si="7"/>
        <v>213451583</v>
      </c>
      <c r="I42" s="70">
        <f t="shared" si="7"/>
        <v>85183885</v>
      </c>
      <c r="J42" s="70">
        <f t="shared" si="7"/>
        <v>306162218</v>
      </c>
      <c r="K42" s="70">
        <f t="shared" si="7"/>
        <v>52435588</v>
      </c>
      <c r="L42" s="70">
        <f t="shared" si="7"/>
        <v>107397507</v>
      </c>
      <c r="M42" s="70">
        <f t="shared" si="7"/>
        <v>80759625</v>
      </c>
      <c r="N42" s="70">
        <f t="shared" si="7"/>
        <v>240592720</v>
      </c>
      <c r="O42" s="70">
        <f t="shared" si="7"/>
        <v>56810768</v>
      </c>
      <c r="P42" s="70">
        <f t="shared" si="7"/>
        <v>60846886</v>
      </c>
      <c r="Q42" s="70">
        <f t="shared" si="7"/>
        <v>92221462</v>
      </c>
      <c r="R42" s="70">
        <f t="shared" si="7"/>
        <v>209879116</v>
      </c>
      <c r="S42" s="70">
        <f t="shared" si="7"/>
        <v>0</v>
      </c>
      <c r="T42" s="70">
        <f t="shared" si="7"/>
        <v>0</v>
      </c>
      <c r="U42" s="70">
        <f t="shared" si="7"/>
        <v>0</v>
      </c>
      <c r="V42" s="70">
        <f t="shared" si="7"/>
        <v>0</v>
      </c>
      <c r="W42" s="70">
        <f t="shared" si="7"/>
        <v>756634054</v>
      </c>
      <c r="X42" s="70">
        <f t="shared" si="7"/>
        <v>2164369679</v>
      </c>
      <c r="Y42" s="70">
        <f t="shared" si="7"/>
        <v>-1407735625</v>
      </c>
      <c r="Z42" s="72">
        <f t="shared" si="5"/>
        <v>-65.04136694663056</v>
      </c>
      <c r="AA42" s="71">
        <f aca="true" t="shared" si="8" ref="AA42:AA48">AA12+AA27</f>
        <v>2885826238</v>
      </c>
    </row>
    <row r="43" spans="1:27" ht="12.75">
      <c r="A43" s="57" t="s">
        <v>39</v>
      </c>
      <c r="B43" s="38"/>
      <c r="C43" s="73">
        <f t="shared" si="7"/>
        <v>6546520</v>
      </c>
      <c r="D43" s="74">
        <f t="shared" si="7"/>
        <v>0</v>
      </c>
      <c r="E43" s="75">
        <f t="shared" si="7"/>
        <v>60783309</v>
      </c>
      <c r="F43" s="75">
        <f t="shared" si="7"/>
        <v>74868474</v>
      </c>
      <c r="G43" s="75">
        <f t="shared" si="7"/>
        <v>2195298</v>
      </c>
      <c r="H43" s="75">
        <f t="shared" si="7"/>
        <v>4373180</v>
      </c>
      <c r="I43" s="75">
        <f t="shared" si="7"/>
        <v>630728</v>
      </c>
      <c r="J43" s="75">
        <f t="shared" si="7"/>
        <v>7199206</v>
      </c>
      <c r="K43" s="75">
        <f t="shared" si="7"/>
        <v>279486</v>
      </c>
      <c r="L43" s="75">
        <f t="shared" si="7"/>
        <v>4166335</v>
      </c>
      <c r="M43" s="75">
        <f t="shared" si="7"/>
        <v>5577679</v>
      </c>
      <c r="N43" s="75">
        <f t="shared" si="7"/>
        <v>10023500</v>
      </c>
      <c r="O43" s="75">
        <f t="shared" si="7"/>
        <v>1995000</v>
      </c>
      <c r="P43" s="75">
        <f t="shared" si="7"/>
        <v>3537996</v>
      </c>
      <c r="Q43" s="75">
        <f t="shared" si="7"/>
        <v>4365987</v>
      </c>
      <c r="R43" s="75">
        <f t="shared" si="7"/>
        <v>9898983</v>
      </c>
      <c r="S43" s="75">
        <f t="shared" si="7"/>
        <v>0</v>
      </c>
      <c r="T43" s="75">
        <f t="shared" si="7"/>
        <v>0</v>
      </c>
      <c r="U43" s="75">
        <f t="shared" si="7"/>
        <v>0</v>
      </c>
      <c r="V43" s="75">
        <f t="shared" si="7"/>
        <v>0</v>
      </c>
      <c r="W43" s="75">
        <f t="shared" si="7"/>
        <v>27121689</v>
      </c>
      <c r="X43" s="75">
        <f t="shared" si="7"/>
        <v>56151356</v>
      </c>
      <c r="Y43" s="75">
        <f t="shared" si="7"/>
        <v>-29029667</v>
      </c>
      <c r="Z43" s="76">
        <f t="shared" si="5"/>
        <v>-51.6989598612721</v>
      </c>
      <c r="AA43" s="77">
        <f t="shared" si="8"/>
        <v>74868474</v>
      </c>
    </row>
    <row r="44" spans="1:27" ht="12.75">
      <c r="A44" s="57" t="s">
        <v>40</v>
      </c>
      <c r="B44" s="38"/>
      <c r="C44" s="68">
        <f t="shared" si="7"/>
        <v>55719262</v>
      </c>
      <c r="D44" s="69">
        <f t="shared" si="7"/>
        <v>0</v>
      </c>
      <c r="E44" s="70">
        <f t="shared" si="7"/>
        <v>1403662475</v>
      </c>
      <c r="F44" s="70">
        <f t="shared" si="7"/>
        <v>1519141360</v>
      </c>
      <c r="G44" s="70">
        <f t="shared" si="7"/>
        <v>0</v>
      </c>
      <c r="H44" s="70">
        <f t="shared" si="7"/>
        <v>0</v>
      </c>
      <c r="I44" s="70">
        <f t="shared" si="7"/>
        <v>47890287</v>
      </c>
      <c r="J44" s="70">
        <f t="shared" si="7"/>
        <v>47890287</v>
      </c>
      <c r="K44" s="70">
        <f t="shared" si="7"/>
        <v>150567199</v>
      </c>
      <c r="L44" s="70">
        <f t="shared" si="7"/>
        <v>71611361</v>
      </c>
      <c r="M44" s="70">
        <f t="shared" si="7"/>
        <v>46241820</v>
      </c>
      <c r="N44" s="70">
        <f t="shared" si="7"/>
        <v>268420380</v>
      </c>
      <c r="O44" s="70">
        <f t="shared" si="7"/>
        <v>51742256</v>
      </c>
      <c r="P44" s="70">
        <f t="shared" si="7"/>
        <v>24402856</v>
      </c>
      <c r="Q44" s="70">
        <f t="shared" si="7"/>
        <v>49555668</v>
      </c>
      <c r="R44" s="70">
        <f t="shared" si="7"/>
        <v>125700780</v>
      </c>
      <c r="S44" s="70">
        <f t="shared" si="7"/>
        <v>0</v>
      </c>
      <c r="T44" s="70">
        <f t="shared" si="7"/>
        <v>0</v>
      </c>
      <c r="U44" s="70">
        <f t="shared" si="7"/>
        <v>0</v>
      </c>
      <c r="V44" s="70">
        <f t="shared" si="7"/>
        <v>0</v>
      </c>
      <c r="W44" s="70">
        <f t="shared" si="7"/>
        <v>442011447</v>
      </c>
      <c r="X44" s="70">
        <f t="shared" si="7"/>
        <v>1139356021</v>
      </c>
      <c r="Y44" s="70">
        <f t="shared" si="7"/>
        <v>-697344574</v>
      </c>
      <c r="Z44" s="72">
        <f t="shared" si="5"/>
        <v>-61.205151080691046</v>
      </c>
      <c r="AA44" s="71">
        <f t="shared" si="8"/>
        <v>1519141360</v>
      </c>
    </row>
    <row r="45" spans="1:27" ht="12.75">
      <c r="A45" s="57" t="s">
        <v>41</v>
      </c>
      <c r="B45" s="38" t="s">
        <v>42</v>
      </c>
      <c r="C45" s="68">
        <f t="shared" si="7"/>
        <v>3527051833</v>
      </c>
      <c r="D45" s="69">
        <f t="shared" si="7"/>
        <v>0</v>
      </c>
      <c r="E45" s="70">
        <f t="shared" si="7"/>
        <v>9467267946</v>
      </c>
      <c r="F45" s="70">
        <f t="shared" si="7"/>
        <v>9629658448</v>
      </c>
      <c r="G45" s="70">
        <f t="shared" si="7"/>
        <v>128915254</v>
      </c>
      <c r="H45" s="70">
        <f t="shared" si="7"/>
        <v>152198067</v>
      </c>
      <c r="I45" s="70">
        <f t="shared" si="7"/>
        <v>252152483</v>
      </c>
      <c r="J45" s="70">
        <f t="shared" si="7"/>
        <v>533265804</v>
      </c>
      <c r="K45" s="70">
        <f t="shared" si="7"/>
        <v>232582563</v>
      </c>
      <c r="L45" s="70">
        <f t="shared" si="7"/>
        <v>280167097</v>
      </c>
      <c r="M45" s="70">
        <f t="shared" si="7"/>
        <v>191296365</v>
      </c>
      <c r="N45" s="70">
        <f t="shared" si="7"/>
        <v>704046025</v>
      </c>
      <c r="O45" s="70">
        <f t="shared" si="7"/>
        <v>349572779</v>
      </c>
      <c r="P45" s="70">
        <f t="shared" si="7"/>
        <v>230362365</v>
      </c>
      <c r="Q45" s="70">
        <f t="shared" si="7"/>
        <v>563374853</v>
      </c>
      <c r="R45" s="70">
        <f t="shared" si="7"/>
        <v>1143309997</v>
      </c>
      <c r="S45" s="70">
        <f t="shared" si="7"/>
        <v>0</v>
      </c>
      <c r="T45" s="70">
        <f t="shared" si="7"/>
        <v>0</v>
      </c>
      <c r="U45" s="70">
        <f t="shared" si="7"/>
        <v>0</v>
      </c>
      <c r="V45" s="70">
        <f t="shared" si="7"/>
        <v>0</v>
      </c>
      <c r="W45" s="70">
        <f t="shared" si="7"/>
        <v>2380621826</v>
      </c>
      <c r="X45" s="70">
        <f t="shared" si="7"/>
        <v>7222243837</v>
      </c>
      <c r="Y45" s="70">
        <f t="shared" si="7"/>
        <v>-4841622011</v>
      </c>
      <c r="Z45" s="72">
        <f t="shared" si="5"/>
        <v>-67.03764259794265</v>
      </c>
      <c r="AA45" s="71">
        <f t="shared" si="8"/>
        <v>9629658448</v>
      </c>
    </row>
    <row r="46" spans="1:27" ht="12.75">
      <c r="A46" s="58" t="s">
        <v>43</v>
      </c>
      <c r="B46" s="38"/>
      <c r="C46" s="68">
        <f t="shared" si="7"/>
        <v>0</v>
      </c>
      <c r="D46" s="69">
        <f t="shared" si="7"/>
        <v>0</v>
      </c>
      <c r="E46" s="70">
        <f t="shared" si="7"/>
        <v>0</v>
      </c>
      <c r="F46" s="70">
        <f t="shared" si="7"/>
        <v>0</v>
      </c>
      <c r="G46" s="70">
        <f t="shared" si="7"/>
        <v>0</v>
      </c>
      <c r="H46" s="70">
        <f t="shared" si="7"/>
        <v>0</v>
      </c>
      <c r="I46" s="70">
        <f t="shared" si="7"/>
        <v>0</v>
      </c>
      <c r="J46" s="70">
        <f t="shared" si="7"/>
        <v>0</v>
      </c>
      <c r="K46" s="70">
        <f t="shared" si="7"/>
        <v>0</v>
      </c>
      <c r="L46" s="70">
        <f t="shared" si="7"/>
        <v>0</v>
      </c>
      <c r="M46" s="70">
        <f t="shared" si="7"/>
        <v>0</v>
      </c>
      <c r="N46" s="70">
        <f t="shared" si="7"/>
        <v>0</v>
      </c>
      <c r="O46" s="70">
        <f t="shared" si="7"/>
        <v>0</v>
      </c>
      <c r="P46" s="70">
        <f t="shared" si="7"/>
        <v>0</v>
      </c>
      <c r="Q46" s="70">
        <f t="shared" si="7"/>
        <v>0</v>
      </c>
      <c r="R46" s="70">
        <f t="shared" si="7"/>
        <v>0</v>
      </c>
      <c r="S46" s="70">
        <f t="shared" si="7"/>
        <v>0</v>
      </c>
      <c r="T46" s="70">
        <f t="shared" si="7"/>
        <v>0</v>
      </c>
      <c r="U46" s="70">
        <f t="shared" si="7"/>
        <v>0</v>
      </c>
      <c r="V46" s="70">
        <f t="shared" si="7"/>
        <v>0</v>
      </c>
      <c r="W46" s="70">
        <f t="shared" si="7"/>
        <v>0</v>
      </c>
      <c r="X46" s="70">
        <f t="shared" si="7"/>
        <v>0</v>
      </c>
      <c r="Y46" s="70">
        <f t="shared" si="7"/>
        <v>0</v>
      </c>
      <c r="Z46" s="72">
        <f t="shared" si="5"/>
        <v>0</v>
      </c>
      <c r="AA46" s="71">
        <f t="shared" si="8"/>
        <v>0</v>
      </c>
    </row>
    <row r="47" spans="1:27" ht="12.75">
      <c r="A47" s="57" t="s">
        <v>44</v>
      </c>
      <c r="B47" s="38"/>
      <c r="C47" s="68">
        <f t="shared" si="7"/>
        <v>0</v>
      </c>
      <c r="D47" s="69">
        <f t="shared" si="7"/>
        <v>0</v>
      </c>
      <c r="E47" s="70">
        <f t="shared" si="7"/>
        <v>177000</v>
      </c>
      <c r="F47" s="70">
        <f t="shared" si="7"/>
        <v>1000000</v>
      </c>
      <c r="G47" s="70">
        <f t="shared" si="7"/>
        <v>0</v>
      </c>
      <c r="H47" s="70">
        <f t="shared" si="7"/>
        <v>27000</v>
      </c>
      <c r="I47" s="70">
        <f t="shared" si="7"/>
        <v>126000</v>
      </c>
      <c r="J47" s="70">
        <f t="shared" si="7"/>
        <v>153000</v>
      </c>
      <c r="K47" s="70">
        <f t="shared" si="7"/>
        <v>0</v>
      </c>
      <c r="L47" s="70">
        <f t="shared" si="7"/>
        <v>0</v>
      </c>
      <c r="M47" s="70">
        <f t="shared" si="7"/>
        <v>0</v>
      </c>
      <c r="N47" s="70">
        <f t="shared" si="7"/>
        <v>0</v>
      </c>
      <c r="O47" s="70">
        <f t="shared" si="7"/>
        <v>267000</v>
      </c>
      <c r="P47" s="70">
        <f t="shared" si="7"/>
        <v>32000</v>
      </c>
      <c r="Q47" s="70">
        <f t="shared" si="7"/>
        <v>24000</v>
      </c>
      <c r="R47" s="70">
        <f t="shared" si="7"/>
        <v>323000</v>
      </c>
      <c r="S47" s="70">
        <f t="shared" si="7"/>
        <v>0</v>
      </c>
      <c r="T47" s="70">
        <f t="shared" si="7"/>
        <v>0</v>
      </c>
      <c r="U47" s="70">
        <f t="shared" si="7"/>
        <v>0</v>
      </c>
      <c r="V47" s="70">
        <f t="shared" si="7"/>
        <v>0</v>
      </c>
      <c r="W47" s="70">
        <f t="shared" si="7"/>
        <v>476000</v>
      </c>
      <c r="X47" s="70">
        <f t="shared" si="7"/>
        <v>750000</v>
      </c>
      <c r="Y47" s="70">
        <f t="shared" si="7"/>
        <v>-274000</v>
      </c>
      <c r="Z47" s="72">
        <f t="shared" si="5"/>
        <v>-36.53333333333333</v>
      </c>
      <c r="AA47" s="71">
        <f t="shared" si="8"/>
        <v>1000000</v>
      </c>
    </row>
    <row r="48" spans="1:27" ht="12.75">
      <c r="A48" s="57" t="s">
        <v>45</v>
      </c>
      <c r="B48" s="38"/>
      <c r="C48" s="68">
        <f t="shared" si="7"/>
        <v>113492271</v>
      </c>
      <c r="D48" s="69">
        <f t="shared" si="7"/>
        <v>0</v>
      </c>
      <c r="E48" s="70">
        <f t="shared" si="7"/>
        <v>170650000</v>
      </c>
      <c r="F48" s="70">
        <f t="shared" si="7"/>
        <v>222816000</v>
      </c>
      <c r="G48" s="70">
        <f t="shared" si="7"/>
        <v>0</v>
      </c>
      <c r="H48" s="70">
        <f t="shared" si="7"/>
        <v>23432496</v>
      </c>
      <c r="I48" s="70">
        <f t="shared" si="7"/>
        <v>1846213</v>
      </c>
      <c r="J48" s="70">
        <f t="shared" si="7"/>
        <v>25278709</v>
      </c>
      <c r="K48" s="70">
        <f t="shared" si="7"/>
        <v>4291101</v>
      </c>
      <c r="L48" s="70">
        <f t="shared" si="7"/>
        <v>342599</v>
      </c>
      <c r="M48" s="70">
        <f t="shared" si="7"/>
        <v>7633719</v>
      </c>
      <c r="N48" s="70">
        <f t="shared" si="7"/>
        <v>12267419</v>
      </c>
      <c r="O48" s="70">
        <f t="shared" si="7"/>
        <v>19060610</v>
      </c>
      <c r="P48" s="70">
        <f t="shared" si="7"/>
        <v>4950177</v>
      </c>
      <c r="Q48" s="70">
        <f t="shared" si="7"/>
        <v>6864533</v>
      </c>
      <c r="R48" s="70">
        <f t="shared" si="7"/>
        <v>30875320</v>
      </c>
      <c r="S48" s="70">
        <f t="shared" si="7"/>
        <v>0</v>
      </c>
      <c r="T48" s="70">
        <f t="shared" si="7"/>
        <v>0</v>
      </c>
      <c r="U48" s="70">
        <f t="shared" si="7"/>
        <v>0</v>
      </c>
      <c r="V48" s="70">
        <f t="shared" si="7"/>
        <v>0</v>
      </c>
      <c r="W48" s="70">
        <f t="shared" si="7"/>
        <v>68421448</v>
      </c>
      <c r="X48" s="70">
        <f t="shared" si="7"/>
        <v>167112000</v>
      </c>
      <c r="Y48" s="70">
        <f t="shared" si="7"/>
        <v>-98690552</v>
      </c>
      <c r="Z48" s="72">
        <f t="shared" si="5"/>
        <v>-59.0565321461056</v>
      </c>
      <c r="AA48" s="71">
        <f t="shared" si="8"/>
        <v>222816000</v>
      </c>
    </row>
    <row r="49" spans="1:27" ht="12.75">
      <c r="A49" s="78" t="s">
        <v>49</v>
      </c>
      <c r="B49" s="79"/>
      <c r="C49" s="80">
        <f aca="true" t="shared" si="9" ref="C49:Y49">SUM(C41:C48)</f>
        <v>19152425541</v>
      </c>
      <c r="D49" s="81">
        <f t="shared" si="9"/>
        <v>0</v>
      </c>
      <c r="E49" s="82">
        <f t="shared" si="9"/>
        <v>37419702257</v>
      </c>
      <c r="F49" s="82">
        <f t="shared" si="9"/>
        <v>37990565534</v>
      </c>
      <c r="G49" s="82">
        <f t="shared" si="9"/>
        <v>446022202</v>
      </c>
      <c r="H49" s="82">
        <f t="shared" si="9"/>
        <v>1666708142</v>
      </c>
      <c r="I49" s="82">
        <f t="shared" si="9"/>
        <v>2221512271</v>
      </c>
      <c r="J49" s="82">
        <f t="shared" si="9"/>
        <v>4334242615</v>
      </c>
      <c r="K49" s="82">
        <f t="shared" si="9"/>
        <v>2060728682</v>
      </c>
      <c r="L49" s="82">
        <f t="shared" si="9"/>
        <v>2461261162</v>
      </c>
      <c r="M49" s="82">
        <f t="shared" si="9"/>
        <v>2533214956</v>
      </c>
      <c r="N49" s="82">
        <f t="shared" si="9"/>
        <v>7055204800</v>
      </c>
      <c r="O49" s="82">
        <f t="shared" si="9"/>
        <v>1466410817</v>
      </c>
      <c r="P49" s="82">
        <f t="shared" si="9"/>
        <v>1962053680</v>
      </c>
      <c r="Q49" s="82">
        <f t="shared" si="9"/>
        <v>2527071017</v>
      </c>
      <c r="R49" s="82">
        <f t="shared" si="9"/>
        <v>5955535514</v>
      </c>
      <c r="S49" s="82">
        <f t="shared" si="9"/>
        <v>0</v>
      </c>
      <c r="T49" s="82">
        <f t="shared" si="9"/>
        <v>0</v>
      </c>
      <c r="U49" s="82">
        <f t="shared" si="9"/>
        <v>0</v>
      </c>
      <c r="V49" s="82">
        <f t="shared" si="9"/>
        <v>0</v>
      </c>
      <c r="W49" s="82">
        <f t="shared" si="9"/>
        <v>17344982929</v>
      </c>
      <c r="X49" s="82">
        <f t="shared" si="9"/>
        <v>28492924156</v>
      </c>
      <c r="Y49" s="82">
        <f t="shared" si="9"/>
        <v>-11147941227</v>
      </c>
      <c r="Z49" s="83">
        <f t="shared" si="5"/>
        <v>-39.12529709469108</v>
      </c>
      <c r="AA49" s="84">
        <f>SUM(AA41:AA48)</f>
        <v>37990565534</v>
      </c>
    </row>
    <row r="50" spans="1:27" ht="4.5" customHeight="1">
      <c r="A50" s="85"/>
      <c r="B50" s="38"/>
      <c r="C50" s="68"/>
      <c r="D50" s="69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2"/>
      <c r="AA50" s="71"/>
    </row>
    <row r="51" spans="1:27" ht="12.75">
      <c r="A51" s="86" t="s">
        <v>50</v>
      </c>
      <c r="B51" s="38"/>
      <c r="C51" s="68">
        <f aca="true" t="shared" si="10" ref="C51:Y51">SUM(C57:C61)</f>
        <v>8732084602</v>
      </c>
      <c r="D51" s="69">
        <f t="shared" si="10"/>
        <v>0</v>
      </c>
      <c r="E51" s="70">
        <f t="shared" si="10"/>
        <v>17777708187</v>
      </c>
      <c r="F51" s="70">
        <f t="shared" si="10"/>
        <v>17668035017</v>
      </c>
      <c r="G51" s="70">
        <f t="shared" si="10"/>
        <v>520196471</v>
      </c>
      <c r="H51" s="70">
        <f t="shared" si="10"/>
        <v>908526405</v>
      </c>
      <c r="I51" s="70">
        <f t="shared" si="10"/>
        <v>908431288</v>
      </c>
      <c r="J51" s="70">
        <f t="shared" si="10"/>
        <v>2337154164</v>
      </c>
      <c r="K51" s="70">
        <f t="shared" si="10"/>
        <v>959422244</v>
      </c>
      <c r="L51" s="70">
        <f t="shared" si="10"/>
        <v>899749699</v>
      </c>
      <c r="M51" s="70">
        <f t="shared" si="10"/>
        <v>853345798</v>
      </c>
      <c r="N51" s="70">
        <f t="shared" si="10"/>
        <v>2712517741</v>
      </c>
      <c r="O51" s="70">
        <f t="shared" si="10"/>
        <v>727279237</v>
      </c>
      <c r="P51" s="70">
        <f t="shared" si="10"/>
        <v>870502077</v>
      </c>
      <c r="Q51" s="70">
        <f t="shared" si="10"/>
        <v>1056647142</v>
      </c>
      <c r="R51" s="70">
        <f t="shared" si="10"/>
        <v>2654428456</v>
      </c>
      <c r="S51" s="70">
        <f t="shared" si="10"/>
        <v>0</v>
      </c>
      <c r="T51" s="70">
        <f t="shared" si="10"/>
        <v>0</v>
      </c>
      <c r="U51" s="70">
        <f t="shared" si="10"/>
        <v>0</v>
      </c>
      <c r="V51" s="70">
        <f t="shared" si="10"/>
        <v>0</v>
      </c>
      <c r="W51" s="70">
        <f t="shared" si="10"/>
        <v>7704100361</v>
      </c>
      <c r="X51" s="70">
        <f t="shared" si="10"/>
        <v>13251026269</v>
      </c>
      <c r="Y51" s="70">
        <f t="shared" si="10"/>
        <v>-5546925908</v>
      </c>
      <c r="Z51" s="72">
        <f>+IF(X51&lt;&gt;0,+(Y51/X51)*100,0)</f>
        <v>-41.86034949592326</v>
      </c>
      <c r="AA51" s="71">
        <f>SUM(AA57:AA61)</f>
        <v>17668035017</v>
      </c>
    </row>
    <row r="52" spans="1:27" ht="12.75">
      <c r="A52" s="87" t="s">
        <v>32</v>
      </c>
      <c r="B52" s="50"/>
      <c r="C52" s="9">
        <v>1325536303</v>
      </c>
      <c r="D52" s="10"/>
      <c r="E52" s="11">
        <v>3302771370</v>
      </c>
      <c r="F52" s="11">
        <v>2956885317</v>
      </c>
      <c r="G52" s="11">
        <v>51523072</v>
      </c>
      <c r="H52" s="11">
        <v>90524986</v>
      </c>
      <c r="I52" s="11">
        <v>101118301</v>
      </c>
      <c r="J52" s="11">
        <v>243166359</v>
      </c>
      <c r="K52" s="11">
        <v>191182659</v>
      </c>
      <c r="L52" s="11">
        <v>115125442</v>
      </c>
      <c r="M52" s="11">
        <v>130700761</v>
      </c>
      <c r="N52" s="11">
        <v>437008862</v>
      </c>
      <c r="O52" s="11">
        <v>55285721</v>
      </c>
      <c r="P52" s="11">
        <v>108186193</v>
      </c>
      <c r="Q52" s="11">
        <v>130831606</v>
      </c>
      <c r="R52" s="11">
        <v>294303520</v>
      </c>
      <c r="S52" s="11"/>
      <c r="T52" s="11"/>
      <c r="U52" s="11"/>
      <c r="V52" s="11"/>
      <c r="W52" s="11">
        <v>974478741</v>
      </c>
      <c r="X52" s="11">
        <v>2217663989</v>
      </c>
      <c r="Y52" s="11">
        <v>-1243185248</v>
      </c>
      <c r="Z52" s="2">
        <v>-56.06</v>
      </c>
      <c r="AA52" s="15">
        <v>2956885317</v>
      </c>
    </row>
    <row r="53" spans="1:27" ht="12.75">
      <c r="A53" s="87" t="s">
        <v>33</v>
      </c>
      <c r="B53" s="50"/>
      <c r="C53" s="9">
        <v>1707456067</v>
      </c>
      <c r="D53" s="10"/>
      <c r="E53" s="11">
        <v>3830462683</v>
      </c>
      <c r="F53" s="11">
        <v>3806150931</v>
      </c>
      <c r="G53" s="11">
        <v>96725118</v>
      </c>
      <c r="H53" s="11">
        <v>146496473</v>
      </c>
      <c r="I53" s="11">
        <v>179646446</v>
      </c>
      <c r="J53" s="11">
        <v>422868037</v>
      </c>
      <c r="K53" s="11">
        <v>135511970</v>
      </c>
      <c r="L53" s="11">
        <v>117848270</v>
      </c>
      <c r="M53" s="11">
        <v>103934932</v>
      </c>
      <c r="N53" s="11">
        <v>357295172</v>
      </c>
      <c r="O53" s="11">
        <v>96008571</v>
      </c>
      <c r="P53" s="11">
        <v>104785716</v>
      </c>
      <c r="Q53" s="11">
        <v>130809075</v>
      </c>
      <c r="R53" s="11">
        <v>331603362</v>
      </c>
      <c r="S53" s="11"/>
      <c r="T53" s="11"/>
      <c r="U53" s="11"/>
      <c r="V53" s="11"/>
      <c r="W53" s="11">
        <v>1111766571</v>
      </c>
      <c r="X53" s="11">
        <v>2854613198</v>
      </c>
      <c r="Y53" s="11">
        <v>-1742846627</v>
      </c>
      <c r="Z53" s="2">
        <v>-61.05</v>
      </c>
      <c r="AA53" s="15">
        <v>3806150931</v>
      </c>
    </row>
    <row r="54" spans="1:27" ht="12.75">
      <c r="A54" s="87" t="s">
        <v>34</v>
      </c>
      <c r="B54" s="50"/>
      <c r="C54" s="9">
        <v>994333451</v>
      </c>
      <c r="D54" s="10"/>
      <c r="E54" s="11">
        <v>2185344795</v>
      </c>
      <c r="F54" s="11">
        <v>1969487935</v>
      </c>
      <c r="G54" s="11">
        <v>43625045</v>
      </c>
      <c r="H54" s="11">
        <v>90215257</v>
      </c>
      <c r="I54" s="11">
        <v>72176691</v>
      </c>
      <c r="J54" s="11">
        <v>206016993</v>
      </c>
      <c r="K54" s="11">
        <v>88123295</v>
      </c>
      <c r="L54" s="11">
        <v>55374053</v>
      </c>
      <c r="M54" s="11">
        <v>69566551</v>
      </c>
      <c r="N54" s="11">
        <v>213063899</v>
      </c>
      <c r="O54" s="11">
        <v>58736909</v>
      </c>
      <c r="P54" s="11">
        <v>77592946</v>
      </c>
      <c r="Q54" s="11">
        <v>57685613</v>
      </c>
      <c r="R54" s="11">
        <v>194015468</v>
      </c>
      <c r="S54" s="11"/>
      <c r="T54" s="11"/>
      <c r="U54" s="11"/>
      <c r="V54" s="11"/>
      <c r="W54" s="11">
        <v>613096360</v>
      </c>
      <c r="X54" s="11">
        <v>1477115953</v>
      </c>
      <c r="Y54" s="11">
        <v>-864019593</v>
      </c>
      <c r="Z54" s="2">
        <v>-58.49</v>
      </c>
      <c r="AA54" s="15">
        <v>1969487935</v>
      </c>
    </row>
    <row r="55" spans="1:27" ht="12.75">
      <c r="A55" s="87" t="s">
        <v>35</v>
      </c>
      <c r="B55" s="50"/>
      <c r="C55" s="9">
        <v>558666103</v>
      </c>
      <c r="D55" s="10"/>
      <c r="E55" s="11">
        <v>1674419566</v>
      </c>
      <c r="F55" s="11">
        <v>1263793908</v>
      </c>
      <c r="G55" s="11">
        <v>9838330</v>
      </c>
      <c r="H55" s="11">
        <v>47615273</v>
      </c>
      <c r="I55" s="11">
        <v>65170488</v>
      </c>
      <c r="J55" s="11">
        <v>122624091</v>
      </c>
      <c r="K55" s="11">
        <v>73789501</v>
      </c>
      <c r="L55" s="11">
        <v>82253721</v>
      </c>
      <c r="M55" s="11">
        <v>60563275</v>
      </c>
      <c r="N55" s="11">
        <v>216606497</v>
      </c>
      <c r="O55" s="11">
        <v>52542309</v>
      </c>
      <c r="P55" s="11">
        <v>78666101</v>
      </c>
      <c r="Q55" s="11">
        <v>89637722</v>
      </c>
      <c r="R55" s="11">
        <v>220846132</v>
      </c>
      <c r="S55" s="11"/>
      <c r="T55" s="11"/>
      <c r="U55" s="11"/>
      <c r="V55" s="11"/>
      <c r="W55" s="11">
        <v>560076720</v>
      </c>
      <c r="X55" s="11">
        <v>947845431</v>
      </c>
      <c r="Y55" s="11">
        <v>-387768711</v>
      </c>
      <c r="Z55" s="2">
        <v>-40.91</v>
      </c>
      <c r="AA55" s="15">
        <v>1263793908</v>
      </c>
    </row>
    <row r="56" spans="1:27" ht="12.75">
      <c r="A56" s="87" t="s">
        <v>36</v>
      </c>
      <c r="B56" s="50"/>
      <c r="C56" s="9">
        <v>527615002</v>
      </c>
      <c r="D56" s="10"/>
      <c r="E56" s="11">
        <v>828055087</v>
      </c>
      <c r="F56" s="11">
        <v>385024278</v>
      </c>
      <c r="G56" s="11">
        <v>7667922</v>
      </c>
      <c r="H56" s="11">
        <v>24337578</v>
      </c>
      <c r="I56" s="11">
        <v>30505712</v>
      </c>
      <c r="J56" s="11">
        <v>62511212</v>
      </c>
      <c r="K56" s="11">
        <v>47755095</v>
      </c>
      <c r="L56" s="11">
        <v>47732270</v>
      </c>
      <c r="M56" s="11">
        <v>35729066</v>
      </c>
      <c r="N56" s="11">
        <v>131216431</v>
      </c>
      <c r="O56" s="11">
        <v>42041182</v>
      </c>
      <c r="P56" s="11">
        <v>47761749</v>
      </c>
      <c r="Q56" s="11">
        <v>48174900</v>
      </c>
      <c r="R56" s="11">
        <v>137977831</v>
      </c>
      <c r="S56" s="11"/>
      <c r="T56" s="11"/>
      <c r="U56" s="11"/>
      <c r="V56" s="11"/>
      <c r="W56" s="11">
        <v>331705474</v>
      </c>
      <c r="X56" s="11">
        <v>288768210</v>
      </c>
      <c r="Y56" s="11">
        <v>42937264</v>
      </c>
      <c r="Z56" s="2">
        <v>14.87</v>
      </c>
      <c r="AA56" s="15">
        <v>385024278</v>
      </c>
    </row>
    <row r="57" spans="1:27" ht="12.75">
      <c r="A57" s="88" t="s">
        <v>37</v>
      </c>
      <c r="B57" s="50"/>
      <c r="C57" s="52">
        <f aca="true" t="shared" si="11" ref="C57:Y57">SUM(C52:C56)</f>
        <v>5113606926</v>
      </c>
      <c r="D57" s="53">
        <f t="shared" si="11"/>
        <v>0</v>
      </c>
      <c r="E57" s="54">
        <f t="shared" si="11"/>
        <v>11821053501</v>
      </c>
      <c r="F57" s="54">
        <f t="shared" si="11"/>
        <v>10381342369</v>
      </c>
      <c r="G57" s="54">
        <f t="shared" si="11"/>
        <v>209379487</v>
      </c>
      <c r="H57" s="54">
        <f t="shared" si="11"/>
        <v>399189567</v>
      </c>
      <c r="I57" s="54">
        <f t="shared" si="11"/>
        <v>448617638</v>
      </c>
      <c r="J57" s="54">
        <f t="shared" si="11"/>
        <v>1057186692</v>
      </c>
      <c r="K57" s="54">
        <f t="shared" si="11"/>
        <v>536362520</v>
      </c>
      <c r="L57" s="54">
        <f t="shared" si="11"/>
        <v>418333756</v>
      </c>
      <c r="M57" s="54">
        <f t="shared" si="11"/>
        <v>400494585</v>
      </c>
      <c r="N57" s="54">
        <f t="shared" si="11"/>
        <v>1355190861</v>
      </c>
      <c r="O57" s="54">
        <f t="shared" si="11"/>
        <v>304614692</v>
      </c>
      <c r="P57" s="54">
        <f t="shared" si="11"/>
        <v>416992705</v>
      </c>
      <c r="Q57" s="54">
        <f t="shared" si="11"/>
        <v>457138916</v>
      </c>
      <c r="R57" s="54">
        <f t="shared" si="11"/>
        <v>1178746313</v>
      </c>
      <c r="S57" s="54">
        <f t="shared" si="11"/>
        <v>0</v>
      </c>
      <c r="T57" s="54">
        <f t="shared" si="11"/>
        <v>0</v>
      </c>
      <c r="U57" s="54">
        <f t="shared" si="11"/>
        <v>0</v>
      </c>
      <c r="V57" s="54">
        <f t="shared" si="11"/>
        <v>0</v>
      </c>
      <c r="W57" s="54">
        <f t="shared" si="11"/>
        <v>3591123866</v>
      </c>
      <c r="X57" s="54">
        <f t="shared" si="11"/>
        <v>7786006781</v>
      </c>
      <c r="Y57" s="54">
        <f t="shared" si="11"/>
        <v>-4194882915</v>
      </c>
      <c r="Z57" s="55">
        <f>+IF(X57&lt;&gt;0,+(Y57/X57)*100,0)</f>
        <v>-53.877206031166956</v>
      </c>
      <c r="AA57" s="56">
        <f>SUM(AA52:AA56)</f>
        <v>10381342369</v>
      </c>
    </row>
    <row r="58" spans="1:27" ht="12.75">
      <c r="A58" s="89" t="s">
        <v>38</v>
      </c>
      <c r="B58" s="38"/>
      <c r="C58" s="9">
        <v>469025789</v>
      </c>
      <c r="D58" s="10"/>
      <c r="E58" s="11">
        <v>1449082671</v>
      </c>
      <c r="F58" s="11">
        <v>971685868</v>
      </c>
      <c r="G58" s="11">
        <v>5236073</v>
      </c>
      <c r="H58" s="11">
        <v>21205160</v>
      </c>
      <c r="I58" s="11">
        <v>51064669</v>
      </c>
      <c r="J58" s="11">
        <v>77505902</v>
      </c>
      <c r="K58" s="11">
        <v>61261085</v>
      </c>
      <c r="L58" s="11">
        <v>61335519</v>
      </c>
      <c r="M58" s="11">
        <v>84926231</v>
      </c>
      <c r="N58" s="11">
        <v>207522835</v>
      </c>
      <c r="O58" s="11">
        <v>36684876</v>
      </c>
      <c r="P58" s="11">
        <v>78155829</v>
      </c>
      <c r="Q58" s="11">
        <v>81121559</v>
      </c>
      <c r="R58" s="11">
        <v>195962264</v>
      </c>
      <c r="S58" s="11"/>
      <c r="T58" s="11"/>
      <c r="U58" s="11"/>
      <c r="V58" s="11"/>
      <c r="W58" s="11">
        <v>480991001</v>
      </c>
      <c r="X58" s="11">
        <v>728764402</v>
      </c>
      <c r="Y58" s="11">
        <v>-247773401</v>
      </c>
      <c r="Z58" s="2">
        <v>-34</v>
      </c>
      <c r="AA58" s="15">
        <v>971685868</v>
      </c>
    </row>
    <row r="59" spans="1:27" ht="12.75">
      <c r="A59" s="89" t="s">
        <v>39</v>
      </c>
      <c r="B59" s="38"/>
      <c r="C59" s="12">
        <v>21530031</v>
      </c>
      <c r="D59" s="13"/>
      <c r="E59" s="14">
        <v>252249031</v>
      </c>
      <c r="F59" s="14">
        <v>15159542</v>
      </c>
      <c r="G59" s="14">
        <v>887814</v>
      </c>
      <c r="H59" s="14">
        <v>1449654</v>
      </c>
      <c r="I59" s="14"/>
      <c r="J59" s="14">
        <v>2337468</v>
      </c>
      <c r="K59" s="14">
        <v>6515</v>
      </c>
      <c r="L59" s="14">
        <v>9608</v>
      </c>
      <c r="M59" s="14">
        <v>30071</v>
      </c>
      <c r="N59" s="14">
        <v>46194</v>
      </c>
      <c r="O59" s="14"/>
      <c r="P59" s="14">
        <v>5491</v>
      </c>
      <c r="Q59" s="14">
        <v>145309</v>
      </c>
      <c r="R59" s="14">
        <v>150800</v>
      </c>
      <c r="S59" s="14"/>
      <c r="T59" s="14"/>
      <c r="U59" s="14"/>
      <c r="V59" s="14"/>
      <c r="W59" s="14">
        <v>2534462</v>
      </c>
      <c r="X59" s="14">
        <v>11369657</v>
      </c>
      <c r="Y59" s="14">
        <v>-8835195</v>
      </c>
      <c r="Z59" s="2">
        <v>-77.71</v>
      </c>
      <c r="AA59" s="22">
        <v>15159542</v>
      </c>
    </row>
    <row r="60" spans="1:27" ht="12.75">
      <c r="A60" s="89" t="s">
        <v>40</v>
      </c>
      <c r="B60" s="38"/>
      <c r="C60" s="9">
        <v>46968410</v>
      </c>
      <c r="D60" s="10"/>
      <c r="E60" s="11">
        <v>31942142</v>
      </c>
      <c r="F60" s="11">
        <v>62299451</v>
      </c>
      <c r="G60" s="11"/>
      <c r="H60" s="11">
        <v>3467808</v>
      </c>
      <c r="I60" s="11">
        <v>8657879</v>
      </c>
      <c r="J60" s="11">
        <v>12125687</v>
      </c>
      <c r="K60" s="11">
        <v>5923296</v>
      </c>
      <c r="L60" s="11"/>
      <c r="M60" s="11"/>
      <c r="N60" s="11">
        <v>5923296</v>
      </c>
      <c r="O60" s="11"/>
      <c r="P60" s="11"/>
      <c r="Q60" s="11"/>
      <c r="R60" s="11"/>
      <c r="S60" s="11"/>
      <c r="T60" s="11"/>
      <c r="U60" s="11"/>
      <c r="V60" s="11"/>
      <c r="W60" s="11">
        <v>18048983</v>
      </c>
      <c r="X60" s="11">
        <v>46724588</v>
      </c>
      <c r="Y60" s="11">
        <v>-28675605</v>
      </c>
      <c r="Z60" s="2">
        <v>-61.37</v>
      </c>
      <c r="AA60" s="15">
        <v>62299451</v>
      </c>
    </row>
    <row r="61" spans="1:27" ht="12.75">
      <c r="A61" s="89" t="s">
        <v>41</v>
      </c>
      <c r="B61" s="38" t="s">
        <v>51</v>
      </c>
      <c r="C61" s="9">
        <v>3080953446</v>
      </c>
      <c r="D61" s="10"/>
      <c r="E61" s="11">
        <v>4223380842</v>
      </c>
      <c r="F61" s="11">
        <v>6237547787</v>
      </c>
      <c r="G61" s="11">
        <v>304693097</v>
      </c>
      <c r="H61" s="11">
        <v>483214216</v>
      </c>
      <c r="I61" s="11">
        <v>400091102</v>
      </c>
      <c r="J61" s="11">
        <v>1187998415</v>
      </c>
      <c r="K61" s="11">
        <v>355868828</v>
      </c>
      <c r="L61" s="11">
        <v>420070816</v>
      </c>
      <c r="M61" s="11">
        <v>367894911</v>
      </c>
      <c r="N61" s="11">
        <v>1143834555</v>
      </c>
      <c r="O61" s="11">
        <v>385979669</v>
      </c>
      <c r="P61" s="11">
        <v>375348052</v>
      </c>
      <c r="Q61" s="11">
        <v>518241358</v>
      </c>
      <c r="R61" s="11">
        <v>1279569079</v>
      </c>
      <c r="S61" s="11"/>
      <c r="T61" s="11"/>
      <c r="U61" s="11"/>
      <c r="V61" s="11"/>
      <c r="W61" s="11">
        <v>3611402049</v>
      </c>
      <c r="X61" s="11">
        <v>4678160841</v>
      </c>
      <c r="Y61" s="11">
        <v>-1066758792</v>
      </c>
      <c r="Z61" s="2">
        <v>-22.8</v>
      </c>
      <c r="AA61" s="15">
        <v>6237547787</v>
      </c>
    </row>
    <row r="62" spans="1:27" ht="4.5" customHeight="1">
      <c r="A62" s="90"/>
      <c r="B62" s="91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92"/>
      <c r="B63" s="93"/>
      <c r="C63" s="94"/>
      <c r="D63" s="40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5"/>
      <c r="AA63" s="43"/>
    </row>
    <row r="64" spans="1:27" ht="12.75">
      <c r="A64" s="95" t="s">
        <v>52</v>
      </c>
      <c r="B64" s="96"/>
      <c r="C64" s="97"/>
      <c r="D64" s="98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2"/>
      <c r="AA64" s="100"/>
    </row>
    <row r="65" spans="1:27" ht="12.75">
      <c r="A65" s="89" t="s">
        <v>53</v>
      </c>
      <c r="B65" s="96"/>
      <c r="C65" s="9">
        <v>1183270744</v>
      </c>
      <c r="D65" s="10">
        <v>1447653173</v>
      </c>
      <c r="E65" s="11">
        <v>3621654164</v>
      </c>
      <c r="F65" s="11">
        <v>2108020435</v>
      </c>
      <c r="G65" s="11">
        <v>191762306</v>
      </c>
      <c r="H65" s="11">
        <v>334843697</v>
      </c>
      <c r="I65" s="11">
        <v>441736675</v>
      </c>
      <c r="J65" s="11">
        <v>968342678</v>
      </c>
      <c r="K65" s="11">
        <v>553118849</v>
      </c>
      <c r="L65" s="11">
        <v>716721192</v>
      </c>
      <c r="M65" s="11">
        <v>785766603</v>
      </c>
      <c r="N65" s="11">
        <v>2055606644</v>
      </c>
      <c r="O65" s="11">
        <v>754040321</v>
      </c>
      <c r="P65" s="11">
        <v>914489655</v>
      </c>
      <c r="Q65" s="11">
        <v>1057346531</v>
      </c>
      <c r="R65" s="11">
        <v>2725876507</v>
      </c>
      <c r="S65" s="11"/>
      <c r="T65" s="11"/>
      <c r="U65" s="11"/>
      <c r="V65" s="11"/>
      <c r="W65" s="11">
        <v>5749825829</v>
      </c>
      <c r="X65" s="11">
        <v>1581015327</v>
      </c>
      <c r="Y65" s="11">
        <v>4168810502</v>
      </c>
      <c r="Z65" s="2">
        <v>263.68</v>
      </c>
      <c r="AA65" s="15"/>
    </row>
    <row r="66" spans="1:27" ht="12.75">
      <c r="A66" s="89" t="s">
        <v>54</v>
      </c>
      <c r="B66" s="96"/>
      <c r="C66" s="12">
        <v>2506910130</v>
      </c>
      <c r="D66" s="13">
        <v>4952969697</v>
      </c>
      <c r="E66" s="14">
        <v>5815289184</v>
      </c>
      <c r="F66" s="14">
        <v>5119347089</v>
      </c>
      <c r="G66" s="14">
        <v>84262220</v>
      </c>
      <c r="H66" s="14">
        <v>127498991</v>
      </c>
      <c r="I66" s="14">
        <v>170023216</v>
      </c>
      <c r="J66" s="14">
        <v>381784427</v>
      </c>
      <c r="K66" s="14">
        <v>203107577</v>
      </c>
      <c r="L66" s="14">
        <v>239582917</v>
      </c>
      <c r="M66" s="14">
        <v>238476362</v>
      </c>
      <c r="N66" s="14">
        <v>681166856</v>
      </c>
      <c r="O66" s="14">
        <v>190583710</v>
      </c>
      <c r="P66" s="14">
        <v>226464497</v>
      </c>
      <c r="Q66" s="14">
        <v>311847888</v>
      </c>
      <c r="R66" s="14">
        <v>728896095</v>
      </c>
      <c r="S66" s="14"/>
      <c r="T66" s="14"/>
      <c r="U66" s="14"/>
      <c r="V66" s="14"/>
      <c r="W66" s="14">
        <v>1791847378</v>
      </c>
      <c r="X66" s="14">
        <v>3839510317</v>
      </c>
      <c r="Y66" s="14">
        <v>-2047662939</v>
      </c>
      <c r="Z66" s="2">
        <v>-53.33</v>
      </c>
      <c r="AA66" s="22"/>
    </row>
    <row r="67" spans="1:27" ht="12.75">
      <c r="A67" s="89" t="s">
        <v>55</v>
      </c>
      <c r="B67" s="96"/>
      <c r="C67" s="9">
        <v>3779159334</v>
      </c>
      <c r="D67" s="10">
        <v>1023134000</v>
      </c>
      <c r="E67" s="11">
        <v>6848089118</v>
      </c>
      <c r="F67" s="11">
        <v>4251509467</v>
      </c>
      <c r="G67" s="11">
        <v>235457441</v>
      </c>
      <c r="H67" s="11">
        <v>560488209</v>
      </c>
      <c r="I67" s="11">
        <v>708327029</v>
      </c>
      <c r="J67" s="11">
        <v>1504272679</v>
      </c>
      <c r="K67" s="11">
        <v>855290403</v>
      </c>
      <c r="L67" s="11">
        <v>1071818742</v>
      </c>
      <c r="M67" s="11">
        <v>1257146239</v>
      </c>
      <c r="N67" s="11">
        <v>3184255384</v>
      </c>
      <c r="O67" s="11">
        <v>1119098947</v>
      </c>
      <c r="P67" s="11">
        <v>336531692</v>
      </c>
      <c r="Q67" s="11">
        <v>420160633</v>
      </c>
      <c r="R67" s="11">
        <v>1875791272</v>
      </c>
      <c r="S67" s="11"/>
      <c r="T67" s="11"/>
      <c r="U67" s="11"/>
      <c r="V67" s="11"/>
      <c r="W67" s="11">
        <v>6564319335</v>
      </c>
      <c r="X67" s="11">
        <v>3188632100</v>
      </c>
      <c r="Y67" s="11">
        <v>3375687235</v>
      </c>
      <c r="Z67" s="2">
        <v>105.87</v>
      </c>
      <c r="AA67" s="15"/>
    </row>
    <row r="68" spans="1:27" ht="12.75">
      <c r="A68" s="89" t="s">
        <v>56</v>
      </c>
      <c r="B68" s="96"/>
      <c r="C68" s="9">
        <v>2509720147</v>
      </c>
      <c r="D68" s="10">
        <v>733216136</v>
      </c>
      <c r="E68" s="11">
        <v>1492891962</v>
      </c>
      <c r="F68" s="11">
        <v>1530578545</v>
      </c>
      <c r="G68" s="11">
        <v>33225066</v>
      </c>
      <c r="H68" s="11">
        <v>116887711</v>
      </c>
      <c r="I68" s="11">
        <v>91784796</v>
      </c>
      <c r="J68" s="11">
        <v>241897573</v>
      </c>
      <c r="K68" s="11">
        <v>106935277</v>
      </c>
      <c r="L68" s="11">
        <v>152900742</v>
      </c>
      <c r="M68" s="11">
        <v>169264903</v>
      </c>
      <c r="N68" s="11">
        <v>429100922</v>
      </c>
      <c r="O68" s="11">
        <v>163962345</v>
      </c>
      <c r="P68" s="11">
        <v>238996827</v>
      </c>
      <c r="Q68" s="11">
        <v>282645935</v>
      </c>
      <c r="R68" s="11">
        <v>685605107</v>
      </c>
      <c r="S68" s="11"/>
      <c r="T68" s="11"/>
      <c r="U68" s="11"/>
      <c r="V68" s="11"/>
      <c r="W68" s="11">
        <v>1356603602</v>
      </c>
      <c r="X68" s="11">
        <v>1147933909</v>
      </c>
      <c r="Y68" s="11">
        <v>208669693</v>
      </c>
      <c r="Z68" s="2">
        <v>18.18</v>
      </c>
      <c r="AA68" s="15"/>
    </row>
    <row r="69" spans="1:27" ht="12.75">
      <c r="A69" s="101" t="s">
        <v>57</v>
      </c>
      <c r="B69" s="79"/>
      <c r="C69" s="80">
        <f aca="true" t="shared" si="12" ref="C69:Y69">SUM(C65:C68)</f>
        <v>9979060355</v>
      </c>
      <c r="D69" s="81">
        <f t="shared" si="12"/>
        <v>8156973006</v>
      </c>
      <c r="E69" s="82">
        <f t="shared" si="12"/>
        <v>17777924428</v>
      </c>
      <c r="F69" s="82">
        <f t="shared" si="12"/>
        <v>13009455536</v>
      </c>
      <c r="G69" s="82">
        <f t="shared" si="12"/>
        <v>544707033</v>
      </c>
      <c r="H69" s="82">
        <f t="shared" si="12"/>
        <v>1139718608</v>
      </c>
      <c r="I69" s="82">
        <f t="shared" si="12"/>
        <v>1411871716</v>
      </c>
      <c r="J69" s="82">
        <f t="shared" si="12"/>
        <v>3096297357</v>
      </c>
      <c r="K69" s="82">
        <f t="shared" si="12"/>
        <v>1718452106</v>
      </c>
      <c r="L69" s="82">
        <f t="shared" si="12"/>
        <v>2181023593</v>
      </c>
      <c r="M69" s="82">
        <f t="shared" si="12"/>
        <v>2450654107</v>
      </c>
      <c r="N69" s="82">
        <f t="shared" si="12"/>
        <v>6350129806</v>
      </c>
      <c r="O69" s="82">
        <f t="shared" si="12"/>
        <v>2227685323</v>
      </c>
      <c r="P69" s="82">
        <f t="shared" si="12"/>
        <v>1716482671</v>
      </c>
      <c r="Q69" s="82">
        <f t="shared" si="12"/>
        <v>2072000987</v>
      </c>
      <c r="R69" s="82">
        <f t="shared" si="12"/>
        <v>6016168981</v>
      </c>
      <c r="S69" s="82">
        <f t="shared" si="12"/>
        <v>0</v>
      </c>
      <c r="T69" s="82">
        <f t="shared" si="12"/>
        <v>0</v>
      </c>
      <c r="U69" s="82">
        <f t="shared" si="12"/>
        <v>0</v>
      </c>
      <c r="V69" s="82">
        <f t="shared" si="12"/>
        <v>0</v>
      </c>
      <c r="W69" s="82">
        <f t="shared" si="12"/>
        <v>15462596144</v>
      </c>
      <c r="X69" s="82">
        <f t="shared" si="12"/>
        <v>9757091653</v>
      </c>
      <c r="Y69" s="82">
        <f t="shared" si="12"/>
        <v>5705504491</v>
      </c>
      <c r="Z69" s="83">
        <f>+IF(X69&lt;&gt;0,+(Y69/X69)*100,0)</f>
        <v>58.47546270866213</v>
      </c>
      <c r="AA69" s="84">
        <f>SUM(AA65:AA68)</f>
        <v>0</v>
      </c>
    </row>
    <row r="70" spans="1:27" ht="12.75">
      <c r="A70" s="6" t="s">
        <v>66</v>
      </c>
      <c r="B70" s="102"/>
      <c r="C70" s="102"/>
      <c r="D70" s="102"/>
      <c r="E70" s="102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</row>
    <row r="71" spans="1:27" ht="12.75">
      <c r="A71" s="7" t="s">
        <v>67</v>
      </c>
      <c r="B71" s="102"/>
      <c r="C71" s="102"/>
      <c r="D71" s="102"/>
      <c r="E71" s="102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2.75">
      <c r="A72" s="7" t="s">
        <v>68</v>
      </c>
      <c r="B72" s="102"/>
      <c r="C72" s="102"/>
      <c r="D72" s="102"/>
      <c r="E72" s="102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2.75">
      <c r="A73" s="8" t="s">
        <v>69</v>
      </c>
      <c r="B73" s="102"/>
      <c r="C73" s="102"/>
      <c r="D73" s="102"/>
      <c r="E73" s="102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2.75">
      <c r="A74" s="102"/>
      <c r="B74" s="102"/>
      <c r="C74" s="102"/>
      <c r="D74" s="102"/>
      <c r="E74" s="102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2017-05-05T08:29:12Z</dcterms:created>
  <dcterms:modified xsi:type="dcterms:W3CDTF">2017-05-05T08:29:12Z</dcterms:modified>
  <cp:category/>
  <cp:version/>
  <cp:contentType/>
  <cp:contentStatus/>
</cp:coreProperties>
</file>