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2">'FS161'!$A$1:$Z$66</definedName>
    <definedName name="_xlnm.Print_Area" localSheetId="3">'FS162'!$A$1:$Z$66</definedName>
    <definedName name="_xlnm.Print_Area" localSheetId="4">'FS163'!$A$1:$Z$66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1">'MAN'!$A$1:$Z$66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<sst xmlns="http://schemas.openxmlformats.org/spreadsheetml/2006/main" count="2664" uniqueCount="114">
  <si>
    <t>Free State: Mangaung(MAN)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</si>
  <si>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</si>
  <si>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</si>
  <si>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</si>
  <si>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</si>
  <si>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</si>
  <si>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</si>
  <si>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</si>
  <si>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</si>
  <si>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</si>
  <si>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</si>
  <si>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</si>
  <si>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</si>
  <si>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</si>
  <si>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</si>
  <si>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</si>
  <si>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</si>
  <si>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</si>
  <si>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</si>
  <si>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</si>
  <si>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</si>
  <si>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</si>
  <si>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</si>
  <si>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</si>
  <si>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</si>
  <si>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</si>
  <si>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</si>
  <si>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</si>
  <si>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</si>
  <si>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</si>
  <si>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</si>
  <si>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</si>
  <si>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</si>
  <si>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</si>
  <si>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</si>
  <si>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</si>
  <si>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</si>
  <si>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</si>
  <si>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</si>
  <si>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</si>
  <si>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</si>
  <si>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</si>
  <si>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</si>
  <si>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</si>
  <si>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</si>
  <si>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</si>
  <si>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</si>
  <si>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</si>
  <si>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</si>
  <si>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</si>
  <si>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</si>
  <si>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</si>
  <si>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</si>
  <si>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</si>
  <si>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</si>
  <si>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</si>
  <si>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</si>
  <si>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</si>
  <si>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</si>
  <si>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</si>
  <si>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</si>
  <si>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</si>
  <si>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</si>
  <si>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</si>
  <si>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</si>
  <si>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</si>
  <si>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4th Quarter ended 30 June 2017 (Figures Finalised as at 2017/07/28)</t>
  </si>
  <si>
    <t>Free State: Kopanong(FS162) - Table C1 Schedule Quarterly Budget Statement Summary for 4th Quarter ended 30 June 2017 (Figures Finalised as at 2017/07/28)</t>
  </si>
  <si>
    <t>Free State: Mohokare(FS163) - Table C1 Schedule Quarterly Budget Statement Summary for 4th Quarter ended 30 June 2017 (Figures Finalised as at 2017/07/28)</t>
  </si>
  <si>
    <t>Free State: Xhariep(DC16) - Table C1 Schedule Quarterly Budget Statement Summary for 4th Quarter ended 30 June 2017 (Figures Finalised as at 2017/07/28)</t>
  </si>
  <si>
    <t>Free State: Masilonyana(FS181) - Table C1 Schedule Quarterly Budget Statement Summary for 4th Quarter ended 30 June 2017 (Figures Finalised as at 2017/07/28)</t>
  </si>
  <si>
    <t>Free State: Tokologo(FS182) - Table C1 Schedule Quarterly Budget Statement Summary for 4th Quarter ended 30 June 2017 (Figures Finalised as at 2017/07/28)</t>
  </si>
  <si>
    <t>Free State: Tswelopele(FS183) - Table C1 Schedule Quarterly Budget Statement Summary for 4th Quarter ended 30 June 2017 (Figures Finalised as at 2017/07/28)</t>
  </si>
  <si>
    <t>Free State: Matjhabeng(FS184) - Table C1 Schedule Quarterly Budget Statement Summary for 4th Quarter ended 30 June 2017 (Figures Finalised as at 2017/07/28)</t>
  </si>
  <si>
    <t>Free State: Nala(FS185) - Table C1 Schedule Quarterly Budget Statement Summary for 4th Quarter ended 30 June 2017 (Figures Finalised as at 2017/07/28)</t>
  </si>
  <si>
    <t>Free State: Lejweleputswa(DC18) - Table C1 Schedule Quarterly Budget Statement Summary for 4th Quarter ended 30 June 2017 (Figures Finalised as at 2017/07/28)</t>
  </si>
  <si>
    <t>Free State: Setsoto(FS191) - Table C1 Schedule Quarterly Budget Statement Summary for 4th Quarter ended 30 June 2017 (Figures Finalised as at 2017/07/28)</t>
  </si>
  <si>
    <t>Free State: Dihlabeng(FS192) - Table C1 Schedule Quarterly Budget Statement Summary for 4th Quarter ended 30 June 2017 (Figures Finalised as at 2017/07/28)</t>
  </si>
  <si>
    <t>Free State: Nketoana(FS193) - Table C1 Schedule Quarterly Budget Statement Summary for 4th Quarter ended 30 June 2017 (Figures Finalised as at 2017/07/28)</t>
  </si>
  <si>
    <t>Free State: Maluti-a-Phofung(FS194) - Table C1 Schedule Quarterly Budget Statement Summary for 4th Quarter ended 30 June 2017 (Figures Finalised as at 2017/07/28)</t>
  </si>
  <si>
    <t>Free State: Phumelela(FS195) - Table C1 Schedule Quarterly Budget Statement Summary for 4th Quarter ended 30 June 2017 (Figures Finalised as at 2017/07/28)</t>
  </si>
  <si>
    <t>Free State: Mantsopa(FS196) - Table C1 Schedule Quarterly Budget Statement Summary for 4th Quarter ended 30 June 2017 (Figures Finalised as at 2017/07/28)</t>
  </si>
  <si>
    <t>Free State: Thabo Mofutsanyana(DC19) - Table C1 Schedule Quarterly Budget Statement Summary for 4th Quarter ended 30 June 2017 (Figures Finalised as at 2017/07/28)</t>
  </si>
  <si>
    <t>Free State: Moqhaka(FS201) - Table C1 Schedule Quarterly Budget Statement Summary for 4th Quarter ended 30 June 2017 (Figures Finalised as at 2017/07/28)</t>
  </si>
  <si>
    <t>Free State: Ngwathe(FS203) - Table C1 Schedule Quarterly Budget Statement Summary for 4th Quarter ended 30 June 2017 (Figures Finalised as at 2017/07/28)</t>
  </si>
  <si>
    <t>Free State: Metsimaholo(FS204) - Table C1 Schedule Quarterly Budget Statement Summary for 4th Quarter ended 30 June 2017 (Figures Finalised as at 2017/07/28)</t>
  </si>
  <si>
    <t>Free State: Mafube(FS205) - Table C1 Schedule Quarterly Budget Statement Summary for 4th Quarter ended 30 June 2017 (Figures Finalised as at 2017/07/28)</t>
  </si>
  <si>
    <t>Free State: Fezile Dabi(DC20) - Table C1 Schedule Quarterly Budget Statement Summary for 4th Quarter ended 30 June 2017 (Figures Finalised as at 2017/07/28)</t>
  </si>
  <si>
    <t>Summary - Table C1 Schedule Quarterly Budget Statement Summary for 4th Quarter ended 30 June 2017 (Figures Finalised as at 2017/07/28)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</si>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</sst>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1813223735</v>
      </c>
      <c r="C5" s="18">
        <v>0</v>
      </c>
      <c r="D5" s="58">
        <v>2091384760</v>
      </c>
      <c r="E5" s="59">
        <v>2148154451</v>
      </c>
      <c r="F5" s="59">
        <v>266697876</v>
      </c>
      <c r="G5" s="59">
        <v>215057203</v>
      </c>
      <c r="H5" s="59">
        <v>155979743</v>
      </c>
      <c r="I5" s="59">
        <v>637734822</v>
      </c>
      <c r="J5" s="59">
        <v>214881531</v>
      </c>
      <c r="K5" s="59">
        <v>155199839</v>
      </c>
      <c r="L5" s="59">
        <v>141540099</v>
      </c>
      <c r="M5" s="59">
        <v>511621469</v>
      </c>
      <c r="N5" s="59">
        <v>157288480</v>
      </c>
      <c r="O5" s="59">
        <v>156606697</v>
      </c>
      <c r="P5" s="59">
        <v>149037559</v>
      </c>
      <c r="Q5" s="59">
        <v>462932736</v>
      </c>
      <c r="R5" s="59">
        <v>162847929</v>
      </c>
      <c r="S5" s="59">
        <v>159632583</v>
      </c>
      <c r="T5" s="59">
        <v>153725880</v>
      </c>
      <c r="U5" s="59">
        <v>476206392</v>
      </c>
      <c r="V5" s="59">
        <v>2088495419</v>
      </c>
      <c r="W5" s="59">
        <v>2091384625</v>
      </c>
      <c r="X5" s="59">
        <v>-2889206</v>
      </c>
      <c r="Y5" s="60">
        <v>-0.14</v>
      </c>
      <c r="Z5" s="61">
        <v>2148154451</v>
      </c>
    </row>
    <row r="6" spans="1:26" ht="13.5">
      <c r="A6" s="57" t="s">
        <v>32</v>
      </c>
      <c r="B6" s="18">
        <v>6622332280</v>
      </c>
      <c r="C6" s="18">
        <v>0</v>
      </c>
      <c r="D6" s="58">
        <v>8379361900</v>
      </c>
      <c r="E6" s="59">
        <v>8411056194</v>
      </c>
      <c r="F6" s="59">
        <v>688214035</v>
      </c>
      <c r="G6" s="59">
        <v>685933296</v>
      </c>
      <c r="H6" s="59">
        <v>683974577</v>
      </c>
      <c r="I6" s="59">
        <v>2058121908</v>
      </c>
      <c r="J6" s="59">
        <v>627405067</v>
      </c>
      <c r="K6" s="59">
        <v>591359420</v>
      </c>
      <c r="L6" s="59">
        <v>577732313</v>
      </c>
      <c r="M6" s="59">
        <v>1796496800</v>
      </c>
      <c r="N6" s="59">
        <v>602437332</v>
      </c>
      <c r="O6" s="59">
        <v>634561390</v>
      </c>
      <c r="P6" s="59">
        <v>591779332</v>
      </c>
      <c r="Q6" s="59">
        <v>1828778054</v>
      </c>
      <c r="R6" s="59">
        <v>585248584</v>
      </c>
      <c r="S6" s="59">
        <v>628446753</v>
      </c>
      <c r="T6" s="59">
        <v>604268090</v>
      </c>
      <c r="U6" s="59">
        <v>1817963427</v>
      </c>
      <c r="V6" s="59">
        <v>7501360189</v>
      </c>
      <c r="W6" s="59">
        <v>8356732214</v>
      </c>
      <c r="X6" s="59">
        <v>-855372025</v>
      </c>
      <c r="Y6" s="60">
        <v>-10.24</v>
      </c>
      <c r="Z6" s="61">
        <v>8411056194</v>
      </c>
    </row>
    <row r="7" spans="1:26" ht="13.5">
      <c r="A7" s="57" t="s">
        <v>33</v>
      </c>
      <c r="B7" s="18">
        <v>91256096</v>
      </c>
      <c r="C7" s="18">
        <v>0</v>
      </c>
      <c r="D7" s="58">
        <v>88969426</v>
      </c>
      <c r="E7" s="59">
        <v>92196394</v>
      </c>
      <c r="F7" s="59">
        <v>3702579</v>
      </c>
      <c r="G7" s="59">
        <v>4815198</v>
      </c>
      <c r="H7" s="59">
        <v>4814042</v>
      </c>
      <c r="I7" s="59">
        <v>13331819</v>
      </c>
      <c r="J7" s="59">
        <v>5773891</v>
      </c>
      <c r="K7" s="59">
        <v>5298839</v>
      </c>
      <c r="L7" s="59">
        <v>2971953</v>
      </c>
      <c r="M7" s="59">
        <v>14044683</v>
      </c>
      <c r="N7" s="59">
        <v>6675902</v>
      </c>
      <c r="O7" s="59">
        <v>3906939</v>
      </c>
      <c r="P7" s="59">
        <v>4231810</v>
      </c>
      <c r="Q7" s="59">
        <v>14814651</v>
      </c>
      <c r="R7" s="59">
        <v>5638282</v>
      </c>
      <c r="S7" s="59">
        <v>5497043</v>
      </c>
      <c r="T7" s="59">
        <v>3157229</v>
      </c>
      <c r="U7" s="59">
        <v>14292554</v>
      </c>
      <c r="V7" s="59">
        <v>56483707</v>
      </c>
      <c r="W7" s="59">
        <v>91219377</v>
      </c>
      <c r="X7" s="59">
        <v>-34735670</v>
      </c>
      <c r="Y7" s="60">
        <v>-38.08</v>
      </c>
      <c r="Z7" s="61">
        <v>92196394</v>
      </c>
    </row>
    <row r="8" spans="1:26" ht="13.5">
      <c r="A8" s="57" t="s">
        <v>34</v>
      </c>
      <c r="B8" s="18">
        <v>3835797525</v>
      </c>
      <c r="C8" s="18">
        <v>0</v>
      </c>
      <c r="D8" s="58">
        <v>4133828478</v>
      </c>
      <c r="E8" s="59">
        <v>4118070962</v>
      </c>
      <c r="F8" s="59">
        <v>1217717026</v>
      </c>
      <c r="G8" s="59">
        <v>273413152</v>
      </c>
      <c r="H8" s="59">
        <v>5951534</v>
      </c>
      <c r="I8" s="59">
        <v>1497081712</v>
      </c>
      <c r="J8" s="59">
        <v>18573130</v>
      </c>
      <c r="K8" s="59">
        <v>95945590</v>
      </c>
      <c r="L8" s="59">
        <v>1112735545</v>
      </c>
      <c r="M8" s="59">
        <v>1227254265</v>
      </c>
      <c r="N8" s="59">
        <v>87889879</v>
      </c>
      <c r="O8" s="59">
        <v>16492790</v>
      </c>
      <c r="P8" s="59">
        <v>893090461</v>
      </c>
      <c r="Q8" s="59">
        <v>997473130</v>
      </c>
      <c r="R8" s="59">
        <v>14659495</v>
      </c>
      <c r="S8" s="59">
        <v>10208660</v>
      </c>
      <c r="T8" s="59">
        <v>17454410</v>
      </c>
      <c r="U8" s="59">
        <v>42322565</v>
      </c>
      <c r="V8" s="59">
        <v>3764131672</v>
      </c>
      <c r="W8" s="59">
        <v>4144204175</v>
      </c>
      <c r="X8" s="59">
        <v>-380072503</v>
      </c>
      <c r="Y8" s="60">
        <v>-9.17</v>
      </c>
      <c r="Z8" s="61">
        <v>4118070962</v>
      </c>
    </row>
    <row r="9" spans="1:26" ht="13.5">
      <c r="A9" s="57" t="s">
        <v>35</v>
      </c>
      <c r="B9" s="18">
        <v>1035012820</v>
      </c>
      <c r="C9" s="18">
        <v>0</v>
      </c>
      <c r="D9" s="58">
        <v>1698876203</v>
      </c>
      <c r="E9" s="59">
        <v>1692140298</v>
      </c>
      <c r="F9" s="59">
        <v>108784497</v>
      </c>
      <c r="G9" s="59">
        <v>177418891</v>
      </c>
      <c r="H9" s="59">
        <v>116898520</v>
      </c>
      <c r="I9" s="59">
        <v>403101908</v>
      </c>
      <c r="J9" s="59">
        <v>195356620</v>
      </c>
      <c r="K9" s="59">
        <v>119974580</v>
      </c>
      <c r="L9" s="59">
        <v>-201699787</v>
      </c>
      <c r="M9" s="59">
        <v>113631413</v>
      </c>
      <c r="N9" s="59">
        <v>143335607</v>
      </c>
      <c r="O9" s="59">
        <v>117737712</v>
      </c>
      <c r="P9" s="59">
        <v>129616671</v>
      </c>
      <c r="Q9" s="59">
        <v>390689990</v>
      </c>
      <c r="R9" s="59">
        <v>147401653</v>
      </c>
      <c r="S9" s="59">
        <v>116343432</v>
      </c>
      <c r="T9" s="59">
        <v>151464724</v>
      </c>
      <c r="U9" s="59">
        <v>415209809</v>
      </c>
      <c r="V9" s="59">
        <v>1322633120</v>
      </c>
      <c r="W9" s="59">
        <v>1680041118</v>
      </c>
      <c r="X9" s="59">
        <v>-357407998</v>
      </c>
      <c r="Y9" s="60">
        <v>-21.27</v>
      </c>
      <c r="Z9" s="61">
        <v>1692140298</v>
      </c>
    </row>
    <row r="10" spans="1:26" ht="25.5">
      <c r="A10" s="62" t="s">
        <v>98</v>
      </c>
      <c r="B10" s="63">
        <f>SUM(B5:B9)</f>
        <v>13397622456</v>
      </c>
      <c r="C10" s="63">
        <f>SUM(C5:C9)</f>
        <v>0</v>
      </c>
      <c r="D10" s="64">
        <f aca="true" t="shared" si="0" ref="D10:Z10">SUM(D5:D9)</f>
        <v>16392420767</v>
      </c>
      <c r="E10" s="65">
        <f t="shared" si="0"/>
        <v>16461618299</v>
      </c>
      <c r="F10" s="65">
        <f t="shared" si="0"/>
        <v>2285116013</v>
      </c>
      <c r="G10" s="65">
        <f t="shared" si="0"/>
        <v>1356637740</v>
      </c>
      <c r="H10" s="65">
        <f t="shared" si="0"/>
        <v>967618416</v>
      </c>
      <c r="I10" s="65">
        <f t="shared" si="0"/>
        <v>4609372169</v>
      </c>
      <c r="J10" s="65">
        <f t="shared" si="0"/>
        <v>1061990239</v>
      </c>
      <c r="K10" s="65">
        <f t="shared" si="0"/>
        <v>967778268</v>
      </c>
      <c r="L10" s="65">
        <f t="shared" si="0"/>
        <v>1633280123</v>
      </c>
      <c r="M10" s="65">
        <f t="shared" si="0"/>
        <v>3663048630</v>
      </c>
      <c r="N10" s="65">
        <f t="shared" si="0"/>
        <v>997627200</v>
      </c>
      <c r="O10" s="65">
        <f t="shared" si="0"/>
        <v>929305528</v>
      </c>
      <c r="P10" s="65">
        <f t="shared" si="0"/>
        <v>1767755833</v>
      </c>
      <c r="Q10" s="65">
        <f t="shared" si="0"/>
        <v>3694688561</v>
      </c>
      <c r="R10" s="65">
        <f t="shared" si="0"/>
        <v>915795943</v>
      </c>
      <c r="S10" s="65">
        <f t="shared" si="0"/>
        <v>920128471</v>
      </c>
      <c r="T10" s="65">
        <f t="shared" si="0"/>
        <v>930070333</v>
      </c>
      <c r="U10" s="65">
        <f t="shared" si="0"/>
        <v>2765994747</v>
      </c>
      <c r="V10" s="65">
        <f t="shared" si="0"/>
        <v>14733104107</v>
      </c>
      <c r="W10" s="65">
        <f t="shared" si="0"/>
        <v>16363581509</v>
      </c>
      <c r="X10" s="65">
        <f t="shared" si="0"/>
        <v>-1630477402</v>
      </c>
      <c r="Y10" s="66">
        <f>+IF(W10&lt;&gt;0,(X10/W10)*100,0)</f>
        <v>-9.964061969583092</v>
      </c>
      <c r="Z10" s="67">
        <f t="shared" si="0"/>
        <v>16461618299</v>
      </c>
    </row>
    <row r="11" spans="1:26" ht="13.5">
      <c r="A11" s="57" t="s">
        <v>36</v>
      </c>
      <c r="B11" s="18">
        <v>4478295105</v>
      </c>
      <c r="C11" s="18">
        <v>0</v>
      </c>
      <c r="D11" s="58">
        <v>4898771223</v>
      </c>
      <c r="E11" s="59">
        <v>4903061981</v>
      </c>
      <c r="F11" s="59">
        <v>373897998</v>
      </c>
      <c r="G11" s="59">
        <v>409969617</v>
      </c>
      <c r="H11" s="59">
        <v>436143390</v>
      </c>
      <c r="I11" s="59">
        <v>1220011005</v>
      </c>
      <c r="J11" s="59">
        <v>387372697</v>
      </c>
      <c r="K11" s="59">
        <v>387831491</v>
      </c>
      <c r="L11" s="59">
        <v>410791777</v>
      </c>
      <c r="M11" s="59">
        <v>1185995965</v>
      </c>
      <c r="N11" s="59">
        <v>395550193</v>
      </c>
      <c r="O11" s="59">
        <v>389611065</v>
      </c>
      <c r="P11" s="59">
        <v>391984718</v>
      </c>
      <c r="Q11" s="59">
        <v>1177145976</v>
      </c>
      <c r="R11" s="59">
        <v>387654142</v>
      </c>
      <c r="S11" s="59">
        <v>387285391</v>
      </c>
      <c r="T11" s="59">
        <v>370322800</v>
      </c>
      <c r="U11" s="59">
        <v>1145262333</v>
      </c>
      <c r="V11" s="59">
        <v>4728415279</v>
      </c>
      <c r="W11" s="59">
        <v>4899177147</v>
      </c>
      <c r="X11" s="59">
        <v>-170761868</v>
      </c>
      <c r="Y11" s="60">
        <v>-3.49</v>
      </c>
      <c r="Z11" s="61">
        <v>4903061981</v>
      </c>
    </row>
    <row r="12" spans="1:26" ht="13.5">
      <c r="A12" s="57" t="s">
        <v>37</v>
      </c>
      <c r="B12" s="18">
        <v>253926353</v>
      </c>
      <c r="C12" s="18">
        <v>0</v>
      </c>
      <c r="D12" s="58">
        <v>266051024</v>
      </c>
      <c r="E12" s="59">
        <v>247264146</v>
      </c>
      <c r="F12" s="59">
        <v>20694837</v>
      </c>
      <c r="G12" s="59">
        <v>18381692</v>
      </c>
      <c r="H12" s="59">
        <v>21299763</v>
      </c>
      <c r="I12" s="59">
        <v>60376292</v>
      </c>
      <c r="J12" s="59">
        <v>20527021</v>
      </c>
      <c r="K12" s="59">
        <v>21511950</v>
      </c>
      <c r="L12" s="59">
        <v>21342705</v>
      </c>
      <c r="M12" s="59">
        <v>63381676</v>
      </c>
      <c r="N12" s="59">
        <v>21453957</v>
      </c>
      <c r="O12" s="59">
        <v>23204451</v>
      </c>
      <c r="P12" s="59">
        <v>22177146</v>
      </c>
      <c r="Q12" s="59">
        <v>66835554</v>
      </c>
      <c r="R12" s="59">
        <v>21698033</v>
      </c>
      <c r="S12" s="59">
        <v>21778265</v>
      </c>
      <c r="T12" s="59">
        <v>21442526</v>
      </c>
      <c r="U12" s="59">
        <v>64918824</v>
      </c>
      <c r="V12" s="59">
        <v>255512346</v>
      </c>
      <c r="W12" s="59">
        <v>265549624</v>
      </c>
      <c r="X12" s="59">
        <v>-10037278</v>
      </c>
      <c r="Y12" s="60">
        <v>-3.78</v>
      </c>
      <c r="Z12" s="61">
        <v>247264146</v>
      </c>
    </row>
    <row r="13" spans="1:26" ht="13.5">
      <c r="A13" s="57" t="s">
        <v>99</v>
      </c>
      <c r="B13" s="18">
        <v>2212342241</v>
      </c>
      <c r="C13" s="18">
        <v>0</v>
      </c>
      <c r="D13" s="58">
        <v>1349854939</v>
      </c>
      <c r="E13" s="59">
        <v>1334297389</v>
      </c>
      <c r="F13" s="59">
        <v>8014160</v>
      </c>
      <c r="G13" s="59">
        <v>6801609</v>
      </c>
      <c r="H13" s="59">
        <v>139230465</v>
      </c>
      <c r="I13" s="59">
        <v>154046234</v>
      </c>
      <c r="J13" s="59">
        <v>7411120</v>
      </c>
      <c r="K13" s="59">
        <v>95103289</v>
      </c>
      <c r="L13" s="59">
        <v>196873815</v>
      </c>
      <c r="M13" s="59">
        <v>299388224</v>
      </c>
      <c r="N13" s="59">
        <v>59129613</v>
      </c>
      <c r="O13" s="59">
        <v>14916472</v>
      </c>
      <c r="P13" s="59">
        <v>135744146</v>
      </c>
      <c r="Q13" s="59">
        <v>209790231</v>
      </c>
      <c r="R13" s="59">
        <v>35137325</v>
      </c>
      <c r="S13" s="59">
        <v>32315515</v>
      </c>
      <c r="T13" s="59">
        <v>213063842</v>
      </c>
      <c r="U13" s="59">
        <v>280516682</v>
      </c>
      <c r="V13" s="59">
        <v>943741371</v>
      </c>
      <c r="W13" s="59">
        <v>1379855464</v>
      </c>
      <c r="X13" s="59">
        <v>-436114093</v>
      </c>
      <c r="Y13" s="60">
        <v>-31.61</v>
      </c>
      <c r="Z13" s="61">
        <v>1334297389</v>
      </c>
    </row>
    <row r="14" spans="1:26" ht="13.5">
      <c r="A14" s="57" t="s">
        <v>38</v>
      </c>
      <c r="B14" s="18">
        <v>524796854</v>
      </c>
      <c r="C14" s="18">
        <v>0</v>
      </c>
      <c r="D14" s="58">
        <v>396306362</v>
      </c>
      <c r="E14" s="59">
        <v>414801238</v>
      </c>
      <c r="F14" s="59">
        <v>7245224</v>
      </c>
      <c r="G14" s="59">
        <v>14925325</v>
      </c>
      <c r="H14" s="59">
        <v>8557526</v>
      </c>
      <c r="I14" s="59">
        <v>30728075</v>
      </c>
      <c r="J14" s="59">
        <v>6642388</v>
      </c>
      <c r="K14" s="59">
        <v>11946558</v>
      </c>
      <c r="L14" s="59">
        <v>8574380</v>
      </c>
      <c r="M14" s="59">
        <v>27163326</v>
      </c>
      <c r="N14" s="59">
        <v>55710207</v>
      </c>
      <c r="O14" s="59">
        <v>5711926</v>
      </c>
      <c r="P14" s="59">
        <v>23036467</v>
      </c>
      <c r="Q14" s="59">
        <v>84458600</v>
      </c>
      <c r="R14" s="59">
        <v>34291305</v>
      </c>
      <c r="S14" s="59">
        <v>8177925</v>
      </c>
      <c r="T14" s="59">
        <v>27438289</v>
      </c>
      <c r="U14" s="59">
        <v>69907519</v>
      </c>
      <c r="V14" s="59">
        <v>212257520</v>
      </c>
      <c r="W14" s="59">
        <v>398307187</v>
      </c>
      <c r="X14" s="59">
        <v>-186049667</v>
      </c>
      <c r="Y14" s="60">
        <v>-46.71</v>
      </c>
      <c r="Z14" s="61">
        <v>414801238</v>
      </c>
    </row>
    <row r="15" spans="1:26" ht="13.5">
      <c r="A15" s="57" t="s">
        <v>39</v>
      </c>
      <c r="B15" s="18">
        <v>5356824147</v>
      </c>
      <c r="C15" s="18">
        <v>0</v>
      </c>
      <c r="D15" s="58">
        <v>4854203230</v>
      </c>
      <c r="E15" s="59">
        <v>4823262463</v>
      </c>
      <c r="F15" s="59">
        <v>370011957</v>
      </c>
      <c r="G15" s="59">
        <v>396399515</v>
      </c>
      <c r="H15" s="59">
        <v>260883084</v>
      </c>
      <c r="I15" s="59">
        <v>1027294556</v>
      </c>
      <c r="J15" s="59">
        <v>199835459</v>
      </c>
      <c r="K15" s="59">
        <v>307552368</v>
      </c>
      <c r="L15" s="59">
        <v>413559849</v>
      </c>
      <c r="M15" s="59">
        <v>920947676</v>
      </c>
      <c r="N15" s="59">
        <v>280914278</v>
      </c>
      <c r="O15" s="59">
        <v>201625214</v>
      </c>
      <c r="P15" s="59">
        <v>335558060</v>
      </c>
      <c r="Q15" s="59">
        <v>818097552</v>
      </c>
      <c r="R15" s="59">
        <v>267990760</v>
      </c>
      <c r="S15" s="59">
        <v>164244046</v>
      </c>
      <c r="T15" s="59">
        <v>217808804</v>
      </c>
      <c r="U15" s="59">
        <v>650043610</v>
      </c>
      <c r="V15" s="59">
        <v>3416383394</v>
      </c>
      <c r="W15" s="59">
        <v>4856009731</v>
      </c>
      <c r="X15" s="59">
        <v>-1439626337</v>
      </c>
      <c r="Y15" s="60">
        <v>-29.65</v>
      </c>
      <c r="Z15" s="61">
        <v>4823262463</v>
      </c>
    </row>
    <row r="16" spans="1:26" ht="13.5">
      <c r="A16" s="68" t="s">
        <v>40</v>
      </c>
      <c r="B16" s="18">
        <v>44449065</v>
      </c>
      <c r="C16" s="18">
        <v>0</v>
      </c>
      <c r="D16" s="58">
        <v>209744123</v>
      </c>
      <c r="E16" s="59">
        <v>225297437</v>
      </c>
      <c r="F16" s="59">
        <v>6661813</v>
      </c>
      <c r="G16" s="59">
        <v>22987580</v>
      </c>
      <c r="H16" s="59">
        <v>-8528219</v>
      </c>
      <c r="I16" s="59">
        <v>21121174</v>
      </c>
      <c r="J16" s="59">
        <v>4661454</v>
      </c>
      <c r="K16" s="59">
        <v>14450676</v>
      </c>
      <c r="L16" s="59">
        <v>20617025</v>
      </c>
      <c r="M16" s="59">
        <v>39729155</v>
      </c>
      <c r="N16" s="59">
        <v>15968318</v>
      </c>
      <c r="O16" s="59">
        <v>14391380</v>
      </c>
      <c r="P16" s="59">
        <v>10154186</v>
      </c>
      <c r="Q16" s="59">
        <v>40513884</v>
      </c>
      <c r="R16" s="59">
        <v>44801954</v>
      </c>
      <c r="S16" s="59">
        <v>8977007</v>
      </c>
      <c r="T16" s="59">
        <v>20171504</v>
      </c>
      <c r="U16" s="59">
        <v>73950465</v>
      </c>
      <c r="V16" s="59">
        <v>175314678</v>
      </c>
      <c r="W16" s="59">
        <v>219045735</v>
      </c>
      <c r="X16" s="59">
        <v>-43731057</v>
      </c>
      <c r="Y16" s="60">
        <v>-19.96</v>
      </c>
      <c r="Z16" s="61">
        <v>225297437</v>
      </c>
    </row>
    <row r="17" spans="1:26" ht="13.5">
      <c r="A17" s="57" t="s">
        <v>41</v>
      </c>
      <c r="B17" s="18">
        <v>5067622794</v>
      </c>
      <c r="C17" s="18">
        <v>0</v>
      </c>
      <c r="D17" s="58">
        <v>4547072345</v>
      </c>
      <c r="E17" s="59">
        <v>4731904333</v>
      </c>
      <c r="F17" s="59">
        <v>243041379</v>
      </c>
      <c r="G17" s="59">
        <v>284944170</v>
      </c>
      <c r="H17" s="59">
        <v>432977374</v>
      </c>
      <c r="I17" s="59">
        <v>960962923</v>
      </c>
      <c r="J17" s="59">
        <v>298359972</v>
      </c>
      <c r="K17" s="59">
        <v>308348729</v>
      </c>
      <c r="L17" s="59">
        <v>388007322</v>
      </c>
      <c r="M17" s="59">
        <v>994716023</v>
      </c>
      <c r="N17" s="59">
        <v>253196148</v>
      </c>
      <c r="O17" s="59">
        <v>287001250</v>
      </c>
      <c r="P17" s="59">
        <v>329423719</v>
      </c>
      <c r="Q17" s="59">
        <v>869621117</v>
      </c>
      <c r="R17" s="59">
        <v>273101909</v>
      </c>
      <c r="S17" s="59">
        <v>293984415</v>
      </c>
      <c r="T17" s="59">
        <v>1049981427</v>
      </c>
      <c r="U17" s="59">
        <v>1617067751</v>
      </c>
      <c r="V17" s="59">
        <v>4442367814</v>
      </c>
      <c r="W17" s="59">
        <v>4546727477</v>
      </c>
      <c r="X17" s="59">
        <v>-104359663</v>
      </c>
      <c r="Y17" s="60">
        <v>-2.3</v>
      </c>
      <c r="Z17" s="61">
        <v>4731904333</v>
      </c>
    </row>
    <row r="18" spans="1:26" ht="13.5">
      <c r="A18" s="69" t="s">
        <v>42</v>
      </c>
      <c r="B18" s="70">
        <f>SUM(B11:B17)</f>
        <v>17938256559</v>
      </c>
      <c r="C18" s="70">
        <f>SUM(C11:C17)</f>
        <v>0</v>
      </c>
      <c r="D18" s="71">
        <f aca="true" t="shared" si="1" ref="D18:Z18">SUM(D11:D17)</f>
        <v>16522003246</v>
      </c>
      <c r="E18" s="72">
        <f t="shared" si="1"/>
        <v>16679888987</v>
      </c>
      <c r="F18" s="72">
        <f t="shared" si="1"/>
        <v>1029567368</v>
      </c>
      <c r="G18" s="72">
        <f t="shared" si="1"/>
        <v>1154409508</v>
      </c>
      <c r="H18" s="72">
        <f t="shared" si="1"/>
        <v>1290563383</v>
      </c>
      <c r="I18" s="72">
        <f t="shared" si="1"/>
        <v>3474540259</v>
      </c>
      <c r="J18" s="72">
        <f t="shared" si="1"/>
        <v>924810111</v>
      </c>
      <c r="K18" s="72">
        <f t="shared" si="1"/>
        <v>1146745061</v>
      </c>
      <c r="L18" s="72">
        <f t="shared" si="1"/>
        <v>1459766873</v>
      </c>
      <c r="M18" s="72">
        <f t="shared" si="1"/>
        <v>3531322045</v>
      </c>
      <c r="N18" s="72">
        <f t="shared" si="1"/>
        <v>1081922714</v>
      </c>
      <c r="O18" s="72">
        <f t="shared" si="1"/>
        <v>936461758</v>
      </c>
      <c r="P18" s="72">
        <f t="shared" si="1"/>
        <v>1248078442</v>
      </c>
      <c r="Q18" s="72">
        <f t="shared" si="1"/>
        <v>3266462914</v>
      </c>
      <c r="R18" s="72">
        <f t="shared" si="1"/>
        <v>1064675428</v>
      </c>
      <c r="S18" s="72">
        <f t="shared" si="1"/>
        <v>916762564</v>
      </c>
      <c r="T18" s="72">
        <f t="shared" si="1"/>
        <v>1920229192</v>
      </c>
      <c r="U18" s="72">
        <f t="shared" si="1"/>
        <v>3901667184</v>
      </c>
      <c r="V18" s="72">
        <f t="shared" si="1"/>
        <v>14173992402</v>
      </c>
      <c r="W18" s="72">
        <f t="shared" si="1"/>
        <v>16564672365</v>
      </c>
      <c r="X18" s="72">
        <f t="shared" si="1"/>
        <v>-2390679963</v>
      </c>
      <c r="Y18" s="66">
        <f>+IF(W18&lt;&gt;0,(X18/W18)*100,0)</f>
        <v>-14.432401138529855</v>
      </c>
      <c r="Z18" s="73">
        <f t="shared" si="1"/>
        <v>16679888987</v>
      </c>
    </row>
    <row r="19" spans="1:26" ht="13.5">
      <c r="A19" s="69" t="s">
        <v>43</v>
      </c>
      <c r="B19" s="74">
        <f>+B10-B18</f>
        <v>-4540634103</v>
      </c>
      <c r="C19" s="74">
        <f>+C10-C18</f>
        <v>0</v>
      </c>
      <c r="D19" s="75">
        <f aca="true" t="shared" si="2" ref="D19:Z19">+D10-D18</f>
        <v>-129582479</v>
      </c>
      <c r="E19" s="76">
        <f t="shared" si="2"/>
        <v>-218270688</v>
      </c>
      <c r="F19" s="76">
        <f t="shared" si="2"/>
        <v>1255548645</v>
      </c>
      <c r="G19" s="76">
        <f t="shared" si="2"/>
        <v>202228232</v>
      </c>
      <c r="H19" s="76">
        <f t="shared" si="2"/>
        <v>-322944967</v>
      </c>
      <c r="I19" s="76">
        <f t="shared" si="2"/>
        <v>1134831910</v>
      </c>
      <c r="J19" s="76">
        <f t="shared" si="2"/>
        <v>137180128</v>
      </c>
      <c r="K19" s="76">
        <f t="shared" si="2"/>
        <v>-178966793</v>
      </c>
      <c r="L19" s="76">
        <f t="shared" si="2"/>
        <v>173513250</v>
      </c>
      <c r="M19" s="76">
        <f t="shared" si="2"/>
        <v>131726585</v>
      </c>
      <c r="N19" s="76">
        <f t="shared" si="2"/>
        <v>-84295514</v>
      </c>
      <c r="O19" s="76">
        <f t="shared" si="2"/>
        <v>-7156230</v>
      </c>
      <c r="P19" s="76">
        <f t="shared" si="2"/>
        <v>519677391</v>
      </c>
      <c r="Q19" s="76">
        <f t="shared" si="2"/>
        <v>428225647</v>
      </c>
      <c r="R19" s="76">
        <f t="shared" si="2"/>
        <v>-148879485</v>
      </c>
      <c r="S19" s="76">
        <f t="shared" si="2"/>
        <v>3365907</v>
      </c>
      <c r="T19" s="76">
        <f t="shared" si="2"/>
        <v>-990158859</v>
      </c>
      <c r="U19" s="76">
        <f t="shared" si="2"/>
        <v>-1135672437</v>
      </c>
      <c r="V19" s="76">
        <f t="shared" si="2"/>
        <v>559111705</v>
      </c>
      <c r="W19" s="76">
        <f>IF(E10=E18,0,W10-W18)</f>
        <v>-201090856</v>
      </c>
      <c r="X19" s="76">
        <f t="shared" si="2"/>
        <v>760202561</v>
      </c>
      <c r="Y19" s="77">
        <f>+IF(W19&lt;&gt;0,(X19/W19)*100,0)</f>
        <v>-378.0393480447465</v>
      </c>
      <c r="Z19" s="78">
        <f t="shared" si="2"/>
        <v>-218270688</v>
      </c>
    </row>
    <row r="20" spans="1:26" ht="13.5">
      <c r="A20" s="57" t="s">
        <v>44</v>
      </c>
      <c r="B20" s="18">
        <v>2018851984</v>
      </c>
      <c r="C20" s="18">
        <v>0</v>
      </c>
      <c r="D20" s="58">
        <v>2115613153</v>
      </c>
      <c r="E20" s="59">
        <v>1956974201</v>
      </c>
      <c r="F20" s="59">
        <v>218172069</v>
      </c>
      <c r="G20" s="59">
        <v>64700155</v>
      </c>
      <c r="H20" s="59">
        <v>27865070</v>
      </c>
      <c r="I20" s="59">
        <v>310737294</v>
      </c>
      <c r="J20" s="59">
        <v>47135183</v>
      </c>
      <c r="K20" s="59">
        <v>352748936</v>
      </c>
      <c r="L20" s="59">
        <v>156085487</v>
      </c>
      <c r="M20" s="59">
        <v>555969606</v>
      </c>
      <c r="N20" s="59">
        <v>58786599</v>
      </c>
      <c r="O20" s="59">
        <v>160039018</v>
      </c>
      <c r="P20" s="59">
        <v>190680391</v>
      </c>
      <c r="Q20" s="59">
        <v>409506008</v>
      </c>
      <c r="R20" s="59">
        <v>-124044510</v>
      </c>
      <c r="S20" s="59">
        <v>16558307</v>
      </c>
      <c r="T20" s="59">
        <v>6099851</v>
      </c>
      <c r="U20" s="59">
        <v>-101386352</v>
      </c>
      <c r="V20" s="59">
        <v>1174826556</v>
      </c>
      <c r="W20" s="59">
        <v>2048761804</v>
      </c>
      <c r="X20" s="59">
        <v>-873935248</v>
      </c>
      <c r="Y20" s="60">
        <v>-42.66</v>
      </c>
      <c r="Z20" s="61">
        <v>1956974201</v>
      </c>
    </row>
    <row r="21" spans="1:26" ht="13.5">
      <c r="A21" s="57" t="s">
        <v>100</v>
      </c>
      <c r="B21" s="79">
        <v>0</v>
      </c>
      <c r="C21" s="79">
        <v>0</v>
      </c>
      <c r="D21" s="80">
        <v>8000000</v>
      </c>
      <c r="E21" s="81">
        <v>19970290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48641692</v>
      </c>
      <c r="X21" s="81">
        <v>-48641692</v>
      </c>
      <c r="Y21" s="82">
        <v>-100</v>
      </c>
      <c r="Z21" s="83">
        <v>19970290</v>
      </c>
    </row>
    <row r="22" spans="1:26" ht="25.5">
      <c r="A22" s="84" t="s">
        <v>101</v>
      </c>
      <c r="B22" s="85">
        <f>SUM(B19:B21)</f>
        <v>-2521782119</v>
      </c>
      <c r="C22" s="85">
        <f>SUM(C19:C21)</f>
        <v>0</v>
      </c>
      <c r="D22" s="86">
        <f aca="true" t="shared" si="3" ref="D22:Z22">SUM(D19:D21)</f>
        <v>1994030674</v>
      </c>
      <c r="E22" s="87">
        <f t="shared" si="3"/>
        <v>1758673803</v>
      </c>
      <c r="F22" s="87">
        <f t="shared" si="3"/>
        <v>1473720714</v>
      </c>
      <c r="G22" s="87">
        <f t="shared" si="3"/>
        <v>266928387</v>
      </c>
      <c r="H22" s="87">
        <f t="shared" si="3"/>
        <v>-295079897</v>
      </c>
      <c r="I22" s="87">
        <f t="shared" si="3"/>
        <v>1445569204</v>
      </c>
      <c r="J22" s="87">
        <f t="shared" si="3"/>
        <v>184315311</v>
      </c>
      <c r="K22" s="87">
        <f t="shared" si="3"/>
        <v>173782143</v>
      </c>
      <c r="L22" s="87">
        <f t="shared" si="3"/>
        <v>329598737</v>
      </c>
      <c r="M22" s="87">
        <f t="shared" si="3"/>
        <v>687696191</v>
      </c>
      <c r="N22" s="87">
        <f t="shared" si="3"/>
        <v>-25508915</v>
      </c>
      <c r="O22" s="87">
        <f t="shared" si="3"/>
        <v>152882788</v>
      </c>
      <c r="P22" s="87">
        <f t="shared" si="3"/>
        <v>710357782</v>
      </c>
      <c r="Q22" s="87">
        <f t="shared" si="3"/>
        <v>837731655</v>
      </c>
      <c r="R22" s="87">
        <f t="shared" si="3"/>
        <v>-272923995</v>
      </c>
      <c r="S22" s="87">
        <f t="shared" si="3"/>
        <v>19924214</v>
      </c>
      <c r="T22" s="87">
        <f t="shared" si="3"/>
        <v>-984059008</v>
      </c>
      <c r="U22" s="87">
        <f t="shared" si="3"/>
        <v>-1237058789</v>
      </c>
      <c r="V22" s="87">
        <f t="shared" si="3"/>
        <v>1733938261</v>
      </c>
      <c r="W22" s="87">
        <f t="shared" si="3"/>
        <v>1896312640</v>
      </c>
      <c r="X22" s="87">
        <f t="shared" si="3"/>
        <v>-162374379</v>
      </c>
      <c r="Y22" s="88">
        <f>+IF(W22&lt;&gt;0,(X22/W22)*100,0)</f>
        <v>-8.562637593345368</v>
      </c>
      <c r="Z22" s="89">
        <f t="shared" si="3"/>
        <v>1758673803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-2521782119</v>
      </c>
      <c r="C24" s="74">
        <f>SUM(C22:C23)</f>
        <v>0</v>
      </c>
      <c r="D24" s="75">
        <f aca="true" t="shared" si="4" ref="D24:Z24">SUM(D22:D23)</f>
        <v>1994030674</v>
      </c>
      <c r="E24" s="76">
        <f t="shared" si="4"/>
        <v>1758673803</v>
      </c>
      <c r="F24" s="76">
        <f t="shared" si="4"/>
        <v>1473720714</v>
      </c>
      <c r="G24" s="76">
        <f t="shared" si="4"/>
        <v>266928387</v>
      </c>
      <c r="H24" s="76">
        <f t="shared" si="4"/>
        <v>-295079897</v>
      </c>
      <c r="I24" s="76">
        <f t="shared" si="4"/>
        <v>1445569204</v>
      </c>
      <c r="J24" s="76">
        <f t="shared" si="4"/>
        <v>184315311</v>
      </c>
      <c r="K24" s="76">
        <f t="shared" si="4"/>
        <v>173782143</v>
      </c>
      <c r="L24" s="76">
        <f t="shared" si="4"/>
        <v>329598737</v>
      </c>
      <c r="M24" s="76">
        <f t="shared" si="4"/>
        <v>687696191</v>
      </c>
      <c r="N24" s="76">
        <f t="shared" si="4"/>
        <v>-25508915</v>
      </c>
      <c r="O24" s="76">
        <f t="shared" si="4"/>
        <v>152882788</v>
      </c>
      <c r="P24" s="76">
        <f t="shared" si="4"/>
        <v>710357782</v>
      </c>
      <c r="Q24" s="76">
        <f t="shared" si="4"/>
        <v>837731655</v>
      </c>
      <c r="R24" s="76">
        <f t="shared" si="4"/>
        <v>-272923995</v>
      </c>
      <c r="S24" s="76">
        <f t="shared" si="4"/>
        <v>19924214</v>
      </c>
      <c r="T24" s="76">
        <f t="shared" si="4"/>
        <v>-984059008</v>
      </c>
      <c r="U24" s="76">
        <f t="shared" si="4"/>
        <v>-1237058789</v>
      </c>
      <c r="V24" s="76">
        <f t="shared" si="4"/>
        <v>1733938261</v>
      </c>
      <c r="W24" s="76">
        <f t="shared" si="4"/>
        <v>1896312640</v>
      </c>
      <c r="X24" s="76">
        <f t="shared" si="4"/>
        <v>-162374379</v>
      </c>
      <c r="Y24" s="77">
        <f>+IF(W24&lt;&gt;0,(X24/W24)*100,0)</f>
        <v>-8.562637593345368</v>
      </c>
      <c r="Z24" s="78">
        <f t="shared" si="4"/>
        <v>1758673803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2898791220</v>
      </c>
      <c r="C27" s="21">
        <v>0</v>
      </c>
      <c r="D27" s="98">
        <v>3276144717</v>
      </c>
      <c r="E27" s="99">
        <v>1615665441</v>
      </c>
      <c r="F27" s="99">
        <v>99905209</v>
      </c>
      <c r="G27" s="99">
        <v>101610719</v>
      </c>
      <c r="H27" s="99">
        <v>198061617</v>
      </c>
      <c r="I27" s="99">
        <v>399577545</v>
      </c>
      <c r="J27" s="99">
        <v>157676262</v>
      </c>
      <c r="K27" s="99">
        <v>346495825</v>
      </c>
      <c r="L27" s="99">
        <v>260799177</v>
      </c>
      <c r="M27" s="99">
        <v>764971264</v>
      </c>
      <c r="N27" s="99">
        <v>110236029</v>
      </c>
      <c r="O27" s="99">
        <v>177871945</v>
      </c>
      <c r="P27" s="99">
        <v>234401788</v>
      </c>
      <c r="Q27" s="99">
        <v>522509762</v>
      </c>
      <c r="R27" s="99">
        <v>137711528</v>
      </c>
      <c r="S27" s="99">
        <v>89648614</v>
      </c>
      <c r="T27" s="99">
        <v>301880123</v>
      </c>
      <c r="U27" s="99">
        <v>529240265</v>
      </c>
      <c r="V27" s="99">
        <v>2216298836</v>
      </c>
      <c r="W27" s="99">
        <v>1615665441</v>
      </c>
      <c r="X27" s="99">
        <v>600633395</v>
      </c>
      <c r="Y27" s="100">
        <v>37.18</v>
      </c>
      <c r="Z27" s="101">
        <v>1615665441</v>
      </c>
    </row>
    <row r="28" spans="1:26" ht="13.5">
      <c r="A28" s="102" t="s">
        <v>44</v>
      </c>
      <c r="B28" s="18">
        <v>2093102309</v>
      </c>
      <c r="C28" s="18">
        <v>0</v>
      </c>
      <c r="D28" s="58">
        <v>2149913541</v>
      </c>
      <c r="E28" s="59">
        <v>1230006050</v>
      </c>
      <c r="F28" s="59">
        <v>69931690</v>
      </c>
      <c r="G28" s="59">
        <v>71847703</v>
      </c>
      <c r="H28" s="59">
        <v>145318442</v>
      </c>
      <c r="I28" s="59">
        <v>287097835</v>
      </c>
      <c r="J28" s="59">
        <v>128762978</v>
      </c>
      <c r="K28" s="59">
        <v>171721465</v>
      </c>
      <c r="L28" s="59">
        <v>192124855</v>
      </c>
      <c r="M28" s="59">
        <v>492609298</v>
      </c>
      <c r="N28" s="59">
        <v>75381254</v>
      </c>
      <c r="O28" s="59">
        <v>103920437</v>
      </c>
      <c r="P28" s="59">
        <v>158085558</v>
      </c>
      <c r="Q28" s="59">
        <v>337387249</v>
      </c>
      <c r="R28" s="59">
        <v>87789369</v>
      </c>
      <c r="S28" s="59">
        <v>86264672</v>
      </c>
      <c r="T28" s="59">
        <v>211027411</v>
      </c>
      <c r="U28" s="59">
        <v>385081452</v>
      </c>
      <c r="V28" s="59">
        <v>1502175834</v>
      </c>
      <c r="W28" s="59">
        <v>1230006050</v>
      </c>
      <c r="X28" s="59">
        <v>272169784</v>
      </c>
      <c r="Y28" s="60">
        <v>22.13</v>
      </c>
      <c r="Z28" s="61">
        <v>1230006050</v>
      </c>
    </row>
    <row r="29" spans="1:26" ht="13.5">
      <c r="A29" s="57" t="s">
        <v>103</v>
      </c>
      <c r="B29" s="18">
        <v>14489118</v>
      </c>
      <c r="C29" s="18">
        <v>0</v>
      </c>
      <c r="D29" s="58">
        <v>54914351</v>
      </c>
      <c r="E29" s="59">
        <v>24170000</v>
      </c>
      <c r="F29" s="59">
        <v>1061582</v>
      </c>
      <c r="G29" s="59">
        <v>556876</v>
      </c>
      <c r="H29" s="59">
        <v>1626875</v>
      </c>
      <c r="I29" s="59">
        <v>3245333</v>
      </c>
      <c r="J29" s="59">
        <v>1615821</v>
      </c>
      <c r="K29" s="59">
        <v>2648932</v>
      </c>
      <c r="L29" s="59">
        <v>4279030</v>
      </c>
      <c r="M29" s="59">
        <v>8543783</v>
      </c>
      <c r="N29" s="59">
        <v>2994160</v>
      </c>
      <c r="O29" s="59">
        <v>6681716</v>
      </c>
      <c r="P29" s="59">
        <v>7841885</v>
      </c>
      <c r="Q29" s="59">
        <v>17517761</v>
      </c>
      <c r="R29" s="59">
        <v>260367</v>
      </c>
      <c r="S29" s="59">
        <v>13545</v>
      </c>
      <c r="T29" s="59">
        <v>11684469</v>
      </c>
      <c r="U29" s="59">
        <v>11958381</v>
      </c>
      <c r="V29" s="59">
        <v>41265258</v>
      </c>
      <c r="W29" s="59">
        <v>24170000</v>
      </c>
      <c r="X29" s="59">
        <v>17095258</v>
      </c>
      <c r="Y29" s="60">
        <v>70.73</v>
      </c>
      <c r="Z29" s="61">
        <v>24170000</v>
      </c>
    </row>
    <row r="30" spans="1:26" ht="13.5">
      <c r="A30" s="57" t="s">
        <v>48</v>
      </c>
      <c r="B30" s="18">
        <v>10379141</v>
      </c>
      <c r="C30" s="18">
        <v>0</v>
      </c>
      <c r="D30" s="58">
        <v>590349000</v>
      </c>
      <c r="E30" s="59">
        <v>100519315</v>
      </c>
      <c r="F30" s="59">
        <v>6513726</v>
      </c>
      <c r="G30" s="59">
        <v>6014065</v>
      </c>
      <c r="H30" s="59">
        <v>12514718</v>
      </c>
      <c r="I30" s="59">
        <v>25042509</v>
      </c>
      <c r="J30" s="59">
        <v>4556581</v>
      </c>
      <c r="K30" s="59">
        <v>156446049</v>
      </c>
      <c r="L30" s="59">
        <v>23655808</v>
      </c>
      <c r="M30" s="59">
        <v>184658438</v>
      </c>
      <c r="N30" s="59">
        <v>7137263</v>
      </c>
      <c r="O30" s="59">
        <v>47968118</v>
      </c>
      <c r="P30" s="59">
        <v>38762503</v>
      </c>
      <c r="Q30" s="59">
        <v>93867884</v>
      </c>
      <c r="R30" s="59">
        <v>23906306</v>
      </c>
      <c r="S30" s="59">
        <v>0</v>
      </c>
      <c r="T30" s="59">
        <v>24148211</v>
      </c>
      <c r="U30" s="59">
        <v>48054517</v>
      </c>
      <c r="V30" s="59">
        <v>351623348</v>
      </c>
      <c r="W30" s="59">
        <v>100519315</v>
      </c>
      <c r="X30" s="59">
        <v>251104033</v>
      </c>
      <c r="Y30" s="60">
        <v>249.81</v>
      </c>
      <c r="Z30" s="61">
        <v>100519315</v>
      </c>
    </row>
    <row r="31" spans="1:26" ht="13.5">
      <c r="A31" s="57" t="s">
        <v>49</v>
      </c>
      <c r="B31" s="18">
        <v>780820651</v>
      </c>
      <c r="C31" s="18">
        <v>0</v>
      </c>
      <c r="D31" s="58">
        <v>480967825</v>
      </c>
      <c r="E31" s="59">
        <v>260970076</v>
      </c>
      <c r="F31" s="59">
        <v>22398212</v>
      </c>
      <c r="G31" s="59">
        <v>23192076</v>
      </c>
      <c r="H31" s="59">
        <v>38601582</v>
      </c>
      <c r="I31" s="59">
        <v>84191870</v>
      </c>
      <c r="J31" s="59">
        <v>22740882</v>
      </c>
      <c r="K31" s="59">
        <v>15679379</v>
      </c>
      <c r="L31" s="59">
        <v>40739483</v>
      </c>
      <c r="M31" s="59">
        <v>79159744</v>
      </c>
      <c r="N31" s="59">
        <v>24723350</v>
      </c>
      <c r="O31" s="59">
        <v>19301673</v>
      </c>
      <c r="P31" s="59">
        <v>29711841</v>
      </c>
      <c r="Q31" s="59">
        <v>73736864</v>
      </c>
      <c r="R31" s="59">
        <v>25755486</v>
      </c>
      <c r="S31" s="59">
        <v>3370397</v>
      </c>
      <c r="T31" s="59">
        <v>55020035</v>
      </c>
      <c r="U31" s="59">
        <v>84145918</v>
      </c>
      <c r="V31" s="59">
        <v>321234396</v>
      </c>
      <c r="W31" s="59">
        <v>260970076</v>
      </c>
      <c r="X31" s="59">
        <v>60264320</v>
      </c>
      <c r="Y31" s="60">
        <v>23.09</v>
      </c>
      <c r="Z31" s="61">
        <v>260970076</v>
      </c>
    </row>
    <row r="32" spans="1:26" ht="13.5">
      <c r="A32" s="69" t="s">
        <v>50</v>
      </c>
      <c r="B32" s="21">
        <f>SUM(B28:B31)</f>
        <v>2898791219</v>
      </c>
      <c r="C32" s="21">
        <f>SUM(C28:C31)</f>
        <v>0</v>
      </c>
      <c r="D32" s="98">
        <f aca="true" t="shared" si="5" ref="D32:Z32">SUM(D28:D31)</f>
        <v>3276144717</v>
      </c>
      <c r="E32" s="99">
        <f t="shared" si="5"/>
        <v>1615665441</v>
      </c>
      <c r="F32" s="99">
        <f t="shared" si="5"/>
        <v>99905210</v>
      </c>
      <c r="G32" s="99">
        <f t="shared" si="5"/>
        <v>101610720</v>
      </c>
      <c r="H32" s="99">
        <f t="shared" si="5"/>
        <v>198061617</v>
      </c>
      <c r="I32" s="99">
        <f t="shared" si="5"/>
        <v>399577547</v>
      </c>
      <c r="J32" s="99">
        <f t="shared" si="5"/>
        <v>157676262</v>
      </c>
      <c r="K32" s="99">
        <f t="shared" si="5"/>
        <v>346495825</v>
      </c>
      <c r="L32" s="99">
        <f t="shared" si="5"/>
        <v>260799176</v>
      </c>
      <c r="M32" s="99">
        <f t="shared" si="5"/>
        <v>764971263</v>
      </c>
      <c r="N32" s="99">
        <f t="shared" si="5"/>
        <v>110236027</v>
      </c>
      <c r="O32" s="99">
        <f t="shared" si="5"/>
        <v>177871944</v>
      </c>
      <c r="P32" s="99">
        <f t="shared" si="5"/>
        <v>234401787</v>
      </c>
      <c r="Q32" s="99">
        <f t="shared" si="5"/>
        <v>522509758</v>
      </c>
      <c r="R32" s="99">
        <f t="shared" si="5"/>
        <v>137711528</v>
      </c>
      <c r="S32" s="99">
        <f t="shared" si="5"/>
        <v>89648614</v>
      </c>
      <c r="T32" s="99">
        <f t="shared" si="5"/>
        <v>301880126</v>
      </c>
      <c r="U32" s="99">
        <f t="shared" si="5"/>
        <v>529240268</v>
      </c>
      <c r="V32" s="99">
        <f t="shared" si="5"/>
        <v>2216298836</v>
      </c>
      <c r="W32" s="99">
        <f t="shared" si="5"/>
        <v>1615665441</v>
      </c>
      <c r="X32" s="99">
        <f t="shared" si="5"/>
        <v>600633395</v>
      </c>
      <c r="Y32" s="100">
        <f>+IF(W32&lt;&gt;0,(X32/W32)*100,0)</f>
        <v>37.17560453779613</v>
      </c>
      <c r="Z32" s="101">
        <f t="shared" si="5"/>
        <v>1615665441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5020053227</v>
      </c>
      <c r="C35" s="18">
        <v>0</v>
      </c>
      <c r="D35" s="58">
        <v>9361103132</v>
      </c>
      <c r="E35" s="59">
        <v>8899478140</v>
      </c>
      <c r="F35" s="59">
        <v>3689330802</v>
      </c>
      <c r="G35" s="59">
        <v>3479885332</v>
      </c>
      <c r="H35" s="59">
        <v>3528540345</v>
      </c>
      <c r="I35" s="59">
        <v>3528540345</v>
      </c>
      <c r="J35" s="59">
        <v>4208538821</v>
      </c>
      <c r="K35" s="59">
        <v>4989353287</v>
      </c>
      <c r="L35" s="59">
        <v>4886546518</v>
      </c>
      <c r="M35" s="59">
        <v>4886546518</v>
      </c>
      <c r="N35" s="59">
        <v>5164760492</v>
      </c>
      <c r="O35" s="59">
        <v>5579464782</v>
      </c>
      <c r="P35" s="59">
        <v>6587910372</v>
      </c>
      <c r="Q35" s="59">
        <v>6587910372</v>
      </c>
      <c r="R35" s="59">
        <v>6782631798</v>
      </c>
      <c r="S35" s="59">
        <v>6915671960</v>
      </c>
      <c r="T35" s="59">
        <v>6891872848</v>
      </c>
      <c r="U35" s="59">
        <v>7446022781</v>
      </c>
      <c r="V35" s="59">
        <v>7446022781</v>
      </c>
      <c r="W35" s="59">
        <v>8899478140</v>
      </c>
      <c r="X35" s="59">
        <v>-1453455359</v>
      </c>
      <c r="Y35" s="60">
        <v>-16.33</v>
      </c>
      <c r="Z35" s="61">
        <v>8899478140</v>
      </c>
    </row>
    <row r="36" spans="1:26" ht="13.5">
      <c r="A36" s="57" t="s">
        <v>53</v>
      </c>
      <c r="B36" s="18">
        <v>42847707317</v>
      </c>
      <c r="C36" s="18">
        <v>0</v>
      </c>
      <c r="D36" s="58">
        <v>46068167465</v>
      </c>
      <c r="E36" s="59">
        <v>44918596466</v>
      </c>
      <c r="F36" s="59">
        <v>28647260942</v>
      </c>
      <c r="G36" s="59">
        <v>29356629107</v>
      </c>
      <c r="H36" s="59">
        <v>28404641630</v>
      </c>
      <c r="I36" s="59">
        <v>28404641630</v>
      </c>
      <c r="J36" s="59">
        <v>30228440984</v>
      </c>
      <c r="K36" s="59">
        <v>30515450877</v>
      </c>
      <c r="L36" s="59">
        <v>28043389205</v>
      </c>
      <c r="M36" s="59">
        <v>28043389205</v>
      </c>
      <c r="N36" s="59">
        <v>30530209266</v>
      </c>
      <c r="O36" s="59">
        <v>32223301198</v>
      </c>
      <c r="P36" s="59">
        <v>33251631032</v>
      </c>
      <c r="Q36" s="59">
        <v>33251631032</v>
      </c>
      <c r="R36" s="59">
        <v>38805957220</v>
      </c>
      <c r="S36" s="59">
        <v>38831847834</v>
      </c>
      <c r="T36" s="59">
        <v>35242001435</v>
      </c>
      <c r="U36" s="59">
        <v>38648338091</v>
      </c>
      <c r="V36" s="59">
        <v>38648338091</v>
      </c>
      <c r="W36" s="59">
        <v>44918596466</v>
      </c>
      <c r="X36" s="59">
        <v>-6270258375</v>
      </c>
      <c r="Y36" s="60">
        <v>-13.96</v>
      </c>
      <c r="Z36" s="61">
        <v>44918596466</v>
      </c>
    </row>
    <row r="37" spans="1:26" ht="13.5">
      <c r="A37" s="57" t="s">
        <v>54</v>
      </c>
      <c r="B37" s="18">
        <v>10356812347</v>
      </c>
      <c r="C37" s="18">
        <v>0</v>
      </c>
      <c r="D37" s="58">
        <v>7481243155</v>
      </c>
      <c r="E37" s="59">
        <v>7796747460</v>
      </c>
      <c r="F37" s="59">
        <v>4462958024</v>
      </c>
      <c r="G37" s="59">
        <v>4687065199</v>
      </c>
      <c r="H37" s="59">
        <v>4160379508</v>
      </c>
      <c r="I37" s="59">
        <v>4160379508</v>
      </c>
      <c r="J37" s="59">
        <v>4865384578</v>
      </c>
      <c r="K37" s="59">
        <v>4119971835</v>
      </c>
      <c r="L37" s="59">
        <v>3729341771</v>
      </c>
      <c r="M37" s="59">
        <v>3729341771</v>
      </c>
      <c r="N37" s="59">
        <v>3609250720</v>
      </c>
      <c r="O37" s="59">
        <v>4521548917</v>
      </c>
      <c r="P37" s="59">
        <v>5105858425</v>
      </c>
      <c r="Q37" s="59">
        <v>5105858425</v>
      </c>
      <c r="R37" s="59">
        <v>7536676737</v>
      </c>
      <c r="S37" s="59">
        <v>7501791868</v>
      </c>
      <c r="T37" s="59">
        <v>6707906038</v>
      </c>
      <c r="U37" s="59">
        <v>7577129305</v>
      </c>
      <c r="V37" s="59">
        <v>7577129305</v>
      </c>
      <c r="W37" s="59">
        <v>7796747460</v>
      </c>
      <c r="X37" s="59">
        <v>-219618155</v>
      </c>
      <c r="Y37" s="60">
        <v>-2.82</v>
      </c>
      <c r="Z37" s="61">
        <v>7796747460</v>
      </c>
    </row>
    <row r="38" spans="1:26" ht="13.5">
      <c r="A38" s="57" t="s">
        <v>55</v>
      </c>
      <c r="B38" s="18">
        <v>3964756241</v>
      </c>
      <c r="C38" s="18">
        <v>0</v>
      </c>
      <c r="D38" s="58">
        <v>3363531431</v>
      </c>
      <c r="E38" s="59">
        <v>3869379851</v>
      </c>
      <c r="F38" s="59">
        <v>2177960982</v>
      </c>
      <c r="G38" s="59">
        <v>2038788602</v>
      </c>
      <c r="H38" s="59">
        <v>2045672922</v>
      </c>
      <c r="I38" s="59">
        <v>2045672922</v>
      </c>
      <c r="J38" s="59">
        <v>2366109197</v>
      </c>
      <c r="K38" s="59">
        <v>2643661098</v>
      </c>
      <c r="L38" s="59">
        <v>2612911646</v>
      </c>
      <c r="M38" s="59">
        <v>2612911646</v>
      </c>
      <c r="N38" s="59">
        <v>2721136468</v>
      </c>
      <c r="O38" s="59">
        <v>3121072053</v>
      </c>
      <c r="P38" s="59">
        <v>3184888255</v>
      </c>
      <c r="Q38" s="59">
        <v>3184888255</v>
      </c>
      <c r="R38" s="59">
        <v>3642523255</v>
      </c>
      <c r="S38" s="59">
        <v>3620903575</v>
      </c>
      <c r="T38" s="59">
        <v>3365616232</v>
      </c>
      <c r="U38" s="59">
        <v>3565036092</v>
      </c>
      <c r="V38" s="59">
        <v>3565036092</v>
      </c>
      <c r="W38" s="59">
        <v>3869379851</v>
      </c>
      <c r="X38" s="59">
        <v>-304343759</v>
      </c>
      <c r="Y38" s="60">
        <v>-7.87</v>
      </c>
      <c r="Z38" s="61">
        <v>3869379851</v>
      </c>
    </row>
    <row r="39" spans="1:26" ht="13.5">
      <c r="A39" s="57" t="s">
        <v>56</v>
      </c>
      <c r="B39" s="18">
        <v>33546191956</v>
      </c>
      <c r="C39" s="18">
        <v>0</v>
      </c>
      <c r="D39" s="58">
        <v>44584496010</v>
      </c>
      <c r="E39" s="59">
        <v>42151947292</v>
      </c>
      <c r="F39" s="59">
        <v>25695672737</v>
      </c>
      <c r="G39" s="59">
        <v>26110660638</v>
      </c>
      <c r="H39" s="59">
        <v>25727129546</v>
      </c>
      <c r="I39" s="59">
        <v>25727129546</v>
      </c>
      <c r="J39" s="59">
        <v>27205486031</v>
      </c>
      <c r="K39" s="59">
        <v>28741171230</v>
      </c>
      <c r="L39" s="59">
        <v>26587682306</v>
      </c>
      <c r="M39" s="59">
        <v>26587682306</v>
      </c>
      <c r="N39" s="59">
        <v>29364582570</v>
      </c>
      <c r="O39" s="59">
        <v>30160145010</v>
      </c>
      <c r="P39" s="59">
        <v>31548794724</v>
      </c>
      <c r="Q39" s="59">
        <v>31548794724</v>
      </c>
      <c r="R39" s="59">
        <v>34409389026</v>
      </c>
      <c r="S39" s="59">
        <v>34624824351</v>
      </c>
      <c r="T39" s="59">
        <v>32060352013</v>
      </c>
      <c r="U39" s="59">
        <v>34952195475</v>
      </c>
      <c r="V39" s="59">
        <v>34952195475</v>
      </c>
      <c r="W39" s="59">
        <v>42151947292</v>
      </c>
      <c r="X39" s="59">
        <v>-7199751817</v>
      </c>
      <c r="Y39" s="60">
        <v>-17.08</v>
      </c>
      <c r="Z39" s="61">
        <v>42151947292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2192432350</v>
      </c>
      <c r="C42" s="18">
        <v>0</v>
      </c>
      <c r="D42" s="58">
        <v>3195831946</v>
      </c>
      <c r="E42" s="59">
        <v>4691124160</v>
      </c>
      <c r="F42" s="59">
        <v>609214851</v>
      </c>
      <c r="G42" s="59">
        <v>59811745</v>
      </c>
      <c r="H42" s="59">
        <v>-298268532</v>
      </c>
      <c r="I42" s="59">
        <v>370758064</v>
      </c>
      <c r="J42" s="59">
        <v>84986152</v>
      </c>
      <c r="K42" s="59">
        <v>-180453268</v>
      </c>
      <c r="L42" s="59">
        <v>635757682</v>
      </c>
      <c r="M42" s="59">
        <v>540290566</v>
      </c>
      <c r="N42" s="59">
        <v>-169838428</v>
      </c>
      <c r="O42" s="59">
        <v>-11925311</v>
      </c>
      <c r="P42" s="59">
        <v>801517720</v>
      </c>
      <c r="Q42" s="59">
        <v>619753981</v>
      </c>
      <c r="R42" s="59">
        <v>-154022200</v>
      </c>
      <c r="S42" s="59">
        <v>-87002710</v>
      </c>
      <c r="T42" s="59">
        <v>-49844341</v>
      </c>
      <c r="U42" s="59">
        <v>-290869251</v>
      </c>
      <c r="V42" s="59">
        <v>1239933360</v>
      </c>
      <c r="W42" s="59">
        <v>4691124160</v>
      </c>
      <c r="X42" s="59">
        <v>-3451190800</v>
      </c>
      <c r="Y42" s="60">
        <v>-73.57</v>
      </c>
      <c r="Z42" s="61">
        <v>4691124160</v>
      </c>
    </row>
    <row r="43" spans="1:26" ht="13.5">
      <c r="A43" s="57" t="s">
        <v>59</v>
      </c>
      <c r="B43" s="18">
        <v>-2360295084</v>
      </c>
      <c r="C43" s="18">
        <v>0</v>
      </c>
      <c r="D43" s="58">
        <v>-2717803937</v>
      </c>
      <c r="E43" s="59">
        <v>-2187114919</v>
      </c>
      <c r="F43" s="59">
        <v>-242876056</v>
      </c>
      <c r="G43" s="59">
        <v>-35734119</v>
      </c>
      <c r="H43" s="59">
        <v>-5756999</v>
      </c>
      <c r="I43" s="59">
        <v>-284367174</v>
      </c>
      <c r="J43" s="59">
        <v>-126487363</v>
      </c>
      <c r="K43" s="59">
        <v>-98336514</v>
      </c>
      <c r="L43" s="59">
        <v>-284115149</v>
      </c>
      <c r="M43" s="59">
        <v>-508939026</v>
      </c>
      <c r="N43" s="59">
        <v>-82396747</v>
      </c>
      <c r="O43" s="59">
        <v>-139618812</v>
      </c>
      <c r="P43" s="59">
        <v>-229706443</v>
      </c>
      <c r="Q43" s="59">
        <v>-451722002</v>
      </c>
      <c r="R43" s="59">
        <v>-133563317</v>
      </c>
      <c r="S43" s="59">
        <v>-217600391</v>
      </c>
      <c r="T43" s="59">
        <v>-191928654</v>
      </c>
      <c r="U43" s="59">
        <v>-543092362</v>
      </c>
      <c r="V43" s="59">
        <v>-1788120564</v>
      </c>
      <c r="W43" s="59">
        <v>-2187114919</v>
      </c>
      <c r="X43" s="59">
        <v>398994355</v>
      </c>
      <c r="Y43" s="60">
        <v>-18.24</v>
      </c>
      <c r="Z43" s="61">
        <v>-2187114919</v>
      </c>
    </row>
    <row r="44" spans="1:26" ht="13.5">
      <c r="A44" s="57" t="s">
        <v>60</v>
      </c>
      <c r="B44" s="18">
        <v>123852639</v>
      </c>
      <c r="C44" s="18">
        <v>0</v>
      </c>
      <c r="D44" s="58">
        <v>427686796</v>
      </c>
      <c r="E44" s="59">
        <v>401695930</v>
      </c>
      <c r="F44" s="59">
        <v>-1825252</v>
      </c>
      <c r="G44" s="59">
        <v>-2198546</v>
      </c>
      <c r="H44" s="59">
        <v>-27565476</v>
      </c>
      <c r="I44" s="59">
        <v>-31589274</v>
      </c>
      <c r="J44" s="59">
        <v>-22947403</v>
      </c>
      <c r="K44" s="59">
        <v>297437913</v>
      </c>
      <c r="L44" s="59">
        <v>-3870269</v>
      </c>
      <c r="M44" s="59">
        <v>270620241</v>
      </c>
      <c r="N44" s="59">
        <v>-61997</v>
      </c>
      <c r="O44" s="59">
        <v>200120139</v>
      </c>
      <c r="P44" s="59">
        <v>-25087850</v>
      </c>
      <c r="Q44" s="59">
        <v>174970292</v>
      </c>
      <c r="R44" s="59">
        <v>-55247453</v>
      </c>
      <c r="S44" s="59">
        <v>250275160</v>
      </c>
      <c r="T44" s="59">
        <v>-757145</v>
      </c>
      <c r="U44" s="59">
        <v>194270562</v>
      </c>
      <c r="V44" s="59">
        <v>608271821</v>
      </c>
      <c r="W44" s="59">
        <v>401695930</v>
      </c>
      <c r="X44" s="59">
        <v>206575891</v>
      </c>
      <c r="Y44" s="60">
        <v>51.43</v>
      </c>
      <c r="Z44" s="61">
        <v>401695930</v>
      </c>
    </row>
    <row r="45" spans="1:26" ht="13.5">
      <c r="A45" s="69" t="s">
        <v>61</v>
      </c>
      <c r="B45" s="21">
        <v>538295319</v>
      </c>
      <c r="C45" s="21">
        <v>0</v>
      </c>
      <c r="D45" s="98">
        <v>1311691617</v>
      </c>
      <c r="E45" s="99">
        <v>3352084806</v>
      </c>
      <c r="F45" s="99">
        <v>1406972737</v>
      </c>
      <c r="G45" s="99">
        <v>1428851817</v>
      </c>
      <c r="H45" s="99">
        <v>1097260810</v>
      </c>
      <c r="I45" s="99">
        <v>1097260810</v>
      </c>
      <c r="J45" s="99">
        <v>1032812196</v>
      </c>
      <c r="K45" s="99">
        <v>1051460327</v>
      </c>
      <c r="L45" s="99">
        <v>1399232591</v>
      </c>
      <c r="M45" s="99">
        <v>1399232591</v>
      </c>
      <c r="N45" s="99">
        <v>1146935419</v>
      </c>
      <c r="O45" s="99">
        <v>1195511435</v>
      </c>
      <c r="P45" s="99">
        <v>1742234862</v>
      </c>
      <c r="Q45" s="99">
        <v>1146935419</v>
      </c>
      <c r="R45" s="99">
        <v>1399401892</v>
      </c>
      <c r="S45" s="99">
        <v>1345073951</v>
      </c>
      <c r="T45" s="99">
        <v>1065467152</v>
      </c>
      <c r="U45" s="99">
        <v>1102543811</v>
      </c>
      <c r="V45" s="99">
        <v>1102543811</v>
      </c>
      <c r="W45" s="99">
        <v>3352084806</v>
      </c>
      <c r="X45" s="99">
        <v>-2249540995</v>
      </c>
      <c r="Y45" s="100">
        <v>-67.11</v>
      </c>
      <c r="Z45" s="101">
        <v>3352084806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822352633</v>
      </c>
      <c r="C49" s="51">
        <v>0</v>
      </c>
      <c r="D49" s="128">
        <v>455667228</v>
      </c>
      <c r="E49" s="53">
        <v>848804217</v>
      </c>
      <c r="F49" s="53">
        <v>0</v>
      </c>
      <c r="G49" s="53">
        <v>0</v>
      </c>
      <c r="H49" s="53">
        <v>0</v>
      </c>
      <c r="I49" s="53">
        <v>2530654432</v>
      </c>
      <c r="J49" s="53">
        <v>0</v>
      </c>
      <c r="K49" s="53">
        <v>0</v>
      </c>
      <c r="L49" s="53">
        <v>0</v>
      </c>
      <c r="M49" s="53">
        <v>318525562</v>
      </c>
      <c r="N49" s="53">
        <v>0</v>
      </c>
      <c r="O49" s="53">
        <v>0</v>
      </c>
      <c r="P49" s="53">
        <v>0</v>
      </c>
      <c r="Q49" s="53">
        <v>575100315</v>
      </c>
      <c r="R49" s="53">
        <v>0</v>
      </c>
      <c r="S49" s="53">
        <v>0</v>
      </c>
      <c r="T49" s="53">
        <v>0</v>
      </c>
      <c r="U49" s="53">
        <v>1352844268</v>
      </c>
      <c r="V49" s="53">
        <v>5537418972</v>
      </c>
      <c r="W49" s="53">
        <v>12441367627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648171789</v>
      </c>
      <c r="C51" s="51">
        <v>0</v>
      </c>
      <c r="D51" s="128">
        <v>334980224</v>
      </c>
      <c r="E51" s="53">
        <v>328451089</v>
      </c>
      <c r="F51" s="53">
        <v>0</v>
      </c>
      <c r="G51" s="53">
        <v>0</v>
      </c>
      <c r="H51" s="53">
        <v>0</v>
      </c>
      <c r="I51" s="53">
        <v>1690897108</v>
      </c>
      <c r="J51" s="53">
        <v>0</v>
      </c>
      <c r="K51" s="53">
        <v>0</v>
      </c>
      <c r="L51" s="53">
        <v>0</v>
      </c>
      <c r="M51" s="53">
        <v>3212161084</v>
      </c>
      <c r="N51" s="53">
        <v>0</v>
      </c>
      <c r="O51" s="53">
        <v>0</v>
      </c>
      <c r="P51" s="53">
        <v>0</v>
      </c>
      <c r="Q51" s="53">
        <v>164144197</v>
      </c>
      <c r="R51" s="53">
        <v>0</v>
      </c>
      <c r="S51" s="53">
        <v>0</v>
      </c>
      <c r="T51" s="53">
        <v>0</v>
      </c>
      <c r="U51" s="53">
        <v>545264970</v>
      </c>
      <c r="V51" s="53">
        <v>1754523863</v>
      </c>
      <c r="W51" s="53">
        <v>8678594324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81.77381217903074</v>
      </c>
      <c r="C58" s="5">
        <f>IF(C67=0,0,+(C76/C67)*100)</f>
        <v>0</v>
      </c>
      <c r="D58" s="6">
        <f aca="true" t="shared" si="6" ref="D58:Z58">IF(D67=0,0,+(D76/D67)*100)</f>
        <v>88.7456563034305</v>
      </c>
      <c r="E58" s="7">
        <f t="shared" si="6"/>
        <v>108.81744183641582</v>
      </c>
      <c r="F58" s="7">
        <f t="shared" si="6"/>
        <v>63.3306610224825</v>
      </c>
      <c r="G58" s="7">
        <f t="shared" si="6"/>
        <v>71.22072413487331</v>
      </c>
      <c r="H58" s="7">
        <f t="shared" si="6"/>
        <v>76.39322998372536</v>
      </c>
      <c r="I58" s="7">
        <f t="shared" si="6"/>
        <v>70.05144334260339</v>
      </c>
      <c r="J58" s="7">
        <f t="shared" si="6"/>
        <v>72.70832071553932</v>
      </c>
      <c r="K58" s="7">
        <f t="shared" si="6"/>
        <v>79.33438036120162</v>
      </c>
      <c r="L58" s="7">
        <f t="shared" si="6"/>
        <v>68.92156541563487</v>
      </c>
      <c r="M58" s="7">
        <f t="shared" si="6"/>
        <v>73.66976741978482</v>
      </c>
      <c r="N58" s="7">
        <f t="shared" si="6"/>
        <v>71.23211301005034</v>
      </c>
      <c r="O58" s="7">
        <f t="shared" si="6"/>
        <v>66.691187691796</v>
      </c>
      <c r="P58" s="7">
        <f t="shared" si="6"/>
        <v>82.80416560035799</v>
      </c>
      <c r="Q58" s="7">
        <f t="shared" si="6"/>
        <v>73.42606674993927</v>
      </c>
      <c r="R58" s="7">
        <f t="shared" si="6"/>
        <v>75.03719825229665</v>
      </c>
      <c r="S58" s="7">
        <f t="shared" si="6"/>
        <v>79.18897834855441</v>
      </c>
      <c r="T58" s="7">
        <f t="shared" si="6"/>
        <v>82.81517841313722</v>
      </c>
      <c r="U58" s="7">
        <f t="shared" si="6"/>
        <v>79.06040282133094</v>
      </c>
      <c r="V58" s="7">
        <f t="shared" si="6"/>
        <v>73.90936809330194</v>
      </c>
      <c r="W58" s="7">
        <f t="shared" si="6"/>
        <v>110.23319338907723</v>
      </c>
      <c r="X58" s="7">
        <f t="shared" si="6"/>
        <v>0</v>
      </c>
      <c r="Y58" s="7">
        <f t="shared" si="6"/>
        <v>0</v>
      </c>
      <c r="Z58" s="8">
        <f t="shared" si="6"/>
        <v>108.81744183641582</v>
      </c>
    </row>
    <row r="59" spans="1:26" ht="13.5">
      <c r="A59" s="36" t="s">
        <v>31</v>
      </c>
      <c r="B59" s="9">
        <f aca="true" t="shared" si="7" ref="B59:Z66">IF(B68=0,0,+(B77/B68)*100)</f>
        <v>22.398792612319298</v>
      </c>
      <c r="C59" s="9">
        <f t="shared" si="7"/>
        <v>0</v>
      </c>
      <c r="D59" s="2">
        <f t="shared" si="7"/>
        <v>89.71251347189836</v>
      </c>
      <c r="E59" s="10">
        <f t="shared" si="7"/>
        <v>91.45357692876411</v>
      </c>
      <c r="F59" s="10">
        <f t="shared" si="7"/>
        <v>55.037464565334595</v>
      </c>
      <c r="G59" s="10">
        <f t="shared" si="7"/>
        <v>57.88289034894591</v>
      </c>
      <c r="H59" s="10">
        <f t="shared" si="7"/>
        <v>87.32935917197915</v>
      </c>
      <c r="I59" s="10">
        <f t="shared" si="7"/>
        <v>63.89508145754036</v>
      </c>
      <c r="J59" s="10">
        <f t="shared" si="7"/>
        <v>70.19863749946941</v>
      </c>
      <c r="K59" s="10">
        <f t="shared" si="7"/>
        <v>94.2432910642388</v>
      </c>
      <c r="L59" s="10">
        <f t="shared" si="7"/>
        <v>75.70775897224715</v>
      </c>
      <c r="M59" s="10">
        <f t="shared" si="7"/>
        <v>79.01665674627895</v>
      </c>
      <c r="N59" s="10">
        <f t="shared" si="7"/>
        <v>82.20554041847184</v>
      </c>
      <c r="O59" s="10">
        <f t="shared" si="7"/>
        <v>96.6874883540534</v>
      </c>
      <c r="P59" s="10">
        <f t="shared" si="7"/>
        <v>121.85042990686685</v>
      </c>
      <c r="Q59" s="10">
        <f t="shared" si="7"/>
        <v>99.86815588275935</v>
      </c>
      <c r="R59" s="10">
        <f t="shared" si="7"/>
        <v>92.62812792663762</v>
      </c>
      <c r="S59" s="10">
        <f t="shared" si="7"/>
        <v>79.04914813036635</v>
      </c>
      <c r="T59" s="10">
        <f t="shared" si="7"/>
        <v>112.18053720037251</v>
      </c>
      <c r="U59" s="10">
        <f t="shared" si="7"/>
        <v>94.3880028809021</v>
      </c>
      <c r="V59" s="10">
        <f t="shared" si="7"/>
        <v>82.52690890465615</v>
      </c>
      <c r="W59" s="10">
        <f t="shared" si="7"/>
        <v>95.02743886038073</v>
      </c>
      <c r="X59" s="10">
        <f t="shared" si="7"/>
        <v>0</v>
      </c>
      <c r="Y59" s="10">
        <f t="shared" si="7"/>
        <v>0</v>
      </c>
      <c r="Z59" s="11">
        <f t="shared" si="7"/>
        <v>91.45357692876411</v>
      </c>
    </row>
    <row r="60" spans="1:26" ht="13.5">
      <c r="A60" s="37" t="s">
        <v>32</v>
      </c>
      <c r="B60" s="12">
        <f t="shared" si="7"/>
        <v>99.2525342597276</v>
      </c>
      <c r="C60" s="12">
        <f t="shared" si="7"/>
        <v>0</v>
      </c>
      <c r="D60" s="3">
        <f t="shared" si="7"/>
        <v>88.8622493438313</v>
      </c>
      <c r="E60" s="13">
        <f t="shared" si="7"/>
        <v>116.30551237998303</v>
      </c>
      <c r="F60" s="13">
        <f t="shared" si="7"/>
        <v>70.0700938189963</v>
      </c>
      <c r="G60" s="13">
        <f t="shared" si="7"/>
        <v>79.52184566354686</v>
      </c>
      <c r="H60" s="13">
        <f t="shared" si="7"/>
        <v>77.69190959271576</v>
      </c>
      <c r="I60" s="13">
        <f t="shared" si="7"/>
        <v>75.75313886605788</v>
      </c>
      <c r="J60" s="13">
        <f t="shared" si="7"/>
        <v>78.40095161360881</v>
      </c>
      <c r="K60" s="13">
        <f t="shared" si="7"/>
        <v>80.93053950167904</v>
      </c>
      <c r="L60" s="13">
        <f t="shared" si="7"/>
        <v>72.15600921390734</v>
      </c>
      <c r="M60" s="13">
        <f t="shared" si="7"/>
        <v>77.22532503258564</v>
      </c>
      <c r="N60" s="13">
        <f t="shared" si="7"/>
        <v>73.41870307599065</v>
      </c>
      <c r="O60" s="13">
        <f t="shared" si="7"/>
        <v>63.653774775045804</v>
      </c>
      <c r="P60" s="13">
        <f t="shared" si="7"/>
        <v>79.44822226403811</v>
      </c>
      <c r="Q60" s="13">
        <f t="shared" si="7"/>
        <v>71.98151301743475</v>
      </c>
      <c r="R60" s="13">
        <f t="shared" si="7"/>
        <v>75.64095840682974</v>
      </c>
      <c r="S60" s="13">
        <f t="shared" si="7"/>
        <v>83.430547217737</v>
      </c>
      <c r="T60" s="13">
        <f t="shared" si="7"/>
        <v>84.14780648106041</v>
      </c>
      <c r="U60" s="13">
        <f t="shared" si="7"/>
        <v>81.16128873037005</v>
      </c>
      <c r="V60" s="13">
        <f t="shared" si="7"/>
        <v>76.49688795659563</v>
      </c>
      <c r="W60" s="13">
        <f t="shared" si="7"/>
        <v>117.06157086871085</v>
      </c>
      <c r="X60" s="13">
        <f t="shared" si="7"/>
        <v>0</v>
      </c>
      <c r="Y60" s="13">
        <f t="shared" si="7"/>
        <v>0</v>
      </c>
      <c r="Z60" s="14">
        <f t="shared" si="7"/>
        <v>116.30551237998303</v>
      </c>
    </row>
    <row r="61" spans="1:26" ht="13.5">
      <c r="A61" s="38" t="s">
        <v>106</v>
      </c>
      <c r="B61" s="12">
        <f t="shared" si="7"/>
        <v>43.93588861683385</v>
      </c>
      <c r="C61" s="12">
        <f t="shared" si="7"/>
        <v>0</v>
      </c>
      <c r="D61" s="3">
        <f t="shared" si="7"/>
        <v>90.31186938672403</v>
      </c>
      <c r="E61" s="13">
        <f t="shared" si="7"/>
        <v>137.23084846850026</v>
      </c>
      <c r="F61" s="13">
        <f t="shared" si="7"/>
        <v>84.62142367592477</v>
      </c>
      <c r="G61" s="13">
        <f t="shared" si="7"/>
        <v>100.4633295266637</v>
      </c>
      <c r="H61" s="13">
        <f t="shared" si="7"/>
        <v>94.2664946421781</v>
      </c>
      <c r="I61" s="13">
        <f t="shared" si="7"/>
        <v>93.07741271955628</v>
      </c>
      <c r="J61" s="13">
        <f t="shared" si="7"/>
        <v>114.8383495016819</v>
      </c>
      <c r="K61" s="13">
        <f t="shared" si="7"/>
        <v>112.63931601416428</v>
      </c>
      <c r="L61" s="13">
        <f t="shared" si="7"/>
        <v>93.72848150459404</v>
      </c>
      <c r="M61" s="13">
        <f t="shared" si="7"/>
        <v>107.01487967811283</v>
      </c>
      <c r="N61" s="13">
        <f t="shared" si="7"/>
        <v>100.95166172957177</v>
      </c>
      <c r="O61" s="13">
        <f t="shared" si="7"/>
        <v>89.37439606980745</v>
      </c>
      <c r="P61" s="13">
        <f t="shared" si="7"/>
        <v>100.51305460342628</v>
      </c>
      <c r="Q61" s="13">
        <f t="shared" si="7"/>
        <v>96.91317993017252</v>
      </c>
      <c r="R61" s="13">
        <f t="shared" si="7"/>
        <v>95.46472302875051</v>
      </c>
      <c r="S61" s="13">
        <f t="shared" si="7"/>
        <v>118.12626350978339</v>
      </c>
      <c r="T61" s="13">
        <f t="shared" si="7"/>
        <v>107.34332212708841</v>
      </c>
      <c r="U61" s="13">
        <f t="shared" si="7"/>
        <v>106.998711952177</v>
      </c>
      <c r="V61" s="13">
        <f t="shared" si="7"/>
        <v>100.42988507896959</v>
      </c>
      <c r="W61" s="13">
        <f t="shared" si="7"/>
        <v>134.52862851994837</v>
      </c>
      <c r="X61" s="13">
        <f t="shared" si="7"/>
        <v>0</v>
      </c>
      <c r="Y61" s="13">
        <f t="shared" si="7"/>
        <v>0</v>
      </c>
      <c r="Z61" s="14">
        <f t="shared" si="7"/>
        <v>137.23084846850026</v>
      </c>
    </row>
    <row r="62" spans="1:26" ht="13.5">
      <c r="A62" s="38" t="s">
        <v>107</v>
      </c>
      <c r="B62" s="12">
        <f t="shared" si="7"/>
        <v>45.83006994401174</v>
      </c>
      <c r="C62" s="12">
        <f t="shared" si="7"/>
        <v>0</v>
      </c>
      <c r="D62" s="3">
        <f t="shared" si="7"/>
        <v>87.99755156756893</v>
      </c>
      <c r="E62" s="13">
        <f t="shared" si="7"/>
        <v>82.23952736007145</v>
      </c>
      <c r="F62" s="13">
        <f t="shared" si="7"/>
        <v>44.436061623259036</v>
      </c>
      <c r="G62" s="13">
        <f t="shared" si="7"/>
        <v>43.983108034517315</v>
      </c>
      <c r="H62" s="13">
        <f t="shared" si="7"/>
        <v>50.24313938328155</v>
      </c>
      <c r="I62" s="13">
        <f t="shared" si="7"/>
        <v>46.227144898275554</v>
      </c>
      <c r="J62" s="13">
        <f t="shared" si="7"/>
        <v>33.73003337506619</v>
      </c>
      <c r="K62" s="13">
        <f t="shared" si="7"/>
        <v>43.70168398312574</v>
      </c>
      <c r="L62" s="13">
        <f t="shared" si="7"/>
        <v>41.412957365573945</v>
      </c>
      <c r="M62" s="13">
        <f t="shared" si="7"/>
        <v>39.37077239790842</v>
      </c>
      <c r="N62" s="13">
        <f t="shared" si="7"/>
        <v>40.207786482990514</v>
      </c>
      <c r="O62" s="13">
        <f t="shared" si="7"/>
        <v>31.439580954381118</v>
      </c>
      <c r="P62" s="13">
        <f t="shared" si="7"/>
        <v>52.91718779510316</v>
      </c>
      <c r="Q62" s="13">
        <f t="shared" si="7"/>
        <v>40.67067400562419</v>
      </c>
      <c r="R62" s="13">
        <f t="shared" si="7"/>
        <v>51.273262843669</v>
      </c>
      <c r="S62" s="13">
        <f t="shared" si="7"/>
        <v>49.23410829173015</v>
      </c>
      <c r="T62" s="13">
        <f t="shared" si="7"/>
        <v>47.91852810780235</v>
      </c>
      <c r="U62" s="13">
        <f t="shared" si="7"/>
        <v>49.429877313453</v>
      </c>
      <c r="V62" s="13">
        <f t="shared" si="7"/>
        <v>43.78350175701492</v>
      </c>
      <c r="W62" s="13">
        <f t="shared" si="7"/>
        <v>87.12946231954537</v>
      </c>
      <c r="X62" s="13">
        <f t="shared" si="7"/>
        <v>0</v>
      </c>
      <c r="Y62" s="13">
        <f t="shared" si="7"/>
        <v>0</v>
      </c>
      <c r="Z62" s="14">
        <f t="shared" si="7"/>
        <v>82.23952736007145</v>
      </c>
    </row>
    <row r="63" spans="1:26" ht="13.5">
      <c r="A63" s="38" t="s">
        <v>108</v>
      </c>
      <c r="B63" s="12">
        <f t="shared" si="7"/>
        <v>46.69090539458572</v>
      </c>
      <c r="C63" s="12">
        <f t="shared" si="7"/>
        <v>0</v>
      </c>
      <c r="D63" s="3">
        <f t="shared" si="7"/>
        <v>82.56181193476453</v>
      </c>
      <c r="E63" s="13">
        <f t="shared" si="7"/>
        <v>84.90523383347698</v>
      </c>
      <c r="F63" s="13">
        <f t="shared" si="7"/>
        <v>49.724827570187195</v>
      </c>
      <c r="G63" s="13">
        <f t="shared" si="7"/>
        <v>47.34570537550706</v>
      </c>
      <c r="H63" s="13">
        <f t="shared" si="7"/>
        <v>52.67626477447794</v>
      </c>
      <c r="I63" s="13">
        <f t="shared" si="7"/>
        <v>49.92017976342191</v>
      </c>
      <c r="J63" s="13">
        <f t="shared" si="7"/>
        <v>44.66144664235204</v>
      </c>
      <c r="K63" s="13">
        <f t="shared" si="7"/>
        <v>48.99282151740492</v>
      </c>
      <c r="L63" s="13">
        <f t="shared" si="7"/>
        <v>65.19317575415137</v>
      </c>
      <c r="M63" s="13">
        <f t="shared" si="7"/>
        <v>51.51961354792511</v>
      </c>
      <c r="N63" s="13">
        <f t="shared" si="7"/>
        <v>49.44362764298979</v>
      </c>
      <c r="O63" s="13">
        <f t="shared" si="7"/>
        <v>47.97194756830514</v>
      </c>
      <c r="P63" s="13">
        <f t="shared" si="7"/>
        <v>56.519038604289086</v>
      </c>
      <c r="Q63" s="13">
        <f t="shared" si="7"/>
        <v>51.32155429537823</v>
      </c>
      <c r="R63" s="13">
        <f t="shared" si="7"/>
        <v>56.169053552204026</v>
      </c>
      <c r="S63" s="13">
        <f t="shared" si="7"/>
        <v>47.414597637662844</v>
      </c>
      <c r="T63" s="13">
        <f t="shared" si="7"/>
        <v>75.94021741121944</v>
      </c>
      <c r="U63" s="13">
        <f t="shared" si="7"/>
        <v>56.69387101251875</v>
      </c>
      <c r="V63" s="13">
        <f t="shared" si="7"/>
        <v>52.322286292191954</v>
      </c>
      <c r="W63" s="13">
        <f t="shared" si="7"/>
        <v>88.69405639687348</v>
      </c>
      <c r="X63" s="13">
        <f t="shared" si="7"/>
        <v>0</v>
      </c>
      <c r="Y63" s="13">
        <f t="shared" si="7"/>
        <v>0</v>
      </c>
      <c r="Z63" s="14">
        <f t="shared" si="7"/>
        <v>84.90523383347698</v>
      </c>
    </row>
    <row r="64" spans="1:26" ht="13.5">
      <c r="A64" s="38" t="s">
        <v>109</v>
      </c>
      <c r="B64" s="12">
        <f t="shared" si="7"/>
        <v>52.431168035329264</v>
      </c>
      <c r="C64" s="12">
        <f t="shared" si="7"/>
        <v>0</v>
      </c>
      <c r="D64" s="3">
        <f t="shared" si="7"/>
        <v>82.62201504585143</v>
      </c>
      <c r="E64" s="13">
        <f t="shared" si="7"/>
        <v>78.8275936226969</v>
      </c>
      <c r="F64" s="13">
        <f t="shared" si="7"/>
        <v>41.476488579061396</v>
      </c>
      <c r="G64" s="13">
        <f t="shared" si="7"/>
        <v>47.63254103751004</v>
      </c>
      <c r="H64" s="13">
        <f t="shared" si="7"/>
        <v>45.978396517854286</v>
      </c>
      <c r="I64" s="13">
        <f t="shared" si="7"/>
        <v>45.00620845972353</v>
      </c>
      <c r="J64" s="13">
        <f t="shared" si="7"/>
        <v>42.33767928032157</v>
      </c>
      <c r="K64" s="13">
        <f t="shared" si="7"/>
        <v>45.29823253379921</v>
      </c>
      <c r="L64" s="13">
        <f t="shared" si="7"/>
        <v>35.75236737285943</v>
      </c>
      <c r="M64" s="13">
        <f t="shared" si="7"/>
        <v>40.891983656375416</v>
      </c>
      <c r="N64" s="13">
        <f t="shared" si="7"/>
        <v>44.483832544089125</v>
      </c>
      <c r="O64" s="13">
        <f t="shared" si="7"/>
        <v>42.57991602387056</v>
      </c>
      <c r="P64" s="13">
        <f t="shared" si="7"/>
        <v>48.97015012788369</v>
      </c>
      <c r="Q64" s="13">
        <f t="shared" si="7"/>
        <v>45.34820784133028</v>
      </c>
      <c r="R64" s="13">
        <f t="shared" si="7"/>
        <v>46.56116725520318</v>
      </c>
      <c r="S64" s="13">
        <f t="shared" si="7"/>
        <v>42.45137593637218</v>
      </c>
      <c r="T64" s="13">
        <f t="shared" si="7"/>
        <v>44.17473929259284</v>
      </c>
      <c r="U64" s="13">
        <f t="shared" si="7"/>
        <v>44.25453216240716</v>
      </c>
      <c r="V64" s="13">
        <f t="shared" si="7"/>
        <v>43.846983784191195</v>
      </c>
      <c r="W64" s="13">
        <f t="shared" si="7"/>
        <v>81.03799615022577</v>
      </c>
      <c r="X64" s="13">
        <f t="shared" si="7"/>
        <v>0</v>
      </c>
      <c r="Y64" s="13">
        <f t="shared" si="7"/>
        <v>0</v>
      </c>
      <c r="Z64" s="14">
        <f t="shared" si="7"/>
        <v>78.8275936226969</v>
      </c>
    </row>
    <row r="65" spans="1:26" ht="13.5">
      <c r="A65" s="38" t="s">
        <v>110</v>
      </c>
      <c r="B65" s="12">
        <f t="shared" si="7"/>
        <v>3363.0653780773223</v>
      </c>
      <c r="C65" s="12">
        <f t="shared" si="7"/>
        <v>0</v>
      </c>
      <c r="D65" s="3">
        <f t="shared" si="7"/>
        <v>6420.985007305762</v>
      </c>
      <c r="E65" s="13">
        <f t="shared" si="7"/>
        <v>2932.935587272126</v>
      </c>
      <c r="F65" s="13">
        <f t="shared" si="7"/>
        <v>1427.2809781403575</v>
      </c>
      <c r="G65" s="13">
        <f t="shared" si="7"/>
        <v>3105.5276600684974</v>
      </c>
      <c r="H65" s="13">
        <f t="shared" si="7"/>
        <v>1662.725489306121</v>
      </c>
      <c r="I65" s="13">
        <f t="shared" si="7"/>
        <v>1779.3191764364003</v>
      </c>
      <c r="J65" s="13">
        <f t="shared" si="7"/>
        <v>2330.1694379298533</v>
      </c>
      <c r="K65" s="13">
        <f t="shared" si="7"/>
        <v>2062.8820497592633</v>
      </c>
      <c r="L65" s="13">
        <f t="shared" si="7"/>
        <v>1261.8657403714365</v>
      </c>
      <c r="M65" s="13">
        <f t="shared" si="7"/>
        <v>1980.4009804997622</v>
      </c>
      <c r="N65" s="13">
        <f t="shared" si="7"/>
        <v>901.3534593822906</v>
      </c>
      <c r="O65" s="13">
        <f t="shared" si="7"/>
        <v>1601.7131583547687</v>
      </c>
      <c r="P65" s="13">
        <f t="shared" si="7"/>
        <v>2778.6916454928137</v>
      </c>
      <c r="Q65" s="13">
        <f t="shared" si="7"/>
        <v>1527.4982640290673</v>
      </c>
      <c r="R65" s="13">
        <f t="shared" si="7"/>
        <v>2463.983801358757</v>
      </c>
      <c r="S65" s="13">
        <f t="shared" si="7"/>
        <v>874.2168025979582</v>
      </c>
      <c r="T65" s="13">
        <f t="shared" si="7"/>
        <v>925.0223669527072</v>
      </c>
      <c r="U65" s="13">
        <f t="shared" si="7"/>
        <v>1097.2104933681208</v>
      </c>
      <c r="V65" s="13">
        <f t="shared" si="7"/>
        <v>1519.4482265292004</v>
      </c>
      <c r="W65" s="13">
        <f t="shared" si="7"/>
        <v>8733.686312813672</v>
      </c>
      <c r="X65" s="13">
        <f t="shared" si="7"/>
        <v>0</v>
      </c>
      <c r="Y65" s="13">
        <f t="shared" si="7"/>
        <v>0</v>
      </c>
      <c r="Z65" s="14">
        <f t="shared" si="7"/>
        <v>2932.935587272126</v>
      </c>
    </row>
    <row r="66" spans="1:26" ht="13.5">
      <c r="A66" s="39" t="s">
        <v>111</v>
      </c>
      <c r="B66" s="15">
        <f t="shared" si="7"/>
        <v>67.75398229095599</v>
      </c>
      <c r="C66" s="15">
        <f t="shared" si="7"/>
        <v>0</v>
      </c>
      <c r="D66" s="4">
        <f t="shared" si="7"/>
        <v>83.69936338694963</v>
      </c>
      <c r="E66" s="16">
        <f t="shared" si="7"/>
        <v>62.774931210816135</v>
      </c>
      <c r="F66" s="16">
        <f t="shared" si="7"/>
        <v>20.117444619758608</v>
      </c>
      <c r="G66" s="16">
        <f t="shared" si="7"/>
        <v>21.27608740056476</v>
      </c>
      <c r="H66" s="16">
        <f t="shared" si="7"/>
        <v>29.207928076932056</v>
      </c>
      <c r="I66" s="16">
        <f t="shared" si="7"/>
        <v>23.488403115885347</v>
      </c>
      <c r="J66" s="16">
        <f t="shared" si="7"/>
        <v>20.28956758560657</v>
      </c>
      <c r="K66" s="16">
        <f t="shared" si="7"/>
        <v>20.688004882727025</v>
      </c>
      <c r="L66" s="16">
        <f t="shared" si="7"/>
        <v>17.834690341793795</v>
      </c>
      <c r="M66" s="16">
        <f t="shared" si="7"/>
        <v>19.615203162220578</v>
      </c>
      <c r="N66" s="16">
        <f t="shared" si="7"/>
        <v>19.07423311506029</v>
      </c>
      <c r="O66" s="16">
        <f t="shared" si="7"/>
        <v>20.549971565249724</v>
      </c>
      <c r="P66" s="16">
        <f t="shared" si="7"/>
        <v>20.921119653001867</v>
      </c>
      <c r="Q66" s="16">
        <f t="shared" si="7"/>
        <v>20.200138195618695</v>
      </c>
      <c r="R66" s="16">
        <f t="shared" si="7"/>
        <v>19.938054312717593</v>
      </c>
      <c r="S66" s="16">
        <f t="shared" si="7"/>
        <v>36.72429559114308</v>
      </c>
      <c r="T66" s="16">
        <f t="shared" si="7"/>
        <v>13.77148356183513</v>
      </c>
      <c r="U66" s="16">
        <f t="shared" si="7"/>
        <v>22.820169453622565</v>
      </c>
      <c r="V66" s="16">
        <f t="shared" si="7"/>
        <v>21.558553811200298</v>
      </c>
      <c r="W66" s="16">
        <f t="shared" si="7"/>
        <v>63.82603546061516</v>
      </c>
      <c r="X66" s="16">
        <f t="shared" si="7"/>
        <v>0</v>
      </c>
      <c r="Y66" s="16">
        <f t="shared" si="7"/>
        <v>0</v>
      </c>
      <c r="Z66" s="17">
        <f t="shared" si="7"/>
        <v>62.774931210816135</v>
      </c>
    </row>
    <row r="67" spans="1:26" ht="13.5" hidden="1">
      <c r="A67" s="40" t="s">
        <v>112</v>
      </c>
      <c r="B67" s="23">
        <v>9012575192</v>
      </c>
      <c r="C67" s="23"/>
      <c r="D67" s="24">
        <v>10961891384</v>
      </c>
      <c r="E67" s="25">
        <v>11076519983</v>
      </c>
      <c r="F67" s="25">
        <v>1011061269</v>
      </c>
      <c r="G67" s="25">
        <v>957565511</v>
      </c>
      <c r="H67" s="25">
        <v>894930729</v>
      </c>
      <c r="I67" s="25">
        <v>2863557509</v>
      </c>
      <c r="J67" s="25">
        <v>900134233</v>
      </c>
      <c r="K67" s="25">
        <v>802108545</v>
      </c>
      <c r="L67" s="25">
        <v>774651826</v>
      </c>
      <c r="M67" s="25">
        <v>2476894604</v>
      </c>
      <c r="N67" s="25">
        <v>818073222</v>
      </c>
      <c r="O67" s="25">
        <v>851361905</v>
      </c>
      <c r="P67" s="25">
        <v>802788965</v>
      </c>
      <c r="Q67" s="25">
        <v>2472224092</v>
      </c>
      <c r="R67" s="25">
        <v>806500256</v>
      </c>
      <c r="S67" s="25">
        <v>850325856</v>
      </c>
      <c r="T67" s="25">
        <v>835039097</v>
      </c>
      <c r="U67" s="25">
        <v>2491865209</v>
      </c>
      <c r="V67" s="25">
        <v>10304541414</v>
      </c>
      <c r="W67" s="25">
        <v>10934261559</v>
      </c>
      <c r="X67" s="25"/>
      <c r="Y67" s="24"/>
      <c r="Z67" s="26">
        <v>11076519983</v>
      </c>
    </row>
    <row r="68" spans="1:26" ht="13.5" hidden="1">
      <c r="A68" s="36" t="s">
        <v>31</v>
      </c>
      <c r="B68" s="18">
        <v>1813223735</v>
      </c>
      <c r="C68" s="18"/>
      <c r="D68" s="19">
        <v>2004810256</v>
      </c>
      <c r="E68" s="20">
        <v>2083154947</v>
      </c>
      <c r="F68" s="20">
        <v>266697876</v>
      </c>
      <c r="G68" s="20">
        <v>215057203</v>
      </c>
      <c r="H68" s="20">
        <v>155979743</v>
      </c>
      <c r="I68" s="20">
        <v>637734822</v>
      </c>
      <c r="J68" s="20">
        <v>214881531</v>
      </c>
      <c r="K68" s="20">
        <v>155199839</v>
      </c>
      <c r="L68" s="20">
        <v>141540099</v>
      </c>
      <c r="M68" s="20">
        <v>511621469</v>
      </c>
      <c r="N68" s="20">
        <v>157288480</v>
      </c>
      <c r="O68" s="20">
        <v>156701517</v>
      </c>
      <c r="P68" s="20">
        <v>149053795</v>
      </c>
      <c r="Q68" s="20">
        <v>463043792</v>
      </c>
      <c r="R68" s="20">
        <v>162847929</v>
      </c>
      <c r="S68" s="20">
        <v>159632583</v>
      </c>
      <c r="T68" s="20">
        <v>153725880</v>
      </c>
      <c r="U68" s="20">
        <v>476206392</v>
      </c>
      <c r="V68" s="20">
        <v>2088606475</v>
      </c>
      <c r="W68" s="20">
        <v>2004810121</v>
      </c>
      <c r="X68" s="20"/>
      <c r="Y68" s="19"/>
      <c r="Z68" s="22">
        <v>2083154947</v>
      </c>
    </row>
    <row r="69" spans="1:26" ht="13.5" hidden="1">
      <c r="A69" s="37" t="s">
        <v>32</v>
      </c>
      <c r="B69" s="18">
        <v>6622332280</v>
      </c>
      <c r="C69" s="18"/>
      <c r="D69" s="19">
        <v>8379361900</v>
      </c>
      <c r="E69" s="20">
        <v>8411056194</v>
      </c>
      <c r="F69" s="20">
        <v>688214035</v>
      </c>
      <c r="G69" s="20">
        <v>685933296</v>
      </c>
      <c r="H69" s="20">
        <v>683974577</v>
      </c>
      <c r="I69" s="20">
        <v>2058121908</v>
      </c>
      <c r="J69" s="20">
        <v>627405067</v>
      </c>
      <c r="K69" s="20">
        <v>591359420</v>
      </c>
      <c r="L69" s="20">
        <v>577732313</v>
      </c>
      <c r="M69" s="20">
        <v>1796496800</v>
      </c>
      <c r="N69" s="20">
        <v>602437332</v>
      </c>
      <c r="O69" s="20">
        <v>634561390</v>
      </c>
      <c r="P69" s="20">
        <v>591779332</v>
      </c>
      <c r="Q69" s="20">
        <v>1828778054</v>
      </c>
      <c r="R69" s="20">
        <v>585248584</v>
      </c>
      <c r="S69" s="20">
        <v>628446753</v>
      </c>
      <c r="T69" s="20">
        <v>604268090</v>
      </c>
      <c r="U69" s="20">
        <v>1817963427</v>
      </c>
      <c r="V69" s="20">
        <v>7501360189</v>
      </c>
      <c r="W69" s="20">
        <v>8356732214</v>
      </c>
      <c r="X69" s="20"/>
      <c r="Y69" s="19"/>
      <c r="Z69" s="22">
        <v>8411056194</v>
      </c>
    </row>
    <row r="70" spans="1:26" ht="13.5" hidden="1">
      <c r="A70" s="38" t="s">
        <v>106</v>
      </c>
      <c r="B70" s="18">
        <v>3721995256</v>
      </c>
      <c r="C70" s="18"/>
      <c r="D70" s="19">
        <v>5279913323</v>
      </c>
      <c r="E70" s="20">
        <v>5166015979</v>
      </c>
      <c r="F70" s="20">
        <v>426919434</v>
      </c>
      <c r="G70" s="20">
        <v>421171302</v>
      </c>
      <c r="H70" s="20">
        <v>419895256</v>
      </c>
      <c r="I70" s="20">
        <v>1267985992</v>
      </c>
      <c r="J70" s="20">
        <v>325679726</v>
      </c>
      <c r="K70" s="20">
        <v>306391374</v>
      </c>
      <c r="L70" s="20">
        <v>321473452</v>
      </c>
      <c r="M70" s="20">
        <v>953544552</v>
      </c>
      <c r="N70" s="20">
        <v>312420570</v>
      </c>
      <c r="O70" s="20">
        <v>320704491</v>
      </c>
      <c r="P70" s="20">
        <v>321127028</v>
      </c>
      <c r="Q70" s="20">
        <v>954252089</v>
      </c>
      <c r="R70" s="20">
        <v>313724963</v>
      </c>
      <c r="S70" s="20">
        <v>314467292</v>
      </c>
      <c r="T70" s="20">
        <v>346040982</v>
      </c>
      <c r="U70" s="20">
        <v>974233237</v>
      </c>
      <c r="V70" s="20">
        <v>4150015870</v>
      </c>
      <c r="W70" s="20">
        <v>5269783568</v>
      </c>
      <c r="X70" s="20"/>
      <c r="Y70" s="19"/>
      <c r="Z70" s="22">
        <v>5166015979</v>
      </c>
    </row>
    <row r="71" spans="1:26" ht="13.5" hidden="1">
      <c r="A71" s="38" t="s">
        <v>107</v>
      </c>
      <c r="B71" s="18">
        <v>1707747769</v>
      </c>
      <c r="C71" s="18"/>
      <c r="D71" s="19">
        <v>1885381006</v>
      </c>
      <c r="E71" s="20">
        <v>1992188182</v>
      </c>
      <c r="F71" s="20">
        <v>149982655</v>
      </c>
      <c r="G71" s="20">
        <v>155902284</v>
      </c>
      <c r="H71" s="20">
        <v>154004668</v>
      </c>
      <c r="I71" s="20">
        <v>459889607</v>
      </c>
      <c r="J71" s="20">
        <v>192519768</v>
      </c>
      <c r="K71" s="20">
        <v>174803058</v>
      </c>
      <c r="L71" s="20">
        <v>161051611</v>
      </c>
      <c r="M71" s="20">
        <v>528374437</v>
      </c>
      <c r="N71" s="20">
        <v>181611236</v>
      </c>
      <c r="O71" s="20">
        <v>205564063</v>
      </c>
      <c r="P71" s="20">
        <v>161813117</v>
      </c>
      <c r="Q71" s="20">
        <v>548988416</v>
      </c>
      <c r="R71" s="20">
        <v>162463156</v>
      </c>
      <c r="S71" s="20">
        <v>179142950</v>
      </c>
      <c r="T71" s="20">
        <v>174950693</v>
      </c>
      <c r="U71" s="20">
        <v>516556799</v>
      </c>
      <c r="V71" s="20">
        <v>2053809259</v>
      </c>
      <c r="W71" s="20">
        <v>1880381333</v>
      </c>
      <c r="X71" s="20"/>
      <c r="Y71" s="19"/>
      <c r="Z71" s="22">
        <v>1992188182</v>
      </c>
    </row>
    <row r="72" spans="1:26" ht="13.5" hidden="1">
      <c r="A72" s="38" t="s">
        <v>108</v>
      </c>
      <c r="B72" s="18">
        <v>662181340</v>
      </c>
      <c r="C72" s="18"/>
      <c r="D72" s="19">
        <v>728734227</v>
      </c>
      <c r="E72" s="20">
        <v>753418468</v>
      </c>
      <c r="F72" s="20">
        <v>66254639</v>
      </c>
      <c r="G72" s="20">
        <v>64966262</v>
      </c>
      <c r="H72" s="20">
        <v>65381498</v>
      </c>
      <c r="I72" s="20">
        <v>196602399</v>
      </c>
      <c r="J72" s="20">
        <v>64764577</v>
      </c>
      <c r="K72" s="20">
        <v>65566085</v>
      </c>
      <c r="L72" s="20">
        <v>44599800</v>
      </c>
      <c r="M72" s="20">
        <v>174930462</v>
      </c>
      <c r="N72" s="20">
        <v>64564854</v>
      </c>
      <c r="O72" s="20">
        <v>63676904</v>
      </c>
      <c r="P72" s="20">
        <v>64365879</v>
      </c>
      <c r="Q72" s="20">
        <v>192607637</v>
      </c>
      <c r="R72" s="20">
        <v>64570545</v>
      </c>
      <c r="S72" s="20">
        <v>79553420</v>
      </c>
      <c r="T72" s="20">
        <v>40115961</v>
      </c>
      <c r="U72" s="20">
        <v>184239926</v>
      </c>
      <c r="V72" s="20">
        <v>748380424</v>
      </c>
      <c r="W72" s="20">
        <v>721234024</v>
      </c>
      <c r="X72" s="20"/>
      <c r="Y72" s="19"/>
      <c r="Z72" s="22">
        <v>753418468</v>
      </c>
    </row>
    <row r="73" spans="1:26" ht="13.5" hidden="1">
      <c r="A73" s="38" t="s">
        <v>109</v>
      </c>
      <c r="B73" s="18">
        <v>422646043</v>
      </c>
      <c r="C73" s="18"/>
      <c r="D73" s="19">
        <v>485081488</v>
      </c>
      <c r="E73" s="20">
        <v>498683589</v>
      </c>
      <c r="F73" s="20">
        <v>44863388</v>
      </c>
      <c r="G73" s="20">
        <v>43824540</v>
      </c>
      <c r="H73" s="20">
        <v>44494864</v>
      </c>
      <c r="I73" s="20">
        <v>133182792</v>
      </c>
      <c r="J73" s="20">
        <v>44213302</v>
      </c>
      <c r="K73" s="20">
        <v>44363168</v>
      </c>
      <c r="L73" s="20">
        <v>50469553</v>
      </c>
      <c r="M73" s="20">
        <v>139046023</v>
      </c>
      <c r="N73" s="20">
        <v>43553482</v>
      </c>
      <c r="O73" s="20">
        <v>44415717</v>
      </c>
      <c r="P73" s="20">
        <v>44341463</v>
      </c>
      <c r="Q73" s="20">
        <v>132310662</v>
      </c>
      <c r="R73" s="20">
        <v>44369663</v>
      </c>
      <c r="S73" s="20">
        <v>54867072</v>
      </c>
      <c r="T73" s="20">
        <v>42744662</v>
      </c>
      <c r="U73" s="20">
        <v>141981397</v>
      </c>
      <c r="V73" s="20">
        <v>546520874</v>
      </c>
      <c r="W73" s="20">
        <v>485081433</v>
      </c>
      <c r="X73" s="20"/>
      <c r="Y73" s="19"/>
      <c r="Z73" s="22">
        <v>498683589</v>
      </c>
    </row>
    <row r="74" spans="1:26" ht="13.5" hidden="1">
      <c r="A74" s="38" t="s">
        <v>110</v>
      </c>
      <c r="B74" s="18">
        <v>107761872</v>
      </c>
      <c r="C74" s="18"/>
      <c r="D74" s="19">
        <v>251856</v>
      </c>
      <c r="E74" s="20">
        <v>749976</v>
      </c>
      <c r="F74" s="20">
        <v>193919</v>
      </c>
      <c r="G74" s="20">
        <v>68908</v>
      </c>
      <c r="H74" s="20">
        <v>198291</v>
      </c>
      <c r="I74" s="20">
        <v>461118</v>
      </c>
      <c r="J74" s="20">
        <v>227694</v>
      </c>
      <c r="K74" s="20">
        <v>235735</v>
      </c>
      <c r="L74" s="20">
        <v>137897</v>
      </c>
      <c r="M74" s="20">
        <v>601326</v>
      </c>
      <c r="N74" s="20">
        <v>287190</v>
      </c>
      <c r="O74" s="20">
        <v>200215</v>
      </c>
      <c r="P74" s="20">
        <v>131845</v>
      </c>
      <c r="Q74" s="20">
        <v>619250</v>
      </c>
      <c r="R74" s="20">
        <v>120257</v>
      </c>
      <c r="S74" s="20">
        <v>416019</v>
      </c>
      <c r="T74" s="20">
        <v>415792</v>
      </c>
      <c r="U74" s="20">
        <v>952068</v>
      </c>
      <c r="V74" s="20">
        <v>2633762</v>
      </c>
      <c r="W74" s="20">
        <v>251856</v>
      </c>
      <c r="X74" s="20"/>
      <c r="Y74" s="19"/>
      <c r="Z74" s="22">
        <v>749976</v>
      </c>
    </row>
    <row r="75" spans="1:26" ht="13.5" hidden="1">
      <c r="A75" s="39" t="s">
        <v>111</v>
      </c>
      <c r="B75" s="27">
        <v>577019177</v>
      </c>
      <c r="C75" s="27"/>
      <c r="D75" s="28">
        <v>577719228</v>
      </c>
      <c r="E75" s="29">
        <v>582308842</v>
      </c>
      <c r="F75" s="29">
        <v>56149358</v>
      </c>
      <c r="G75" s="29">
        <v>56575012</v>
      </c>
      <c r="H75" s="29">
        <v>54976409</v>
      </c>
      <c r="I75" s="29">
        <v>167700779</v>
      </c>
      <c r="J75" s="29">
        <v>57847635</v>
      </c>
      <c r="K75" s="29">
        <v>55549286</v>
      </c>
      <c r="L75" s="29">
        <v>55379414</v>
      </c>
      <c r="M75" s="29">
        <v>168776335</v>
      </c>
      <c r="N75" s="29">
        <v>58347410</v>
      </c>
      <c r="O75" s="29">
        <v>60098998</v>
      </c>
      <c r="P75" s="29">
        <v>61955838</v>
      </c>
      <c r="Q75" s="29">
        <v>180402246</v>
      </c>
      <c r="R75" s="29">
        <v>58403743</v>
      </c>
      <c r="S75" s="29">
        <v>62246520</v>
      </c>
      <c r="T75" s="29">
        <v>77045127</v>
      </c>
      <c r="U75" s="29">
        <v>197695390</v>
      </c>
      <c r="V75" s="29">
        <v>714574750</v>
      </c>
      <c r="W75" s="29">
        <v>572719224</v>
      </c>
      <c r="X75" s="29"/>
      <c r="Y75" s="28"/>
      <c r="Z75" s="30">
        <v>582308842</v>
      </c>
    </row>
    <row r="76" spans="1:26" ht="13.5" hidden="1">
      <c r="A76" s="41" t="s">
        <v>113</v>
      </c>
      <c r="B76" s="31">
        <v>7369926310</v>
      </c>
      <c r="C76" s="31"/>
      <c r="D76" s="32">
        <v>9728202452</v>
      </c>
      <c r="E76" s="33">
        <v>12053185690</v>
      </c>
      <c r="F76" s="33">
        <v>640311785</v>
      </c>
      <c r="G76" s="33">
        <v>681985091</v>
      </c>
      <c r="H76" s="33">
        <v>683666490</v>
      </c>
      <c r="I76" s="33">
        <v>2005963366</v>
      </c>
      <c r="J76" s="33">
        <v>654472485</v>
      </c>
      <c r="K76" s="33">
        <v>636347844</v>
      </c>
      <c r="L76" s="33">
        <v>533902165</v>
      </c>
      <c r="M76" s="33">
        <v>1824722494</v>
      </c>
      <c r="N76" s="33">
        <v>582730842</v>
      </c>
      <c r="O76" s="33">
        <v>567783366</v>
      </c>
      <c r="P76" s="33">
        <v>664742704</v>
      </c>
      <c r="Q76" s="33">
        <v>1815256912</v>
      </c>
      <c r="R76" s="33">
        <v>605175196</v>
      </c>
      <c r="S76" s="33">
        <v>673364358</v>
      </c>
      <c r="T76" s="33">
        <v>691539118</v>
      </c>
      <c r="U76" s="33">
        <v>1970078672</v>
      </c>
      <c r="V76" s="33">
        <v>7616021444</v>
      </c>
      <c r="W76" s="33">
        <v>12053185690</v>
      </c>
      <c r="X76" s="33"/>
      <c r="Y76" s="32"/>
      <c r="Z76" s="34">
        <v>12053185690</v>
      </c>
    </row>
    <row r="77" spans="1:26" ht="13.5" hidden="1">
      <c r="A77" s="36" t="s">
        <v>31</v>
      </c>
      <c r="B77" s="18">
        <v>406140224</v>
      </c>
      <c r="C77" s="18"/>
      <c r="D77" s="19">
        <v>1798565671</v>
      </c>
      <c r="E77" s="20">
        <v>1905119712</v>
      </c>
      <c r="F77" s="20">
        <v>146783749</v>
      </c>
      <c r="G77" s="20">
        <v>124481325</v>
      </c>
      <c r="H77" s="20">
        <v>136216110</v>
      </c>
      <c r="I77" s="20">
        <v>407481184</v>
      </c>
      <c r="J77" s="20">
        <v>150843907</v>
      </c>
      <c r="K77" s="20">
        <v>146265436</v>
      </c>
      <c r="L77" s="20">
        <v>107156837</v>
      </c>
      <c r="M77" s="20">
        <v>404266180</v>
      </c>
      <c r="N77" s="20">
        <v>129299845</v>
      </c>
      <c r="O77" s="20">
        <v>151510761</v>
      </c>
      <c r="P77" s="20">
        <v>181622690</v>
      </c>
      <c r="Q77" s="20">
        <v>462433296</v>
      </c>
      <c r="R77" s="20">
        <v>150842988</v>
      </c>
      <c r="S77" s="20">
        <v>126188197</v>
      </c>
      <c r="T77" s="20">
        <v>172450518</v>
      </c>
      <c r="U77" s="20">
        <v>449481703</v>
      </c>
      <c r="V77" s="20">
        <v>1723662363</v>
      </c>
      <c r="W77" s="20">
        <v>1905119712</v>
      </c>
      <c r="X77" s="20"/>
      <c r="Y77" s="19"/>
      <c r="Z77" s="22">
        <v>1905119712</v>
      </c>
    </row>
    <row r="78" spans="1:26" ht="13.5" hidden="1">
      <c r="A78" s="37" t="s">
        <v>32</v>
      </c>
      <c r="B78" s="18">
        <v>6572832615</v>
      </c>
      <c r="C78" s="18"/>
      <c r="D78" s="19">
        <v>7446089465</v>
      </c>
      <c r="E78" s="20">
        <v>9782522003</v>
      </c>
      <c r="F78" s="20">
        <v>482232220</v>
      </c>
      <c r="G78" s="20">
        <v>545466817</v>
      </c>
      <c r="H78" s="20">
        <v>531392910</v>
      </c>
      <c r="I78" s="20">
        <v>1559091947</v>
      </c>
      <c r="J78" s="20">
        <v>491891543</v>
      </c>
      <c r="K78" s="20">
        <v>478590369</v>
      </c>
      <c r="L78" s="20">
        <v>416868581</v>
      </c>
      <c r="M78" s="20">
        <v>1387350493</v>
      </c>
      <c r="N78" s="20">
        <v>442301676</v>
      </c>
      <c r="O78" s="20">
        <v>403922278</v>
      </c>
      <c r="P78" s="20">
        <v>470158159</v>
      </c>
      <c r="Q78" s="20">
        <v>1316382113</v>
      </c>
      <c r="R78" s="20">
        <v>442687638</v>
      </c>
      <c r="S78" s="20">
        <v>524316565</v>
      </c>
      <c r="T78" s="20">
        <v>508478343</v>
      </c>
      <c r="U78" s="20">
        <v>1475482546</v>
      </c>
      <c r="V78" s="20">
        <v>5738307099</v>
      </c>
      <c r="W78" s="20">
        <v>9782522003</v>
      </c>
      <c r="X78" s="20"/>
      <c r="Y78" s="19"/>
      <c r="Z78" s="22">
        <v>9782522003</v>
      </c>
    </row>
    <row r="79" spans="1:26" ht="13.5" hidden="1">
      <c r="A79" s="38" t="s">
        <v>106</v>
      </c>
      <c r="B79" s="18">
        <v>1635291690</v>
      </c>
      <c r="C79" s="18"/>
      <c r="D79" s="19">
        <v>4768388424</v>
      </c>
      <c r="E79" s="20">
        <v>7089367560</v>
      </c>
      <c r="F79" s="20">
        <v>361265303</v>
      </c>
      <c r="G79" s="20">
        <v>423122713</v>
      </c>
      <c r="H79" s="20">
        <v>395820539</v>
      </c>
      <c r="I79" s="20">
        <v>1180208555</v>
      </c>
      <c r="J79" s="20">
        <v>374005222</v>
      </c>
      <c r="K79" s="20">
        <v>345117148</v>
      </c>
      <c r="L79" s="20">
        <v>301312185</v>
      </c>
      <c r="M79" s="20">
        <v>1020434555</v>
      </c>
      <c r="N79" s="20">
        <v>315393757</v>
      </c>
      <c r="O79" s="20">
        <v>286627702</v>
      </c>
      <c r="P79" s="20">
        <v>322774585</v>
      </c>
      <c r="Q79" s="20">
        <v>924796044</v>
      </c>
      <c r="R79" s="20">
        <v>299496667</v>
      </c>
      <c r="S79" s="20">
        <v>371468462</v>
      </c>
      <c r="T79" s="20">
        <v>371451886</v>
      </c>
      <c r="U79" s="20">
        <v>1042417015</v>
      </c>
      <c r="V79" s="20">
        <v>4167856169</v>
      </c>
      <c r="W79" s="20">
        <v>7089367560</v>
      </c>
      <c r="X79" s="20"/>
      <c r="Y79" s="19"/>
      <c r="Z79" s="22">
        <v>7089367560</v>
      </c>
    </row>
    <row r="80" spans="1:26" ht="13.5" hidden="1">
      <c r="A80" s="38" t="s">
        <v>107</v>
      </c>
      <c r="B80" s="18">
        <v>782661997</v>
      </c>
      <c r="C80" s="18"/>
      <c r="D80" s="19">
        <v>1659089123</v>
      </c>
      <c r="E80" s="20">
        <v>1638366145</v>
      </c>
      <c r="F80" s="20">
        <v>66646385</v>
      </c>
      <c r="G80" s="20">
        <v>68570670</v>
      </c>
      <c r="H80" s="20">
        <v>77376780</v>
      </c>
      <c r="I80" s="20">
        <v>212593835</v>
      </c>
      <c r="J80" s="20">
        <v>64936982</v>
      </c>
      <c r="K80" s="20">
        <v>76391880</v>
      </c>
      <c r="L80" s="20">
        <v>66696235</v>
      </c>
      <c r="M80" s="20">
        <v>208025097</v>
      </c>
      <c r="N80" s="20">
        <v>73021858</v>
      </c>
      <c r="O80" s="20">
        <v>64628480</v>
      </c>
      <c r="P80" s="20">
        <v>85626951</v>
      </c>
      <c r="Q80" s="20">
        <v>223277289</v>
      </c>
      <c r="R80" s="20">
        <v>83300161</v>
      </c>
      <c r="S80" s="20">
        <v>88199434</v>
      </c>
      <c r="T80" s="20">
        <v>83833797</v>
      </c>
      <c r="U80" s="20">
        <v>255333392</v>
      </c>
      <c r="V80" s="20">
        <v>899229613</v>
      </c>
      <c r="W80" s="20">
        <v>1638366145</v>
      </c>
      <c r="X80" s="20"/>
      <c r="Y80" s="19"/>
      <c r="Z80" s="22">
        <v>1638366145</v>
      </c>
    </row>
    <row r="81" spans="1:26" ht="13.5" hidden="1">
      <c r="A81" s="38" t="s">
        <v>108</v>
      </c>
      <c r="B81" s="18">
        <v>309178463</v>
      </c>
      <c r="C81" s="18"/>
      <c r="D81" s="19">
        <v>601656182</v>
      </c>
      <c r="E81" s="20">
        <v>639691712</v>
      </c>
      <c r="F81" s="20">
        <v>32945005</v>
      </c>
      <c r="G81" s="20">
        <v>30758735</v>
      </c>
      <c r="H81" s="20">
        <v>34440531</v>
      </c>
      <c r="I81" s="20">
        <v>98144271</v>
      </c>
      <c r="J81" s="20">
        <v>28924797</v>
      </c>
      <c r="K81" s="20">
        <v>32122675</v>
      </c>
      <c r="L81" s="20">
        <v>29076026</v>
      </c>
      <c r="M81" s="20">
        <v>90123498</v>
      </c>
      <c r="N81" s="20">
        <v>31923206</v>
      </c>
      <c r="O81" s="20">
        <v>30547051</v>
      </c>
      <c r="P81" s="20">
        <v>36378976</v>
      </c>
      <c r="Q81" s="20">
        <v>98849233</v>
      </c>
      <c r="R81" s="20">
        <v>36268664</v>
      </c>
      <c r="S81" s="20">
        <v>37719934</v>
      </c>
      <c r="T81" s="20">
        <v>30464148</v>
      </c>
      <c r="U81" s="20">
        <v>104452746</v>
      </c>
      <c r="V81" s="20">
        <v>391569748</v>
      </c>
      <c r="W81" s="20">
        <v>639691712</v>
      </c>
      <c r="X81" s="20"/>
      <c r="Y81" s="19"/>
      <c r="Z81" s="22">
        <v>639691712</v>
      </c>
    </row>
    <row r="82" spans="1:26" ht="13.5" hidden="1">
      <c r="A82" s="38" t="s">
        <v>109</v>
      </c>
      <c r="B82" s="18">
        <v>221598257</v>
      </c>
      <c r="C82" s="18"/>
      <c r="D82" s="19">
        <v>400784100</v>
      </c>
      <c r="E82" s="20">
        <v>393100273</v>
      </c>
      <c r="F82" s="20">
        <v>18607758</v>
      </c>
      <c r="G82" s="20">
        <v>20874742</v>
      </c>
      <c r="H82" s="20">
        <v>20458025</v>
      </c>
      <c r="I82" s="20">
        <v>59940525</v>
      </c>
      <c r="J82" s="20">
        <v>18718886</v>
      </c>
      <c r="K82" s="20">
        <v>20095731</v>
      </c>
      <c r="L82" s="20">
        <v>18044060</v>
      </c>
      <c r="M82" s="20">
        <v>56858677</v>
      </c>
      <c r="N82" s="20">
        <v>19374258</v>
      </c>
      <c r="O82" s="20">
        <v>18912175</v>
      </c>
      <c r="P82" s="20">
        <v>21714081</v>
      </c>
      <c r="Q82" s="20">
        <v>60000514</v>
      </c>
      <c r="R82" s="20">
        <v>20659033</v>
      </c>
      <c r="S82" s="20">
        <v>23291827</v>
      </c>
      <c r="T82" s="20">
        <v>18882343</v>
      </c>
      <c r="U82" s="20">
        <v>62833203</v>
      </c>
      <c r="V82" s="20">
        <v>239632919</v>
      </c>
      <c r="W82" s="20">
        <v>393100273</v>
      </c>
      <c r="X82" s="20"/>
      <c r="Y82" s="19"/>
      <c r="Z82" s="22">
        <v>393100273</v>
      </c>
    </row>
    <row r="83" spans="1:26" ht="13.5" hidden="1">
      <c r="A83" s="38" t="s">
        <v>110</v>
      </c>
      <c r="B83" s="18">
        <v>3624102208</v>
      </c>
      <c r="C83" s="18"/>
      <c r="D83" s="19">
        <v>16171636</v>
      </c>
      <c r="E83" s="20">
        <v>21996313</v>
      </c>
      <c r="F83" s="20">
        <v>2767769</v>
      </c>
      <c r="G83" s="20">
        <v>2139957</v>
      </c>
      <c r="H83" s="20">
        <v>3297035</v>
      </c>
      <c r="I83" s="20">
        <v>8204761</v>
      </c>
      <c r="J83" s="20">
        <v>5305656</v>
      </c>
      <c r="K83" s="20">
        <v>4862935</v>
      </c>
      <c r="L83" s="20">
        <v>1740075</v>
      </c>
      <c r="M83" s="20">
        <v>11908666</v>
      </c>
      <c r="N83" s="20">
        <v>2588597</v>
      </c>
      <c r="O83" s="20">
        <v>3206870</v>
      </c>
      <c r="P83" s="20">
        <v>3663566</v>
      </c>
      <c r="Q83" s="20">
        <v>9459033</v>
      </c>
      <c r="R83" s="20">
        <v>2963113</v>
      </c>
      <c r="S83" s="20">
        <v>3636908</v>
      </c>
      <c r="T83" s="20">
        <v>3846169</v>
      </c>
      <c r="U83" s="20">
        <v>10446190</v>
      </c>
      <c r="V83" s="20">
        <v>40018650</v>
      </c>
      <c r="W83" s="20">
        <v>21996313</v>
      </c>
      <c r="X83" s="20"/>
      <c r="Y83" s="19"/>
      <c r="Z83" s="22">
        <v>21996313</v>
      </c>
    </row>
    <row r="84" spans="1:26" ht="13.5" hidden="1">
      <c r="A84" s="39" t="s">
        <v>111</v>
      </c>
      <c r="B84" s="27">
        <v>390953471</v>
      </c>
      <c r="C84" s="27"/>
      <c r="D84" s="28">
        <v>483547316</v>
      </c>
      <c r="E84" s="29">
        <v>365543975</v>
      </c>
      <c r="F84" s="29">
        <v>11295816</v>
      </c>
      <c r="G84" s="29">
        <v>12036949</v>
      </c>
      <c r="H84" s="29">
        <v>16057470</v>
      </c>
      <c r="I84" s="29">
        <v>39390235</v>
      </c>
      <c r="J84" s="29">
        <v>11737035</v>
      </c>
      <c r="K84" s="29">
        <v>11492039</v>
      </c>
      <c r="L84" s="29">
        <v>9876747</v>
      </c>
      <c r="M84" s="29">
        <v>33105821</v>
      </c>
      <c r="N84" s="29">
        <v>11129321</v>
      </c>
      <c r="O84" s="29">
        <v>12350327</v>
      </c>
      <c r="P84" s="29">
        <v>12961855</v>
      </c>
      <c r="Q84" s="29">
        <v>36441503</v>
      </c>
      <c r="R84" s="29">
        <v>11644570</v>
      </c>
      <c r="S84" s="29">
        <v>22859596</v>
      </c>
      <c r="T84" s="29">
        <v>10610257</v>
      </c>
      <c r="U84" s="29">
        <v>45114423</v>
      </c>
      <c r="V84" s="29">
        <v>154051982</v>
      </c>
      <c r="W84" s="29">
        <v>365543975</v>
      </c>
      <c r="X84" s="29"/>
      <c r="Y84" s="28"/>
      <c r="Z84" s="30">
        <v>365543975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262455047</v>
      </c>
      <c r="C5" s="18">
        <v>0</v>
      </c>
      <c r="D5" s="58">
        <v>201664697</v>
      </c>
      <c r="E5" s="59">
        <v>201664697</v>
      </c>
      <c r="F5" s="59">
        <v>33799031</v>
      </c>
      <c r="G5" s="59">
        <v>22313210</v>
      </c>
      <c r="H5" s="59">
        <v>23001901</v>
      </c>
      <c r="I5" s="59">
        <v>79114142</v>
      </c>
      <c r="J5" s="59">
        <v>22810159</v>
      </c>
      <c r="K5" s="59">
        <v>23038914</v>
      </c>
      <c r="L5" s="59">
        <v>22142296</v>
      </c>
      <c r="M5" s="59">
        <v>67991369</v>
      </c>
      <c r="N5" s="59">
        <v>22555875</v>
      </c>
      <c r="O5" s="59">
        <v>22765510</v>
      </c>
      <c r="P5" s="59">
        <v>22674337</v>
      </c>
      <c r="Q5" s="59">
        <v>67995722</v>
      </c>
      <c r="R5" s="59">
        <v>24184123</v>
      </c>
      <c r="S5" s="59">
        <v>22503710</v>
      </c>
      <c r="T5" s="59">
        <v>22140434</v>
      </c>
      <c r="U5" s="59">
        <v>68828267</v>
      </c>
      <c r="V5" s="59">
        <v>283929500</v>
      </c>
      <c r="W5" s="59">
        <v>201664697</v>
      </c>
      <c r="X5" s="59">
        <v>82264803</v>
      </c>
      <c r="Y5" s="60">
        <v>40.79</v>
      </c>
      <c r="Z5" s="61">
        <v>201664697</v>
      </c>
    </row>
    <row r="6" spans="1:26" ht="13.5">
      <c r="A6" s="57" t="s">
        <v>32</v>
      </c>
      <c r="B6" s="18">
        <v>945308825</v>
      </c>
      <c r="C6" s="18">
        <v>0</v>
      </c>
      <c r="D6" s="58">
        <v>1196987310</v>
      </c>
      <c r="E6" s="59">
        <v>1196987310</v>
      </c>
      <c r="F6" s="59">
        <v>95439478</v>
      </c>
      <c r="G6" s="59">
        <v>106991376</v>
      </c>
      <c r="H6" s="59">
        <v>111597521</v>
      </c>
      <c r="I6" s="59">
        <v>314028375</v>
      </c>
      <c r="J6" s="59">
        <v>97618288</v>
      </c>
      <c r="K6" s="59">
        <v>95386333</v>
      </c>
      <c r="L6" s="59">
        <v>97882861</v>
      </c>
      <c r="M6" s="59">
        <v>290887482</v>
      </c>
      <c r="N6" s="59">
        <v>93316958</v>
      </c>
      <c r="O6" s="59">
        <v>103207524</v>
      </c>
      <c r="P6" s="59">
        <v>73115933</v>
      </c>
      <c r="Q6" s="59">
        <v>269640415</v>
      </c>
      <c r="R6" s="59">
        <v>81423125</v>
      </c>
      <c r="S6" s="59">
        <v>111333439</v>
      </c>
      <c r="T6" s="59">
        <v>102136074</v>
      </c>
      <c r="U6" s="59">
        <v>294892638</v>
      </c>
      <c r="V6" s="59">
        <v>1169448910</v>
      </c>
      <c r="W6" s="59">
        <v>1196987310</v>
      </c>
      <c r="X6" s="59">
        <v>-27538400</v>
      </c>
      <c r="Y6" s="60">
        <v>-2.3</v>
      </c>
      <c r="Z6" s="61">
        <v>1196987310</v>
      </c>
    </row>
    <row r="7" spans="1:26" ht="13.5">
      <c r="A7" s="57" t="s">
        <v>33</v>
      </c>
      <c r="B7" s="18">
        <v>3230005</v>
      </c>
      <c r="C7" s="18">
        <v>0</v>
      </c>
      <c r="D7" s="58">
        <v>1500000</v>
      </c>
      <c r="E7" s="59">
        <v>1500000</v>
      </c>
      <c r="F7" s="59">
        <v>0</v>
      </c>
      <c r="G7" s="59">
        <v>122296</v>
      </c>
      <c r="H7" s="59">
        <v>406302</v>
      </c>
      <c r="I7" s="59">
        <v>528598</v>
      </c>
      <c r="J7" s="59">
        <v>282738</v>
      </c>
      <c r="K7" s="59">
        <v>168987</v>
      </c>
      <c r="L7" s="59">
        <v>104027</v>
      </c>
      <c r="M7" s="59">
        <v>555752</v>
      </c>
      <c r="N7" s="59">
        <v>59918</v>
      </c>
      <c r="O7" s="59">
        <v>341885</v>
      </c>
      <c r="P7" s="59">
        <v>0</v>
      </c>
      <c r="Q7" s="59">
        <v>401803</v>
      </c>
      <c r="R7" s="59">
        <v>250892</v>
      </c>
      <c r="S7" s="59">
        <v>314717</v>
      </c>
      <c r="T7" s="59">
        <v>17718</v>
      </c>
      <c r="U7" s="59">
        <v>583327</v>
      </c>
      <c r="V7" s="59">
        <v>2069480</v>
      </c>
      <c r="W7" s="59">
        <v>1500000</v>
      </c>
      <c r="X7" s="59">
        <v>569480</v>
      </c>
      <c r="Y7" s="60">
        <v>37.97</v>
      </c>
      <c r="Z7" s="61">
        <v>1500000</v>
      </c>
    </row>
    <row r="8" spans="1:26" ht="13.5">
      <c r="A8" s="57" t="s">
        <v>34</v>
      </c>
      <c r="B8" s="18">
        <v>410415987</v>
      </c>
      <c r="C8" s="18">
        <v>0</v>
      </c>
      <c r="D8" s="58">
        <v>388792000</v>
      </c>
      <c r="E8" s="59">
        <v>388792000</v>
      </c>
      <c r="F8" s="59">
        <v>160771000</v>
      </c>
      <c r="G8" s="59">
        <v>2093000</v>
      </c>
      <c r="H8" s="59">
        <v>0</v>
      </c>
      <c r="I8" s="59">
        <v>162864000</v>
      </c>
      <c r="J8" s="59">
        <v>0</v>
      </c>
      <c r="K8" s="59">
        <v>0</v>
      </c>
      <c r="L8" s="59">
        <v>128121000</v>
      </c>
      <c r="M8" s="59">
        <v>128121000</v>
      </c>
      <c r="N8" s="59">
        <v>0</v>
      </c>
      <c r="O8" s="59">
        <v>0</v>
      </c>
      <c r="P8" s="59">
        <v>96803000</v>
      </c>
      <c r="Q8" s="59">
        <v>96803000</v>
      </c>
      <c r="R8" s="59">
        <v>0</v>
      </c>
      <c r="S8" s="59">
        <v>0</v>
      </c>
      <c r="T8" s="59">
        <v>0</v>
      </c>
      <c r="U8" s="59">
        <v>0</v>
      </c>
      <c r="V8" s="59">
        <v>387788000</v>
      </c>
      <c r="W8" s="59">
        <v>388792000</v>
      </c>
      <c r="X8" s="59">
        <v>-1004000</v>
      </c>
      <c r="Y8" s="60">
        <v>-0.26</v>
      </c>
      <c r="Z8" s="61">
        <v>388792000</v>
      </c>
    </row>
    <row r="9" spans="1:26" ht="13.5">
      <c r="A9" s="57" t="s">
        <v>35</v>
      </c>
      <c r="B9" s="18">
        <v>223438405</v>
      </c>
      <c r="C9" s="18">
        <v>0</v>
      </c>
      <c r="D9" s="58">
        <v>252528833</v>
      </c>
      <c r="E9" s="59">
        <v>272528833</v>
      </c>
      <c r="F9" s="59">
        <v>16718132</v>
      </c>
      <c r="G9" s="59">
        <v>20037874</v>
      </c>
      <c r="H9" s="59">
        <v>18905769</v>
      </c>
      <c r="I9" s="59">
        <v>55661775</v>
      </c>
      <c r="J9" s="59">
        <v>18455126</v>
      </c>
      <c r="K9" s="59">
        <v>23862162</v>
      </c>
      <c r="L9" s="59">
        <v>22846712</v>
      </c>
      <c r="M9" s="59">
        <v>65164000</v>
      </c>
      <c r="N9" s="59">
        <v>19862430</v>
      </c>
      <c r="O9" s="59">
        <v>21400198</v>
      </c>
      <c r="P9" s="59">
        <v>23932493</v>
      </c>
      <c r="Q9" s="59">
        <v>65195121</v>
      </c>
      <c r="R9" s="59">
        <v>24141783</v>
      </c>
      <c r="S9" s="59">
        <v>21522319</v>
      </c>
      <c r="T9" s="59">
        <v>24780205</v>
      </c>
      <c r="U9" s="59">
        <v>70444307</v>
      </c>
      <c r="V9" s="59">
        <v>256465203</v>
      </c>
      <c r="W9" s="59">
        <v>252528833</v>
      </c>
      <c r="X9" s="59">
        <v>3936370</v>
      </c>
      <c r="Y9" s="60">
        <v>1.56</v>
      </c>
      <c r="Z9" s="61">
        <v>272528833</v>
      </c>
    </row>
    <row r="10" spans="1:26" ht="25.5">
      <c r="A10" s="62" t="s">
        <v>98</v>
      </c>
      <c r="B10" s="63">
        <f>SUM(B5:B9)</f>
        <v>1844848269</v>
      </c>
      <c r="C10" s="63">
        <f>SUM(C5:C9)</f>
        <v>0</v>
      </c>
      <c r="D10" s="64">
        <f aca="true" t="shared" si="0" ref="D10:Z10">SUM(D5:D9)</f>
        <v>2041472840</v>
      </c>
      <c r="E10" s="65">
        <f t="shared" si="0"/>
        <v>2061472840</v>
      </c>
      <c r="F10" s="65">
        <f t="shared" si="0"/>
        <v>306727641</v>
      </c>
      <c r="G10" s="65">
        <f t="shared" si="0"/>
        <v>151557756</v>
      </c>
      <c r="H10" s="65">
        <f t="shared" si="0"/>
        <v>153911493</v>
      </c>
      <c r="I10" s="65">
        <f t="shared" si="0"/>
        <v>612196890</v>
      </c>
      <c r="J10" s="65">
        <f t="shared" si="0"/>
        <v>139166311</v>
      </c>
      <c r="K10" s="65">
        <f t="shared" si="0"/>
        <v>142456396</v>
      </c>
      <c r="L10" s="65">
        <f t="shared" si="0"/>
        <v>271096896</v>
      </c>
      <c r="M10" s="65">
        <f t="shared" si="0"/>
        <v>552719603</v>
      </c>
      <c r="N10" s="65">
        <f t="shared" si="0"/>
        <v>135795181</v>
      </c>
      <c r="O10" s="65">
        <f t="shared" si="0"/>
        <v>147715117</v>
      </c>
      <c r="P10" s="65">
        <f t="shared" si="0"/>
        <v>216525763</v>
      </c>
      <c r="Q10" s="65">
        <f t="shared" si="0"/>
        <v>500036061</v>
      </c>
      <c r="R10" s="65">
        <f t="shared" si="0"/>
        <v>129999923</v>
      </c>
      <c r="S10" s="65">
        <f t="shared" si="0"/>
        <v>155674185</v>
      </c>
      <c r="T10" s="65">
        <f t="shared" si="0"/>
        <v>149074431</v>
      </c>
      <c r="U10" s="65">
        <f t="shared" si="0"/>
        <v>434748539</v>
      </c>
      <c r="V10" s="65">
        <f t="shared" si="0"/>
        <v>2099701093</v>
      </c>
      <c r="W10" s="65">
        <f t="shared" si="0"/>
        <v>2041472840</v>
      </c>
      <c r="X10" s="65">
        <f t="shared" si="0"/>
        <v>58228253</v>
      </c>
      <c r="Y10" s="66">
        <f>+IF(W10&lt;&gt;0,(X10/W10)*100,0)</f>
        <v>2.8522668467144534</v>
      </c>
      <c r="Z10" s="67">
        <f t="shared" si="0"/>
        <v>2061472840</v>
      </c>
    </row>
    <row r="11" spans="1:26" ht="13.5">
      <c r="A11" s="57" t="s">
        <v>36</v>
      </c>
      <c r="B11" s="18">
        <v>611810850</v>
      </c>
      <c r="C11" s="18">
        <v>0</v>
      </c>
      <c r="D11" s="58">
        <v>620099100</v>
      </c>
      <c r="E11" s="59">
        <v>620099100</v>
      </c>
      <c r="F11" s="59">
        <v>52334899</v>
      </c>
      <c r="G11" s="59">
        <v>52483803</v>
      </c>
      <c r="H11" s="59">
        <v>53982427</v>
      </c>
      <c r="I11" s="59">
        <v>158801129</v>
      </c>
      <c r="J11" s="59">
        <v>49303890</v>
      </c>
      <c r="K11" s="59">
        <v>52791279</v>
      </c>
      <c r="L11" s="59">
        <v>51930354</v>
      </c>
      <c r="M11" s="59">
        <v>154025523</v>
      </c>
      <c r="N11" s="59">
        <v>51714760</v>
      </c>
      <c r="O11" s="59">
        <v>54213659</v>
      </c>
      <c r="P11" s="59">
        <v>49435617</v>
      </c>
      <c r="Q11" s="59">
        <v>155364036</v>
      </c>
      <c r="R11" s="59">
        <v>54449452</v>
      </c>
      <c r="S11" s="59">
        <v>52113709</v>
      </c>
      <c r="T11" s="59">
        <v>56855214</v>
      </c>
      <c r="U11" s="59">
        <v>163418375</v>
      </c>
      <c r="V11" s="59">
        <v>631609063</v>
      </c>
      <c r="W11" s="59">
        <v>620098551</v>
      </c>
      <c r="X11" s="59">
        <v>11510512</v>
      </c>
      <c r="Y11" s="60">
        <v>1.86</v>
      </c>
      <c r="Z11" s="61">
        <v>620099100</v>
      </c>
    </row>
    <row r="12" spans="1:26" ht="13.5">
      <c r="A12" s="57" t="s">
        <v>37</v>
      </c>
      <c r="B12" s="18">
        <v>27190642</v>
      </c>
      <c r="C12" s="18">
        <v>0</v>
      </c>
      <c r="D12" s="58">
        <v>28551594</v>
      </c>
      <c r="E12" s="59">
        <v>28551594</v>
      </c>
      <c r="F12" s="59">
        <v>2368700</v>
      </c>
      <c r="G12" s="59">
        <v>2539674</v>
      </c>
      <c r="H12" s="59">
        <v>2308083</v>
      </c>
      <c r="I12" s="59">
        <v>7216457</v>
      </c>
      <c r="J12" s="59">
        <v>2461142</v>
      </c>
      <c r="K12" s="59">
        <v>2442858</v>
      </c>
      <c r="L12" s="59">
        <v>2416003</v>
      </c>
      <c r="M12" s="59">
        <v>7320003</v>
      </c>
      <c r="N12" s="59">
        <v>2409755</v>
      </c>
      <c r="O12" s="59">
        <v>2572072</v>
      </c>
      <c r="P12" s="59">
        <v>2407128</v>
      </c>
      <c r="Q12" s="59">
        <v>7388955</v>
      </c>
      <c r="R12" s="59">
        <v>2731272</v>
      </c>
      <c r="S12" s="59">
        <v>2513102</v>
      </c>
      <c r="T12" s="59">
        <v>2513102</v>
      </c>
      <c r="U12" s="59">
        <v>7757476</v>
      </c>
      <c r="V12" s="59">
        <v>29682891</v>
      </c>
      <c r="W12" s="59">
        <v>28551594</v>
      </c>
      <c r="X12" s="59">
        <v>1131297</v>
      </c>
      <c r="Y12" s="60">
        <v>3.96</v>
      </c>
      <c r="Z12" s="61">
        <v>28551594</v>
      </c>
    </row>
    <row r="13" spans="1:26" ht="13.5">
      <c r="A13" s="57" t="s">
        <v>99</v>
      </c>
      <c r="B13" s="18">
        <v>206572065</v>
      </c>
      <c r="C13" s="18">
        <v>0</v>
      </c>
      <c r="D13" s="58">
        <v>87000000</v>
      </c>
      <c r="E13" s="59">
        <v>87000000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87000000</v>
      </c>
      <c r="X13" s="59">
        <v>-87000000</v>
      </c>
      <c r="Y13" s="60">
        <v>-100</v>
      </c>
      <c r="Z13" s="61">
        <v>87000000</v>
      </c>
    </row>
    <row r="14" spans="1:26" ht="13.5">
      <c r="A14" s="57" t="s">
        <v>38</v>
      </c>
      <c r="B14" s="18">
        <v>119480326</v>
      </c>
      <c r="C14" s="18">
        <v>0</v>
      </c>
      <c r="D14" s="58">
        <v>105980000</v>
      </c>
      <c r="E14" s="59">
        <v>105980000</v>
      </c>
      <c r="F14" s="59">
        <v>1340</v>
      </c>
      <c r="G14" s="59">
        <v>60111</v>
      </c>
      <c r="H14" s="59">
        <v>5853</v>
      </c>
      <c r="I14" s="59">
        <v>67304</v>
      </c>
      <c r="J14" s="59">
        <v>1968</v>
      </c>
      <c r="K14" s="59">
        <v>5345</v>
      </c>
      <c r="L14" s="59">
        <v>0</v>
      </c>
      <c r="M14" s="59">
        <v>7313</v>
      </c>
      <c r="N14" s="59">
        <v>5</v>
      </c>
      <c r="O14" s="59">
        <v>7594</v>
      </c>
      <c r="P14" s="59">
        <v>12238</v>
      </c>
      <c r="Q14" s="59">
        <v>19837</v>
      </c>
      <c r="R14" s="59">
        <v>84436</v>
      </c>
      <c r="S14" s="59">
        <v>0</v>
      </c>
      <c r="T14" s="59">
        <v>9846</v>
      </c>
      <c r="U14" s="59">
        <v>94282</v>
      </c>
      <c r="V14" s="59">
        <v>188736</v>
      </c>
      <c r="W14" s="59">
        <v>105980000</v>
      </c>
      <c r="X14" s="59">
        <v>-105791264</v>
      </c>
      <c r="Y14" s="60">
        <v>-99.82</v>
      </c>
      <c r="Z14" s="61">
        <v>105980000</v>
      </c>
    </row>
    <row r="15" spans="1:26" ht="13.5">
      <c r="A15" s="57" t="s">
        <v>39</v>
      </c>
      <c r="B15" s="18">
        <v>849876951</v>
      </c>
      <c r="C15" s="18">
        <v>0</v>
      </c>
      <c r="D15" s="58">
        <v>907126966</v>
      </c>
      <c r="E15" s="59">
        <v>907126966</v>
      </c>
      <c r="F15" s="59">
        <v>111430592</v>
      </c>
      <c r="G15" s="59">
        <v>15933674</v>
      </c>
      <c r="H15" s="59">
        <v>16585941</v>
      </c>
      <c r="I15" s="59">
        <v>143950207</v>
      </c>
      <c r="J15" s="59">
        <v>15411763</v>
      </c>
      <c r="K15" s="59">
        <v>28041578</v>
      </c>
      <c r="L15" s="59">
        <v>79045915</v>
      </c>
      <c r="M15" s="59">
        <v>122499256</v>
      </c>
      <c r="N15" s="59">
        <v>31235984</v>
      </c>
      <c r="O15" s="59">
        <v>14318086</v>
      </c>
      <c r="P15" s="59">
        <v>67806388</v>
      </c>
      <c r="Q15" s="59">
        <v>113360458</v>
      </c>
      <c r="R15" s="59">
        <v>9773707</v>
      </c>
      <c r="S15" s="59">
        <v>21281162</v>
      </c>
      <c r="T15" s="59">
        <v>-15123884</v>
      </c>
      <c r="U15" s="59">
        <v>15930985</v>
      </c>
      <c r="V15" s="59">
        <v>395740906</v>
      </c>
      <c r="W15" s="59">
        <v>907126987</v>
      </c>
      <c r="X15" s="59">
        <v>-511386081</v>
      </c>
      <c r="Y15" s="60">
        <v>-56.37</v>
      </c>
      <c r="Z15" s="61">
        <v>907126966</v>
      </c>
    </row>
    <row r="16" spans="1:26" ht="13.5">
      <c r="A16" s="68" t="s">
        <v>40</v>
      </c>
      <c r="B16" s="18">
        <v>0</v>
      </c>
      <c r="C16" s="18">
        <v>0</v>
      </c>
      <c r="D16" s="58">
        <v>32850000</v>
      </c>
      <c r="E16" s="59">
        <v>32850000</v>
      </c>
      <c r="F16" s="59">
        <v>584901</v>
      </c>
      <c r="G16" s="59">
        <v>1689458</v>
      </c>
      <c r="H16" s="59">
        <v>2070141</v>
      </c>
      <c r="I16" s="59">
        <v>4344500</v>
      </c>
      <c r="J16" s="59">
        <v>2676729</v>
      </c>
      <c r="K16" s="59">
        <v>4714413</v>
      </c>
      <c r="L16" s="59">
        <v>3841197</v>
      </c>
      <c r="M16" s="59">
        <v>11232339</v>
      </c>
      <c r="N16" s="59">
        <v>3902456</v>
      </c>
      <c r="O16" s="59">
        <v>3811654</v>
      </c>
      <c r="P16" s="59">
        <v>4197810</v>
      </c>
      <c r="Q16" s="59">
        <v>11911920</v>
      </c>
      <c r="R16" s="59">
        <v>5285841</v>
      </c>
      <c r="S16" s="59">
        <v>4101516</v>
      </c>
      <c r="T16" s="59">
        <v>4519930</v>
      </c>
      <c r="U16" s="59">
        <v>13907287</v>
      </c>
      <c r="V16" s="59">
        <v>41396046</v>
      </c>
      <c r="W16" s="59">
        <v>32850000</v>
      </c>
      <c r="X16" s="59">
        <v>8546046</v>
      </c>
      <c r="Y16" s="60">
        <v>26.02</v>
      </c>
      <c r="Z16" s="61">
        <v>32850000</v>
      </c>
    </row>
    <row r="17" spans="1:26" ht="13.5">
      <c r="A17" s="57" t="s">
        <v>41</v>
      </c>
      <c r="B17" s="18">
        <v>915476173</v>
      </c>
      <c r="C17" s="18">
        <v>0</v>
      </c>
      <c r="D17" s="58">
        <v>255127250</v>
      </c>
      <c r="E17" s="59">
        <v>255127250</v>
      </c>
      <c r="F17" s="59">
        <v>19908154</v>
      </c>
      <c r="G17" s="59">
        <v>16257401</v>
      </c>
      <c r="H17" s="59">
        <v>33874577</v>
      </c>
      <c r="I17" s="59">
        <v>70040132</v>
      </c>
      <c r="J17" s="59">
        <v>27438151</v>
      </c>
      <c r="K17" s="59">
        <v>20535760</v>
      </c>
      <c r="L17" s="59">
        <v>24583641</v>
      </c>
      <c r="M17" s="59">
        <v>72557552</v>
      </c>
      <c r="N17" s="59">
        <v>19207059</v>
      </c>
      <c r="O17" s="59">
        <v>22382299</v>
      </c>
      <c r="P17" s="59">
        <v>25879863</v>
      </c>
      <c r="Q17" s="59">
        <v>67469221</v>
      </c>
      <c r="R17" s="59">
        <v>29192099</v>
      </c>
      <c r="S17" s="59">
        <v>27015733</v>
      </c>
      <c r="T17" s="59">
        <v>29702475</v>
      </c>
      <c r="U17" s="59">
        <v>85910307</v>
      </c>
      <c r="V17" s="59">
        <v>295977212</v>
      </c>
      <c r="W17" s="59">
        <v>255127252</v>
      </c>
      <c r="X17" s="59">
        <v>40849960</v>
      </c>
      <c r="Y17" s="60">
        <v>16.01</v>
      </c>
      <c r="Z17" s="61">
        <v>255127250</v>
      </c>
    </row>
    <row r="18" spans="1:26" ht="13.5">
      <c r="A18" s="69" t="s">
        <v>42</v>
      </c>
      <c r="B18" s="70">
        <f>SUM(B11:B17)</f>
        <v>2730407007</v>
      </c>
      <c r="C18" s="70">
        <f>SUM(C11:C17)</f>
        <v>0</v>
      </c>
      <c r="D18" s="71">
        <f aca="true" t="shared" si="1" ref="D18:Z18">SUM(D11:D17)</f>
        <v>2036734910</v>
      </c>
      <c r="E18" s="72">
        <f t="shared" si="1"/>
        <v>2036734910</v>
      </c>
      <c r="F18" s="72">
        <f t="shared" si="1"/>
        <v>186628586</v>
      </c>
      <c r="G18" s="72">
        <f t="shared" si="1"/>
        <v>88964121</v>
      </c>
      <c r="H18" s="72">
        <f t="shared" si="1"/>
        <v>108827022</v>
      </c>
      <c r="I18" s="72">
        <f t="shared" si="1"/>
        <v>384419729</v>
      </c>
      <c r="J18" s="72">
        <f t="shared" si="1"/>
        <v>97293643</v>
      </c>
      <c r="K18" s="72">
        <f t="shared" si="1"/>
        <v>108531233</v>
      </c>
      <c r="L18" s="72">
        <f t="shared" si="1"/>
        <v>161817110</v>
      </c>
      <c r="M18" s="72">
        <f t="shared" si="1"/>
        <v>367641986</v>
      </c>
      <c r="N18" s="72">
        <f t="shared" si="1"/>
        <v>108470019</v>
      </c>
      <c r="O18" s="72">
        <f t="shared" si="1"/>
        <v>97305364</v>
      </c>
      <c r="P18" s="72">
        <f t="shared" si="1"/>
        <v>149739044</v>
      </c>
      <c r="Q18" s="72">
        <f t="shared" si="1"/>
        <v>355514427</v>
      </c>
      <c r="R18" s="72">
        <f t="shared" si="1"/>
        <v>101516807</v>
      </c>
      <c r="S18" s="72">
        <f t="shared" si="1"/>
        <v>107025222</v>
      </c>
      <c r="T18" s="72">
        <f t="shared" si="1"/>
        <v>78476683</v>
      </c>
      <c r="U18" s="72">
        <f t="shared" si="1"/>
        <v>287018712</v>
      </c>
      <c r="V18" s="72">
        <f t="shared" si="1"/>
        <v>1394594854</v>
      </c>
      <c r="W18" s="72">
        <f t="shared" si="1"/>
        <v>2036734384</v>
      </c>
      <c r="X18" s="72">
        <f t="shared" si="1"/>
        <v>-642139530</v>
      </c>
      <c r="Y18" s="66">
        <f>+IF(W18&lt;&gt;0,(X18/W18)*100,0)</f>
        <v>-31.527897552300566</v>
      </c>
      <c r="Z18" s="73">
        <f t="shared" si="1"/>
        <v>2036734910</v>
      </c>
    </row>
    <row r="19" spans="1:26" ht="13.5">
      <c r="A19" s="69" t="s">
        <v>43</v>
      </c>
      <c r="B19" s="74">
        <f>+B10-B18</f>
        <v>-885558738</v>
      </c>
      <c r="C19" s="74">
        <f>+C10-C18</f>
        <v>0</v>
      </c>
      <c r="D19" s="75">
        <f aca="true" t="shared" si="2" ref="D19:Z19">+D10-D18</f>
        <v>4737930</v>
      </c>
      <c r="E19" s="76">
        <f t="shared" si="2"/>
        <v>24737930</v>
      </c>
      <c r="F19" s="76">
        <f t="shared" si="2"/>
        <v>120099055</v>
      </c>
      <c r="G19" s="76">
        <f t="shared" si="2"/>
        <v>62593635</v>
      </c>
      <c r="H19" s="76">
        <f t="shared" si="2"/>
        <v>45084471</v>
      </c>
      <c r="I19" s="76">
        <f t="shared" si="2"/>
        <v>227777161</v>
      </c>
      <c r="J19" s="76">
        <f t="shared" si="2"/>
        <v>41872668</v>
      </c>
      <c r="K19" s="76">
        <f t="shared" si="2"/>
        <v>33925163</v>
      </c>
      <c r="L19" s="76">
        <f t="shared" si="2"/>
        <v>109279786</v>
      </c>
      <c r="M19" s="76">
        <f t="shared" si="2"/>
        <v>185077617</v>
      </c>
      <c r="N19" s="76">
        <f t="shared" si="2"/>
        <v>27325162</v>
      </c>
      <c r="O19" s="76">
        <f t="shared" si="2"/>
        <v>50409753</v>
      </c>
      <c r="P19" s="76">
        <f t="shared" si="2"/>
        <v>66786719</v>
      </c>
      <c r="Q19" s="76">
        <f t="shared" si="2"/>
        <v>144521634</v>
      </c>
      <c r="R19" s="76">
        <f t="shared" si="2"/>
        <v>28483116</v>
      </c>
      <c r="S19" s="76">
        <f t="shared" si="2"/>
        <v>48648963</v>
      </c>
      <c r="T19" s="76">
        <f t="shared" si="2"/>
        <v>70597748</v>
      </c>
      <c r="U19" s="76">
        <f t="shared" si="2"/>
        <v>147729827</v>
      </c>
      <c r="V19" s="76">
        <f t="shared" si="2"/>
        <v>705106239</v>
      </c>
      <c r="W19" s="76">
        <f>IF(E10=E18,0,W10-W18)</f>
        <v>4738456</v>
      </c>
      <c r="X19" s="76">
        <f t="shared" si="2"/>
        <v>700367783</v>
      </c>
      <c r="Y19" s="77">
        <f>+IF(W19&lt;&gt;0,(X19/W19)*100,0)</f>
        <v>14780.506202864393</v>
      </c>
      <c r="Z19" s="78">
        <f t="shared" si="2"/>
        <v>24737930</v>
      </c>
    </row>
    <row r="20" spans="1:26" ht="13.5">
      <c r="A20" s="57" t="s">
        <v>44</v>
      </c>
      <c r="B20" s="18">
        <v>117246706</v>
      </c>
      <c r="C20" s="18">
        <v>0</v>
      </c>
      <c r="D20" s="58">
        <v>113363000</v>
      </c>
      <c r="E20" s="59">
        <v>113363000</v>
      </c>
      <c r="F20" s="59">
        <v>43610000</v>
      </c>
      <c r="G20" s="59">
        <v>0</v>
      </c>
      <c r="H20" s="59">
        <v>0</v>
      </c>
      <c r="I20" s="59">
        <v>43610000</v>
      </c>
      <c r="J20" s="59">
        <v>0</v>
      </c>
      <c r="K20" s="59">
        <v>0</v>
      </c>
      <c r="L20" s="59">
        <v>37015000</v>
      </c>
      <c r="M20" s="59">
        <v>37015000</v>
      </c>
      <c r="N20" s="59">
        <v>0</v>
      </c>
      <c r="O20" s="59">
        <v>0</v>
      </c>
      <c r="P20" s="59">
        <v>32738000</v>
      </c>
      <c r="Q20" s="59">
        <v>32738000</v>
      </c>
      <c r="R20" s="59">
        <v>0</v>
      </c>
      <c r="S20" s="59">
        <v>0</v>
      </c>
      <c r="T20" s="59">
        <v>0</v>
      </c>
      <c r="U20" s="59">
        <v>0</v>
      </c>
      <c r="V20" s="59">
        <v>113363000</v>
      </c>
      <c r="W20" s="59">
        <v>113363000</v>
      </c>
      <c r="X20" s="59">
        <v>0</v>
      </c>
      <c r="Y20" s="60">
        <v>0</v>
      </c>
      <c r="Z20" s="61">
        <v>113363000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-768312032</v>
      </c>
      <c r="C22" s="85">
        <f>SUM(C19:C21)</f>
        <v>0</v>
      </c>
      <c r="D22" s="86">
        <f aca="true" t="shared" si="3" ref="D22:Z22">SUM(D19:D21)</f>
        <v>118100930</v>
      </c>
      <c r="E22" s="87">
        <f t="shared" si="3"/>
        <v>138100930</v>
      </c>
      <c r="F22" s="87">
        <f t="shared" si="3"/>
        <v>163709055</v>
      </c>
      <c r="G22" s="87">
        <f t="shared" si="3"/>
        <v>62593635</v>
      </c>
      <c r="H22" s="87">
        <f t="shared" si="3"/>
        <v>45084471</v>
      </c>
      <c r="I22" s="87">
        <f t="shared" si="3"/>
        <v>271387161</v>
      </c>
      <c r="J22" s="87">
        <f t="shared" si="3"/>
        <v>41872668</v>
      </c>
      <c r="K22" s="87">
        <f t="shared" si="3"/>
        <v>33925163</v>
      </c>
      <c r="L22" s="87">
        <f t="shared" si="3"/>
        <v>146294786</v>
      </c>
      <c r="M22" s="87">
        <f t="shared" si="3"/>
        <v>222092617</v>
      </c>
      <c r="N22" s="87">
        <f t="shared" si="3"/>
        <v>27325162</v>
      </c>
      <c r="O22" s="87">
        <f t="shared" si="3"/>
        <v>50409753</v>
      </c>
      <c r="P22" s="87">
        <f t="shared" si="3"/>
        <v>99524719</v>
      </c>
      <c r="Q22" s="87">
        <f t="shared" si="3"/>
        <v>177259634</v>
      </c>
      <c r="R22" s="87">
        <f t="shared" si="3"/>
        <v>28483116</v>
      </c>
      <c r="S22" s="87">
        <f t="shared" si="3"/>
        <v>48648963</v>
      </c>
      <c r="T22" s="87">
        <f t="shared" si="3"/>
        <v>70597748</v>
      </c>
      <c r="U22" s="87">
        <f t="shared" si="3"/>
        <v>147729827</v>
      </c>
      <c r="V22" s="87">
        <f t="shared" si="3"/>
        <v>818469239</v>
      </c>
      <c r="W22" s="87">
        <f t="shared" si="3"/>
        <v>118101456</v>
      </c>
      <c r="X22" s="87">
        <f t="shared" si="3"/>
        <v>700367783</v>
      </c>
      <c r="Y22" s="88">
        <f>+IF(W22&lt;&gt;0,(X22/W22)*100,0)</f>
        <v>593.0221410648824</v>
      </c>
      <c r="Z22" s="89">
        <f t="shared" si="3"/>
        <v>138100930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-768312032</v>
      </c>
      <c r="C24" s="74">
        <f>SUM(C22:C23)</f>
        <v>0</v>
      </c>
      <c r="D24" s="75">
        <f aca="true" t="shared" si="4" ref="D24:Z24">SUM(D22:D23)</f>
        <v>118100930</v>
      </c>
      <c r="E24" s="76">
        <f t="shared" si="4"/>
        <v>138100930</v>
      </c>
      <c r="F24" s="76">
        <f t="shared" si="4"/>
        <v>163709055</v>
      </c>
      <c r="G24" s="76">
        <f t="shared" si="4"/>
        <v>62593635</v>
      </c>
      <c r="H24" s="76">
        <f t="shared" si="4"/>
        <v>45084471</v>
      </c>
      <c r="I24" s="76">
        <f t="shared" si="4"/>
        <v>271387161</v>
      </c>
      <c r="J24" s="76">
        <f t="shared" si="4"/>
        <v>41872668</v>
      </c>
      <c r="K24" s="76">
        <f t="shared" si="4"/>
        <v>33925163</v>
      </c>
      <c r="L24" s="76">
        <f t="shared" si="4"/>
        <v>146294786</v>
      </c>
      <c r="M24" s="76">
        <f t="shared" si="4"/>
        <v>222092617</v>
      </c>
      <c r="N24" s="76">
        <f t="shared" si="4"/>
        <v>27325162</v>
      </c>
      <c r="O24" s="76">
        <f t="shared" si="4"/>
        <v>50409753</v>
      </c>
      <c r="P24" s="76">
        <f t="shared" si="4"/>
        <v>99524719</v>
      </c>
      <c r="Q24" s="76">
        <f t="shared" si="4"/>
        <v>177259634</v>
      </c>
      <c r="R24" s="76">
        <f t="shared" si="4"/>
        <v>28483116</v>
      </c>
      <c r="S24" s="76">
        <f t="shared" si="4"/>
        <v>48648963</v>
      </c>
      <c r="T24" s="76">
        <f t="shared" si="4"/>
        <v>70597748</v>
      </c>
      <c r="U24" s="76">
        <f t="shared" si="4"/>
        <v>147729827</v>
      </c>
      <c r="V24" s="76">
        <f t="shared" si="4"/>
        <v>818469239</v>
      </c>
      <c r="W24" s="76">
        <f t="shared" si="4"/>
        <v>118101456</v>
      </c>
      <c r="X24" s="76">
        <f t="shared" si="4"/>
        <v>700367783</v>
      </c>
      <c r="Y24" s="77">
        <f>+IF(W24&lt;&gt;0,(X24/W24)*100,0)</f>
        <v>593.0221410648824</v>
      </c>
      <c r="Z24" s="78">
        <f t="shared" si="4"/>
        <v>138100930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134043706</v>
      </c>
      <c r="C27" s="21">
        <v>0</v>
      </c>
      <c r="D27" s="98">
        <v>133363002</v>
      </c>
      <c r="E27" s="99">
        <v>153363000</v>
      </c>
      <c r="F27" s="99">
        <v>9529387</v>
      </c>
      <c r="G27" s="99">
        <v>3410141</v>
      </c>
      <c r="H27" s="99">
        <v>5151288</v>
      </c>
      <c r="I27" s="99">
        <v>18090816</v>
      </c>
      <c r="J27" s="99">
        <v>31494737</v>
      </c>
      <c r="K27" s="99">
        <v>6839637</v>
      </c>
      <c r="L27" s="99">
        <v>18668046</v>
      </c>
      <c r="M27" s="99">
        <v>57002420</v>
      </c>
      <c r="N27" s="99">
        <v>10254996</v>
      </c>
      <c r="O27" s="99">
        <v>7821234</v>
      </c>
      <c r="P27" s="99">
        <v>10569769</v>
      </c>
      <c r="Q27" s="99">
        <v>28645999</v>
      </c>
      <c r="R27" s="99">
        <v>12184218</v>
      </c>
      <c r="S27" s="99">
        <v>17595711</v>
      </c>
      <c r="T27" s="99">
        <v>10571607</v>
      </c>
      <c r="U27" s="99">
        <v>40351536</v>
      </c>
      <c r="V27" s="99">
        <v>144090771</v>
      </c>
      <c r="W27" s="99">
        <v>153363000</v>
      </c>
      <c r="X27" s="99">
        <v>-9272229</v>
      </c>
      <c r="Y27" s="100">
        <v>-6.05</v>
      </c>
      <c r="Z27" s="101">
        <v>153363000</v>
      </c>
    </row>
    <row r="28" spans="1:26" ht="13.5">
      <c r="A28" s="102" t="s">
        <v>44</v>
      </c>
      <c r="B28" s="18">
        <v>117246706</v>
      </c>
      <c r="C28" s="18">
        <v>0</v>
      </c>
      <c r="D28" s="58">
        <v>113363002</v>
      </c>
      <c r="E28" s="59">
        <v>113363000</v>
      </c>
      <c r="F28" s="59">
        <v>9199232</v>
      </c>
      <c r="G28" s="59">
        <v>3410141</v>
      </c>
      <c r="H28" s="59">
        <v>5106102</v>
      </c>
      <c r="I28" s="59">
        <v>17715475</v>
      </c>
      <c r="J28" s="59">
        <v>28506193</v>
      </c>
      <c r="K28" s="59">
        <v>6372408</v>
      </c>
      <c r="L28" s="59">
        <v>16032264</v>
      </c>
      <c r="M28" s="59">
        <v>50910865</v>
      </c>
      <c r="N28" s="59">
        <v>9938112</v>
      </c>
      <c r="O28" s="59">
        <v>7793382</v>
      </c>
      <c r="P28" s="59">
        <v>10236422</v>
      </c>
      <c r="Q28" s="59">
        <v>27967916</v>
      </c>
      <c r="R28" s="59">
        <v>12006760</v>
      </c>
      <c r="S28" s="59">
        <v>17188528</v>
      </c>
      <c r="T28" s="59">
        <v>10571607</v>
      </c>
      <c r="U28" s="59">
        <v>39766895</v>
      </c>
      <c r="V28" s="59">
        <v>136361151</v>
      </c>
      <c r="W28" s="59">
        <v>113363000</v>
      </c>
      <c r="X28" s="59">
        <v>22998151</v>
      </c>
      <c r="Y28" s="60">
        <v>20.29</v>
      </c>
      <c r="Z28" s="61">
        <v>113363000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16797000</v>
      </c>
      <c r="C31" s="18">
        <v>0</v>
      </c>
      <c r="D31" s="58">
        <v>20000000</v>
      </c>
      <c r="E31" s="59">
        <v>40000000</v>
      </c>
      <c r="F31" s="59">
        <v>330155</v>
      </c>
      <c r="G31" s="59">
        <v>0</v>
      </c>
      <c r="H31" s="59">
        <v>45186</v>
      </c>
      <c r="I31" s="59">
        <v>375341</v>
      </c>
      <c r="J31" s="59">
        <v>2988544</v>
      </c>
      <c r="K31" s="59">
        <v>467229</v>
      </c>
      <c r="L31" s="59">
        <v>2635782</v>
      </c>
      <c r="M31" s="59">
        <v>6091555</v>
      </c>
      <c r="N31" s="59">
        <v>316884</v>
      </c>
      <c r="O31" s="59">
        <v>27852</v>
      </c>
      <c r="P31" s="59">
        <v>333347</v>
      </c>
      <c r="Q31" s="59">
        <v>678083</v>
      </c>
      <c r="R31" s="59">
        <v>177458</v>
      </c>
      <c r="S31" s="59">
        <v>407183</v>
      </c>
      <c r="T31" s="59">
        <v>0</v>
      </c>
      <c r="U31" s="59">
        <v>584641</v>
      </c>
      <c r="V31" s="59">
        <v>7729620</v>
      </c>
      <c r="W31" s="59">
        <v>40000000</v>
      </c>
      <c r="X31" s="59">
        <v>-32270380</v>
      </c>
      <c r="Y31" s="60">
        <v>-80.68</v>
      </c>
      <c r="Z31" s="61">
        <v>40000000</v>
      </c>
    </row>
    <row r="32" spans="1:26" ht="13.5">
      <c r="A32" s="69" t="s">
        <v>50</v>
      </c>
      <c r="B32" s="21">
        <f>SUM(B28:B31)</f>
        <v>134043706</v>
      </c>
      <c r="C32" s="21">
        <f>SUM(C28:C31)</f>
        <v>0</v>
      </c>
      <c r="D32" s="98">
        <f aca="true" t="shared" si="5" ref="D32:Z32">SUM(D28:D31)</f>
        <v>133363002</v>
      </c>
      <c r="E32" s="99">
        <f t="shared" si="5"/>
        <v>153363000</v>
      </c>
      <c r="F32" s="99">
        <f t="shared" si="5"/>
        <v>9529387</v>
      </c>
      <c r="G32" s="99">
        <f t="shared" si="5"/>
        <v>3410141</v>
      </c>
      <c r="H32" s="99">
        <f t="shared" si="5"/>
        <v>5151288</v>
      </c>
      <c r="I32" s="99">
        <f t="shared" si="5"/>
        <v>18090816</v>
      </c>
      <c r="J32" s="99">
        <f t="shared" si="5"/>
        <v>31494737</v>
      </c>
      <c r="K32" s="99">
        <f t="shared" si="5"/>
        <v>6839637</v>
      </c>
      <c r="L32" s="99">
        <f t="shared" si="5"/>
        <v>18668046</v>
      </c>
      <c r="M32" s="99">
        <f t="shared" si="5"/>
        <v>57002420</v>
      </c>
      <c r="N32" s="99">
        <f t="shared" si="5"/>
        <v>10254996</v>
      </c>
      <c r="O32" s="99">
        <f t="shared" si="5"/>
        <v>7821234</v>
      </c>
      <c r="P32" s="99">
        <f t="shared" si="5"/>
        <v>10569769</v>
      </c>
      <c r="Q32" s="99">
        <f t="shared" si="5"/>
        <v>28645999</v>
      </c>
      <c r="R32" s="99">
        <f t="shared" si="5"/>
        <v>12184218</v>
      </c>
      <c r="S32" s="99">
        <f t="shared" si="5"/>
        <v>17595711</v>
      </c>
      <c r="T32" s="99">
        <f t="shared" si="5"/>
        <v>10571607</v>
      </c>
      <c r="U32" s="99">
        <f t="shared" si="5"/>
        <v>40351536</v>
      </c>
      <c r="V32" s="99">
        <f t="shared" si="5"/>
        <v>144090771</v>
      </c>
      <c r="W32" s="99">
        <f t="shared" si="5"/>
        <v>153363000</v>
      </c>
      <c r="X32" s="99">
        <f t="shared" si="5"/>
        <v>-9272229</v>
      </c>
      <c r="Y32" s="100">
        <f>+IF(W32&lt;&gt;0,(X32/W32)*100,0)</f>
        <v>-6.045936112360869</v>
      </c>
      <c r="Z32" s="101">
        <f t="shared" si="5"/>
        <v>153363000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904128073</v>
      </c>
      <c r="C35" s="18">
        <v>0</v>
      </c>
      <c r="D35" s="58">
        <v>2735000000</v>
      </c>
      <c r="E35" s="59">
        <v>2735000000</v>
      </c>
      <c r="F35" s="59">
        <v>95262306</v>
      </c>
      <c r="G35" s="59">
        <v>136841496</v>
      </c>
      <c r="H35" s="59">
        <v>177744238</v>
      </c>
      <c r="I35" s="59">
        <v>177744238</v>
      </c>
      <c r="J35" s="59">
        <v>216053561</v>
      </c>
      <c r="K35" s="59">
        <v>223694455</v>
      </c>
      <c r="L35" s="59">
        <v>289979225</v>
      </c>
      <c r="M35" s="59">
        <v>289979225</v>
      </c>
      <c r="N35" s="59">
        <v>477680921</v>
      </c>
      <c r="O35" s="59">
        <v>378428057</v>
      </c>
      <c r="P35" s="59">
        <v>466879784</v>
      </c>
      <c r="Q35" s="59">
        <v>466879784</v>
      </c>
      <c r="R35" s="59">
        <v>992146452</v>
      </c>
      <c r="S35" s="59">
        <v>1070819067</v>
      </c>
      <c r="T35" s="59">
        <v>1108300089</v>
      </c>
      <c r="U35" s="59">
        <v>1108300089</v>
      </c>
      <c r="V35" s="59">
        <v>1108300089</v>
      </c>
      <c r="W35" s="59">
        <v>2735000000</v>
      </c>
      <c r="X35" s="59">
        <v>-1626699911</v>
      </c>
      <c r="Y35" s="60">
        <v>-59.48</v>
      </c>
      <c r="Z35" s="61">
        <v>2735000000</v>
      </c>
    </row>
    <row r="36" spans="1:26" ht="13.5">
      <c r="A36" s="57" t="s">
        <v>53</v>
      </c>
      <c r="B36" s="18">
        <v>5260597871</v>
      </c>
      <c r="C36" s="18">
        <v>0</v>
      </c>
      <c r="D36" s="58">
        <v>5488322000</v>
      </c>
      <c r="E36" s="59">
        <v>5488322000</v>
      </c>
      <c r="F36" s="59">
        <v>0</v>
      </c>
      <c r="G36" s="59">
        <v>48107250</v>
      </c>
      <c r="H36" s="59">
        <v>34401023</v>
      </c>
      <c r="I36" s="59">
        <v>34401023</v>
      </c>
      <c r="J36" s="59">
        <v>18159648</v>
      </c>
      <c r="K36" s="59">
        <v>8814896</v>
      </c>
      <c r="L36" s="59">
        <v>-8140498</v>
      </c>
      <c r="M36" s="59">
        <v>-8140498</v>
      </c>
      <c r="N36" s="59">
        <v>31906901</v>
      </c>
      <c r="O36" s="59">
        <v>13101678</v>
      </c>
      <c r="P36" s="59">
        <v>-1898322</v>
      </c>
      <c r="Q36" s="59">
        <v>-1898322</v>
      </c>
      <c r="R36" s="59">
        <v>5304139014</v>
      </c>
      <c r="S36" s="59">
        <v>5275540888</v>
      </c>
      <c r="T36" s="59">
        <v>5262040888</v>
      </c>
      <c r="U36" s="59">
        <v>5262040888</v>
      </c>
      <c r="V36" s="59">
        <v>5262040888</v>
      </c>
      <c r="W36" s="59">
        <v>5488322000</v>
      </c>
      <c r="X36" s="59">
        <v>-226281112</v>
      </c>
      <c r="Y36" s="60">
        <v>-4.12</v>
      </c>
      <c r="Z36" s="61">
        <v>5488322000</v>
      </c>
    </row>
    <row r="37" spans="1:26" ht="13.5">
      <c r="A37" s="57" t="s">
        <v>54</v>
      </c>
      <c r="B37" s="18">
        <v>2732670558</v>
      </c>
      <c r="C37" s="18">
        <v>0</v>
      </c>
      <c r="D37" s="58">
        <v>1930000000</v>
      </c>
      <c r="E37" s="59">
        <v>1930000000</v>
      </c>
      <c r="F37" s="59">
        <v>-51268180</v>
      </c>
      <c r="G37" s="59">
        <v>-1256718</v>
      </c>
      <c r="H37" s="59">
        <v>35875799</v>
      </c>
      <c r="I37" s="59">
        <v>35875799</v>
      </c>
      <c r="J37" s="59">
        <v>-17883392</v>
      </c>
      <c r="K37" s="59">
        <v>-36296622</v>
      </c>
      <c r="L37" s="59">
        <v>-80895015</v>
      </c>
      <c r="M37" s="59">
        <v>-80895015</v>
      </c>
      <c r="N37" s="59">
        <v>-39945065</v>
      </c>
      <c r="O37" s="59">
        <v>-37334716</v>
      </c>
      <c r="P37" s="59">
        <v>-14346314</v>
      </c>
      <c r="Q37" s="59">
        <v>-14346314</v>
      </c>
      <c r="R37" s="59">
        <v>2330064566</v>
      </c>
      <c r="S37" s="59">
        <v>2340621352</v>
      </c>
      <c r="T37" s="59">
        <v>2295671412</v>
      </c>
      <c r="U37" s="59">
        <v>2295671412</v>
      </c>
      <c r="V37" s="59">
        <v>2295671412</v>
      </c>
      <c r="W37" s="59">
        <v>1930000000</v>
      </c>
      <c r="X37" s="59">
        <v>365671412</v>
      </c>
      <c r="Y37" s="60">
        <v>18.95</v>
      </c>
      <c r="Z37" s="61">
        <v>1930000000</v>
      </c>
    </row>
    <row r="38" spans="1:26" ht="13.5">
      <c r="A38" s="57" t="s">
        <v>55</v>
      </c>
      <c r="B38" s="18">
        <v>455422190</v>
      </c>
      <c r="C38" s="18">
        <v>0</v>
      </c>
      <c r="D38" s="58">
        <v>320000000</v>
      </c>
      <c r="E38" s="59">
        <v>320000000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418308378</v>
      </c>
      <c r="S38" s="59">
        <v>418308378</v>
      </c>
      <c r="T38" s="59">
        <v>418308378</v>
      </c>
      <c r="U38" s="59">
        <v>418308378</v>
      </c>
      <c r="V38" s="59">
        <v>418308378</v>
      </c>
      <c r="W38" s="59">
        <v>320000000</v>
      </c>
      <c r="X38" s="59">
        <v>98308378</v>
      </c>
      <c r="Y38" s="60">
        <v>30.72</v>
      </c>
      <c r="Z38" s="61">
        <v>320000000</v>
      </c>
    </row>
    <row r="39" spans="1:26" ht="13.5">
      <c r="A39" s="57" t="s">
        <v>56</v>
      </c>
      <c r="B39" s="18">
        <v>2976633196</v>
      </c>
      <c r="C39" s="18">
        <v>0</v>
      </c>
      <c r="D39" s="58">
        <v>5973322000</v>
      </c>
      <c r="E39" s="59">
        <v>5973322000</v>
      </c>
      <c r="F39" s="59">
        <v>146530486</v>
      </c>
      <c r="G39" s="59">
        <v>186205464</v>
      </c>
      <c r="H39" s="59">
        <v>176269462</v>
      </c>
      <c r="I39" s="59">
        <v>176269462</v>
      </c>
      <c r="J39" s="59">
        <v>252096601</v>
      </c>
      <c r="K39" s="59">
        <v>268805973</v>
      </c>
      <c r="L39" s="59">
        <v>362733742</v>
      </c>
      <c r="M39" s="59">
        <v>362733742</v>
      </c>
      <c r="N39" s="59">
        <v>549532887</v>
      </c>
      <c r="O39" s="59">
        <v>428864451</v>
      </c>
      <c r="P39" s="59">
        <v>479327776</v>
      </c>
      <c r="Q39" s="59">
        <v>479327776</v>
      </c>
      <c r="R39" s="59">
        <v>3547912522</v>
      </c>
      <c r="S39" s="59">
        <v>3587430225</v>
      </c>
      <c r="T39" s="59">
        <v>3656361187</v>
      </c>
      <c r="U39" s="59">
        <v>3656361187</v>
      </c>
      <c r="V39" s="59">
        <v>3656361187</v>
      </c>
      <c r="W39" s="59">
        <v>5973322000</v>
      </c>
      <c r="X39" s="59">
        <v>-2316960813</v>
      </c>
      <c r="Y39" s="60">
        <v>-38.79</v>
      </c>
      <c r="Z39" s="61">
        <v>5973322000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96076115</v>
      </c>
      <c r="C42" s="18">
        <v>0</v>
      </c>
      <c r="D42" s="58">
        <v>91880058</v>
      </c>
      <c r="E42" s="59">
        <v>1839838475</v>
      </c>
      <c r="F42" s="59">
        <v>90199674</v>
      </c>
      <c r="G42" s="59">
        <v>-8684180</v>
      </c>
      <c r="H42" s="59">
        <v>-4941215</v>
      </c>
      <c r="I42" s="59">
        <v>76574279</v>
      </c>
      <c r="J42" s="59">
        <v>5149306</v>
      </c>
      <c r="K42" s="59">
        <v>-9881455</v>
      </c>
      <c r="L42" s="59">
        <v>68853173</v>
      </c>
      <c r="M42" s="59">
        <v>64121024</v>
      </c>
      <c r="N42" s="59">
        <v>-23908694</v>
      </c>
      <c r="O42" s="59">
        <v>-20380388</v>
      </c>
      <c r="P42" s="59">
        <v>64365278</v>
      </c>
      <c r="Q42" s="59">
        <v>20076196</v>
      </c>
      <c r="R42" s="59">
        <v>-29402002</v>
      </c>
      <c r="S42" s="59">
        <v>-25723641</v>
      </c>
      <c r="T42" s="59">
        <v>19849200</v>
      </c>
      <c r="U42" s="59">
        <v>-35276443</v>
      </c>
      <c r="V42" s="59">
        <v>125495056</v>
      </c>
      <c r="W42" s="59">
        <v>1839838475</v>
      </c>
      <c r="X42" s="59">
        <v>-1714343419</v>
      </c>
      <c r="Y42" s="60">
        <v>-93.18</v>
      </c>
      <c r="Z42" s="61">
        <v>1839838475</v>
      </c>
    </row>
    <row r="43" spans="1:26" ht="13.5">
      <c r="A43" s="57" t="s">
        <v>59</v>
      </c>
      <c r="B43" s="18">
        <v>-74277504</v>
      </c>
      <c r="C43" s="18">
        <v>0</v>
      </c>
      <c r="D43" s="58">
        <v>209620004</v>
      </c>
      <c r="E43" s="59">
        <v>362829638</v>
      </c>
      <c r="F43" s="59">
        <v>-9529387</v>
      </c>
      <c r="G43" s="59">
        <v>-3410141</v>
      </c>
      <c r="H43" s="59">
        <v>-5151288</v>
      </c>
      <c r="I43" s="59">
        <v>-18090816</v>
      </c>
      <c r="J43" s="59">
        <v>-31494737</v>
      </c>
      <c r="K43" s="59">
        <v>-6839637</v>
      </c>
      <c r="L43" s="59">
        <v>-18668046</v>
      </c>
      <c r="M43" s="59">
        <v>-57002420</v>
      </c>
      <c r="N43" s="59">
        <v>-10254995</v>
      </c>
      <c r="O43" s="59">
        <v>-7821234</v>
      </c>
      <c r="P43" s="59">
        <v>-10569769</v>
      </c>
      <c r="Q43" s="59">
        <v>-28645998</v>
      </c>
      <c r="R43" s="59">
        <v>-12184218</v>
      </c>
      <c r="S43" s="59">
        <v>-17595711</v>
      </c>
      <c r="T43" s="59">
        <v>-10571607</v>
      </c>
      <c r="U43" s="59">
        <v>-40351536</v>
      </c>
      <c r="V43" s="59">
        <v>-144090770</v>
      </c>
      <c r="W43" s="59">
        <v>362829638</v>
      </c>
      <c r="X43" s="59">
        <v>-506920408</v>
      </c>
      <c r="Y43" s="60">
        <v>-139.71</v>
      </c>
      <c r="Z43" s="61">
        <v>362829638</v>
      </c>
    </row>
    <row r="44" spans="1:26" ht="13.5">
      <c r="A44" s="57" t="s">
        <v>60</v>
      </c>
      <c r="B44" s="18">
        <v>-12848525</v>
      </c>
      <c r="C44" s="18">
        <v>0</v>
      </c>
      <c r="D44" s="58">
        <v>25000000</v>
      </c>
      <c r="E44" s="59">
        <v>25000000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25000000</v>
      </c>
      <c r="X44" s="59">
        <v>-25000000</v>
      </c>
      <c r="Y44" s="60">
        <v>-100</v>
      </c>
      <c r="Z44" s="61">
        <v>25000000</v>
      </c>
    </row>
    <row r="45" spans="1:26" ht="13.5">
      <c r="A45" s="69" t="s">
        <v>61</v>
      </c>
      <c r="B45" s="21">
        <v>8916846</v>
      </c>
      <c r="C45" s="21">
        <v>0</v>
      </c>
      <c r="D45" s="98">
        <v>4176062</v>
      </c>
      <c r="E45" s="99">
        <v>1905344113</v>
      </c>
      <c r="F45" s="99">
        <v>403003200</v>
      </c>
      <c r="G45" s="99">
        <v>390908879</v>
      </c>
      <c r="H45" s="99">
        <v>380816376</v>
      </c>
      <c r="I45" s="99">
        <v>380816376</v>
      </c>
      <c r="J45" s="99">
        <v>354470945</v>
      </c>
      <c r="K45" s="99">
        <v>337749853</v>
      </c>
      <c r="L45" s="99">
        <v>387934980</v>
      </c>
      <c r="M45" s="99">
        <v>387934980</v>
      </c>
      <c r="N45" s="99">
        <v>353771291</v>
      </c>
      <c r="O45" s="99">
        <v>325569669</v>
      </c>
      <c r="P45" s="99">
        <v>379365178</v>
      </c>
      <c r="Q45" s="99">
        <v>353771291</v>
      </c>
      <c r="R45" s="99">
        <v>337778958</v>
      </c>
      <c r="S45" s="99">
        <v>294459606</v>
      </c>
      <c r="T45" s="99">
        <v>303737199</v>
      </c>
      <c r="U45" s="99">
        <v>303737199</v>
      </c>
      <c r="V45" s="99">
        <v>303737199</v>
      </c>
      <c r="W45" s="99">
        <v>1905344113</v>
      </c>
      <c r="X45" s="99">
        <v>-1601606914</v>
      </c>
      <c r="Y45" s="100">
        <v>-84.06</v>
      </c>
      <c r="Z45" s="101">
        <v>1905344113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133481835</v>
      </c>
      <c r="C49" s="51">
        <v>0</v>
      </c>
      <c r="D49" s="128">
        <v>85485207</v>
      </c>
      <c r="E49" s="53">
        <v>70493370</v>
      </c>
      <c r="F49" s="53">
        <v>0</v>
      </c>
      <c r="G49" s="53">
        <v>0</v>
      </c>
      <c r="H49" s="53">
        <v>0</v>
      </c>
      <c r="I49" s="53">
        <v>60837285</v>
      </c>
      <c r="J49" s="53">
        <v>0</v>
      </c>
      <c r="K49" s="53">
        <v>0</v>
      </c>
      <c r="L49" s="53">
        <v>0</v>
      </c>
      <c r="M49" s="53">
        <v>52920768</v>
      </c>
      <c r="N49" s="53">
        <v>0</v>
      </c>
      <c r="O49" s="53">
        <v>0</v>
      </c>
      <c r="P49" s="53">
        <v>0</v>
      </c>
      <c r="Q49" s="53">
        <v>56218909</v>
      </c>
      <c r="R49" s="53">
        <v>0</v>
      </c>
      <c r="S49" s="53">
        <v>0</v>
      </c>
      <c r="T49" s="53">
        <v>0</v>
      </c>
      <c r="U49" s="53">
        <v>372806897</v>
      </c>
      <c r="V49" s="53">
        <v>1564164606</v>
      </c>
      <c r="W49" s="53">
        <v>2396408877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167682604</v>
      </c>
      <c r="C51" s="51">
        <v>0</v>
      </c>
      <c r="D51" s="128">
        <v>62090810</v>
      </c>
      <c r="E51" s="53">
        <v>106105648</v>
      </c>
      <c r="F51" s="53">
        <v>0</v>
      </c>
      <c r="G51" s="53">
        <v>0</v>
      </c>
      <c r="H51" s="53">
        <v>0</v>
      </c>
      <c r="I51" s="53">
        <v>101548837</v>
      </c>
      <c r="J51" s="53">
        <v>0</v>
      </c>
      <c r="K51" s="53">
        <v>0</v>
      </c>
      <c r="L51" s="53">
        <v>0</v>
      </c>
      <c r="M51" s="53">
        <v>2895005982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3332433881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64.20352862260007</v>
      </c>
      <c r="C58" s="5">
        <f>IF(C67=0,0,+(C76/C67)*100)</f>
        <v>0</v>
      </c>
      <c r="D58" s="6">
        <f aca="true" t="shared" si="6" ref="D58:Z58">IF(D67=0,0,+(D76/D67)*100)</f>
        <v>88.9143364021968</v>
      </c>
      <c r="E58" s="7">
        <f t="shared" si="6"/>
        <v>88.9143364021968</v>
      </c>
      <c r="F58" s="7">
        <f t="shared" si="6"/>
        <v>47.28715052644105</v>
      </c>
      <c r="G58" s="7">
        <f t="shared" si="6"/>
        <v>49.01612513809439</v>
      </c>
      <c r="H58" s="7">
        <f t="shared" si="6"/>
        <v>66.5154273097938</v>
      </c>
      <c r="I58" s="7">
        <f t="shared" si="6"/>
        <v>54.46889043165063</v>
      </c>
      <c r="J58" s="7">
        <f t="shared" si="6"/>
        <v>72.5475422371058</v>
      </c>
      <c r="K58" s="7">
        <f t="shared" si="6"/>
        <v>66.50332204544668</v>
      </c>
      <c r="L58" s="7">
        <f t="shared" si="6"/>
        <v>41.50406598095003</v>
      </c>
      <c r="M58" s="7">
        <f t="shared" si="6"/>
        <v>60.1593586906459</v>
      </c>
      <c r="N58" s="7">
        <f t="shared" si="6"/>
        <v>59.77764591932959</v>
      </c>
      <c r="O58" s="7">
        <f t="shared" si="6"/>
        <v>50.00054678356777</v>
      </c>
      <c r="P58" s="7">
        <f t="shared" si="6"/>
        <v>68.20072542529748</v>
      </c>
      <c r="Q58" s="7">
        <f t="shared" si="6"/>
        <v>58.610474916705066</v>
      </c>
      <c r="R58" s="7">
        <f t="shared" si="6"/>
        <v>51.290058165673734</v>
      </c>
      <c r="S58" s="7">
        <f t="shared" si="6"/>
        <v>49.71706094835089</v>
      </c>
      <c r="T58" s="7">
        <f t="shared" si="6"/>
        <v>63.36510713860246</v>
      </c>
      <c r="U58" s="7">
        <f t="shared" si="6"/>
        <v>54.86798679519386</v>
      </c>
      <c r="V58" s="7">
        <f t="shared" si="6"/>
        <v>56.95030586316114</v>
      </c>
      <c r="W58" s="7">
        <f t="shared" si="6"/>
        <v>88.9143364021968</v>
      </c>
      <c r="X58" s="7">
        <f t="shared" si="6"/>
        <v>0</v>
      </c>
      <c r="Y58" s="7">
        <f t="shared" si="6"/>
        <v>0</v>
      </c>
      <c r="Z58" s="8">
        <f t="shared" si="6"/>
        <v>88.9143364021968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89.99999985123821</v>
      </c>
      <c r="E59" s="10">
        <f t="shared" si="7"/>
        <v>89.99999985123821</v>
      </c>
      <c r="F59" s="10">
        <f t="shared" si="7"/>
        <v>51.08452961269807</v>
      </c>
      <c r="G59" s="10">
        <f t="shared" si="7"/>
        <v>92.94374498335291</v>
      </c>
      <c r="H59" s="10">
        <f t="shared" si="7"/>
        <v>119.02255383152898</v>
      </c>
      <c r="I59" s="10">
        <f t="shared" si="7"/>
        <v>82.64294770459622</v>
      </c>
      <c r="J59" s="10">
        <f t="shared" si="7"/>
        <v>118.52870468811724</v>
      </c>
      <c r="K59" s="10">
        <f t="shared" si="7"/>
        <v>119.417425665116</v>
      </c>
      <c r="L59" s="10">
        <f t="shared" si="7"/>
        <v>53.316819538497725</v>
      </c>
      <c r="M59" s="10">
        <f t="shared" si="7"/>
        <v>97.59272827702587</v>
      </c>
      <c r="N59" s="10">
        <f t="shared" si="7"/>
        <v>63.3098206121465</v>
      </c>
      <c r="O59" s="10">
        <f t="shared" si="7"/>
        <v>76.05933273623126</v>
      </c>
      <c r="P59" s="10">
        <f t="shared" si="7"/>
        <v>81.35911096320038</v>
      </c>
      <c r="Q59" s="10">
        <f t="shared" si="7"/>
        <v>73.59730366566296</v>
      </c>
      <c r="R59" s="10">
        <f t="shared" si="7"/>
        <v>34.99799434529836</v>
      </c>
      <c r="S59" s="10">
        <f t="shared" si="7"/>
        <v>69.198074450835</v>
      </c>
      <c r="T59" s="10">
        <f t="shared" si="7"/>
        <v>100.07360740986377</v>
      </c>
      <c r="U59" s="10">
        <f t="shared" si="7"/>
        <v>67.11315715678269</v>
      </c>
      <c r="V59" s="10">
        <f t="shared" si="7"/>
        <v>80.29202037829813</v>
      </c>
      <c r="W59" s="10">
        <f t="shared" si="7"/>
        <v>89.99999985123821</v>
      </c>
      <c r="X59" s="10">
        <f t="shared" si="7"/>
        <v>0</v>
      </c>
      <c r="Y59" s="10">
        <f t="shared" si="7"/>
        <v>0</v>
      </c>
      <c r="Z59" s="11">
        <f t="shared" si="7"/>
        <v>89.99999985123821</v>
      </c>
    </row>
    <row r="60" spans="1:26" ht="13.5">
      <c r="A60" s="37" t="s">
        <v>32</v>
      </c>
      <c r="B60" s="12">
        <f t="shared" si="7"/>
        <v>90.44211398322659</v>
      </c>
      <c r="C60" s="12">
        <f t="shared" si="7"/>
        <v>0</v>
      </c>
      <c r="D60" s="3">
        <f t="shared" si="7"/>
        <v>87.60984625643191</v>
      </c>
      <c r="E60" s="13">
        <f t="shared" si="7"/>
        <v>87.60984625643191</v>
      </c>
      <c r="F60" s="13">
        <f t="shared" si="7"/>
        <v>49.9998030165253</v>
      </c>
      <c r="G60" s="13">
        <f t="shared" si="7"/>
        <v>44.262184271749156</v>
      </c>
      <c r="H60" s="13">
        <f t="shared" si="7"/>
        <v>59.709052139249586</v>
      </c>
      <c r="I60" s="13">
        <f t="shared" si="7"/>
        <v>51.49537617420719</v>
      </c>
      <c r="J60" s="13">
        <f t="shared" si="7"/>
        <v>68.44041046898917</v>
      </c>
      <c r="K60" s="13">
        <f t="shared" si="7"/>
        <v>60.94664630833434</v>
      </c>
      <c r="L60" s="13">
        <f t="shared" si="7"/>
        <v>43.49693865200773</v>
      </c>
      <c r="M60" s="13">
        <f t="shared" si="7"/>
        <v>57.58968204757604</v>
      </c>
      <c r="N60" s="13">
        <f t="shared" si="7"/>
        <v>66.08345505647537</v>
      </c>
      <c r="O60" s="13">
        <f t="shared" si="7"/>
        <v>49.71664468958678</v>
      </c>
      <c r="P60" s="13">
        <f t="shared" si="7"/>
        <v>75.70813464146043</v>
      </c>
      <c r="Q60" s="13">
        <f t="shared" si="7"/>
        <v>62.428733837989384</v>
      </c>
      <c r="R60" s="13">
        <f t="shared" si="7"/>
        <v>62.10564504862715</v>
      </c>
      <c r="S60" s="13">
        <f t="shared" si="7"/>
        <v>50.74104285954915</v>
      </c>
      <c r="T60" s="13">
        <f t="shared" si="7"/>
        <v>63.37495310422838</v>
      </c>
      <c r="U60" s="13">
        <f t="shared" si="7"/>
        <v>58.25469064439649</v>
      </c>
      <c r="V60" s="13">
        <f t="shared" si="7"/>
        <v>57.23663122658347</v>
      </c>
      <c r="W60" s="13">
        <f t="shared" si="7"/>
        <v>87.60984625643191</v>
      </c>
      <c r="X60" s="13">
        <f t="shared" si="7"/>
        <v>0</v>
      </c>
      <c r="Y60" s="13">
        <f t="shared" si="7"/>
        <v>0</v>
      </c>
      <c r="Z60" s="14">
        <f t="shared" si="7"/>
        <v>87.60984625643191</v>
      </c>
    </row>
    <row r="61" spans="1:26" ht="13.5">
      <c r="A61" s="38" t="s">
        <v>106</v>
      </c>
      <c r="B61" s="12">
        <f t="shared" si="7"/>
        <v>117.54753103231998</v>
      </c>
      <c r="C61" s="12">
        <f t="shared" si="7"/>
        <v>0</v>
      </c>
      <c r="D61" s="3">
        <f t="shared" si="7"/>
        <v>90.00000003854734</v>
      </c>
      <c r="E61" s="13">
        <f t="shared" si="7"/>
        <v>90.00000003854734</v>
      </c>
      <c r="F61" s="13">
        <f t="shared" si="7"/>
        <v>65.59440989190644</v>
      </c>
      <c r="G61" s="13">
        <f t="shared" si="7"/>
        <v>59.736662885328805</v>
      </c>
      <c r="H61" s="13">
        <f t="shared" si="7"/>
        <v>73.49356394318683</v>
      </c>
      <c r="I61" s="13">
        <f t="shared" si="7"/>
        <v>66.57447750933972</v>
      </c>
      <c r="J61" s="13">
        <f t="shared" si="7"/>
        <v>110.0896607425303</v>
      </c>
      <c r="K61" s="13">
        <f t="shared" si="7"/>
        <v>99.53280839602655</v>
      </c>
      <c r="L61" s="13">
        <f t="shared" si="7"/>
        <v>60.510007618999495</v>
      </c>
      <c r="M61" s="13">
        <f t="shared" si="7"/>
        <v>89.53100529148738</v>
      </c>
      <c r="N61" s="13">
        <f t="shared" si="7"/>
        <v>107.64306844516429</v>
      </c>
      <c r="O61" s="13">
        <f t="shared" si="7"/>
        <v>69.68402916312594</v>
      </c>
      <c r="P61" s="13">
        <f t="shared" si="7"/>
        <v>159.52287012075433</v>
      </c>
      <c r="Q61" s="13">
        <f t="shared" si="7"/>
        <v>101.84413245541622</v>
      </c>
      <c r="R61" s="13">
        <f t="shared" si="7"/>
        <v>98.50418855952093</v>
      </c>
      <c r="S61" s="13">
        <f t="shared" si="7"/>
        <v>90.08093109214099</v>
      </c>
      <c r="T61" s="13">
        <f t="shared" si="7"/>
        <v>112.72393642770358</v>
      </c>
      <c r="U61" s="13">
        <f t="shared" si="7"/>
        <v>100.41344329763211</v>
      </c>
      <c r="V61" s="13">
        <f t="shared" si="7"/>
        <v>87.47980733808778</v>
      </c>
      <c r="W61" s="13">
        <f t="shared" si="7"/>
        <v>90.00000003854734</v>
      </c>
      <c r="X61" s="13">
        <f t="shared" si="7"/>
        <v>0</v>
      </c>
      <c r="Y61" s="13">
        <f t="shared" si="7"/>
        <v>0</v>
      </c>
      <c r="Z61" s="14">
        <f t="shared" si="7"/>
        <v>90.00000003854734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27.0165740554132</v>
      </c>
      <c r="G62" s="13">
        <f t="shared" si="7"/>
        <v>25.693299356949144</v>
      </c>
      <c r="H62" s="13">
        <f t="shared" si="7"/>
        <v>37.19410440793193</v>
      </c>
      <c r="I62" s="13">
        <f t="shared" si="7"/>
        <v>29.853202656437915</v>
      </c>
      <c r="J62" s="13">
        <f t="shared" si="7"/>
        <v>29.347355444863187</v>
      </c>
      <c r="K62" s="13">
        <f t="shared" si="7"/>
        <v>31.183608162142605</v>
      </c>
      <c r="L62" s="13">
        <f t="shared" si="7"/>
        <v>25.82386183759411</v>
      </c>
      <c r="M62" s="13">
        <f t="shared" si="7"/>
        <v>28.879251411205477</v>
      </c>
      <c r="N62" s="13">
        <f t="shared" si="7"/>
        <v>33.13786962503896</v>
      </c>
      <c r="O62" s="13">
        <f t="shared" si="7"/>
        <v>29.653639681028604</v>
      </c>
      <c r="P62" s="13">
        <f t="shared" si="7"/>
        <v>35.80230093955508</v>
      </c>
      <c r="Q62" s="13">
        <f t="shared" si="7"/>
        <v>32.741594429017</v>
      </c>
      <c r="R62" s="13">
        <f t="shared" si="7"/>
        <v>34.628732416711536</v>
      </c>
      <c r="S62" s="13">
        <f t="shared" si="7"/>
        <v>43.53393412311463</v>
      </c>
      <c r="T62" s="13">
        <f t="shared" si="7"/>
        <v>28.797166444824946</v>
      </c>
      <c r="U62" s="13">
        <f t="shared" si="7"/>
        <v>34.61976404057728</v>
      </c>
      <c r="V62" s="13">
        <f t="shared" si="7"/>
        <v>31.471431341666623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65.00000023280968</v>
      </c>
      <c r="E63" s="13">
        <f t="shared" si="7"/>
        <v>65.00000023280968</v>
      </c>
      <c r="F63" s="13">
        <f t="shared" si="7"/>
        <v>60.46664202012663</v>
      </c>
      <c r="G63" s="13">
        <f t="shared" si="7"/>
        <v>27.111177947755987</v>
      </c>
      <c r="H63" s="13">
        <f t="shared" si="7"/>
        <v>56.03713837396159</v>
      </c>
      <c r="I63" s="13">
        <f t="shared" si="7"/>
        <v>47.87311365935635</v>
      </c>
      <c r="J63" s="13">
        <f t="shared" si="7"/>
        <v>37.70795143063534</v>
      </c>
      <c r="K63" s="13">
        <f t="shared" si="7"/>
        <v>39.33992193071665</v>
      </c>
      <c r="L63" s="13">
        <f t="shared" si="7"/>
        <v>34.075728472631624</v>
      </c>
      <c r="M63" s="13">
        <f t="shared" si="7"/>
        <v>37.041476833121564</v>
      </c>
      <c r="N63" s="13">
        <f t="shared" si="7"/>
        <v>40.537911701242884</v>
      </c>
      <c r="O63" s="13">
        <f t="shared" si="7"/>
        <v>35.005257681131226</v>
      </c>
      <c r="P63" s="13">
        <f t="shared" si="7"/>
        <v>36.88904290728907</v>
      </c>
      <c r="Q63" s="13">
        <f t="shared" si="7"/>
        <v>37.44631989399683</v>
      </c>
      <c r="R63" s="13">
        <f t="shared" si="7"/>
        <v>33.78918474340832</v>
      </c>
      <c r="S63" s="13">
        <f t="shared" si="7"/>
        <v>18.75655833569854</v>
      </c>
      <c r="T63" s="13">
        <f t="shared" si="7"/>
        <v>35.73991040406779</v>
      </c>
      <c r="U63" s="13">
        <f t="shared" si="7"/>
        <v>26.844298561588904</v>
      </c>
      <c r="V63" s="13">
        <f t="shared" si="7"/>
        <v>36.32311140884987</v>
      </c>
      <c r="W63" s="13">
        <f t="shared" si="7"/>
        <v>65.00000023280968</v>
      </c>
      <c r="X63" s="13">
        <f t="shared" si="7"/>
        <v>0</v>
      </c>
      <c r="Y63" s="13">
        <f t="shared" si="7"/>
        <v>0</v>
      </c>
      <c r="Z63" s="14">
        <f t="shared" si="7"/>
        <v>65.00000023280968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64.99999937945682</v>
      </c>
      <c r="E64" s="13">
        <f t="shared" si="7"/>
        <v>64.99999937945682</v>
      </c>
      <c r="F64" s="13">
        <f t="shared" si="7"/>
        <v>34.51190341269442</v>
      </c>
      <c r="G64" s="13">
        <f t="shared" si="7"/>
        <v>30.390932350270983</v>
      </c>
      <c r="H64" s="13">
        <f t="shared" si="7"/>
        <v>38.213131403751184</v>
      </c>
      <c r="I64" s="13">
        <f t="shared" si="7"/>
        <v>34.3712227098507</v>
      </c>
      <c r="J64" s="13">
        <f t="shared" si="7"/>
        <v>33.765077220154396</v>
      </c>
      <c r="K64" s="13">
        <f t="shared" si="7"/>
        <v>35.40428614663122</v>
      </c>
      <c r="L64" s="13">
        <f t="shared" si="7"/>
        <v>30.012807479898484</v>
      </c>
      <c r="M64" s="13">
        <f t="shared" si="7"/>
        <v>33.06374964047621</v>
      </c>
      <c r="N64" s="13">
        <f t="shared" si="7"/>
        <v>35.068286397201526</v>
      </c>
      <c r="O64" s="13">
        <f t="shared" si="7"/>
        <v>32.29175955838163</v>
      </c>
      <c r="P64" s="13">
        <f t="shared" si="7"/>
        <v>34.569715843049</v>
      </c>
      <c r="Q64" s="13">
        <f t="shared" si="7"/>
        <v>33.965817471687046</v>
      </c>
      <c r="R64" s="13">
        <f t="shared" si="7"/>
        <v>31.310873810971003</v>
      </c>
      <c r="S64" s="13">
        <f t="shared" si="7"/>
        <v>17.102014754139933</v>
      </c>
      <c r="T64" s="13">
        <f t="shared" si="7"/>
        <v>32.54961273719958</v>
      </c>
      <c r="U64" s="13">
        <f t="shared" si="7"/>
        <v>24.424378624423507</v>
      </c>
      <c r="V64" s="13">
        <f t="shared" si="7"/>
        <v>30.764223738274012</v>
      </c>
      <c r="W64" s="13">
        <f t="shared" si="7"/>
        <v>64.99999937945682</v>
      </c>
      <c r="X64" s="13">
        <f t="shared" si="7"/>
        <v>0</v>
      </c>
      <c r="Y64" s="13">
        <f t="shared" si="7"/>
        <v>0</v>
      </c>
      <c r="Z64" s="14">
        <f t="shared" si="7"/>
        <v>64.99999937945682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6.38297108211862</v>
      </c>
      <c r="G66" s="16">
        <f t="shared" si="7"/>
        <v>7.036341070237347</v>
      </c>
      <c r="H66" s="16">
        <f t="shared" si="7"/>
        <v>28.225315350042646</v>
      </c>
      <c r="I66" s="16">
        <f t="shared" si="7"/>
        <v>14.499277571256902</v>
      </c>
      <c r="J66" s="16">
        <f t="shared" si="7"/>
        <v>17.759004544722696</v>
      </c>
      <c r="K66" s="16">
        <f t="shared" si="7"/>
        <v>10.601523187538662</v>
      </c>
      <c r="L66" s="16">
        <f t="shared" si="7"/>
        <v>4.266858184760433</v>
      </c>
      <c r="M66" s="16">
        <f t="shared" si="7"/>
        <v>10.792687910112123</v>
      </c>
      <c r="N66" s="16">
        <f t="shared" si="7"/>
        <v>6.0266922783643775</v>
      </c>
      <c r="O66" s="16">
        <f t="shared" si="7"/>
        <v>6.994567331527146</v>
      </c>
      <c r="P66" s="16">
        <f t="shared" si="7"/>
        <v>5.269606942003573</v>
      </c>
      <c r="Q66" s="16">
        <f t="shared" si="7"/>
        <v>6.090755155193475</v>
      </c>
      <c r="R66" s="16">
        <f t="shared" si="7"/>
        <v>7.839500225766649</v>
      </c>
      <c r="S66" s="16">
        <f t="shared" si="7"/>
        <v>8.261605345096589</v>
      </c>
      <c r="T66" s="16">
        <f t="shared" si="7"/>
        <v>5.723064835310476</v>
      </c>
      <c r="U66" s="16">
        <f t="shared" si="7"/>
        <v>7.211849452466058</v>
      </c>
      <c r="V66" s="16">
        <f t="shared" si="7"/>
        <v>9.415827280484079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1331635976</v>
      </c>
      <c r="C67" s="23"/>
      <c r="D67" s="24">
        <v>1519756003</v>
      </c>
      <c r="E67" s="25">
        <v>1519756003</v>
      </c>
      <c r="F67" s="25">
        <v>138705558</v>
      </c>
      <c r="G67" s="25">
        <v>140537029</v>
      </c>
      <c r="H67" s="25">
        <v>146304510</v>
      </c>
      <c r="I67" s="25">
        <v>425547097</v>
      </c>
      <c r="J67" s="25">
        <v>132254031</v>
      </c>
      <c r="K67" s="25">
        <v>130751372</v>
      </c>
      <c r="L67" s="25">
        <v>132287880</v>
      </c>
      <c r="M67" s="25">
        <v>395293283</v>
      </c>
      <c r="N67" s="25">
        <v>128302570</v>
      </c>
      <c r="O67" s="25">
        <v>139086111</v>
      </c>
      <c r="P67" s="25">
        <v>109253703</v>
      </c>
      <c r="Q67" s="25">
        <v>376642384</v>
      </c>
      <c r="R67" s="25">
        <v>116806865</v>
      </c>
      <c r="S67" s="25">
        <v>147162259</v>
      </c>
      <c r="T67" s="25">
        <v>138393769</v>
      </c>
      <c r="U67" s="25">
        <v>402362893</v>
      </c>
      <c r="V67" s="25">
        <v>1599845657</v>
      </c>
      <c r="W67" s="25">
        <v>1519756003</v>
      </c>
      <c r="X67" s="25"/>
      <c r="Y67" s="24"/>
      <c r="Z67" s="26">
        <v>1519756003</v>
      </c>
    </row>
    <row r="68" spans="1:26" ht="13.5" hidden="1">
      <c r="A68" s="36" t="s">
        <v>31</v>
      </c>
      <c r="B68" s="18">
        <v>262455047</v>
      </c>
      <c r="C68" s="18"/>
      <c r="D68" s="19">
        <v>201664697</v>
      </c>
      <c r="E68" s="20">
        <v>201664697</v>
      </c>
      <c r="F68" s="20">
        <v>33799031</v>
      </c>
      <c r="G68" s="20">
        <v>22313210</v>
      </c>
      <c r="H68" s="20">
        <v>23001901</v>
      </c>
      <c r="I68" s="20">
        <v>79114142</v>
      </c>
      <c r="J68" s="20">
        <v>22810159</v>
      </c>
      <c r="K68" s="20">
        <v>23038914</v>
      </c>
      <c r="L68" s="20">
        <v>22142296</v>
      </c>
      <c r="M68" s="20">
        <v>67991369</v>
      </c>
      <c r="N68" s="20">
        <v>22555875</v>
      </c>
      <c r="O68" s="20">
        <v>22765510</v>
      </c>
      <c r="P68" s="20">
        <v>22674337</v>
      </c>
      <c r="Q68" s="20">
        <v>67995722</v>
      </c>
      <c r="R68" s="20">
        <v>24184123</v>
      </c>
      <c r="S68" s="20">
        <v>22503710</v>
      </c>
      <c r="T68" s="20">
        <v>22140434</v>
      </c>
      <c r="U68" s="20">
        <v>68828267</v>
      </c>
      <c r="V68" s="20">
        <v>283929500</v>
      </c>
      <c r="W68" s="20">
        <v>201664697</v>
      </c>
      <c r="X68" s="20"/>
      <c r="Y68" s="19"/>
      <c r="Z68" s="22">
        <v>201664697</v>
      </c>
    </row>
    <row r="69" spans="1:26" ht="13.5" hidden="1">
      <c r="A69" s="37" t="s">
        <v>32</v>
      </c>
      <c r="B69" s="18">
        <v>945308825</v>
      </c>
      <c r="C69" s="18"/>
      <c r="D69" s="19">
        <v>1196987310</v>
      </c>
      <c r="E69" s="20">
        <v>1196987310</v>
      </c>
      <c r="F69" s="20">
        <v>95439478</v>
      </c>
      <c r="G69" s="20">
        <v>106991376</v>
      </c>
      <c r="H69" s="20">
        <v>111597521</v>
      </c>
      <c r="I69" s="20">
        <v>314028375</v>
      </c>
      <c r="J69" s="20">
        <v>97618288</v>
      </c>
      <c r="K69" s="20">
        <v>95386333</v>
      </c>
      <c r="L69" s="20">
        <v>97882861</v>
      </c>
      <c r="M69" s="20">
        <v>290887482</v>
      </c>
      <c r="N69" s="20">
        <v>93316958</v>
      </c>
      <c r="O69" s="20">
        <v>103207524</v>
      </c>
      <c r="P69" s="20">
        <v>73115933</v>
      </c>
      <c r="Q69" s="20">
        <v>269640415</v>
      </c>
      <c r="R69" s="20">
        <v>81423125</v>
      </c>
      <c r="S69" s="20">
        <v>111333439</v>
      </c>
      <c r="T69" s="20">
        <v>102136074</v>
      </c>
      <c r="U69" s="20">
        <v>294892638</v>
      </c>
      <c r="V69" s="20">
        <v>1169448910</v>
      </c>
      <c r="W69" s="20">
        <v>1196987310</v>
      </c>
      <c r="X69" s="20"/>
      <c r="Y69" s="19"/>
      <c r="Z69" s="22">
        <v>1196987310</v>
      </c>
    </row>
    <row r="70" spans="1:26" ht="13.5" hidden="1">
      <c r="A70" s="38" t="s">
        <v>106</v>
      </c>
      <c r="B70" s="18">
        <v>415683955</v>
      </c>
      <c r="C70" s="18"/>
      <c r="D70" s="19">
        <v>778263623</v>
      </c>
      <c r="E70" s="20">
        <v>778263623</v>
      </c>
      <c r="F70" s="20">
        <v>44130381</v>
      </c>
      <c r="G70" s="20">
        <v>56718021</v>
      </c>
      <c r="H70" s="20">
        <v>62302744</v>
      </c>
      <c r="I70" s="20">
        <v>163151146</v>
      </c>
      <c r="J70" s="20">
        <v>45486574</v>
      </c>
      <c r="K70" s="20">
        <v>39501352</v>
      </c>
      <c r="L70" s="20">
        <v>45836727</v>
      </c>
      <c r="M70" s="20">
        <v>130824653</v>
      </c>
      <c r="N70" s="20">
        <v>39776119</v>
      </c>
      <c r="O70" s="20">
        <v>49405952</v>
      </c>
      <c r="P70" s="20">
        <v>23548389</v>
      </c>
      <c r="Q70" s="20">
        <v>112730460</v>
      </c>
      <c r="R70" s="20">
        <v>35618928</v>
      </c>
      <c r="S70" s="20">
        <v>41655684</v>
      </c>
      <c r="T70" s="20">
        <v>40486881</v>
      </c>
      <c r="U70" s="20">
        <v>117761493</v>
      </c>
      <c r="V70" s="20">
        <v>524467752</v>
      </c>
      <c r="W70" s="20">
        <v>778263623</v>
      </c>
      <c r="X70" s="20"/>
      <c r="Y70" s="19"/>
      <c r="Z70" s="22">
        <v>778263623</v>
      </c>
    </row>
    <row r="71" spans="1:26" ht="13.5" hidden="1">
      <c r="A71" s="38" t="s">
        <v>107</v>
      </c>
      <c r="B71" s="18">
        <v>322440413</v>
      </c>
      <c r="C71" s="18"/>
      <c r="D71" s="19">
        <v>217345956</v>
      </c>
      <c r="E71" s="20">
        <v>217345956</v>
      </c>
      <c r="F71" s="20">
        <v>30426108</v>
      </c>
      <c r="G71" s="20">
        <v>29389433</v>
      </c>
      <c r="H71" s="20">
        <v>28411328</v>
      </c>
      <c r="I71" s="20">
        <v>88226869</v>
      </c>
      <c r="J71" s="20">
        <v>31192354</v>
      </c>
      <c r="K71" s="20">
        <v>34959399</v>
      </c>
      <c r="L71" s="20">
        <v>31145028</v>
      </c>
      <c r="M71" s="20">
        <v>97296781</v>
      </c>
      <c r="N71" s="20">
        <v>32653632</v>
      </c>
      <c r="O71" s="20">
        <v>32294808</v>
      </c>
      <c r="P71" s="20">
        <v>28354591</v>
      </c>
      <c r="Q71" s="20">
        <v>93303031</v>
      </c>
      <c r="R71" s="20">
        <v>24556911</v>
      </c>
      <c r="S71" s="20">
        <v>24978898</v>
      </c>
      <c r="T71" s="20">
        <v>38279544</v>
      </c>
      <c r="U71" s="20">
        <v>87815353</v>
      </c>
      <c r="V71" s="20">
        <v>366642034</v>
      </c>
      <c r="W71" s="20">
        <v>217345956</v>
      </c>
      <c r="X71" s="20"/>
      <c r="Y71" s="19"/>
      <c r="Z71" s="22">
        <v>217345956</v>
      </c>
    </row>
    <row r="72" spans="1:26" ht="13.5" hidden="1">
      <c r="A72" s="38" t="s">
        <v>108</v>
      </c>
      <c r="B72" s="18">
        <v>128256386</v>
      </c>
      <c r="C72" s="18"/>
      <c r="D72" s="19">
        <v>128860618</v>
      </c>
      <c r="E72" s="20">
        <v>128860618</v>
      </c>
      <c r="F72" s="20">
        <v>12888895</v>
      </c>
      <c r="G72" s="20">
        <v>12887142</v>
      </c>
      <c r="H72" s="20">
        <v>12891356</v>
      </c>
      <c r="I72" s="20">
        <v>38667393</v>
      </c>
      <c r="J72" s="20">
        <v>12935232</v>
      </c>
      <c r="K72" s="20">
        <v>12902898</v>
      </c>
      <c r="L72" s="20">
        <v>12906559</v>
      </c>
      <c r="M72" s="20">
        <v>38744689</v>
      </c>
      <c r="N72" s="20">
        <v>12895425</v>
      </c>
      <c r="O72" s="20">
        <v>13331923</v>
      </c>
      <c r="P72" s="20">
        <v>13141287</v>
      </c>
      <c r="Q72" s="20">
        <v>39368635</v>
      </c>
      <c r="R72" s="20">
        <v>13144561</v>
      </c>
      <c r="S72" s="20">
        <v>27150562</v>
      </c>
      <c r="T72" s="20">
        <v>14422753</v>
      </c>
      <c r="U72" s="20">
        <v>54717876</v>
      </c>
      <c r="V72" s="20">
        <v>171498593</v>
      </c>
      <c r="W72" s="20">
        <v>128860618</v>
      </c>
      <c r="X72" s="20"/>
      <c r="Y72" s="19"/>
      <c r="Z72" s="22">
        <v>128860618</v>
      </c>
    </row>
    <row r="73" spans="1:26" ht="13.5" hidden="1">
      <c r="A73" s="38" t="s">
        <v>109</v>
      </c>
      <c r="B73" s="18">
        <v>78928071</v>
      </c>
      <c r="C73" s="18"/>
      <c r="D73" s="19">
        <v>72517113</v>
      </c>
      <c r="E73" s="20">
        <v>72517113</v>
      </c>
      <c r="F73" s="20">
        <v>7994094</v>
      </c>
      <c r="G73" s="20">
        <v>7996780</v>
      </c>
      <c r="H73" s="20">
        <v>7992093</v>
      </c>
      <c r="I73" s="20">
        <v>23982967</v>
      </c>
      <c r="J73" s="20">
        <v>8004128</v>
      </c>
      <c r="K73" s="20">
        <v>8022684</v>
      </c>
      <c r="L73" s="20">
        <v>7994547</v>
      </c>
      <c r="M73" s="20">
        <v>24021359</v>
      </c>
      <c r="N73" s="20">
        <v>7991782</v>
      </c>
      <c r="O73" s="20">
        <v>8174841</v>
      </c>
      <c r="P73" s="20">
        <v>8071666</v>
      </c>
      <c r="Q73" s="20">
        <v>24238289</v>
      </c>
      <c r="R73" s="20">
        <v>8102725</v>
      </c>
      <c r="S73" s="20">
        <v>17548295</v>
      </c>
      <c r="T73" s="20">
        <v>8946896</v>
      </c>
      <c r="U73" s="20">
        <v>34597916</v>
      </c>
      <c r="V73" s="20">
        <v>106840531</v>
      </c>
      <c r="W73" s="20">
        <v>72517113</v>
      </c>
      <c r="X73" s="20"/>
      <c r="Y73" s="19"/>
      <c r="Z73" s="22">
        <v>72517113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123872104</v>
      </c>
      <c r="C75" s="27"/>
      <c r="D75" s="28">
        <v>121103996</v>
      </c>
      <c r="E75" s="29">
        <v>121103996</v>
      </c>
      <c r="F75" s="29">
        <v>9467049</v>
      </c>
      <c r="G75" s="29">
        <v>11232443</v>
      </c>
      <c r="H75" s="29">
        <v>11705088</v>
      </c>
      <c r="I75" s="29">
        <v>32404580</v>
      </c>
      <c r="J75" s="29">
        <v>11825584</v>
      </c>
      <c r="K75" s="29">
        <v>12326125</v>
      </c>
      <c r="L75" s="29">
        <v>12262723</v>
      </c>
      <c r="M75" s="29">
        <v>36414432</v>
      </c>
      <c r="N75" s="29">
        <v>12429737</v>
      </c>
      <c r="O75" s="29">
        <v>13113077</v>
      </c>
      <c r="P75" s="29">
        <v>13463433</v>
      </c>
      <c r="Q75" s="29">
        <v>39006247</v>
      </c>
      <c r="R75" s="29">
        <v>11199617</v>
      </c>
      <c r="S75" s="29">
        <v>13325110</v>
      </c>
      <c r="T75" s="29">
        <v>14117261</v>
      </c>
      <c r="U75" s="29">
        <v>38641988</v>
      </c>
      <c r="V75" s="29">
        <v>146467247</v>
      </c>
      <c r="W75" s="29">
        <v>121103996</v>
      </c>
      <c r="X75" s="29"/>
      <c r="Y75" s="28"/>
      <c r="Z75" s="30">
        <v>121103996</v>
      </c>
    </row>
    <row r="76" spans="1:26" ht="13.5" hidden="1">
      <c r="A76" s="41" t="s">
        <v>113</v>
      </c>
      <c r="B76" s="31">
        <v>854957285</v>
      </c>
      <c r="C76" s="31"/>
      <c r="D76" s="32">
        <v>1351280965</v>
      </c>
      <c r="E76" s="33">
        <v>1351280965</v>
      </c>
      <c r="F76" s="33">
        <v>65589906</v>
      </c>
      <c r="G76" s="33">
        <v>68885806</v>
      </c>
      <c r="H76" s="33">
        <v>97315070</v>
      </c>
      <c r="I76" s="33">
        <v>231790782</v>
      </c>
      <c r="J76" s="33">
        <v>95947049</v>
      </c>
      <c r="K76" s="33">
        <v>86954006</v>
      </c>
      <c r="L76" s="33">
        <v>54904849</v>
      </c>
      <c r="M76" s="33">
        <v>237805904</v>
      </c>
      <c r="N76" s="33">
        <v>76696256</v>
      </c>
      <c r="O76" s="33">
        <v>69543816</v>
      </c>
      <c r="P76" s="33">
        <v>74511818</v>
      </c>
      <c r="Q76" s="33">
        <v>220751890</v>
      </c>
      <c r="R76" s="33">
        <v>59910309</v>
      </c>
      <c r="S76" s="33">
        <v>73164750</v>
      </c>
      <c r="T76" s="33">
        <v>87693360</v>
      </c>
      <c r="U76" s="33">
        <v>220768419</v>
      </c>
      <c r="V76" s="33">
        <v>911116995</v>
      </c>
      <c r="W76" s="33">
        <v>1351280965</v>
      </c>
      <c r="X76" s="33"/>
      <c r="Y76" s="32"/>
      <c r="Z76" s="34">
        <v>1351280965</v>
      </c>
    </row>
    <row r="77" spans="1:26" ht="13.5" hidden="1">
      <c r="A77" s="36" t="s">
        <v>31</v>
      </c>
      <c r="B77" s="18"/>
      <c r="C77" s="18"/>
      <c r="D77" s="19">
        <v>181498227</v>
      </c>
      <c r="E77" s="20">
        <v>181498227</v>
      </c>
      <c r="F77" s="20">
        <v>17266076</v>
      </c>
      <c r="G77" s="20">
        <v>20738733</v>
      </c>
      <c r="H77" s="20">
        <v>27377450</v>
      </c>
      <c r="I77" s="20">
        <v>65382259</v>
      </c>
      <c r="J77" s="20">
        <v>27036586</v>
      </c>
      <c r="K77" s="20">
        <v>27512478</v>
      </c>
      <c r="L77" s="20">
        <v>11805568</v>
      </c>
      <c r="M77" s="20">
        <v>66354632</v>
      </c>
      <c r="N77" s="20">
        <v>14280084</v>
      </c>
      <c r="O77" s="20">
        <v>17315295</v>
      </c>
      <c r="P77" s="20">
        <v>18447639</v>
      </c>
      <c r="Q77" s="20">
        <v>50043018</v>
      </c>
      <c r="R77" s="20">
        <v>8463958</v>
      </c>
      <c r="S77" s="20">
        <v>15572134</v>
      </c>
      <c r="T77" s="20">
        <v>22156731</v>
      </c>
      <c r="U77" s="20">
        <v>46192823</v>
      </c>
      <c r="V77" s="20">
        <v>227972732</v>
      </c>
      <c r="W77" s="20">
        <v>181498227</v>
      </c>
      <c r="X77" s="20"/>
      <c r="Y77" s="19"/>
      <c r="Z77" s="22">
        <v>181498227</v>
      </c>
    </row>
    <row r="78" spans="1:26" ht="13.5" hidden="1">
      <c r="A78" s="37" t="s">
        <v>32</v>
      </c>
      <c r="B78" s="18">
        <v>854957285</v>
      </c>
      <c r="C78" s="18"/>
      <c r="D78" s="19">
        <v>1048678742</v>
      </c>
      <c r="E78" s="20">
        <v>1048678742</v>
      </c>
      <c r="F78" s="20">
        <v>47719551</v>
      </c>
      <c r="G78" s="20">
        <v>47356720</v>
      </c>
      <c r="H78" s="20">
        <v>66633822</v>
      </c>
      <c r="I78" s="20">
        <v>161710093</v>
      </c>
      <c r="J78" s="20">
        <v>66810357</v>
      </c>
      <c r="K78" s="20">
        <v>58134771</v>
      </c>
      <c r="L78" s="20">
        <v>42576048</v>
      </c>
      <c r="M78" s="20">
        <v>167521176</v>
      </c>
      <c r="N78" s="20">
        <v>61667070</v>
      </c>
      <c r="O78" s="20">
        <v>51311318</v>
      </c>
      <c r="P78" s="20">
        <v>55354709</v>
      </c>
      <c r="Q78" s="20">
        <v>168333097</v>
      </c>
      <c r="R78" s="20">
        <v>50568357</v>
      </c>
      <c r="S78" s="20">
        <v>56491748</v>
      </c>
      <c r="T78" s="20">
        <v>64728689</v>
      </c>
      <c r="U78" s="20">
        <v>171788794</v>
      </c>
      <c r="V78" s="20">
        <v>669353160</v>
      </c>
      <c r="W78" s="20">
        <v>1048678742</v>
      </c>
      <c r="X78" s="20"/>
      <c r="Y78" s="19"/>
      <c r="Z78" s="22">
        <v>1048678742</v>
      </c>
    </row>
    <row r="79" spans="1:26" ht="13.5" hidden="1">
      <c r="A79" s="38" t="s">
        <v>106</v>
      </c>
      <c r="B79" s="18">
        <v>488626226</v>
      </c>
      <c r="C79" s="18"/>
      <c r="D79" s="19">
        <v>700437261</v>
      </c>
      <c r="E79" s="20">
        <v>700437261</v>
      </c>
      <c r="F79" s="20">
        <v>28947063</v>
      </c>
      <c r="G79" s="20">
        <v>33881453</v>
      </c>
      <c r="H79" s="20">
        <v>45788507</v>
      </c>
      <c r="I79" s="20">
        <v>108617023</v>
      </c>
      <c r="J79" s="20">
        <v>50076015</v>
      </c>
      <c r="K79" s="20">
        <v>39316805</v>
      </c>
      <c r="L79" s="20">
        <v>27735807</v>
      </c>
      <c r="M79" s="20">
        <v>117128627</v>
      </c>
      <c r="N79" s="20">
        <v>42816235</v>
      </c>
      <c r="O79" s="20">
        <v>34428058</v>
      </c>
      <c r="P79" s="20">
        <v>37565066</v>
      </c>
      <c r="Q79" s="20">
        <v>114809359</v>
      </c>
      <c r="R79" s="20">
        <v>35086136</v>
      </c>
      <c r="S79" s="20">
        <v>37523828</v>
      </c>
      <c r="T79" s="20">
        <v>45638406</v>
      </c>
      <c r="U79" s="20">
        <v>118248370</v>
      </c>
      <c r="V79" s="20">
        <v>458803379</v>
      </c>
      <c r="W79" s="20">
        <v>700437261</v>
      </c>
      <c r="X79" s="20"/>
      <c r="Y79" s="19"/>
      <c r="Z79" s="22">
        <v>700437261</v>
      </c>
    </row>
    <row r="80" spans="1:26" ht="13.5" hidden="1">
      <c r="A80" s="38" t="s">
        <v>107</v>
      </c>
      <c r="B80" s="18">
        <v>322440413</v>
      </c>
      <c r="C80" s="18"/>
      <c r="D80" s="19">
        <v>217345956</v>
      </c>
      <c r="E80" s="20">
        <v>217345956</v>
      </c>
      <c r="F80" s="20">
        <v>8220092</v>
      </c>
      <c r="G80" s="20">
        <v>7551115</v>
      </c>
      <c r="H80" s="20">
        <v>10567339</v>
      </c>
      <c r="I80" s="20">
        <v>26338546</v>
      </c>
      <c r="J80" s="20">
        <v>9154131</v>
      </c>
      <c r="K80" s="20">
        <v>10901602</v>
      </c>
      <c r="L80" s="20">
        <v>8042849</v>
      </c>
      <c r="M80" s="20">
        <v>28098582</v>
      </c>
      <c r="N80" s="20">
        <v>10820718</v>
      </c>
      <c r="O80" s="20">
        <v>9576586</v>
      </c>
      <c r="P80" s="20">
        <v>10151596</v>
      </c>
      <c r="Q80" s="20">
        <v>30548900</v>
      </c>
      <c r="R80" s="20">
        <v>8503747</v>
      </c>
      <c r="S80" s="20">
        <v>10874297</v>
      </c>
      <c r="T80" s="20">
        <v>11023424</v>
      </c>
      <c r="U80" s="20">
        <v>30401468</v>
      </c>
      <c r="V80" s="20">
        <v>115387496</v>
      </c>
      <c r="W80" s="20">
        <v>217345956</v>
      </c>
      <c r="X80" s="20"/>
      <c r="Y80" s="19"/>
      <c r="Z80" s="22">
        <v>217345956</v>
      </c>
    </row>
    <row r="81" spans="1:26" ht="13.5" hidden="1">
      <c r="A81" s="38" t="s">
        <v>108</v>
      </c>
      <c r="B81" s="18">
        <v>128256386</v>
      </c>
      <c r="C81" s="18"/>
      <c r="D81" s="19">
        <v>83759402</v>
      </c>
      <c r="E81" s="20">
        <v>83759402</v>
      </c>
      <c r="F81" s="20">
        <v>7793482</v>
      </c>
      <c r="G81" s="20">
        <v>3493856</v>
      </c>
      <c r="H81" s="20">
        <v>7223947</v>
      </c>
      <c r="I81" s="20">
        <v>18511285</v>
      </c>
      <c r="J81" s="20">
        <v>4877611</v>
      </c>
      <c r="K81" s="20">
        <v>5075990</v>
      </c>
      <c r="L81" s="20">
        <v>4398004</v>
      </c>
      <c r="M81" s="20">
        <v>14351605</v>
      </c>
      <c r="N81" s="20">
        <v>5227536</v>
      </c>
      <c r="O81" s="20">
        <v>4666874</v>
      </c>
      <c r="P81" s="20">
        <v>4847695</v>
      </c>
      <c r="Q81" s="20">
        <v>14742105</v>
      </c>
      <c r="R81" s="20">
        <v>4441440</v>
      </c>
      <c r="S81" s="20">
        <v>5092511</v>
      </c>
      <c r="T81" s="20">
        <v>5154679</v>
      </c>
      <c r="U81" s="20">
        <v>14688630</v>
      </c>
      <c r="V81" s="20">
        <v>62293625</v>
      </c>
      <c r="W81" s="20">
        <v>83759402</v>
      </c>
      <c r="X81" s="20"/>
      <c r="Y81" s="19"/>
      <c r="Z81" s="22">
        <v>83759402</v>
      </c>
    </row>
    <row r="82" spans="1:26" ht="13.5" hidden="1">
      <c r="A82" s="38" t="s">
        <v>109</v>
      </c>
      <c r="B82" s="18">
        <v>78928071</v>
      </c>
      <c r="C82" s="18"/>
      <c r="D82" s="19">
        <v>47136123</v>
      </c>
      <c r="E82" s="20">
        <v>47136123</v>
      </c>
      <c r="F82" s="20">
        <v>2758914</v>
      </c>
      <c r="G82" s="20">
        <v>2430296</v>
      </c>
      <c r="H82" s="20">
        <v>3054029</v>
      </c>
      <c r="I82" s="20">
        <v>8243239</v>
      </c>
      <c r="J82" s="20">
        <v>2702600</v>
      </c>
      <c r="K82" s="20">
        <v>2840374</v>
      </c>
      <c r="L82" s="20">
        <v>2399388</v>
      </c>
      <c r="M82" s="20">
        <v>7942362</v>
      </c>
      <c r="N82" s="20">
        <v>2802581</v>
      </c>
      <c r="O82" s="20">
        <v>2639800</v>
      </c>
      <c r="P82" s="20">
        <v>2790352</v>
      </c>
      <c r="Q82" s="20">
        <v>8232733</v>
      </c>
      <c r="R82" s="20">
        <v>2537034</v>
      </c>
      <c r="S82" s="20">
        <v>3001112</v>
      </c>
      <c r="T82" s="20">
        <v>2912180</v>
      </c>
      <c r="U82" s="20">
        <v>8450326</v>
      </c>
      <c r="V82" s="20">
        <v>32868660</v>
      </c>
      <c r="W82" s="20">
        <v>47136123</v>
      </c>
      <c r="X82" s="20"/>
      <c r="Y82" s="19"/>
      <c r="Z82" s="22">
        <v>47136123</v>
      </c>
    </row>
    <row r="83" spans="1:26" ht="13.5" hidden="1">
      <c r="A83" s="38" t="s">
        <v>110</v>
      </c>
      <c r="B83" s="18">
        <v>-163293811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121103996</v>
      </c>
      <c r="E84" s="29">
        <v>121103996</v>
      </c>
      <c r="F84" s="29">
        <v>604279</v>
      </c>
      <c r="G84" s="29">
        <v>790353</v>
      </c>
      <c r="H84" s="29">
        <v>3303798</v>
      </c>
      <c r="I84" s="29">
        <v>4698430</v>
      </c>
      <c r="J84" s="29">
        <v>2100106</v>
      </c>
      <c r="K84" s="29">
        <v>1306757</v>
      </c>
      <c r="L84" s="29">
        <v>523233</v>
      </c>
      <c r="M84" s="29">
        <v>3930096</v>
      </c>
      <c r="N84" s="29">
        <v>749102</v>
      </c>
      <c r="O84" s="29">
        <v>917203</v>
      </c>
      <c r="P84" s="29">
        <v>709470</v>
      </c>
      <c r="Q84" s="29">
        <v>2375775</v>
      </c>
      <c r="R84" s="29">
        <v>877994</v>
      </c>
      <c r="S84" s="29">
        <v>1100868</v>
      </c>
      <c r="T84" s="29">
        <v>807940</v>
      </c>
      <c r="U84" s="29">
        <v>2786802</v>
      </c>
      <c r="V84" s="29">
        <v>13791103</v>
      </c>
      <c r="W84" s="29">
        <v>121103996</v>
      </c>
      <c r="X84" s="29"/>
      <c r="Y84" s="28"/>
      <c r="Z84" s="30">
        <v>121103996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19829071</v>
      </c>
      <c r="C5" s="18">
        <v>0</v>
      </c>
      <c r="D5" s="58">
        <v>21485000</v>
      </c>
      <c r="E5" s="59">
        <v>19945000</v>
      </c>
      <c r="F5" s="59">
        <v>1656104</v>
      </c>
      <c r="G5" s="59">
        <v>1660072</v>
      </c>
      <c r="H5" s="59">
        <v>1659865</v>
      </c>
      <c r="I5" s="59">
        <v>4976041</v>
      </c>
      <c r="J5" s="59">
        <v>1660349</v>
      </c>
      <c r="K5" s="59">
        <v>1680720</v>
      </c>
      <c r="L5" s="59">
        <v>1655162</v>
      </c>
      <c r="M5" s="59">
        <v>4996231</v>
      </c>
      <c r="N5" s="59">
        <v>1653348</v>
      </c>
      <c r="O5" s="59">
        <v>1725939</v>
      </c>
      <c r="P5" s="59">
        <v>1669908</v>
      </c>
      <c r="Q5" s="59">
        <v>5049195</v>
      </c>
      <c r="R5" s="59">
        <v>1664180</v>
      </c>
      <c r="S5" s="59">
        <v>1664558</v>
      </c>
      <c r="T5" s="59">
        <v>3656372</v>
      </c>
      <c r="U5" s="59">
        <v>6985110</v>
      </c>
      <c r="V5" s="59">
        <v>22006577</v>
      </c>
      <c r="W5" s="59">
        <v>21485372</v>
      </c>
      <c r="X5" s="59">
        <v>521205</v>
      </c>
      <c r="Y5" s="60">
        <v>2.43</v>
      </c>
      <c r="Z5" s="61">
        <v>19945000</v>
      </c>
    </row>
    <row r="6" spans="1:26" ht="13.5">
      <c r="A6" s="57" t="s">
        <v>32</v>
      </c>
      <c r="B6" s="18">
        <v>137519599</v>
      </c>
      <c r="C6" s="18">
        <v>0</v>
      </c>
      <c r="D6" s="58">
        <v>213545000</v>
      </c>
      <c r="E6" s="59">
        <v>188260000</v>
      </c>
      <c r="F6" s="59">
        <v>9036108</v>
      </c>
      <c r="G6" s="59">
        <v>16468964</v>
      </c>
      <c r="H6" s="59">
        <v>15200428</v>
      </c>
      <c r="I6" s="59">
        <v>40705500</v>
      </c>
      <c r="J6" s="59">
        <v>15840684</v>
      </c>
      <c r="K6" s="59">
        <v>17342074</v>
      </c>
      <c r="L6" s="59">
        <v>17430407</v>
      </c>
      <c r="M6" s="59">
        <v>50613165</v>
      </c>
      <c r="N6" s="59">
        <v>27353548</v>
      </c>
      <c r="O6" s="59">
        <v>16112825</v>
      </c>
      <c r="P6" s="59">
        <v>16139661</v>
      </c>
      <c r="Q6" s="59">
        <v>59606034</v>
      </c>
      <c r="R6" s="59">
        <v>16130507</v>
      </c>
      <c r="S6" s="59">
        <v>17972539</v>
      </c>
      <c r="T6" s="59">
        <v>19366845</v>
      </c>
      <c r="U6" s="59">
        <v>53469891</v>
      </c>
      <c r="V6" s="59">
        <v>204394590</v>
      </c>
      <c r="W6" s="59">
        <v>194545231</v>
      </c>
      <c r="X6" s="59">
        <v>9849359</v>
      </c>
      <c r="Y6" s="60">
        <v>5.06</v>
      </c>
      <c r="Z6" s="61">
        <v>188260000</v>
      </c>
    </row>
    <row r="7" spans="1:26" ht="13.5">
      <c r="A7" s="57" t="s">
        <v>33</v>
      </c>
      <c r="B7" s="18">
        <v>2365855</v>
      </c>
      <c r="C7" s="18">
        <v>0</v>
      </c>
      <c r="D7" s="58">
        <v>0</v>
      </c>
      <c r="E7" s="59">
        <v>0</v>
      </c>
      <c r="F7" s="59">
        <v>121043</v>
      </c>
      <c r="G7" s="59">
        <v>283975</v>
      </c>
      <c r="H7" s="59">
        <v>233027</v>
      </c>
      <c r="I7" s="59">
        <v>638045</v>
      </c>
      <c r="J7" s="59">
        <v>150719</v>
      </c>
      <c r="K7" s="59">
        <v>141862</v>
      </c>
      <c r="L7" s="59">
        <v>90215</v>
      </c>
      <c r="M7" s="59">
        <v>382796</v>
      </c>
      <c r="N7" s="59">
        <v>175300</v>
      </c>
      <c r="O7" s="59">
        <v>119683</v>
      </c>
      <c r="P7" s="59">
        <v>69177</v>
      </c>
      <c r="Q7" s="59">
        <v>364160</v>
      </c>
      <c r="R7" s="59">
        <v>184006</v>
      </c>
      <c r="S7" s="59">
        <v>172137</v>
      </c>
      <c r="T7" s="59">
        <v>88917</v>
      </c>
      <c r="U7" s="59">
        <v>445060</v>
      </c>
      <c r="V7" s="59">
        <v>1830061</v>
      </c>
      <c r="W7" s="59">
        <v>2000000</v>
      </c>
      <c r="X7" s="59">
        <v>-169939</v>
      </c>
      <c r="Y7" s="60">
        <v>-8.5</v>
      </c>
      <c r="Z7" s="61">
        <v>0</v>
      </c>
    </row>
    <row r="8" spans="1:26" ht="13.5">
      <c r="A8" s="57" t="s">
        <v>34</v>
      </c>
      <c r="B8" s="18">
        <v>123516650</v>
      </c>
      <c r="C8" s="18">
        <v>0</v>
      </c>
      <c r="D8" s="58">
        <v>118583000</v>
      </c>
      <c r="E8" s="59">
        <v>110970000</v>
      </c>
      <c r="F8" s="59">
        <v>45114000</v>
      </c>
      <c r="G8" s="59">
        <v>2260000</v>
      </c>
      <c r="H8" s="59">
        <v>-6006</v>
      </c>
      <c r="I8" s="59">
        <v>47367994</v>
      </c>
      <c r="J8" s="59">
        <v>0</v>
      </c>
      <c r="K8" s="59">
        <v>0</v>
      </c>
      <c r="L8" s="59">
        <v>36167000</v>
      </c>
      <c r="M8" s="59">
        <v>36167000</v>
      </c>
      <c r="N8" s="59">
        <v>0</v>
      </c>
      <c r="O8" s="59">
        <v>299200</v>
      </c>
      <c r="P8" s="59">
        <v>27068000</v>
      </c>
      <c r="Q8" s="59">
        <v>27367200</v>
      </c>
      <c r="R8" s="59">
        <v>-2234</v>
      </c>
      <c r="S8" s="59">
        <v>0</v>
      </c>
      <c r="T8" s="59">
        <v>0</v>
      </c>
      <c r="U8" s="59">
        <v>-2234</v>
      </c>
      <c r="V8" s="59">
        <v>110899960</v>
      </c>
      <c r="W8" s="59">
        <v>110835000</v>
      </c>
      <c r="X8" s="59">
        <v>64960</v>
      </c>
      <c r="Y8" s="60">
        <v>0.06</v>
      </c>
      <c r="Z8" s="61">
        <v>110970000</v>
      </c>
    </row>
    <row r="9" spans="1:26" ht="13.5">
      <c r="A9" s="57" t="s">
        <v>35</v>
      </c>
      <c r="B9" s="18">
        <v>22800654</v>
      </c>
      <c r="C9" s="18">
        <v>0</v>
      </c>
      <c r="D9" s="58">
        <v>35073000</v>
      </c>
      <c r="E9" s="59">
        <v>34916000</v>
      </c>
      <c r="F9" s="59">
        <v>2680755</v>
      </c>
      <c r="G9" s="59">
        <v>2770509</v>
      </c>
      <c r="H9" s="59">
        <v>2503946</v>
      </c>
      <c r="I9" s="59">
        <v>7955210</v>
      </c>
      <c r="J9" s="59">
        <v>2617259</v>
      </c>
      <c r="K9" s="59">
        <v>1864199</v>
      </c>
      <c r="L9" s="59">
        <v>2216949</v>
      </c>
      <c r="M9" s="59">
        <v>6698407</v>
      </c>
      <c r="N9" s="59">
        <v>1885032</v>
      </c>
      <c r="O9" s="59">
        <v>1766810</v>
      </c>
      <c r="P9" s="59">
        <v>2001602</v>
      </c>
      <c r="Q9" s="59">
        <v>5653444</v>
      </c>
      <c r="R9" s="59">
        <v>106911</v>
      </c>
      <c r="S9" s="59">
        <v>376817</v>
      </c>
      <c r="T9" s="59">
        <v>2114197</v>
      </c>
      <c r="U9" s="59">
        <v>2597925</v>
      </c>
      <c r="V9" s="59">
        <v>22904986</v>
      </c>
      <c r="W9" s="59">
        <v>27073100</v>
      </c>
      <c r="X9" s="59">
        <v>-4168114</v>
      </c>
      <c r="Y9" s="60">
        <v>-15.4</v>
      </c>
      <c r="Z9" s="61">
        <v>34916000</v>
      </c>
    </row>
    <row r="10" spans="1:26" ht="25.5">
      <c r="A10" s="62" t="s">
        <v>98</v>
      </c>
      <c r="B10" s="63">
        <f>SUM(B5:B9)</f>
        <v>306031829</v>
      </c>
      <c r="C10" s="63">
        <f>SUM(C5:C9)</f>
        <v>0</v>
      </c>
      <c r="D10" s="64">
        <f aca="true" t="shared" si="0" ref="D10:Z10">SUM(D5:D9)</f>
        <v>388686000</v>
      </c>
      <c r="E10" s="65">
        <f t="shared" si="0"/>
        <v>354091000</v>
      </c>
      <c r="F10" s="65">
        <f t="shared" si="0"/>
        <v>58608010</v>
      </c>
      <c r="G10" s="65">
        <f t="shared" si="0"/>
        <v>23443520</v>
      </c>
      <c r="H10" s="65">
        <f t="shared" si="0"/>
        <v>19591260</v>
      </c>
      <c r="I10" s="65">
        <f t="shared" si="0"/>
        <v>101642790</v>
      </c>
      <c r="J10" s="65">
        <f t="shared" si="0"/>
        <v>20269011</v>
      </c>
      <c r="K10" s="65">
        <f t="shared" si="0"/>
        <v>21028855</v>
      </c>
      <c r="L10" s="65">
        <f t="shared" si="0"/>
        <v>57559733</v>
      </c>
      <c r="M10" s="65">
        <f t="shared" si="0"/>
        <v>98857599</v>
      </c>
      <c r="N10" s="65">
        <f t="shared" si="0"/>
        <v>31067228</v>
      </c>
      <c r="O10" s="65">
        <f t="shared" si="0"/>
        <v>20024457</v>
      </c>
      <c r="P10" s="65">
        <f t="shared" si="0"/>
        <v>46948348</v>
      </c>
      <c r="Q10" s="65">
        <f t="shared" si="0"/>
        <v>98040033</v>
      </c>
      <c r="R10" s="65">
        <f t="shared" si="0"/>
        <v>18083370</v>
      </c>
      <c r="S10" s="65">
        <f t="shared" si="0"/>
        <v>20186051</v>
      </c>
      <c r="T10" s="65">
        <f t="shared" si="0"/>
        <v>25226331</v>
      </c>
      <c r="U10" s="65">
        <f t="shared" si="0"/>
        <v>63495752</v>
      </c>
      <c r="V10" s="65">
        <f t="shared" si="0"/>
        <v>362036174</v>
      </c>
      <c r="W10" s="65">
        <f t="shared" si="0"/>
        <v>355938703</v>
      </c>
      <c r="X10" s="65">
        <f t="shared" si="0"/>
        <v>6097471</v>
      </c>
      <c r="Y10" s="66">
        <f>+IF(W10&lt;&gt;0,(X10/W10)*100,0)</f>
        <v>1.7130677132348824</v>
      </c>
      <c r="Z10" s="67">
        <f t="shared" si="0"/>
        <v>354091000</v>
      </c>
    </row>
    <row r="11" spans="1:26" ht="13.5">
      <c r="A11" s="57" t="s">
        <v>36</v>
      </c>
      <c r="B11" s="18">
        <v>124547100</v>
      </c>
      <c r="C11" s="18">
        <v>0</v>
      </c>
      <c r="D11" s="58">
        <v>134677000</v>
      </c>
      <c r="E11" s="59">
        <v>130536000</v>
      </c>
      <c r="F11" s="59">
        <v>10868176</v>
      </c>
      <c r="G11" s="59">
        <v>10511726</v>
      </c>
      <c r="H11" s="59">
        <v>10844737</v>
      </c>
      <c r="I11" s="59">
        <v>32224639</v>
      </c>
      <c r="J11" s="59">
        <v>10603860</v>
      </c>
      <c r="K11" s="59">
        <v>10560175</v>
      </c>
      <c r="L11" s="59">
        <v>11306179</v>
      </c>
      <c r="M11" s="59">
        <v>32470214</v>
      </c>
      <c r="N11" s="59">
        <v>11148614</v>
      </c>
      <c r="O11" s="59">
        <v>10937679</v>
      </c>
      <c r="P11" s="59">
        <v>10342381</v>
      </c>
      <c r="Q11" s="59">
        <v>32428674</v>
      </c>
      <c r="R11" s="59">
        <v>10837566</v>
      </c>
      <c r="S11" s="59">
        <v>10844246</v>
      </c>
      <c r="T11" s="59">
        <v>9311091</v>
      </c>
      <c r="U11" s="59">
        <v>30992903</v>
      </c>
      <c r="V11" s="59">
        <v>128116430</v>
      </c>
      <c r="W11" s="59">
        <v>134677128</v>
      </c>
      <c r="X11" s="59">
        <v>-6560698</v>
      </c>
      <c r="Y11" s="60">
        <v>-4.87</v>
      </c>
      <c r="Z11" s="61">
        <v>130536000</v>
      </c>
    </row>
    <row r="12" spans="1:26" ht="13.5">
      <c r="A12" s="57" t="s">
        <v>37</v>
      </c>
      <c r="B12" s="18">
        <v>7577390</v>
      </c>
      <c r="C12" s="18">
        <v>0</v>
      </c>
      <c r="D12" s="58">
        <v>7844000</v>
      </c>
      <c r="E12" s="59">
        <v>7993000</v>
      </c>
      <c r="F12" s="59">
        <v>629865</v>
      </c>
      <c r="G12" s="59">
        <v>579638</v>
      </c>
      <c r="H12" s="59">
        <v>677937</v>
      </c>
      <c r="I12" s="59">
        <v>1887440</v>
      </c>
      <c r="J12" s="59">
        <v>610665</v>
      </c>
      <c r="K12" s="59">
        <v>607207</v>
      </c>
      <c r="L12" s="59">
        <v>614982</v>
      </c>
      <c r="M12" s="59">
        <v>1832854</v>
      </c>
      <c r="N12" s="59">
        <v>604122</v>
      </c>
      <c r="O12" s="59">
        <v>632416</v>
      </c>
      <c r="P12" s="59">
        <v>626266</v>
      </c>
      <c r="Q12" s="59">
        <v>1862804</v>
      </c>
      <c r="R12" s="59">
        <v>630686</v>
      </c>
      <c r="S12" s="59">
        <v>627114</v>
      </c>
      <c r="T12" s="59">
        <v>639303</v>
      </c>
      <c r="U12" s="59">
        <v>1897103</v>
      </c>
      <c r="V12" s="59">
        <v>7480201</v>
      </c>
      <c r="W12" s="59">
        <v>8146035</v>
      </c>
      <c r="X12" s="59">
        <v>-665834</v>
      </c>
      <c r="Y12" s="60">
        <v>-8.17</v>
      </c>
      <c r="Z12" s="61">
        <v>7993000</v>
      </c>
    </row>
    <row r="13" spans="1:26" ht="13.5">
      <c r="A13" s="57" t="s">
        <v>99</v>
      </c>
      <c r="B13" s="18">
        <v>49537277</v>
      </c>
      <c r="C13" s="18">
        <v>0</v>
      </c>
      <c r="D13" s="58">
        <v>27760000</v>
      </c>
      <c r="E13" s="59">
        <v>57703000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57759602</v>
      </c>
      <c r="X13" s="59">
        <v>-57759602</v>
      </c>
      <c r="Y13" s="60">
        <v>-100</v>
      </c>
      <c r="Z13" s="61">
        <v>57703000</v>
      </c>
    </row>
    <row r="14" spans="1:26" ht="13.5">
      <c r="A14" s="57" t="s">
        <v>38</v>
      </c>
      <c r="B14" s="18">
        <v>27262271</v>
      </c>
      <c r="C14" s="18">
        <v>0</v>
      </c>
      <c r="D14" s="58">
        <v>16000000</v>
      </c>
      <c r="E14" s="59">
        <v>24052000</v>
      </c>
      <c r="F14" s="59">
        <v>1578</v>
      </c>
      <c r="G14" s="59">
        <v>2470370</v>
      </c>
      <c r="H14" s="59">
        <v>2951004</v>
      </c>
      <c r="I14" s="59">
        <v>5422952</v>
      </c>
      <c r="J14" s="59">
        <v>3237804</v>
      </c>
      <c r="K14" s="59">
        <v>3366305</v>
      </c>
      <c r="L14" s="59">
        <v>2171733</v>
      </c>
      <c r="M14" s="59">
        <v>8775842</v>
      </c>
      <c r="N14" s="59">
        <v>4192557</v>
      </c>
      <c r="O14" s="59">
        <v>2073815</v>
      </c>
      <c r="P14" s="59">
        <v>2030487</v>
      </c>
      <c r="Q14" s="59">
        <v>8296859</v>
      </c>
      <c r="R14" s="59">
        <v>1726403</v>
      </c>
      <c r="S14" s="59">
        <v>102211</v>
      </c>
      <c r="T14" s="59">
        <v>94732</v>
      </c>
      <c r="U14" s="59">
        <v>1923346</v>
      </c>
      <c r="V14" s="59">
        <v>24418999</v>
      </c>
      <c r="W14" s="59">
        <v>18000000</v>
      </c>
      <c r="X14" s="59">
        <v>6418999</v>
      </c>
      <c r="Y14" s="60">
        <v>35.66</v>
      </c>
      <c r="Z14" s="61">
        <v>24052000</v>
      </c>
    </row>
    <row r="15" spans="1:26" ht="13.5">
      <c r="A15" s="57" t="s">
        <v>39</v>
      </c>
      <c r="B15" s="18">
        <v>112664314</v>
      </c>
      <c r="C15" s="18">
        <v>0</v>
      </c>
      <c r="D15" s="58">
        <v>122521242</v>
      </c>
      <c r="E15" s="59">
        <v>105477000</v>
      </c>
      <c r="F15" s="59">
        <v>3518092</v>
      </c>
      <c r="G15" s="59">
        <v>11846729</v>
      </c>
      <c r="H15" s="59">
        <v>8989126</v>
      </c>
      <c r="I15" s="59">
        <v>24353947</v>
      </c>
      <c r="J15" s="59">
        <v>12081942</v>
      </c>
      <c r="K15" s="59">
        <v>9054287</v>
      </c>
      <c r="L15" s="59">
        <v>8596396</v>
      </c>
      <c r="M15" s="59">
        <v>29732625</v>
      </c>
      <c r="N15" s="59">
        <v>8978398</v>
      </c>
      <c r="O15" s="59">
        <v>8756498</v>
      </c>
      <c r="P15" s="59">
        <v>8419558</v>
      </c>
      <c r="Q15" s="59">
        <v>26154454</v>
      </c>
      <c r="R15" s="59">
        <v>8665936</v>
      </c>
      <c r="S15" s="59">
        <v>8189523</v>
      </c>
      <c r="T15" s="59">
        <v>14176460</v>
      </c>
      <c r="U15" s="59">
        <v>31031919</v>
      </c>
      <c r="V15" s="59">
        <v>111272945</v>
      </c>
      <c r="W15" s="59">
        <v>124329242</v>
      </c>
      <c r="X15" s="59">
        <v>-13056297</v>
      </c>
      <c r="Y15" s="60">
        <v>-10.5</v>
      </c>
      <c r="Z15" s="61">
        <v>105477000</v>
      </c>
    </row>
    <row r="16" spans="1:26" ht="13.5">
      <c r="A16" s="68" t="s">
        <v>40</v>
      </c>
      <c r="B16" s="18">
        <v>0</v>
      </c>
      <c r="C16" s="18">
        <v>0</v>
      </c>
      <c r="D16" s="58">
        <v>24000000</v>
      </c>
      <c r="E16" s="59">
        <v>34517000</v>
      </c>
      <c r="F16" s="59">
        <v>-6598</v>
      </c>
      <c r="G16" s="59">
        <v>88250</v>
      </c>
      <c r="H16" s="59">
        <v>86372</v>
      </c>
      <c r="I16" s="59">
        <v>168024</v>
      </c>
      <c r="J16" s="59">
        <v>38246</v>
      </c>
      <c r="K16" s="59">
        <v>9914546</v>
      </c>
      <c r="L16" s="59">
        <v>4693044</v>
      </c>
      <c r="M16" s="59">
        <v>14645836</v>
      </c>
      <c r="N16" s="59">
        <v>2408397</v>
      </c>
      <c r="O16" s="59">
        <v>2240952</v>
      </c>
      <c r="P16" s="59">
        <v>2004068</v>
      </c>
      <c r="Q16" s="59">
        <v>6653417</v>
      </c>
      <c r="R16" s="59">
        <v>2275599</v>
      </c>
      <c r="S16" s="59">
        <v>0</v>
      </c>
      <c r="T16" s="59">
        <v>0</v>
      </c>
      <c r="U16" s="59">
        <v>2275599</v>
      </c>
      <c r="V16" s="59">
        <v>23742876</v>
      </c>
      <c r="W16" s="59">
        <v>33301620</v>
      </c>
      <c r="X16" s="59">
        <v>-9558744</v>
      </c>
      <c r="Y16" s="60">
        <v>-28.7</v>
      </c>
      <c r="Z16" s="61">
        <v>34517000</v>
      </c>
    </row>
    <row r="17" spans="1:26" ht="13.5">
      <c r="A17" s="57" t="s">
        <v>41</v>
      </c>
      <c r="B17" s="18">
        <v>106639926</v>
      </c>
      <c r="C17" s="18">
        <v>0</v>
      </c>
      <c r="D17" s="58">
        <v>55620000</v>
      </c>
      <c r="E17" s="59">
        <v>76925000</v>
      </c>
      <c r="F17" s="59">
        <v>2825174</v>
      </c>
      <c r="G17" s="59">
        <v>4264508</v>
      </c>
      <c r="H17" s="59">
        <v>1548449</v>
      </c>
      <c r="I17" s="59">
        <v>8638131</v>
      </c>
      <c r="J17" s="59">
        <v>7440609</v>
      </c>
      <c r="K17" s="59">
        <v>2075301</v>
      </c>
      <c r="L17" s="59">
        <v>6505159</v>
      </c>
      <c r="M17" s="59">
        <v>16021069</v>
      </c>
      <c r="N17" s="59">
        <v>3663798</v>
      </c>
      <c r="O17" s="59">
        <v>2802047</v>
      </c>
      <c r="P17" s="59">
        <v>4358288</v>
      </c>
      <c r="Q17" s="59">
        <v>10824133</v>
      </c>
      <c r="R17" s="59">
        <v>2436475</v>
      </c>
      <c r="S17" s="59">
        <v>3315959</v>
      </c>
      <c r="T17" s="59">
        <v>1924879</v>
      </c>
      <c r="U17" s="59">
        <v>7677313</v>
      </c>
      <c r="V17" s="59">
        <v>43160646</v>
      </c>
      <c r="W17" s="59">
        <v>63816223</v>
      </c>
      <c r="X17" s="59">
        <v>-20655577</v>
      </c>
      <c r="Y17" s="60">
        <v>-32.37</v>
      </c>
      <c r="Z17" s="61">
        <v>76925000</v>
      </c>
    </row>
    <row r="18" spans="1:26" ht="13.5">
      <c r="A18" s="69" t="s">
        <v>42</v>
      </c>
      <c r="B18" s="70">
        <f>SUM(B11:B17)</f>
        <v>428228278</v>
      </c>
      <c r="C18" s="70">
        <f>SUM(C11:C17)</f>
        <v>0</v>
      </c>
      <c r="D18" s="71">
        <f aca="true" t="shared" si="1" ref="D18:Z18">SUM(D11:D17)</f>
        <v>388422242</v>
      </c>
      <c r="E18" s="72">
        <f t="shared" si="1"/>
        <v>437203000</v>
      </c>
      <c r="F18" s="72">
        <f t="shared" si="1"/>
        <v>17836287</v>
      </c>
      <c r="G18" s="72">
        <f t="shared" si="1"/>
        <v>29761221</v>
      </c>
      <c r="H18" s="72">
        <f t="shared" si="1"/>
        <v>25097625</v>
      </c>
      <c r="I18" s="72">
        <f t="shared" si="1"/>
        <v>72695133</v>
      </c>
      <c r="J18" s="72">
        <f t="shared" si="1"/>
        <v>34013126</v>
      </c>
      <c r="K18" s="72">
        <f t="shared" si="1"/>
        <v>35577821</v>
      </c>
      <c r="L18" s="72">
        <f t="shared" si="1"/>
        <v>33887493</v>
      </c>
      <c r="M18" s="72">
        <f t="shared" si="1"/>
        <v>103478440</v>
      </c>
      <c r="N18" s="72">
        <f t="shared" si="1"/>
        <v>30995886</v>
      </c>
      <c r="O18" s="72">
        <f t="shared" si="1"/>
        <v>27443407</v>
      </c>
      <c r="P18" s="72">
        <f t="shared" si="1"/>
        <v>27781048</v>
      </c>
      <c r="Q18" s="72">
        <f t="shared" si="1"/>
        <v>86220341</v>
      </c>
      <c r="R18" s="72">
        <f t="shared" si="1"/>
        <v>26572665</v>
      </c>
      <c r="S18" s="72">
        <f t="shared" si="1"/>
        <v>23079053</v>
      </c>
      <c r="T18" s="72">
        <f t="shared" si="1"/>
        <v>26146465</v>
      </c>
      <c r="U18" s="72">
        <f t="shared" si="1"/>
        <v>75798183</v>
      </c>
      <c r="V18" s="72">
        <f t="shared" si="1"/>
        <v>338192097</v>
      </c>
      <c r="W18" s="72">
        <f t="shared" si="1"/>
        <v>440029850</v>
      </c>
      <c r="X18" s="72">
        <f t="shared" si="1"/>
        <v>-101837753</v>
      </c>
      <c r="Y18" s="66">
        <f>+IF(W18&lt;&gt;0,(X18/W18)*100,0)</f>
        <v>-23.143373796118606</v>
      </c>
      <c r="Z18" s="73">
        <f t="shared" si="1"/>
        <v>437203000</v>
      </c>
    </row>
    <row r="19" spans="1:26" ht="13.5">
      <c r="A19" s="69" t="s">
        <v>43</v>
      </c>
      <c r="B19" s="74">
        <f>+B10-B18</f>
        <v>-122196449</v>
      </c>
      <c r="C19" s="74">
        <f>+C10-C18</f>
        <v>0</v>
      </c>
      <c r="D19" s="75">
        <f aca="true" t="shared" si="2" ref="D19:Z19">+D10-D18</f>
        <v>263758</v>
      </c>
      <c r="E19" s="76">
        <f t="shared" si="2"/>
        <v>-83112000</v>
      </c>
      <c r="F19" s="76">
        <f t="shared" si="2"/>
        <v>40771723</v>
      </c>
      <c r="G19" s="76">
        <f t="shared" si="2"/>
        <v>-6317701</v>
      </c>
      <c r="H19" s="76">
        <f t="shared" si="2"/>
        <v>-5506365</v>
      </c>
      <c r="I19" s="76">
        <f t="shared" si="2"/>
        <v>28947657</v>
      </c>
      <c r="J19" s="76">
        <f t="shared" si="2"/>
        <v>-13744115</v>
      </c>
      <c r="K19" s="76">
        <f t="shared" si="2"/>
        <v>-14548966</v>
      </c>
      <c r="L19" s="76">
        <f t="shared" si="2"/>
        <v>23672240</v>
      </c>
      <c r="M19" s="76">
        <f t="shared" si="2"/>
        <v>-4620841</v>
      </c>
      <c r="N19" s="76">
        <f t="shared" si="2"/>
        <v>71342</v>
      </c>
      <c r="O19" s="76">
        <f t="shared" si="2"/>
        <v>-7418950</v>
      </c>
      <c r="P19" s="76">
        <f t="shared" si="2"/>
        <v>19167300</v>
      </c>
      <c r="Q19" s="76">
        <f t="shared" si="2"/>
        <v>11819692</v>
      </c>
      <c r="R19" s="76">
        <f t="shared" si="2"/>
        <v>-8489295</v>
      </c>
      <c r="S19" s="76">
        <f t="shared" si="2"/>
        <v>-2893002</v>
      </c>
      <c r="T19" s="76">
        <f t="shared" si="2"/>
        <v>-920134</v>
      </c>
      <c r="U19" s="76">
        <f t="shared" si="2"/>
        <v>-12302431</v>
      </c>
      <c r="V19" s="76">
        <f t="shared" si="2"/>
        <v>23844077</v>
      </c>
      <c r="W19" s="76">
        <f>IF(E10=E18,0,W10-W18)</f>
        <v>-84091147</v>
      </c>
      <c r="X19" s="76">
        <f t="shared" si="2"/>
        <v>107935224</v>
      </c>
      <c r="Y19" s="77">
        <f>+IF(W19&lt;&gt;0,(X19/W19)*100,0)</f>
        <v>-128.35503837282658</v>
      </c>
      <c r="Z19" s="78">
        <f t="shared" si="2"/>
        <v>-83112000</v>
      </c>
    </row>
    <row r="20" spans="1:26" ht="13.5">
      <c r="A20" s="57" t="s">
        <v>44</v>
      </c>
      <c r="B20" s="18">
        <v>40177892</v>
      </c>
      <c r="C20" s="18">
        <v>0</v>
      </c>
      <c r="D20" s="58">
        <v>33299000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-82018557</v>
      </c>
      <c r="C22" s="85">
        <f>SUM(C19:C21)</f>
        <v>0</v>
      </c>
      <c r="D22" s="86">
        <f aca="true" t="shared" si="3" ref="D22:Z22">SUM(D19:D21)</f>
        <v>33562758</v>
      </c>
      <c r="E22" s="87">
        <f t="shared" si="3"/>
        <v>-83112000</v>
      </c>
      <c r="F22" s="87">
        <f t="shared" si="3"/>
        <v>40771723</v>
      </c>
      <c r="G22" s="87">
        <f t="shared" si="3"/>
        <v>-6317701</v>
      </c>
      <c r="H22" s="87">
        <f t="shared" si="3"/>
        <v>-5506365</v>
      </c>
      <c r="I22" s="87">
        <f t="shared" si="3"/>
        <v>28947657</v>
      </c>
      <c r="J22" s="87">
        <f t="shared" si="3"/>
        <v>-13744115</v>
      </c>
      <c r="K22" s="87">
        <f t="shared" si="3"/>
        <v>-14548966</v>
      </c>
      <c r="L22" s="87">
        <f t="shared" si="3"/>
        <v>23672240</v>
      </c>
      <c r="M22" s="87">
        <f t="shared" si="3"/>
        <v>-4620841</v>
      </c>
      <c r="N22" s="87">
        <f t="shared" si="3"/>
        <v>71342</v>
      </c>
      <c r="O22" s="87">
        <f t="shared" si="3"/>
        <v>-7418950</v>
      </c>
      <c r="P22" s="87">
        <f t="shared" si="3"/>
        <v>19167300</v>
      </c>
      <c r="Q22" s="87">
        <f t="shared" si="3"/>
        <v>11819692</v>
      </c>
      <c r="R22" s="87">
        <f t="shared" si="3"/>
        <v>-8489295</v>
      </c>
      <c r="S22" s="87">
        <f t="shared" si="3"/>
        <v>-2893002</v>
      </c>
      <c r="T22" s="87">
        <f t="shared" si="3"/>
        <v>-920134</v>
      </c>
      <c r="U22" s="87">
        <f t="shared" si="3"/>
        <v>-12302431</v>
      </c>
      <c r="V22" s="87">
        <f t="shared" si="3"/>
        <v>23844077</v>
      </c>
      <c r="W22" s="87">
        <f t="shared" si="3"/>
        <v>-84091147</v>
      </c>
      <c r="X22" s="87">
        <f t="shared" si="3"/>
        <v>107935224</v>
      </c>
      <c r="Y22" s="88">
        <f>+IF(W22&lt;&gt;0,(X22/W22)*100,0)</f>
        <v>-128.35503837282658</v>
      </c>
      <c r="Z22" s="89">
        <f t="shared" si="3"/>
        <v>-83112000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-82018557</v>
      </c>
      <c r="C24" s="74">
        <f>SUM(C22:C23)</f>
        <v>0</v>
      </c>
      <c r="D24" s="75">
        <f aca="true" t="shared" si="4" ref="D24:Z24">SUM(D22:D23)</f>
        <v>33562758</v>
      </c>
      <c r="E24" s="76">
        <f t="shared" si="4"/>
        <v>-83112000</v>
      </c>
      <c r="F24" s="76">
        <f t="shared" si="4"/>
        <v>40771723</v>
      </c>
      <c r="G24" s="76">
        <f t="shared" si="4"/>
        <v>-6317701</v>
      </c>
      <c r="H24" s="76">
        <f t="shared" si="4"/>
        <v>-5506365</v>
      </c>
      <c r="I24" s="76">
        <f t="shared" si="4"/>
        <v>28947657</v>
      </c>
      <c r="J24" s="76">
        <f t="shared" si="4"/>
        <v>-13744115</v>
      </c>
      <c r="K24" s="76">
        <f t="shared" si="4"/>
        <v>-14548966</v>
      </c>
      <c r="L24" s="76">
        <f t="shared" si="4"/>
        <v>23672240</v>
      </c>
      <c r="M24" s="76">
        <f t="shared" si="4"/>
        <v>-4620841</v>
      </c>
      <c r="N24" s="76">
        <f t="shared" si="4"/>
        <v>71342</v>
      </c>
      <c r="O24" s="76">
        <f t="shared" si="4"/>
        <v>-7418950</v>
      </c>
      <c r="P24" s="76">
        <f t="shared" si="4"/>
        <v>19167300</v>
      </c>
      <c r="Q24" s="76">
        <f t="shared" si="4"/>
        <v>11819692</v>
      </c>
      <c r="R24" s="76">
        <f t="shared" si="4"/>
        <v>-8489295</v>
      </c>
      <c r="S24" s="76">
        <f t="shared" si="4"/>
        <v>-2893002</v>
      </c>
      <c r="T24" s="76">
        <f t="shared" si="4"/>
        <v>-920134</v>
      </c>
      <c r="U24" s="76">
        <f t="shared" si="4"/>
        <v>-12302431</v>
      </c>
      <c r="V24" s="76">
        <f t="shared" si="4"/>
        <v>23844077</v>
      </c>
      <c r="W24" s="76">
        <f t="shared" si="4"/>
        <v>-84091147</v>
      </c>
      <c r="X24" s="76">
        <f t="shared" si="4"/>
        <v>107935224</v>
      </c>
      <c r="Y24" s="77">
        <f>+IF(W24&lt;&gt;0,(X24/W24)*100,0)</f>
        <v>-128.35503837282658</v>
      </c>
      <c r="Z24" s="78">
        <f t="shared" si="4"/>
        <v>-83112000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37220454</v>
      </c>
      <c r="C27" s="21">
        <v>0</v>
      </c>
      <c r="D27" s="98">
        <v>34300000</v>
      </c>
      <c r="E27" s="99">
        <v>34300000</v>
      </c>
      <c r="F27" s="99">
        <v>6705475</v>
      </c>
      <c r="G27" s="99">
        <v>2123068</v>
      </c>
      <c r="H27" s="99">
        <v>1769502</v>
      </c>
      <c r="I27" s="99">
        <v>10598045</v>
      </c>
      <c r="J27" s="99">
        <v>1296275</v>
      </c>
      <c r="K27" s="99">
        <v>4013896</v>
      </c>
      <c r="L27" s="99">
        <v>1479474</v>
      </c>
      <c r="M27" s="99">
        <v>6789645</v>
      </c>
      <c r="N27" s="99">
        <v>471789</v>
      </c>
      <c r="O27" s="99">
        <v>1009550</v>
      </c>
      <c r="P27" s="99">
        <v>3193203</v>
      </c>
      <c r="Q27" s="99">
        <v>4674542</v>
      </c>
      <c r="R27" s="99">
        <v>6320837</v>
      </c>
      <c r="S27" s="99">
        <v>4573578</v>
      </c>
      <c r="T27" s="99">
        <v>5718028</v>
      </c>
      <c r="U27" s="99">
        <v>16612443</v>
      </c>
      <c r="V27" s="99">
        <v>38674675</v>
      </c>
      <c r="W27" s="99">
        <v>34300000</v>
      </c>
      <c r="X27" s="99">
        <v>4374675</v>
      </c>
      <c r="Y27" s="100">
        <v>12.75</v>
      </c>
      <c r="Z27" s="101">
        <v>34300000</v>
      </c>
    </row>
    <row r="28" spans="1:26" ht="13.5">
      <c r="A28" s="102" t="s">
        <v>44</v>
      </c>
      <c r="B28" s="18">
        <v>37015020</v>
      </c>
      <c r="C28" s="18">
        <v>0</v>
      </c>
      <c r="D28" s="58">
        <v>33300000</v>
      </c>
      <c r="E28" s="59">
        <v>33300000</v>
      </c>
      <c r="F28" s="59">
        <v>6705475</v>
      </c>
      <c r="G28" s="59">
        <v>2123068</v>
      </c>
      <c r="H28" s="59">
        <v>1753483</v>
      </c>
      <c r="I28" s="59">
        <v>10582026</v>
      </c>
      <c r="J28" s="59">
        <v>1296275</v>
      </c>
      <c r="K28" s="59">
        <v>3673278</v>
      </c>
      <c r="L28" s="59">
        <v>1479474</v>
      </c>
      <c r="M28" s="59">
        <v>6449027</v>
      </c>
      <c r="N28" s="59">
        <v>471789</v>
      </c>
      <c r="O28" s="59">
        <v>1009550</v>
      </c>
      <c r="P28" s="59">
        <v>3193203</v>
      </c>
      <c r="Q28" s="59">
        <v>4674542</v>
      </c>
      <c r="R28" s="59">
        <v>6320837</v>
      </c>
      <c r="S28" s="59">
        <v>4573578</v>
      </c>
      <c r="T28" s="59">
        <v>5718028</v>
      </c>
      <c r="U28" s="59">
        <v>16612443</v>
      </c>
      <c r="V28" s="59">
        <v>38318038</v>
      </c>
      <c r="W28" s="59">
        <v>33300000</v>
      </c>
      <c r="X28" s="59">
        <v>5018038</v>
      </c>
      <c r="Y28" s="60">
        <v>15.07</v>
      </c>
      <c r="Z28" s="61">
        <v>33300000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16019</v>
      </c>
      <c r="I29" s="59">
        <v>16019</v>
      </c>
      <c r="J29" s="59">
        <v>0</v>
      </c>
      <c r="K29" s="59">
        <v>340618</v>
      </c>
      <c r="L29" s="59">
        <v>0</v>
      </c>
      <c r="M29" s="59">
        <v>340618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356637</v>
      </c>
      <c r="W29" s="59"/>
      <c r="X29" s="59">
        <v>356637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205434</v>
      </c>
      <c r="C31" s="18">
        <v>0</v>
      </c>
      <c r="D31" s="58">
        <v>1000000</v>
      </c>
      <c r="E31" s="59">
        <v>1000000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1000000</v>
      </c>
      <c r="X31" s="59">
        <v>-1000000</v>
      </c>
      <c r="Y31" s="60">
        <v>-100</v>
      </c>
      <c r="Z31" s="61">
        <v>1000000</v>
      </c>
    </row>
    <row r="32" spans="1:26" ht="13.5">
      <c r="A32" s="69" t="s">
        <v>50</v>
      </c>
      <c r="B32" s="21">
        <f>SUM(B28:B31)</f>
        <v>37220454</v>
      </c>
      <c r="C32" s="21">
        <f>SUM(C28:C31)</f>
        <v>0</v>
      </c>
      <c r="D32" s="98">
        <f aca="true" t="shared" si="5" ref="D32:Z32">SUM(D28:D31)</f>
        <v>34300000</v>
      </c>
      <c r="E32" s="99">
        <f t="shared" si="5"/>
        <v>34300000</v>
      </c>
      <c r="F32" s="99">
        <f t="shared" si="5"/>
        <v>6705475</v>
      </c>
      <c r="G32" s="99">
        <f t="shared" si="5"/>
        <v>2123068</v>
      </c>
      <c r="H32" s="99">
        <f t="shared" si="5"/>
        <v>1769502</v>
      </c>
      <c r="I32" s="99">
        <f t="shared" si="5"/>
        <v>10598045</v>
      </c>
      <c r="J32" s="99">
        <f t="shared" si="5"/>
        <v>1296275</v>
      </c>
      <c r="K32" s="99">
        <f t="shared" si="5"/>
        <v>4013896</v>
      </c>
      <c r="L32" s="99">
        <f t="shared" si="5"/>
        <v>1479474</v>
      </c>
      <c r="M32" s="99">
        <f t="shared" si="5"/>
        <v>6789645</v>
      </c>
      <c r="N32" s="99">
        <f t="shared" si="5"/>
        <v>471789</v>
      </c>
      <c r="O32" s="99">
        <f t="shared" si="5"/>
        <v>1009550</v>
      </c>
      <c r="P32" s="99">
        <f t="shared" si="5"/>
        <v>3193203</v>
      </c>
      <c r="Q32" s="99">
        <f t="shared" si="5"/>
        <v>4674542</v>
      </c>
      <c r="R32" s="99">
        <f t="shared" si="5"/>
        <v>6320837</v>
      </c>
      <c r="S32" s="99">
        <f t="shared" si="5"/>
        <v>4573578</v>
      </c>
      <c r="T32" s="99">
        <f t="shared" si="5"/>
        <v>5718028</v>
      </c>
      <c r="U32" s="99">
        <f t="shared" si="5"/>
        <v>16612443</v>
      </c>
      <c r="V32" s="99">
        <f t="shared" si="5"/>
        <v>38674675</v>
      </c>
      <c r="W32" s="99">
        <f t="shared" si="5"/>
        <v>34300000</v>
      </c>
      <c r="X32" s="99">
        <f t="shared" si="5"/>
        <v>4374675</v>
      </c>
      <c r="Y32" s="100">
        <f>+IF(W32&lt;&gt;0,(X32/W32)*100,0)</f>
        <v>12.754154518950436</v>
      </c>
      <c r="Z32" s="101">
        <f t="shared" si="5"/>
        <v>34300000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121050065</v>
      </c>
      <c r="C35" s="18">
        <v>0</v>
      </c>
      <c r="D35" s="58">
        <v>108432423</v>
      </c>
      <c r="E35" s="59">
        <v>108432000</v>
      </c>
      <c r="F35" s="59">
        <v>144945035</v>
      </c>
      <c r="G35" s="59">
        <v>142823007</v>
      </c>
      <c r="H35" s="59">
        <v>142963667</v>
      </c>
      <c r="I35" s="59">
        <v>142963667</v>
      </c>
      <c r="J35" s="59">
        <v>139545861</v>
      </c>
      <c r="K35" s="59">
        <v>122727425</v>
      </c>
      <c r="L35" s="59">
        <v>153294591</v>
      </c>
      <c r="M35" s="59">
        <v>153294591</v>
      </c>
      <c r="N35" s="59">
        <v>150647175</v>
      </c>
      <c r="O35" s="59">
        <v>152630661</v>
      </c>
      <c r="P35" s="59">
        <v>203358304</v>
      </c>
      <c r="Q35" s="59">
        <v>203358304</v>
      </c>
      <c r="R35" s="59">
        <v>194867913</v>
      </c>
      <c r="S35" s="59">
        <v>173851638</v>
      </c>
      <c r="T35" s="59">
        <v>168607276</v>
      </c>
      <c r="U35" s="59">
        <v>168607276</v>
      </c>
      <c r="V35" s="59">
        <v>168607276</v>
      </c>
      <c r="W35" s="59">
        <v>108432000</v>
      </c>
      <c r="X35" s="59">
        <v>60175276</v>
      </c>
      <c r="Y35" s="60">
        <v>55.5</v>
      </c>
      <c r="Z35" s="61">
        <v>108432000</v>
      </c>
    </row>
    <row r="36" spans="1:26" ht="13.5">
      <c r="A36" s="57" t="s">
        <v>53</v>
      </c>
      <c r="B36" s="18">
        <v>1822940508</v>
      </c>
      <c r="C36" s="18">
        <v>0</v>
      </c>
      <c r="D36" s="58">
        <v>1862518358</v>
      </c>
      <c r="E36" s="59">
        <v>1832575000</v>
      </c>
      <c r="F36" s="59">
        <v>1830604975</v>
      </c>
      <c r="G36" s="59">
        <v>1833071773</v>
      </c>
      <c r="H36" s="59">
        <v>1833796995</v>
      </c>
      <c r="I36" s="59">
        <v>1833796995</v>
      </c>
      <c r="J36" s="59">
        <v>1835315708</v>
      </c>
      <c r="K36" s="59">
        <v>1838607488</v>
      </c>
      <c r="L36" s="59">
        <v>1839506568</v>
      </c>
      <c r="M36" s="59">
        <v>1839506568</v>
      </c>
      <c r="N36" s="59">
        <v>1841136241</v>
      </c>
      <c r="O36" s="59">
        <v>1841899495</v>
      </c>
      <c r="P36" s="59">
        <v>1850089866</v>
      </c>
      <c r="Q36" s="59">
        <v>1850089866</v>
      </c>
      <c r="R36" s="59">
        <v>1854876847</v>
      </c>
      <c r="S36" s="59">
        <v>1857916810</v>
      </c>
      <c r="T36" s="59">
        <v>1865611235</v>
      </c>
      <c r="U36" s="59">
        <v>1865611235</v>
      </c>
      <c r="V36" s="59">
        <v>1865611235</v>
      </c>
      <c r="W36" s="59">
        <v>1832575000</v>
      </c>
      <c r="X36" s="59">
        <v>33036235</v>
      </c>
      <c r="Y36" s="60">
        <v>1.8</v>
      </c>
      <c r="Z36" s="61">
        <v>1832575000</v>
      </c>
    </row>
    <row r="37" spans="1:26" ht="13.5">
      <c r="A37" s="57" t="s">
        <v>54</v>
      </c>
      <c r="B37" s="18">
        <v>324121504</v>
      </c>
      <c r="C37" s="18">
        <v>0</v>
      </c>
      <c r="D37" s="58">
        <v>277034131</v>
      </c>
      <c r="E37" s="59">
        <v>277034000</v>
      </c>
      <c r="F37" s="59">
        <v>355204631</v>
      </c>
      <c r="G37" s="59">
        <v>364121820</v>
      </c>
      <c r="H37" s="59">
        <v>372951641</v>
      </c>
      <c r="I37" s="59">
        <v>372951641</v>
      </c>
      <c r="J37" s="59">
        <v>387047447</v>
      </c>
      <c r="K37" s="59">
        <v>385210469</v>
      </c>
      <c r="L37" s="59">
        <v>391578930</v>
      </c>
      <c r="M37" s="59">
        <v>391578930</v>
      </c>
      <c r="N37" s="59">
        <v>388857824</v>
      </c>
      <c r="O37" s="59">
        <v>395549631</v>
      </c>
      <c r="P37" s="59">
        <v>433218826</v>
      </c>
      <c r="Q37" s="59">
        <v>433218826</v>
      </c>
      <c r="R37" s="59">
        <v>440701602</v>
      </c>
      <c r="S37" s="59">
        <v>418513810</v>
      </c>
      <c r="T37" s="59">
        <v>423136595</v>
      </c>
      <c r="U37" s="59">
        <v>423136595</v>
      </c>
      <c r="V37" s="59">
        <v>423136595</v>
      </c>
      <c r="W37" s="59">
        <v>277034000</v>
      </c>
      <c r="X37" s="59">
        <v>146102595</v>
      </c>
      <c r="Y37" s="60">
        <v>52.74</v>
      </c>
      <c r="Z37" s="61">
        <v>277034000</v>
      </c>
    </row>
    <row r="38" spans="1:26" ht="13.5">
      <c r="A38" s="57" t="s">
        <v>55</v>
      </c>
      <c r="B38" s="18">
        <v>61021696</v>
      </c>
      <c r="C38" s="18">
        <v>0</v>
      </c>
      <c r="D38" s="58">
        <v>85380650</v>
      </c>
      <c r="E38" s="59">
        <v>85381000</v>
      </c>
      <c r="F38" s="59">
        <v>31212971</v>
      </c>
      <c r="G38" s="59">
        <v>30212971</v>
      </c>
      <c r="H38" s="59">
        <v>28612971</v>
      </c>
      <c r="I38" s="59">
        <v>28612971</v>
      </c>
      <c r="J38" s="59">
        <v>26412971</v>
      </c>
      <c r="K38" s="59">
        <v>24212971</v>
      </c>
      <c r="L38" s="59">
        <v>21732425</v>
      </c>
      <c r="M38" s="59">
        <v>21732425</v>
      </c>
      <c r="N38" s="59">
        <v>21732425</v>
      </c>
      <c r="O38" s="59">
        <v>21732425</v>
      </c>
      <c r="P38" s="59">
        <v>21732425</v>
      </c>
      <c r="Q38" s="59">
        <v>21732425</v>
      </c>
      <c r="R38" s="59">
        <v>21732425</v>
      </c>
      <c r="S38" s="59">
        <v>0</v>
      </c>
      <c r="T38" s="59">
        <v>0</v>
      </c>
      <c r="U38" s="59">
        <v>0</v>
      </c>
      <c r="V38" s="59">
        <v>0</v>
      </c>
      <c r="W38" s="59">
        <v>85381000</v>
      </c>
      <c r="X38" s="59">
        <v>-85381000</v>
      </c>
      <c r="Y38" s="60">
        <v>-100</v>
      </c>
      <c r="Z38" s="61">
        <v>85381000</v>
      </c>
    </row>
    <row r="39" spans="1:26" ht="13.5">
      <c r="A39" s="57" t="s">
        <v>56</v>
      </c>
      <c r="B39" s="18">
        <v>1558847373</v>
      </c>
      <c r="C39" s="18">
        <v>0</v>
      </c>
      <c r="D39" s="58">
        <v>1608536000</v>
      </c>
      <c r="E39" s="59">
        <v>1578592000</v>
      </c>
      <c r="F39" s="59">
        <v>1589132408</v>
      </c>
      <c r="G39" s="59">
        <v>1581559989</v>
      </c>
      <c r="H39" s="59">
        <v>1575196050</v>
      </c>
      <c r="I39" s="59">
        <v>1575196050</v>
      </c>
      <c r="J39" s="59">
        <v>1561401151</v>
      </c>
      <c r="K39" s="59">
        <v>1551911473</v>
      </c>
      <c r="L39" s="59">
        <v>1579489804</v>
      </c>
      <c r="M39" s="59">
        <v>1579489804</v>
      </c>
      <c r="N39" s="59">
        <v>1581193167</v>
      </c>
      <c r="O39" s="59">
        <v>1577248100</v>
      </c>
      <c r="P39" s="59">
        <v>1598496919</v>
      </c>
      <c r="Q39" s="59">
        <v>1598496919</v>
      </c>
      <c r="R39" s="59">
        <v>1587310733</v>
      </c>
      <c r="S39" s="59">
        <v>1613254638</v>
      </c>
      <c r="T39" s="59">
        <v>1611081916</v>
      </c>
      <c r="U39" s="59">
        <v>1611081916</v>
      </c>
      <c r="V39" s="59">
        <v>1611081916</v>
      </c>
      <c r="W39" s="59">
        <v>1578592000</v>
      </c>
      <c r="X39" s="59">
        <v>32489916</v>
      </c>
      <c r="Y39" s="60">
        <v>2.06</v>
      </c>
      <c r="Z39" s="61">
        <v>1578592000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45410723</v>
      </c>
      <c r="C42" s="18">
        <v>0</v>
      </c>
      <c r="D42" s="58">
        <v>71636009</v>
      </c>
      <c r="E42" s="59">
        <v>6701000</v>
      </c>
      <c r="F42" s="59">
        <v>51383221</v>
      </c>
      <c r="G42" s="59">
        <v>-6304849</v>
      </c>
      <c r="H42" s="59">
        <v>-13311337</v>
      </c>
      <c r="I42" s="59">
        <v>31767035</v>
      </c>
      <c r="J42" s="59">
        <v>-10099684</v>
      </c>
      <c r="K42" s="59">
        <v>-14877923</v>
      </c>
      <c r="L42" s="59">
        <v>26764083</v>
      </c>
      <c r="M42" s="59">
        <v>1786476</v>
      </c>
      <c r="N42" s="59">
        <v>-8904941</v>
      </c>
      <c r="O42" s="59">
        <v>-6372357</v>
      </c>
      <c r="P42" s="59">
        <v>36693227</v>
      </c>
      <c r="Q42" s="59">
        <v>21415929</v>
      </c>
      <c r="R42" s="59">
        <v>-9752891</v>
      </c>
      <c r="S42" s="59">
        <v>-4625893</v>
      </c>
      <c r="T42" s="59">
        <v>-540125</v>
      </c>
      <c r="U42" s="59">
        <v>-14918909</v>
      </c>
      <c r="V42" s="59">
        <v>40050531</v>
      </c>
      <c r="W42" s="59">
        <v>6701000</v>
      </c>
      <c r="X42" s="59">
        <v>33349531</v>
      </c>
      <c r="Y42" s="60">
        <v>497.68</v>
      </c>
      <c r="Z42" s="61">
        <v>6701000</v>
      </c>
    </row>
    <row r="43" spans="1:26" ht="13.5">
      <c r="A43" s="57" t="s">
        <v>59</v>
      </c>
      <c r="B43" s="18">
        <v>-37106934</v>
      </c>
      <c r="C43" s="18">
        <v>0</v>
      </c>
      <c r="D43" s="58">
        <v>-32299000</v>
      </c>
      <c r="E43" s="59">
        <v>0</v>
      </c>
      <c r="F43" s="59">
        <v>-6705477</v>
      </c>
      <c r="G43" s="59">
        <v>-2120070</v>
      </c>
      <c r="H43" s="59">
        <v>-1769502</v>
      </c>
      <c r="I43" s="59">
        <v>-10595049</v>
      </c>
      <c r="J43" s="59">
        <v>-1296275</v>
      </c>
      <c r="K43" s="59">
        <v>-4013896</v>
      </c>
      <c r="L43" s="59">
        <v>-1479474</v>
      </c>
      <c r="M43" s="59">
        <v>-6789645</v>
      </c>
      <c r="N43" s="59">
        <v>-471789</v>
      </c>
      <c r="O43" s="59">
        <v>-1009550</v>
      </c>
      <c r="P43" s="59">
        <v>-3193203</v>
      </c>
      <c r="Q43" s="59">
        <v>-4674542</v>
      </c>
      <c r="R43" s="59">
        <v>-6320837</v>
      </c>
      <c r="S43" s="59">
        <v>-4573578</v>
      </c>
      <c r="T43" s="59">
        <v>-5718028</v>
      </c>
      <c r="U43" s="59">
        <v>-16612443</v>
      </c>
      <c r="V43" s="59">
        <v>-38671679</v>
      </c>
      <c r="W43" s="59"/>
      <c r="X43" s="59">
        <v>-38671679</v>
      </c>
      <c r="Y43" s="60">
        <v>0</v>
      </c>
      <c r="Z43" s="61">
        <v>0</v>
      </c>
    </row>
    <row r="44" spans="1:26" ht="13.5">
      <c r="A44" s="57" t="s">
        <v>60</v>
      </c>
      <c r="B44" s="18">
        <v>-12000000</v>
      </c>
      <c r="C44" s="18">
        <v>0</v>
      </c>
      <c r="D44" s="58">
        <v>0</v>
      </c>
      <c r="E44" s="59">
        <v>0</v>
      </c>
      <c r="F44" s="59">
        <v>-1000000</v>
      </c>
      <c r="G44" s="59">
        <v>-1000000</v>
      </c>
      <c r="H44" s="59">
        <v>-1000000</v>
      </c>
      <c r="I44" s="59">
        <v>-3000000</v>
      </c>
      <c r="J44" s="59">
        <v>-1000000</v>
      </c>
      <c r="K44" s="59">
        <v>-1000000</v>
      </c>
      <c r="L44" s="59">
        <v>-2480546</v>
      </c>
      <c r="M44" s="59">
        <v>-4480546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-7480546</v>
      </c>
      <c r="W44" s="59"/>
      <c r="X44" s="59">
        <v>-7480546</v>
      </c>
      <c r="Y44" s="60">
        <v>0</v>
      </c>
      <c r="Z44" s="61">
        <v>0</v>
      </c>
    </row>
    <row r="45" spans="1:26" ht="13.5">
      <c r="A45" s="69" t="s">
        <v>61</v>
      </c>
      <c r="B45" s="21">
        <v>11180373</v>
      </c>
      <c r="C45" s="21">
        <v>0</v>
      </c>
      <c r="D45" s="98">
        <v>54213593</v>
      </c>
      <c r="E45" s="99">
        <v>6701000</v>
      </c>
      <c r="F45" s="99">
        <v>54858117</v>
      </c>
      <c r="G45" s="99">
        <v>45433198</v>
      </c>
      <c r="H45" s="99">
        <v>29352359</v>
      </c>
      <c r="I45" s="99">
        <v>29352359</v>
      </c>
      <c r="J45" s="99">
        <v>16956400</v>
      </c>
      <c r="K45" s="99">
        <v>-2935419</v>
      </c>
      <c r="L45" s="99">
        <v>19868644</v>
      </c>
      <c r="M45" s="99">
        <v>19868644</v>
      </c>
      <c r="N45" s="99">
        <v>10491914</v>
      </c>
      <c r="O45" s="99">
        <v>3110007</v>
      </c>
      <c r="P45" s="99">
        <v>36610031</v>
      </c>
      <c r="Q45" s="99">
        <v>10491914</v>
      </c>
      <c r="R45" s="99">
        <v>20536303</v>
      </c>
      <c r="S45" s="99">
        <v>11336832</v>
      </c>
      <c r="T45" s="99">
        <v>5078679</v>
      </c>
      <c r="U45" s="99">
        <v>5078679</v>
      </c>
      <c r="V45" s="99">
        <v>5078679</v>
      </c>
      <c r="W45" s="99">
        <v>6701000</v>
      </c>
      <c r="X45" s="99">
        <v>-1622321</v>
      </c>
      <c r="Y45" s="100">
        <v>-24.21</v>
      </c>
      <c r="Z45" s="101">
        <v>6701000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31720027</v>
      </c>
      <c r="C49" s="51">
        <v>0</v>
      </c>
      <c r="D49" s="128">
        <v>12854908</v>
      </c>
      <c r="E49" s="53">
        <v>12131362</v>
      </c>
      <c r="F49" s="53">
        <v>0</v>
      </c>
      <c r="G49" s="53">
        <v>0</v>
      </c>
      <c r="H49" s="53">
        <v>0</v>
      </c>
      <c r="I49" s="53">
        <v>11813250</v>
      </c>
      <c r="J49" s="53">
        <v>0</v>
      </c>
      <c r="K49" s="53">
        <v>0</v>
      </c>
      <c r="L49" s="53">
        <v>0</v>
      </c>
      <c r="M49" s="53">
        <v>11192368</v>
      </c>
      <c r="N49" s="53">
        <v>0</v>
      </c>
      <c r="O49" s="53">
        <v>0</v>
      </c>
      <c r="P49" s="53">
        <v>0</v>
      </c>
      <c r="Q49" s="53">
        <v>20295433</v>
      </c>
      <c r="R49" s="53">
        <v>0</v>
      </c>
      <c r="S49" s="53">
        <v>0</v>
      </c>
      <c r="T49" s="53">
        <v>0</v>
      </c>
      <c r="U49" s="53">
        <v>10704641</v>
      </c>
      <c r="V49" s="53">
        <v>427158103</v>
      </c>
      <c r="W49" s="53">
        <v>537870092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31949996</v>
      </c>
      <c r="C51" s="51">
        <v>0</v>
      </c>
      <c r="D51" s="128">
        <v>11086194</v>
      </c>
      <c r="E51" s="53">
        <v>12130906</v>
      </c>
      <c r="F51" s="53">
        <v>0</v>
      </c>
      <c r="G51" s="53">
        <v>0</v>
      </c>
      <c r="H51" s="53">
        <v>0</v>
      </c>
      <c r="I51" s="53">
        <v>12474583</v>
      </c>
      <c r="J51" s="53">
        <v>0</v>
      </c>
      <c r="K51" s="53">
        <v>0</v>
      </c>
      <c r="L51" s="53">
        <v>0</v>
      </c>
      <c r="M51" s="53">
        <v>12345033</v>
      </c>
      <c r="N51" s="53">
        <v>0</v>
      </c>
      <c r="O51" s="53">
        <v>0</v>
      </c>
      <c r="P51" s="53">
        <v>0</v>
      </c>
      <c r="Q51" s="53">
        <v>15074139</v>
      </c>
      <c r="R51" s="53">
        <v>0</v>
      </c>
      <c r="S51" s="53">
        <v>0</v>
      </c>
      <c r="T51" s="53">
        <v>0</v>
      </c>
      <c r="U51" s="53">
        <v>91404219</v>
      </c>
      <c r="V51" s="53">
        <v>151611048</v>
      </c>
      <c r="W51" s="53">
        <v>338076118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61.4872992769101</v>
      </c>
      <c r="C58" s="5">
        <f>IF(C67=0,0,+(C76/C67)*100)</f>
        <v>0</v>
      </c>
      <c r="D58" s="6">
        <f aca="true" t="shared" si="6" ref="D58:Z58">IF(D67=0,0,+(D76/D67)*100)</f>
        <v>100.00000155014726</v>
      </c>
      <c r="E58" s="7">
        <f t="shared" si="6"/>
        <v>100</v>
      </c>
      <c r="F58" s="7">
        <f t="shared" si="6"/>
        <v>73.61513288293597</v>
      </c>
      <c r="G58" s="7">
        <f t="shared" si="6"/>
        <v>100</v>
      </c>
      <c r="H58" s="7">
        <f t="shared" si="6"/>
        <v>59.30802620213822</v>
      </c>
      <c r="I58" s="7">
        <f t="shared" si="6"/>
        <v>78.66258900034666</v>
      </c>
      <c r="J58" s="7">
        <f t="shared" si="6"/>
        <v>58.85835591800513</v>
      </c>
      <c r="K58" s="7">
        <f t="shared" si="6"/>
        <v>59.63068081356793</v>
      </c>
      <c r="L58" s="7">
        <f t="shared" si="6"/>
        <v>53.48153884985134</v>
      </c>
      <c r="M58" s="7">
        <f t="shared" si="6"/>
        <v>57.29720880340097</v>
      </c>
      <c r="N58" s="7">
        <f t="shared" si="6"/>
        <v>41.50544419772142</v>
      </c>
      <c r="O58" s="7">
        <f t="shared" si="6"/>
        <v>54.88385602647232</v>
      </c>
      <c r="P58" s="7">
        <f t="shared" si="6"/>
        <v>50.47499886859579</v>
      </c>
      <c r="Q58" s="7">
        <f t="shared" si="6"/>
        <v>47.755375206124214</v>
      </c>
      <c r="R58" s="7">
        <f t="shared" si="6"/>
        <v>67.21033547721623</v>
      </c>
      <c r="S58" s="7">
        <f t="shared" si="6"/>
        <v>59.0103867166776</v>
      </c>
      <c r="T58" s="7">
        <f t="shared" si="6"/>
        <v>51.61638048602042</v>
      </c>
      <c r="U58" s="7">
        <f t="shared" si="6"/>
        <v>58.39334813567403</v>
      </c>
      <c r="V58" s="7">
        <f t="shared" si="6"/>
        <v>59.436706002491256</v>
      </c>
      <c r="W58" s="7">
        <f t="shared" si="6"/>
        <v>99.88266864959326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76.25835320272947</v>
      </c>
      <c r="C59" s="9">
        <f t="shared" si="7"/>
        <v>0</v>
      </c>
      <c r="D59" s="2">
        <f t="shared" si="7"/>
        <v>100.00001861764021</v>
      </c>
      <c r="E59" s="10">
        <f t="shared" si="7"/>
        <v>100</v>
      </c>
      <c r="F59" s="10">
        <f t="shared" si="7"/>
        <v>63.5342949476603</v>
      </c>
      <c r="G59" s="10">
        <f t="shared" si="7"/>
        <v>100</v>
      </c>
      <c r="H59" s="10">
        <f t="shared" si="7"/>
        <v>17.38617297189832</v>
      </c>
      <c r="I59" s="10">
        <f t="shared" si="7"/>
        <v>60.30603445590581</v>
      </c>
      <c r="J59" s="10">
        <f t="shared" si="7"/>
        <v>206.83693608994255</v>
      </c>
      <c r="K59" s="10">
        <f t="shared" si="7"/>
        <v>6.031046218287401</v>
      </c>
      <c r="L59" s="10">
        <f t="shared" si="7"/>
        <v>59.64298358710507</v>
      </c>
      <c r="M59" s="10">
        <f t="shared" si="7"/>
        <v>90.52359668718279</v>
      </c>
      <c r="N59" s="10">
        <f t="shared" si="7"/>
        <v>162.40573672330325</v>
      </c>
      <c r="O59" s="10">
        <f t="shared" si="7"/>
        <v>84.76556819215511</v>
      </c>
      <c r="P59" s="10">
        <f t="shared" si="7"/>
        <v>70.9473216488573</v>
      </c>
      <c r="Q59" s="10">
        <f t="shared" si="7"/>
        <v>105.61859860829301</v>
      </c>
      <c r="R59" s="10">
        <f t="shared" si="7"/>
        <v>116.64741794757778</v>
      </c>
      <c r="S59" s="10">
        <f t="shared" si="7"/>
        <v>98.45929069458678</v>
      </c>
      <c r="T59" s="10">
        <f t="shared" si="7"/>
        <v>49.25024040223479</v>
      </c>
      <c r="U59" s="10">
        <f t="shared" si="7"/>
        <v>77.03396224254163</v>
      </c>
      <c r="V59" s="10">
        <f t="shared" si="7"/>
        <v>82.87257486704998</v>
      </c>
      <c r="W59" s="10">
        <f t="shared" si="7"/>
        <v>92.83060121090759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65.52937883421257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94.11242096708008</v>
      </c>
      <c r="G60" s="13">
        <f t="shared" si="7"/>
        <v>100</v>
      </c>
      <c r="H60" s="13">
        <f t="shared" si="7"/>
        <v>57.63473896919218</v>
      </c>
      <c r="I60" s="13">
        <f t="shared" si="7"/>
        <v>82.87280834285293</v>
      </c>
      <c r="J60" s="13">
        <f t="shared" si="7"/>
        <v>52.531437405101954</v>
      </c>
      <c r="K60" s="13">
        <f t="shared" si="7"/>
        <v>70.39774481414392</v>
      </c>
      <c r="L60" s="13">
        <f t="shared" si="7"/>
        <v>58.14479260294954</v>
      </c>
      <c r="M60" s="13">
        <f t="shared" si="7"/>
        <v>60.5862960753393</v>
      </c>
      <c r="N60" s="13">
        <f t="shared" si="7"/>
        <v>36.83684836789728</v>
      </c>
      <c r="O60" s="13">
        <f t="shared" si="7"/>
        <v>57.21364813432778</v>
      </c>
      <c r="P60" s="13">
        <f t="shared" si="7"/>
        <v>54.092945322705354</v>
      </c>
      <c r="Q60" s="13">
        <f t="shared" si="7"/>
        <v>47.01761905514465</v>
      </c>
      <c r="R60" s="13">
        <f t="shared" si="7"/>
        <v>62.081954398581516</v>
      </c>
      <c r="S60" s="13">
        <f t="shared" si="7"/>
        <v>55.36182728550485</v>
      </c>
      <c r="T60" s="13">
        <f t="shared" si="7"/>
        <v>57.14674744389187</v>
      </c>
      <c r="U60" s="13">
        <f t="shared" si="7"/>
        <v>58.035618587664594</v>
      </c>
      <c r="V60" s="13">
        <f t="shared" si="7"/>
        <v>60.40049934785456</v>
      </c>
      <c r="W60" s="13">
        <f t="shared" si="7"/>
        <v>96.76927007272668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169.54565428610962</v>
      </c>
      <c r="G61" s="13">
        <f t="shared" si="7"/>
        <v>100</v>
      </c>
      <c r="H61" s="13">
        <f t="shared" si="7"/>
        <v>90.48757690431793</v>
      </c>
      <c r="I61" s="13">
        <f t="shared" si="7"/>
        <v>109.50617858754566</v>
      </c>
      <c r="J61" s="13">
        <f t="shared" si="7"/>
        <v>76.43280030090322</v>
      </c>
      <c r="K61" s="13">
        <f t="shared" si="7"/>
        <v>96.4778532301572</v>
      </c>
      <c r="L61" s="13">
        <f t="shared" si="7"/>
        <v>85.47342593551875</v>
      </c>
      <c r="M61" s="13">
        <f t="shared" si="7"/>
        <v>86.66111782997169</v>
      </c>
      <c r="N61" s="13">
        <f t="shared" si="7"/>
        <v>33.77977126486124</v>
      </c>
      <c r="O61" s="13">
        <f t="shared" si="7"/>
        <v>78.34239824872277</v>
      </c>
      <c r="P61" s="13">
        <f t="shared" si="7"/>
        <v>72.28739645477044</v>
      </c>
      <c r="Q61" s="13">
        <f t="shared" si="7"/>
        <v>53.00394151864904</v>
      </c>
      <c r="R61" s="13">
        <f t="shared" si="7"/>
        <v>92.28110142989635</v>
      </c>
      <c r="S61" s="13">
        <f t="shared" si="7"/>
        <v>68.46160745042089</v>
      </c>
      <c r="T61" s="13">
        <f t="shared" si="7"/>
        <v>70.05687908497407</v>
      </c>
      <c r="U61" s="13">
        <f t="shared" si="7"/>
        <v>75.95495673317465</v>
      </c>
      <c r="V61" s="13">
        <f t="shared" si="7"/>
        <v>76.92015335407693</v>
      </c>
      <c r="W61" s="13">
        <f t="shared" si="7"/>
        <v>103.35317733330334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134.07043712142098</v>
      </c>
      <c r="G62" s="13">
        <f t="shared" si="7"/>
        <v>100</v>
      </c>
      <c r="H62" s="13">
        <f t="shared" si="7"/>
        <v>26.922590600840206</v>
      </c>
      <c r="I62" s="13">
        <f t="shared" si="7"/>
        <v>68.78469239163562</v>
      </c>
      <c r="J62" s="13">
        <f t="shared" si="7"/>
        <v>29.763335809339157</v>
      </c>
      <c r="K62" s="13">
        <f t="shared" si="7"/>
        <v>47.33224669847635</v>
      </c>
      <c r="L62" s="13">
        <f t="shared" si="7"/>
        <v>31.332092780071974</v>
      </c>
      <c r="M62" s="13">
        <f t="shared" si="7"/>
        <v>36.13835736769478</v>
      </c>
      <c r="N62" s="13">
        <f t="shared" si="7"/>
        <v>38.99193826473414</v>
      </c>
      <c r="O62" s="13">
        <f t="shared" si="7"/>
        <v>37.67356902169682</v>
      </c>
      <c r="P62" s="13">
        <f t="shared" si="7"/>
        <v>36.287540765456114</v>
      </c>
      <c r="Q62" s="13">
        <f t="shared" si="7"/>
        <v>37.7813330763212</v>
      </c>
      <c r="R62" s="13">
        <f t="shared" si="7"/>
        <v>27.880503057015698</v>
      </c>
      <c r="S62" s="13">
        <f t="shared" si="7"/>
        <v>51.33022485772082</v>
      </c>
      <c r="T62" s="13">
        <f t="shared" si="7"/>
        <v>47.84254034440995</v>
      </c>
      <c r="U62" s="13">
        <f t="shared" si="7"/>
        <v>42.08415374868814</v>
      </c>
      <c r="V62" s="13">
        <f t="shared" si="7"/>
        <v>44.10899767919438</v>
      </c>
      <c r="W62" s="13">
        <f t="shared" si="7"/>
        <v>82.37495363504588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20.748911669591994</v>
      </c>
      <c r="G63" s="13">
        <f t="shared" si="7"/>
        <v>100</v>
      </c>
      <c r="H63" s="13">
        <f t="shared" si="7"/>
        <v>22.475462340289457</v>
      </c>
      <c r="I63" s="13">
        <f t="shared" si="7"/>
        <v>47.73460736844053</v>
      </c>
      <c r="J63" s="13">
        <f t="shared" si="7"/>
        <v>23.639556003699415</v>
      </c>
      <c r="K63" s="13">
        <f t="shared" si="7"/>
        <v>23.462063232878126</v>
      </c>
      <c r="L63" s="13">
        <f t="shared" si="7"/>
        <v>22.327493132240328</v>
      </c>
      <c r="M63" s="13">
        <f t="shared" si="7"/>
        <v>23.142839945491897</v>
      </c>
      <c r="N63" s="13">
        <f t="shared" si="7"/>
        <v>26.514674581673642</v>
      </c>
      <c r="O63" s="13">
        <f t="shared" si="7"/>
        <v>23.378633750990733</v>
      </c>
      <c r="P63" s="13">
        <f t="shared" si="7"/>
        <v>26.05857342893308</v>
      </c>
      <c r="Q63" s="13">
        <f t="shared" si="7"/>
        <v>25.317467401101208</v>
      </c>
      <c r="R63" s="13">
        <f t="shared" si="7"/>
        <v>22.932184225881024</v>
      </c>
      <c r="S63" s="13">
        <f t="shared" si="7"/>
        <v>18.779760606024702</v>
      </c>
      <c r="T63" s="13">
        <f t="shared" si="7"/>
        <v>23.15581588688006</v>
      </c>
      <c r="U63" s="13">
        <f t="shared" si="7"/>
        <v>21.365365601758985</v>
      </c>
      <c r="V63" s="13">
        <f t="shared" si="7"/>
        <v>28.974410315094808</v>
      </c>
      <c r="W63" s="13">
        <f t="shared" si="7"/>
        <v>100.99795574041394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16.40975433653599</v>
      </c>
      <c r="G64" s="13">
        <f t="shared" si="7"/>
        <v>100</v>
      </c>
      <c r="H64" s="13">
        <f t="shared" si="7"/>
        <v>13.961257940553681</v>
      </c>
      <c r="I64" s="13">
        <f t="shared" si="7"/>
        <v>43.45680177836611</v>
      </c>
      <c r="J64" s="13">
        <f t="shared" si="7"/>
        <v>16.189703461381903</v>
      </c>
      <c r="K64" s="13">
        <f t="shared" si="7"/>
        <v>15.560056844903865</v>
      </c>
      <c r="L64" s="13">
        <f t="shared" si="7"/>
        <v>13.09127068182353</v>
      </c>
      <c r="M64" s="13">
        <f t="shared" si="7"/>
        <v>14.947125381843188</v>
      </c>
      <c r="N64" s="13">
        <f t="shared" si="7"/>
        <v>17.621478807579138</v>
      </c>
      <c r="O64" s="13">
        <f t="shared" si="7"/>
        <v>14.638483635329907</v>
      </c>
      <c r="P64" s="13">
        <f t="shared" si="7"/>
        <v>15.716015222364682</v>
      </c>
      <c r="Q64" s="13">
        <f t="shared" si="7"/>
        <v>15.992123365355503</v>
      </c>
      <c r="R64" s="13">
        <f t="shared" si="7"/>
        <v>14.897641303874574</v>
      </c>
      <c r="S64" s="13">
        <f t="shared" si="7"/>
        <v>18.98801715230501</v>
      </c>
      <c r="T64" s="13">
        <f t="shared" si="7"/>
        <v>19.95705779576433</v>
      </c>
      <c r="U64" s="13">
        <f t="shared" si="7"/>
        <v>17.94613637800648</v>
      </c>
      <c r="V64" s="13">
        <f t="shared" si="7"/>
        <v>23.088711320103805</v>
      </c>
      <c r="W64" s="13">
        <f t="shared" si="7"/>
        <v>98.57255228867436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1344.8425741717845</v>
      </c>
      <c r="T65" s="13">
        <f t="shared" si="7"/>
        <v>444.15677945861336</v>
      </c>
      <c r="U65" s="13">
        <f t="shared" si="7"/>
        <v>992.8096401666297</v>
      </c>
      <c r="V65" s="13">
        <f t="shared" si="7"/>
        <v>3302.464067397797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13.403090706471716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67.19225803936676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23.584138070667652</v>
      </c>
      <c r="W66" s="16">
        <f t="shared" si="7"/>
        <v>141.92670738478623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175000233</v>
      </c>
      <c r="C67" s="23"/>
      <c r="D67" s="24">
        <v>258040000</v>
      </c>
      <c r="E67" s="25">
        <v>233766000</v>
      </c>
      <c r="F67" s="25">
        <v>12981426</v>
      </c>
      <c r="G67" s="25">
        <v>20482399</v>
      </c>
      <c r="H67" s="25">
        <v>19195380</v>
      </c>
      <c r="I67" s="25">
        <v>52659205</v>
      </c>
      <c r="J67" s="25">
        <v>19972617</v>
      </c>
      <c r="K67" s="25">
        <v>20643390</v>
      </c>
      <c r="L67" s="25">
        <v>20796077</v>
      </c>
      <c r="M67" s="25">
        <v>61412084</v>
      </c>
      <c r="N67" s="25">
        <v>30746128</v>
      </c>
      <c r="O67" s="25">
        <v>19462439</v>
      </c>
      <c r="P67" s="25">
        <v>19643731</v>
      </c>
      <c r="Q67" s="25">
        <v>69852298</v>
      </c>
      <c r="R67" s="25">
        <v>17787974</v>
      </c>
      <c r="S67" s="25">
        <v>19638641</v>
      </c>
      <c r="T67" s="25">
        <v>24930640</v>
      </c>
      <c r="U67" s="25">
        <v>62357255</v>
      </c>
      <c r="V67" s="25">
        <v>246280842</v>
      </c>
      <c r="W67" s="25">
        <v>234040603</v>
      </c>
      <c r="X67" s="25"/>
      <c r="Y67" s="24"/>
      <c r="Z67" s="26">
        <v>233766000</v>
      </c>
    </row>
    <row r="68" spans="1:26" ht="13.5" hidden="1">
      <c r="A68" s="36" t="s">
        <v>31</v>
      </c>
      <c r="B68" s="18">
        <v>19829071</v>
      </c>
      <c r="C68" s="18"/>
      <c r="D68" s="19">
        <v>21485000</v>
      </c>
      <c r="E68" s="20">
        <v>19945000</v>
      </c>
      <c r="F68" s="20">
        <v>1656104</v>
      </c>
      <c r="G68" s="20">
        <v>1660072</v>
      </c>
      <c r="H68" s="20">
        <v>1659865</v>
      </c>
      <c r="I68" s="20">
        <v>4976041</v>
      </c>
      <c r="J68" s="20">
        <v>1660349</v>
      </c>
      <c r="K68" s="20">
        <v>1680720</v>
      </c>
      <c r="L68" s="20">
        <v>1655162</v>
      </c>
      <c r="M68" s="20">
        <v>4996231</v>
      </c>
      <c r="N68" s="20">
        <v>1653348</v>
      </c>
      <c r="O68" s="20">
        <v>1725939</v>
      </c>
      <c r="P68" s="20">
        <v>1669908</v>
      </c>
      <c r="Q68" s="20">
        <v>5049195</v>
      </c>
      <c r="R68" s="20">
        <v>1664180</v>
      </c>
      <c r="S68" s="20">
        <v>1664558</v>
      </c>
      <c r="T68" s="20">
        <v>3656372</v>
      </c>
      <c r="U68" s="20">
        <v>6985110</v>
      </c>
      <c r="V68" s="20">
        <v>22006577</v>
      </c>
      <c r="W68" s="20">
        <v>21485372</v>
      </c>
      <c r="X68" s="20"/>
      <c r="Y68" s="19"/>
      <c r="Z68" s="22">
        <v>19945000</v>
      </c>
    </row>
    <row r="69" spans="1:26" ht="13.5" hidden="1">
      <c r="A69" s="37" t="s">
        <v>32</v>
      </c>
      <c r="B69" s="18">
        <v>137519599</v>
      </c>
      <c r="C69" s="18"/>
      <c r="D69" s="19">
        <v>213545000</v>
      </c>
      <c r="E69" s="20">
        <v>188260000</v>
      </c>
      <c r="F69" s="20">
        <v>9036108</v>
      </c>
      <c r="G69" s="20">
        <v>16468964</v>
      </c>
      <c r="H69" s="20">
        <v>15200428</v>
      </c>
      <c r="I69" s="20">
        <v>40705500</v>
      </c>
      <c r="J69" s="20">
        <v>15840684</v>
      </c>
      <c r="K69" s="20">
        <v>17342074</v>
      </c>
      <c r="L69" s="20">
        <v>17430407</v>
      </c>
      <c r="M69" s="20">
        <v>50613165</v>
      </c>
      <c r="N69" s="20">
        <v>27353548</v>
      </c>
      <c r="O69" s="20">
        <v>16112825</v>
      </c>
      <c r="P69" s="20">
        <v>16139661</v>
      </c>
      <c r="Q69" s="20">
        <v>59606034</v>
      </c>
      <c r="R69" s="20">
        <v>16130507</v>
      </c>
      <c r="S69" s="20">
        <v>17972539</v>
      </c>
      <c r="T69" s="20">
        <v>19366845</v>
      </c>
      <c r="U69" s="20">
        <v>53469891</v>
      </c>
      <c r="V69" s="20">
        <v>204394590</v>
      </c>
      <c r="W69" s="20">
        <v>194545231</v>
      </c>
      <c r="X69" s="20"/>
      <c r="Y69" s="19"/>
      <c r="Z69" s="22">
        <v>188260000</v>
      </c>
    </row>
    <row r="70" spans="1:26" ht="13.5" hidden="1">
      <c r="A70" s="38" t="s">
        <v>106</v>
      </c>
      <c r="B70" s="18">
        <v>62667788</v>
      </c>
      <c r="C70" s="18"/>
      <c r="D70" s="19">
        <v>94245000</v>
      </c>
      <c r="E70" s="20">
        <v>87070000</v>
      </c>
      <c r="F70" s="20">
        <v>3288355</v>
      </c>
      <c r="G70" s="20">
        <v>8011666</v>
      </c>
      <c r="H70" s="20">
        <v>6376430</v>
      </c>
      <c r="I70" s="20">
        <v>17676451</v>
      </c>
      <c r="J70" s="20">
        <v>6923156</v>
      </c>
      <c r="K70" s="20">
        <v>8171011</v>
      </c>
      <c r="L70" s="20">
        <v>7914860</v>
      </c>
      <c r="M70" s="20">
        <v>23009027</v>
      </c>
      <c r="N70" s="20">
        <v>17424520</v>
      </c>
      <c r="O70" s="20">
        <v>7575728</v>
      </c>
      <c r="P70" s="20">
        <v>7416445</v>
      </c>
      <c r="Q70" s="20">
        <v>32416693</v>
      </c>
      <c r="R70" s="20">
        <v>7451659</v>
      </c>
      <c r="S70" s="20">
        <v>8619003</v>
      </c>
      <c r="T70" s="20">
        <v>9676316</v>
      </c>
      <c r="U70" s="20">
        <v>25746978</v>
      </c>
      <c r="V70" s="20">
        <v>98849149</v>
      </c>
      <c r="W70" s="20">
        <v>84245112</v>
      </c>
      <c r="X70" s="20"/>
      <c r="Y70" s="19"/>
      <c r="Z70" s="22">
        <v>87070000</v>
      </c>
    </row>
    <row r="71" spans="1:26" ht="13.5" hidden="1">
      <c r="A71" s="38" t="s">
        <v>107</v>
      </c>
      <c r="B71" s="18">
        <v>41135768</v>
      </c>
      <c r="C71" s="18"/>
      <c r="D71" s="19">
        <v>55787000</v>
      </c>
      <c r="E71" s="20">
        <v>41836000</v>
      </c>
      <c r="F71" s="20">
        <v>805314</v>
      </c>
      <c r="G71" s="20">
        <v>3512705</v>
      </c>
      <c r="H71" s="20">
        <v>3875240</v>
      </c>
      <c r="I71" s="20">
        <v>8193259</v>
      </c>
      <c r="J71" s="20">
        <v>3971450</v>
      </c>
      <c r="K71" s="20">
        <v>4222823</v>
      </c>
      <c r="L71" s="20">
        <v>4567317</v>
      </c>
      <c r="M71" s="20">
        <v>12761590</v>
      </c>
      <c r="N71" s="20">
        <v>4988008</v>
      </c>
      <c r="O71" s="20">
        <v>3596840</v>
      </c>
      <c r="P71" s="20">
        <v>3782921</v>
      </c>
      <c r="Q71" s="20">
        <v>12367769</v>
      </c>
      <c r="R71" s="20">
        <v>3731744</v>
      </c>
      <c r="S71" s="20">
        <v>3259261</v>
      </c>
      <c r="T71" s="20">
        <v>3971430</v>
      </c>
      <c r="U71" s="20">
        <v>10962435</v>
      </c>
      <c r="V71" s="20">
        <v>44285053</v>
      </c>
      <c r="W71" s="20">
        <v>50787282</v>
      </c>
      <c r="X71" s="20"/>
      <c r="Y71" s="19"/>
      <c r="Z71" s="22">
        <v>41836000</v>
      </c>
    </row>
    <row r="72" spans="1:26" ht="13.5" hidden="1">
      <c r="A72" s="38" t="s">
        <v>108</v>
      </c>
      <c r="B72" s="18">
        <v>16763206</v>
      </c>
      <c r="C72" s="18"/>
      <c r="D72" s="19">
        <v>32477000</v>
      </c>
      <c r="E72" s="20">
        <v>28761000</v>
      </c>
      <c r="F72" s="20">
        <v>2394034</v>
      </c>
      <c r="G72" s="20">
        <v>2395279</v>
      </c>
      <c r="H72" s="20">
        <v>2398558</v>
      </c>
      <c r="I72" s="20">
        <v>7187871</v>
      </c>
      <c r="J72" s="20">
        <v>2396056</v>
      </c>
      <c r="K72" s="20">
        <v>2398847</v>
      </c>
      <c r="L72" s="20">
        <v>2398890</v>
      </c>
      <c r="M72" s="20">
        <v>7193793</v>
      </c>
      <c r="N72" s="20">
        <v>2393765</v>
      </c>
      <c r="O72" s="20">
        <v>2393429</v>
      </c>
      <c r="P72" s="20">
        <v>2394567</v>
      </c>
      <c r="Q72" s="20">
        <v>7181761</v>
      </c>
      <c r="R72" s="20">
        <v>2397687</v>
      </c>
      <c r="S72" s="20">
        <v>3460321</v>
      </c>
      <c r="T72" s="20">
        <v>2898870</v>
      </c>
      <c r="U72" s="20">
        <v>8756878</v>
      </c>
      <c r="V72" s="20">
        <v>30320303</v>
      </c>
      <c r="W72" s="20">
        <v>28476814</v>
      </c>
      <c r="X72" s="20"/>
      <c r="Y72" s="19"/>
      <c r="Z72" s="22">
        <v>28761000</v>
      </c>
    </row>
    <row r="73" spans="1:26" ht="13.5" hidden="1">
      <c r="A73" s="38" t="s">
        <v>109</v>
      </c>
      <c r="B73" s="18">
        <v>16952837</v>
      </c>
      <c r="C73" s="18"/>
      <c r="D73" s="19">
        <v>31036000</v>
      </c>
      <c r="E73" s="20">
        <v>30593000</v>
      </c>
      <c r="F73" s="20">
        <v>2548405</v>
      </c>
      <c r="G73" s="20">
        <v>2549314</v>
      </c>
      <c r="H73" s="20">
        <v>2550200</v>
      </c>
      <c r="I73" s="20">
        <v>7647919</v>
      </c>
      <c r="J73" s="20">
        <v>2550022</v>
      </c>
      <c r="K73" s="20">
        <v>2549393</v>
      </c>
      <c r="L73" s="20">
        <v>2549340</v>
      </c>
      <c r="M73" s="20">
        <v>7648755</v>
      </c>
      <c r="N73" s="20">
        <v>2547255</v>
      </c>
      <c r="O73" s="20">
        <v>2546828</v>
      </c>
      <c r="P73" s="20">
        <v>2545728</v>
      </c>
      <c r="Q73" s="20">
        <v>7639811</v>
      </c>
      <c r="R73" s="20">
        <v>2549417</v>
      </c>
      <c r="S73" s="20">
        <v>2541466</v>
      </c>
      <c r="T73" s="20">
        <v>2548076</v>
      </c>
      <c r="U73" s="20">
        <v>7638959</v>
      </c>
      <c r="V73" s="20">
        <v>30575444</v>
      </c>
      <c r="W73" s="20">
        <v>31036023</v>
      </c>
      <c r="X73" s="20"/>
      <c r="Y73" s="19"/>
      <c r="Z73" s="22">
        <v>30593000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>
        <v>92488</v>
      </c>
      <c r="T74" s="20">
        <v>272153</v>
      </c>
      <c r="U74" s="20">
        <v>364641</v>
      </c>
      <c r="V74" s="20">
        <v>364641</v>
      </c>
      <c r="W74" s="20"/>
      <c r="X74" s="20"/>
      <c r="Y74" s="19"/>
      <c r="Z74" s="22"/>
    </row>
    <row r="75" spans="1:26" ht="13.5" hidden="1">
      <c r="A75" s="39" t="s">
        <v>111</v>
      </c>
      <c r="B75" s="27">
        <v>17651563</v>
      </c>
      <c r="C75" s="27"/>
      <c r="D75" s="28">
        <v>23010000</v>
      </c>
      <c r="E75" s="29">
        <v>25561000</v>
      </c>
      <c r="F75" s="29">
        <v>2289214</v>
      </c>
      <c r="G75" s="29">
        <v>2353363</v>
      </c>
      <c r="H75" s="29">
        <v>2335087</v>
      </c>
      <c r="I75" s="29">
        <v>6977664</v>
      </c>
      <c r="J75" s="29">
        <v>2471584</v>
      </c>
      <c r="K75" s="29">
        <v>1620596</v>
      </c>
      <c r="L75" s="29">
        <v>1710508</v>
      </c>
      <c r="M75" s="29">
        <v>5802688</v>
      </c>
      <c r="N75" s="29">
        <v>1739232</v>
      </c>
      <c r="O75" s="29">
        <v>1623675</v>
      </c>
      <c r="P75" s="29">
        <v>1834162</v>
      </c>
      <c r="Q75" s="29">
        <v>5197069</v>
      </c>
      <c r="R75" s="29">
        <v>-6713</v>
      </c>
      <c r="S75" s="29">
        <v>1544</v>
      </c>
      <c r="T75" s="29">
        <v>1907423</v>
      </c>
      <c r="U75" s="29">
        <v>1902254</v>
      </c>
      <c r="V75" s="29">
        <v>19879675</v>
      </c>
      <c r="W75" s="29">
        <v>18010000</v>
      </c>
      <c r="X75" s="29"/>
      <c r="Y75" s="28"/>
      <c r="Z75" s="30">
        <v>25561000</v>
      </c>
    </row>
    <row r="76" spans="1:26" ht="13.5" hidden="1">
      <c r="A76" s="41" t="s">
        <v>113</v>
      </c>
      <c r="B76" s="31">
        <v>107602917</v>
      </c>
      <c r="C76" s="31"/>
      <c r="D76" s="32">
        <v>258040004</v>
      </c>
      <c r="E76" s="33">
        <v>233766000</v>
      </c>
      <c r="F76" s="33">
        <v>9556294</v>
      </c>
      <c r="G76" s="33">
        <v>20482399</v>
      </c>
      <c r="H76" s="33">
        <v>11384401</v>
      </c>
      <c r="I76" s="33">
        <v>41423094</v>
      </c>
      <c r="J76" s="33">
        <v>11755554</v>
      </c>
      <c r="K76" s="33">
        <v>12309794</v>
      </c>
      <c r="L76" s="33">
        <v>11122062</v>
      </c>
      <c r="M76" s="33">
        <v>35187410</v>
      </c>
      <c r="N76" s="33">
        <v>12761317</v>
      </c>
      <c r="O76" s="33">
        <v>10681737</v>
      </c>
      <c r="P76" s="33">
        <v>9915173</v>
      </c>
      <c r="Q76" s="33">
        <v>33358227</v>
      </c>
      <c r="R76" s="33">
        <v>11955357</v>
      </c>
      <c r="S76" s="33">
        <v>11588838</v>
      </c>
      <c r="T76" s="33">
        <v>12868294</v>
      </c>
      <c r="U76" s="33">
        <v>36412489</v>
      </c>
      <c r="V76" s="33">
        <v>146381220</v>
      </c>
      <c r="W76" s="33">
        <v>233766000</v>
      </c>
      <c r="X76" s="33"/>
      <c r="Y76" s="32"/>
      <c r="Z76" s="34">
        <v>233766000</v>
      </c>
    </row>
    <row r="77" spans="1:26" ht="13.5" hidden="1">
      <c r="A77" s="36" t="s">
        <v>31</v>
      </c>
      <c r="B77" s="18">
        <v>15121323</v>
      </c>
      <c r="C77" s="18"/>
      <c r="D77" s="19">
        <v>21485004</v>
      </c>
      <c r="E77" s="20">
        <v>19945000</v>
      </c>
      <c r="F77" s="20">
        <v>1052194</v>
      </c>
      <c r="G77" s="20">
        <v>1660072</v>
      </c>
      <c r="H77" s="20">
        <v>288587</v>
      </c>
      <c r="I77" s="20">
        <v>3000853</v>
      </c>
      <c r="J77" s="20">
        <v>3434215</v>
      </c>
      <c r="K77" s="20">
        <v>101365</v>
      </c>
      <c r="L77" s="20">
        <v>987188</v>
      </c>
      <c r="M77" s="20">
        <v>4522768</v>
      </c>
      <c r="N77" s="20">
        <v>2685132</v>
      </c>
      <c r="O77" s="20">
        <v>1463002</v>
      </c>
      <c r="P77" s="20">
        <v>1184755</v>
      </c>
      <c r="Q77" s="20">
        <v>5332889</v>
      </c>
      <c r="R77" s="20">
        <v>1941223</v>
      </c>
      <c r="S77" s="20">
        <v>1638912</v>
      </c>
      <c r="T77" s="20">
        <v>1800772</v>
      </c>
      <c r="U77" s="20">
        <v>5380907</v>
      </c>
      <c r="V77" s="20">
        <v>18237417</v>
      </c>
      <c r="W77" s="20">
        <v>19945000</v>
      </c>
      <c r="X77" s="20"/>
      <c r="Y77" s="19"/>
      <c r="Z77" s="22">
        <v>19945000</v>
      </c>
    </row>
    <row r="78" spans="1:26" ht="13.5" hidden="1">
      <c r="A78" s="37" t="s">
        <v>32</v>
      </c>
      <c r="B78" s="18">
        <v>90115739</v>
      </c>
      <c r="C78" s="18"/>
      <c r="D78" s="19">
        <v>213545000</v>
      </c>
      <c r="E78" s="20">
        <v>188260000</v>
      </c>
      <c r="F78" s="20">
        <v>8504100</v>
      </c>
      <c r="G78" s="20">
        <v>16468964</v>
      </c>
      <c r="H78" s="20">
        <v>8760727</v>
      </c>
      <c r="I78" s="20">
        <v>33733791</v>
      </c>
      <c r="J78" s="20">
        <v>8321339</v>
      </c>
      <c r="K78" s="20">
        <v>12208429</v>
      </c>
      <c r="L78" s="20">
        <v>10134874</v>
      </c>
      <c r="M78" s="20">
        <v>30664642</v>
      </c>
      <c r="N78" s="20">
        <v>10076185</v>
      </c>
      <c r="O78" s="20">
        <v>9218735</v>
      </c>
      <c r="P78" s="20">
        <v>8730418</v>
      </c>
      <c r="Q78" s="20">
        <v>28025338</v>
      </c>
      <c r="R78" s="20">
        <v>10014134</v>
      </c>
      <c r="S78" s="20">
        <v>9949926</v>
      </c>
      <c r="T78" s="20">
        <v>11067522</v>
      </c>
      <c r="U78" s="20">
        <v>31031582</v>
      </c>
      <c r="V78" s="20">
        <v>123455353</v>
      </c>
      <c r="W78" s="20">
        <v>188260000</v>
      </c>
      <c r="X78" s="20"/>
      <c r="Y78" s="19"/>
      <c r="Z78" s="22">
        <v>188260000</v>
      </c>
    </row>
    <row r="79" spans="1:26" ht="13.5" hidden="1">
      <c r="A79" s="38" t="s">
        <v>106</v>
      </c>
      <c r="B79" s="18"/>
      <c r="C79" s="18"/>
      <c r="D79" s="19">
        <v>94245000</v>
      </c>
      <c r="E79" s="20">
        <v>87070000</v>
      </c>
      <c r="F79" s="20">
        <v>5575263</v>
      </c>
      <c r="G79" s="20">
        <v>8011666</v>
      </c>
      <c r="H79" s="20">
        <v>5769877</v>
      </c>
      <c r="I79" s="20">
        <v>19356806</v>
      </c>
      <c r="J79" s="20">
        <v>5291562</v>
      </c>
      <c r="K79" s="20">
        <v>7883216</v>
      </c>
      <c r="L79" s="20">
        <v>6765102</v>
      </c>
      <c r="M79" s="20">
        <v>19939880</v>
      </c>
      <c r="N79" s="20">
        <v>5885963</v>
      </c>
      <c r="O79" s="20">
        <v>5935007</v>
      </c>
      <c r="P79" s="20">
        <v>5361155</v>
      </c>
      <c r="Q79" s="20">
        <v>17182125</v>
      </c>
      <c r="R79" s="20">
        <v>6876473</v>
      </c>
      <c r="S79" s="20">
        <v>5900708</v>
      </c>
      <c r="T79" s="20">
        <v>6778925</v>
      </c>
      <c r="U79" s="20">
        <v>19556106</v>
      </c>
      <c r="V79" s="20">
        <v>76034917</v>
      </c>
      <c r="W79" s="20">
        <v>87070000</v>
      </c>
      <c r="X79" s="20"/>
      <c r="Y79" s="19"/>
      <c r="Z79" s="22">
        <v>87070000</v>
      </c>
    </row>
    <row r="80" spans="1:26" ht="13.5" hidden="1">
      <c r="A80" s="38" t="s">
        <v>107</v>
      </c>
      <c r="B80" s="18"/>
      <c r="C80" s="18"/>
      <c r="D80" s="19">
        <v>55787000</v>
      </c>
      <c r="E80" s="20">
        <v>41836000</v>
      </c>
      <c r="F80" s="20">
        <v>1079688</v>
      </c>
      <c r="G80" s="20">
        <v>3512705</v>
      </c>
      <c r="H80" s="20">
        <v>1043315</v>
      </c>
      <c r="I80" s="20">
        <v>5635708</v>
      </c>
      <c r="J80" s="20">
        <v>1182036</v>
      </c>
      <c r="K80" s="20">
        <v>1998757</v>
      </c>
      <c r="L80" s="20">
        <v>1431036</v>
      </c>
      <c r="M80" s="20">
        <v>4611829</v>
      </c>
      <c r="N80" s="20">
        <v>1944921</v>
      </c>
      <c r="O80" s="20">
        <v>1355058</v>
      </c>
      <c r="P80" s="20">
        <v>1372729</v>
      </c>
      <c r="Q80" s="20">
        <v>4672708</v>
      </c>
      <c r="R80" s="20">
        <v>1040429</v>
      </c>
      <c r="S80" s="20">
        <v>1672986</v>
      </c>
      <c r="T80" s="20">
        <v>1900033</v>
      </c>
      <c r="U80" s="20">
        <v>4613448</v>
      </c>
      <c r="V80" s="20">
        <v>19533693</v>
      </c>
      <c r="W80" s="20">
        <v>41836000</v>
      </c>
      <c r="X80" s="20"/>
      <c r="Y80" s="19"/>
      <c r="Z80" s="22">
        <v>41836000</v>
      </c>
    </row>
    <row r="81" spans="1:26" ht="13.5" hidden="1">
      <c r="A81" s="38" t="s">
        <v>108</v>
      </c>
      <c r="B81" s="18"/>
      <c r="C81" s="18"/>
      <c r="D81" s="19">
        <v>32477000</v>
      </c>
      <c r="E81" s="20">
        <v>28761000</v>
      </c>
      <c r="F81" s="20">
        <v>496736</v>
      </c>
      <c r="G81" s="20">
        <v>2395279</v>
      </c>
      <c r="H81" s="20">
        <v>539087</v>
      </c>
      <c r="I81" s="20">
        <v>3431102</v>
      </c>
      <c r="J81" s="20">
        <v>566417</v>
      </c>
      <c r="K81" s="20">
        <v>562819</v>
      </c>
      <c r="L81" s="20">
        <v>535612</v>
      </c>
      <c r="M81" s="20">
        <v>1664848</v>
      </c>
      <c r="N81" s="20">
        <v>634699</v>
      </c>
      <c r="O81" s="20">
        <v>559551</v>
      </c>
      <c r="P81" s="20">
        <v>623990</v>
      </c>
      <c r="Q81" s="20">
        <v>1818240</v>
      </c>
      <c r="R81" s="20">
        <v>549842</v>
      </c>
      <c r="S81" s="20">
        <v>649840</v>
      </c>
      <c r="T81" s="20">
        <v>671257</v>
      </c>
      <c r="U81" s="20">
        <v>1870939</v>
      </c>
      <c r="V81" s="20">
        <v>8785129</v>
      </c>
      <c r="W81" s="20">
        <v>28761000</v>
      </c>
      <c r="X81" s="20"/>
      <c r="Y81" s="19"/>
      <c r="Z81" s="22">
        <v>28761000</v>
      </c>
    </row>
    <row r="82" spans="1:26" ht="13.5" hidden="1">
      <c r="A82" s="38" t="s">
        <v>109</v>
      </c>
      <c r="B82" s="18"/>
      <c r="C82" s="18"/>
      <c r="D82" s="19">
        <v>31036000</v>
      </c>
      <c r="E82" s="20">
        <v>30593000</v>
      </c>
      <c r="F82" s="20">
        <v>418187</v>
      </c>
      <c r="G82" s="20">
        <v>2549314</v>
      </c>
      <c r="H82" s="20">
        <v>356040</v>
      </c>
      <c r="I82" s="20">
        <v>3323541</v>
      </c>
      <c r="J82" s="20">
        <v>412841</v>
      </c>
      <c r="K82" s="20">
        <v>396687</v>
      </c>
      <c r="L82" s="20">
        <v>333741</v>
      </c>
      <c r="M82" s="20">
        <v>1143269</v>
      </c>
      <c r="N82" s="20">
        <v>448864</v>
      </c>
      <c r="O82" s="20">
        <v>372817</v>
      </c>
      <c r="P82" s="20">
        <v>400087</v>
      </c>
      <c r="Q82" s="20">
        <v>1221768</v>
      </c>
      <c r="R82" s="20">
        <v>379803</v>
      </c>
      <c r="S82" s="20">
        <v>482574</v>
      </c>
      <c r="T82" s="20">
        <v>508521</v>
      </c>
      <c r="U82" s="20">
        <v>1370898</v>
      </c>
      <c r="V82" s="20">
        <v>7059476</v>
      </c>
      <c r="W82" s="20">
        <v>30593000</v>
      </c>
      <c r="X82" s="20"/>
      <c r="Y82" s="19"/>
      <c r="Z82" s="22">
        <v>30593000</v>
      </c>
    </row>
    <row r="83" spans="1:26" ht="13.5" hidden="1">
      <c r="A83" s="38" t="s">
        <v>110</v>
      </c>
      <c r="B83" s="18">
        <v>90115739</v>
      </c>
      <c r="C83" s="18"/>
      <c r="D83" s="19"/>
      <c r="E83" s="20"/>
      <c r="F83" s="20">
        <v>934226</v>
      </c>
      <c r="G83" s="20"/>
      <c r="H83" s="20">
        <v>1052408</v>
      </c>
      <c r="I83" s="20">
        <v>1986634</v>
      </c>
      <c r="J83" s="20">
        <v>868483</v>
      </c>
      <c r="K83" s="20">
        <v>1366950</v>
      </c>
      <c r="L83" s="20">
        <v>1069383</v>
      </c>
      <c r="M83" s="20">
        <v>3304816</v>
      </c>
      <c r="N83" s="20">
        <v>1161738</v>
      </c>
      <c r="O83" s="20">
        <v>996302</v>
      </c>
      <c r="P83" s="20">
        <v>972457</v>
      </c>
      <c r="Q83" s="20">
        <v>3130497</v>
      </c>
      <c r="R83" s="20">
        <v>1167587</v>
      </c>
      <c r="S83" s="20">
        <v>1243818</v>
      </c>
      <c r="T83" s="20">
        <v>1208786</v>
      </c>
      <c r="U83" s="20">
        <v>3620191</v>
      </c>
      <c r="V83" s="20">
        <v>12042138</v>
      </c>
      <c r="W83" s="20"/>
      <c r="X83" s="20"/>
      <c r="Y83" s="19"/>
      <c r="Z83" s="22"/>
    </row>
    <row r="84" spans="1:26" ht="13.5" hidden="1">
      <c r="A84" s="39" t="s">
        <v>111</v>
      </c>
      <c r="B84" s="27">
        <v>2365855</v>
      </c>
      <c r="C84" s="27"/>
      <c r="D84" s="28">
        <v>23010000</v>
      </c>
      <c r="E84" s="29">
        <v>25561000</v>
      </c>
      <c r="F84" s="29"/>
      <c r="G84" s="29">
        <v>2353363</v>
      </c>
      <c r="H84" s="29">
        <v>2335087</v>
      </c>
      <c r="I84" s="29">
        <v>4688450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4688450</v>
      </c>
      <c r="W84" s="29">
        <v>25561000</v>
      </c>
      <c r="X84" s="29"/>
      <c r="Y84" s="28"/>
      <c r="Z84" s="30">
        <v>25561000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5175886</v>
      </c>
      <c r="C7" s="18">
        <v>0</v>
      </c>
      <c r="D7" s="58">
        <v>1839800</v>
      </c>
      <c r="E7" s="59">
        <v>3780000</v>
      </c>
      <c r="F7" s="59">
        <v>131595</v>
      </c>
      <c r="G7" s="59">
        <v>85477</v>
      </c>
      <c r="H7" s="59">
        <v>85477</v>
      </c>
      <c r="I7" s="59">
        <v>302549</v>
      </c>
      <c r="J7" s="59">
        <v>1533945</v>
      </c>
      <c r="K7" s="59">
        <v>82530</v>
      </c>
      <c r="L7" s="59">
        <v>0</v>
      </c>
      <c r="M7" s="59">
        <v>1616475</v>
      </c>
      <c r="N7" s="59">
        <v>900984</v>
      </c>
      <c r="O7" s="59">
        <v>704906</v>
      </c>
      <c r="P7" s="59">
        <v>439949</v>
      </c>
      <c r="Q7" s="59">
        <v>2045839</v>
      </c>
      <c r="R7" s="59">
        <v>579689</v>
      </c>
      <c r="S7" s="59">
        <v>388932</v>
      </c>
      <c r="T7" s="59">
        <v>304484</v>
      </c>
      <c r="U7" s="59">
        <v>1273105</v>
      </c>
      <c r="V7" s="59">
        <v>5237968</v>
      </c>
      <c r="W7" s="59">
        <v>1839800</v>
      </c>
      <c r="X7" s="59">
        <v>3398168</v>
      </c>
      <c r="Y7" s="60">
        <v>184.7</v>
      </c>
      <c r="Z7" s="61">
        <v>3780000</v>
      </c>
    </row>
    <row r="8" spans="1:26" ht="13.5">
      <c r="A8" s="57" t="s">
        <v>34</v>
      </c>
      <c r="B8" s="18">
        <v>115630888</v>
      </c>
      <c r="C8" s="18">
        <v>0</v>
      </c>
      <c r="D8" s="58">
        <v>116162000</v>
      </c>
      <c r="E8" s="59">
        <v>116513000</v>
      </c>
      <c r="F8" s="59">
        <v>46553000</v>
      </c>
      <c r="G8" s="59">
        <v>1500000</v>
      </c>
      <c r="H8" s="59">
        <v>2435000</v>
      </c>
      <c r="I8" s="59">
        <v>50488000</v>
      </c>
      <c r="J8" s="59">
        <v>0</v>
      </c>
      <c r="K8" s="59">
        <v>1991904</v>
      </c>
      <c r="L8" s="59">
        <v>37010000</v>
      </c>
      <c r="M8" s="59">
        <v>39001904</v>
      </c>
      <c r="N8" s="59">
        <v>1000000</v>
      </c>
      <c r="O8" s="59">
        <v>300000</v>
      </c>
      <c r="P8" s="59">
        <v>27932000</v>
      </c>
      <c r="Q8" s="59">
        <v>29232000</v>
      </c>
      <c r="R8" s="59">
        <v>0</v>
      </c>
      <c r="S8" s="59">
        <v>0</v>
      </c>
      <c r="T8" s="59">
        <v>0</v>
      </c>
      <c r="U8" s="59">
        <v>0</v>
      </c>
      <c r="V8" s="59">
        <v>118721904</v>
      </c>
      <c r="W8" s="59">
        <v>116162000</v>
      </c>
      <c r="X8" s="59">
        <v>2559904</v>
      </c>
      <c r="Y8" s="60">
        <v>2.2</v>
      </c>
      <c r="Z8" s="61">
        <v>116513000</v>
      </c>
    </row>
    <row r="9" spans="1:26" ht="13.5">
      <c r="A9" s="57" t="s">
        <v>35</v>
      </c>
      <c r="B9" s="18">
        <v>1031639</v>
      </c>
      <c r="C9" s="18">
        <v>0</v>
      </c>
      <c r="D9" s="58">
        <v>398100</v>
      </c>
      <c r="E9" s="59">
        <v>998429</v>
      </c>
      <c r="F9" s="59">
        <v>65984</v>
      </c>
      <c r="G9" s="59">
        <v>101900</v>
      </c>
      <c r="H9" s="59">
        <v>101900</v>
      </c>
      <c r="I9" s="59">
        <v>269784</v>
      </c>
      <c r="J9" s="59">
        <v>88550</v>
      </c>
      <c r="K9" s="59">
        <v>0</v>
      </c>
      <c r="L9" s="59">
        <v>168438</v>
      </c>
      <c r="M9" s="59">
        <v>256988</v>
      </c>
      <c r="N9" s="59">
        <v>30958625</v>
      </c>
      <c r="O9" s="59">
        <v>825429</v>
      </c>
      <c r="P9" s="59">
        <v>59179</v>
      </c>
      <c r="Q9" s="59">
        <v>31843233</v>
      </c>
      <c r="R9" s="59">
        <v>56209</v>
      </c>
      <c r="S9" s="59">
        <v>856445</v>
      </c>
      <c r="T9" s="59">
        <v>51825</v>
      </c>
      <c r="U9" s="59">
        <v>964479</v>
      </c>
      <c r="V9" s="59">
        <v>33334484</v>
      </c>
      <c r="W9" s="59">
        <v>398100</v>
      </c>
      <c r="X9" s="59">
        <v>32936384</v>
      </c>
      <c r="Y9" s="60">
        <v>8273.39</v>
      </c>
      <c r="Z9" s="61">
        <v>998429</v>
      </c>
    </row>
    <row r="10" spans="1:26" ht="25.5">
      <c r="A10" s="62" t="s">
        <v>98</v>
      </c>
      <c r="B10" s="63">
        <f>SUM(B5:B9)</f>
        <v>121838413</v>
      </c>
      <c r="C10" s="63">
        <f>SUM(C5:C9)</f>
        <v>0</v>
      </c>
      <c r="D10" s="64">
        <f aca="true" t="shared" si="0" ref="D10:Z10">SUM(D5:D9)</f>
        <v>118399900</v>
      </c>
      <c r="E10" s="65">
        <f t="shared" si="0"/>
        <v>121291429</v>
      </c>
      <c r="F10" s="65">
        <f t="shared" si="0"/>
        <v>46750579</v>
      </c>
      <c r="G10" s="65">
        <f t="shared" si="0"/>
        <v>1687377</v>
      </c>
      <c r="H10" s="65">
        <f t="shared" si="0"/>
        <v>2622377</v>
      </c>
      <c r="I10" s="65">
        <f t="shared" si="0"/>
        <v>51060333</v>
      </c>
      <c r="J10" s="65">
        <f t="shared" si="0"/>
        <v>1622495</v>
      </c>
      <c r="K10" s="65">
        <f t="shared" si="0"/>
        <v>2074434</v>
      </c>
      <c r="L10" s="65">
        <f t="shared" si="0"/>
        <v>37178438</v>
      </c>
      <c r="M10" s="65">
        <f t="shared" si="0"/>
        <v>40875367</v>
      </c>
      <c r="N10" s="65">
        <f t="shared" si="0"/>
        <v>32859609</v>
      </c>
      <c r="O10" s="65">
        <f t="shared" si="0"/>
        <v>1830335</v>
      </c>
      <c r="P10" s="65">
        <f t="shared" si="0"/>
        <v>28431128</v>
      </c>
      <c r="Q10" s="65">
        <f t="shared" si="0"/>
        <v>63121072</v>
      </c>
      <c r="R10" s="65">
        <f t="shared" si="0"/>
        <v>635898</v>
      </c>
      <c r="S10" s="65">
        <f t="shared" si="0"/>
        <v>1245377</v>
      </c>
      <c r="T10" s="65">
        <f t="shared" si="0"/>
        <v>356309</v>
      </c>
      <c r="U10" s="65">
        <f t="shared" si="0"/>
        <v>2237584</v>
      </c>
      <c r="V10" s="65">
        <f t="shared" si="0"/>
        <v>157294356</v>
      </c>
      <c r="W10" s="65">
        <f t="shared" si="0"/>
        <v>118399900</v>
      </c>
      <c r="X10" s="65">
        <f t="shared" si="0"/>
        <v>38894456</v>
      </c>
      <c r="Y10" s="66">
        <f>+IF(W10&lt;&gt;0,(X10/W10)*100,0)</f>
        <v>32.850075042293106</v>
      </c>
      <c r="Z10" s="67">
        <f t="shared" si="0"/>
        <v>121291429</v>
      </c>
    </row>
    <row r="11" spans="1:26" ht="13.5">
      <c r="A11" s="57" t="s">
        <v>36</v>
      </c>
      <c r="B11" s="18">
        <v>66029890</v>
      </c>
      <c r="C11" s="18">
        <v>0</v>
      </c>
      <c r="D11" s="58">
        <v>65749634</v>
      </c>
      <c r="E11" s="59">
        <v>64681982</v>
      </c>
      <c r="F11" s="59">
        <v>5093718</v>
      </c>
      <c r="G11" s="59">
        <v>4772097</v>
      </c>
      <c r="H11" s="59">
        <v>4649353</v>
      </c>
      <c r="I11" s="59">
        <v>14515168</v>
      </c>
      <c r="J11" s="59">
        <v>5440106</v>
      </c>
      <c r="K11" s="59">
        <v>4795313</v>
      </c>
      <c r="L11" s="59">
        <v>4722747</v>
      </c>
      <c r="M11" s="59">
        <v>14958166</v>
      </c>
      <c r="N11" s="59">
        <v>4996965</v>
      </c>
      <c r="O11" s="59">
        <v>4913403</v>
      </c>
      <c r="P11" s="59">
        <v>4752742</v>
      </c>
      <c r="Q11" s="59">
        <v>14663110</v>
      </c>
      <c r="R11" s="59">
        <v>5981081</v>
      </c>
      <c r="S11" s="59">
        <v>4859935</v>
      </c>
      <c r="T11" s="59">
        <v>5517399</v>
      </c>
      <c r="U11" s="59">
        <v>16358415</v>
      </c>
      <c r="V11" s="59">
        <v>60494859</v>
      </c>
      <c r="W11" s="59">
        <v>65749634</v>
      </c>
      <c r="X11" s="59">
        <v>-5254775</v>
      </c>
      <c r="Y11" s="60">
        <v>-7.99</v>
      </c>
      <c r="Z11" s="61">
        <v>64681982</v>
      </c>
    </row>
    <row r="12" spans="1:26" ht="13.5">
      <c r="A12" s="57" t="s">
        <v>37</v>
      </c>
      <c r="B12" s="18">
        <v>9041677</v>
      </c>
      <c r="C12" s="18">
        <v>0</v>
      </c>
      <c r="D12" s="58">
        <v>8720576</v>
      </c>
      <c r="E12" s="59">
        <v>9526270</v>
      </c>
      <c r="F12" s="59">
        <v>685260</v>
      </c>
      <c r="G12" s="59">
        <v>445070</v>
      </c>
      <c r="H12" s="59">
        <v>700907</v>
      </c>
      <c r="I12" s="59">
        <v>1831237</v>
      </c>
      <c r="J12" s="59">
        <v>533678</v>
      </c>
      <c r="K12" s="59">
        <v>669720</v>
      </c>
      <c r="L12" s="59">
        <v>706855</v>
      </c>
      <c r="M12" s="59">
        <v>1910253</v>
      </c>
      <c r="N12" s="59">
        <v>639061</v>
      </c>
      <c r="O12" s="59">
        <v>701796</v>
      </c>
      <c r="P12" s="59">
        <v>807345</v>
      </c>
      <c r="Q12" s="59">
        <v>2148202</v>
      </c>
      <c r="R12" s="59">
        <v>673132</v>
      </c>
      <c r="S12" s="59">
        <v>672592</v>
      </c>
      <c r="T12" s="59">
        <v>719308</v>
      </c>
      <c r="U12" s="59">
        <v>2065032</v>
      </c>
      <c r="V12" s="59">
        <v>7954724</v>
      </c>
      <c r="W12" s="59">
        <v>8720576</v>
      </c>
      <c r="X12" s="59">
        <v>-765852</v>
      </c>
      <c r="Y12" s="60">
        <v>-8.78</v>
      </c>
      <c r="Z12" s="61">
        <v>9526270</v>
      </c>
    </row>
    <row r="13" spans="1:26" ht="13.5">
      <c r="A13" s="57" t="s">
        <v>99</v>
      </c>
      <c r="B13" s="18">
        <v>4394788</v>
      </c>
      <c r="C13" s="18">
        <v>0</v>
      </c>
      <c r="D13" s="58">
        <v>8029841</v>
      </c>
      <c r="E13" s="59">
        <v>8029841</v>
      </c>
      <c r="F13" s="59">
        <v>300034</v>
      </c>
      <c r="G13" s="59">
        <v>299624</v>
      </c>
      <c r="H13" s="59">
        <v>289320</v>
      </c>
      <c r="I13" s="59">
        <v>888978</v>
      </c>
      <c r="J13" s="59">
        <v>298061</v>
      </c>
      <c r="K13" s="59">
        <v>286839</v>
      </c>
      <c r="L13" s="59">
        <v>282613</v>
      </c>
      <c r="M13" s="59">
        <v>867513</v>
      </c>
      <c r="N13" s="59">
        <v>281424</v>
      </c>
      <c r="O13" s="59">
        <v>253262</v>
      </c>
      <c r="P13" s="59">
        <v>288165</v>
      </c>
      <c r="Q13" s="59">
        <v>822851</v>
      </c>
      <c r="R13" s="59">
        <v>280620</v>
      </c>
      <c r="S13" s="59">
        <v>293709</v>
      </c>
      <c r="T13" s="59">
        <v>289818</v>
      </c>
      <c r="U13" s="59">
        <v>864147</v>
      </c>
      <c r="V13" s="59">
        <v>3443489</v>
      </c>
      <c r="W13" s="59">
        <v>8029841</v>
      </c>
      <c r="X13" s="59">
        <v>-4586352</v>
      </c>
      <c r="Y13" s="60">
        <v>-57.12</v>
      </c>
      <c r="Z13" s="61">
        <v>8029841</v>
      </c>
    </row>
    <row r="14" spans="1:26" ht="13.5">
      <c r="A14" s="57" t="s">
        <v>38</v>
      </c>
      <c r="B14" s="18">
        <v>3552364</v>
      </c>
      <c r="C14" s="18">
        <v>0</v>
      </c>
      <c r="D14" s="58">
        <v>1232907</v>
      </c>
      <c r="E14" s="59">
        <v>1232907</v>
      </c>
      <c r="F14" s="59">
        <v>0</v>
      </c>
      <c r="G14" s="59">
        <v>240942</v>
      </c>
      <c r="H14" s="59">
        <v>103418</v>
      </c>
      <c r="I14" s="59">
        <v>344360</v>
      </c>
      <c r="J14" s="59">
        <v>107766</v>
      </c>
      <c r="K14" s="59">
        <v>105197</v>
      </c>
      <c r="L14" s="59">
        <v>109620</v>
      </c>
      <c r="M14" s="59">
        <v>322583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666943</v>
      </c>
      <c r="W14" s="59">
        <v>1232907</v>
      </c>
      <c r="X14" s="59">
        <v>-565964</v>
      </c>
      <c r="Y14" s="60">
        <v>-45.9</v>
      </c>
      <c r="Z14" s="61">
        <v>1232907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4474027</v>
      </c>
      <c r="C16" s="18">
        <v>0</v>
      </c>
      <c r="D16" s="58">
        <v>3550000</v>
      </c>
      <c r="E16" s="59">
        <v>4052000</v>
      </c>
      <c r="F16" s="59">
        <v>3500000</v>
      </c>
      <c r="G16" s="59">
        <v>0</v>
      </c>
      <c r="H16" s="59">
        <v>0</v>
      </c>
      <c r="I16" s="59">
        <v>3500000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527000</v>
      </c>
      <c r="U16" s="59">
        <v>527000</v>
      </c>
      <c r="V16" s="59">
        <v>4027000</v>
      </c>
      <c r="W16" s="59">
        <v>3550000</v>
      </c>
      <c r="X16" s="59">
        <v>477000</v>
      </c>
      <c r="Y16" s="60">
        <v>13.44</v>
      </c>
      <c r="Z16" s="61">
        <v>4052000</v>
      </c>
    </row>
    <row r="17" spans="1:26" ht="13.5">
      <c r="A17" s="57" t="s">
        <v>41</v>
      </c>
      <c r="B17" s="18">
        <v>29133474</v>
      </c>
      <c r="C17" s="18">
        <v>0</v>
      </c>
      <c r="D17" s="58">
        <v>30417042</v>
      </c>
      <c r="E17" s="59">
        <v>31817149</v>
      </c>
      <c r="F17" s="59">
        <v>1856461</v>
      </c>
      <c r="G17" s="59">
        <v>2320940</v>
      </c>
      <c r="H17" s="59">
        <v>2340142</v>
      </c>
      <c r="I17" s="59">
        <v>6517543</v>
      </c>
      <c r="J17" s="59">
        <v>2157149</v>
      </c>
      <c r="K17" s="59">
        <v>1780258</v>
      </c>
      <c r="L17" s="59">
        <v>4292292</v>
      </c>
      <c r="M17" s="59">
        <v>8229699</v>
      </c>
      <c r="N17" s="59">
        <v>1271309</v>
      </c>
      <c r="O17" s="59">
        <v>1389155</v>
      </c>
      <c r="P17" s="59">
        <v>2230124</v>
      </c>
      <c r="Q17" s="59">
        <v>4890588</v>
      </c>
      <c r="R17" s="59">
        <v>1538465</v>
      </c>
      <c r="S17" s="59">
        <v>1605523</v>
      </c>
      <c r="T17" s="59">
        <v>2843636</v>
      </c>
      <c r="U17" s="59">
        <v>5987624</v>
      </c>
      <c r="V17" s="59">
        <v>25625454</v>
      </c>
      <c r="W17" s="59">
        <v>30417123</v>
      </c>
      <c r="X17" s="59">
        <v>-4791669</v>
      </c>
      <c r="Y17" s="60">
        <v>-15.75</v>
      </c>
      <c r="Z17" s="61">
        <v>31817149</v>
      </c>
    </row>
    <row r="18" spans="1:26" ht="13.5">
      <c r="A18" s="69" t="s">
        <v>42</v>
      </c>
      <c r="B18" s="70">
        <f>SUM(B11:B17)</f>
        <v>116626220</v>
      </c>
      <c r="C18" s="70">
        <f>SUM(C11:C17)</f>
        <v>0</v>
      </c>
      <c r="D18" s="71">
        <f aca="true" t="shared" si="1" ref="D18:Z18">SUM(D11:D17)</f>
        <v>117700000</v>
      </c>
      <c r="E18" s="72">
        <f t="shared" si="1"/>
        <v>119340149</v>
      </c>
      <c r="F18" s="72">
        <f t="shared" si="1"/>
        <v>11435473</v>
      </c>
      <c r="G18" s="72">
        <f t="shared" si="1"/>
        <v>8078673</v>
      </c>
      <c r="H18" s="72">
        <f t="shared" si="1"/>
        <v>8083140</v>
      </c>
      <c r="I18" s="72">
        <f t="shared" si="1"/>
        <v>27597286</v>
      </c>
      <c r="J18" s="72">
        <f t="shared" si="1"/>
        <v>8536760</v>
      </c>
      <c r="K18" s="72">
        <f t="shared" si="1"/>
        <v>7637327</v>
      </c>
      <c r="L18" s="72">
        <f t="shared" si="1"/>
        <v>10114127</v>
      </c>
      <c r="M18" s="72">
        <f t="shared" si="1"/>
        <v>26288214</v>
      </c>
      <c r="N18" s="72">
        <f t="shared" si="1"/>
        <v>7188759</v>
      </c>
      <c r="O18" s="72">
        <f t="shared" si="1"/>
        <v>7257616</v>
      </c>
      <c r="P18" s="72">
        <f t="shared" si="1"/>
        <v>8078376</v>
      </c>
      <c r="Q18" s="72">
        <f t="shared" si="1"/>
        <v>22524751</v>
      </c>
      <c r="R18" s="72">
        <f t="shared" si="1"/>
        <v>8473298</v>
      </c>
      <c r="S18" s="72">
        <f t="shared" si="1"/>
        <v>7431759</v>
      </c>
      <c r="T18" s="72">
        <f t="shared" si="1"/>
        <v>9897161</v>
      </c>
      <c r="U18" s="72">
        <f t="shared" si="1"/>
        <v>25802218</v>
      </c>
      <c r="V18" s="72">
        <f t="shared" si="1"/>
        <v>102212469</v>
      </c>
      <c r="W18" s="72">
        <f t="shared" si="1"/>
        <v>117700081</v>
      </c>
      <c r="X18" s="72">
        <f t="shared" si="1"/>
        <v>-15487612</v>
      </c>
      <c r="Y18" s="66">
        <f>+IF(W18&lt;&gt;0,(X18/W18)*100,0)</f>
        <v>-13.158539797436502</v>
      </c>
      <c r="Z18" s="73">
        <f t="shared" si="1"/>
        <v>119340149</v>
      </c>
    </row>
    <row r="19" spans="1:26" ht="13.5">
      <c r="A19" s="69" t="s">
        <v>43</v>
      </c>
      <c r="B19" s="74">
        <f>+B10-B18</f>
        <v>5212193</v>
      </c>
      <c r="C19" s="74">
        <f>+C10-C18</f>
        <v>0</v>
      </c>
      <c r="D19" s="75">
        <f aca="true" t="shared" si="2" ref="D19:Z19">+D10-D18</f>
        <v>699900</v>
      </c>
      <c r="E19" s="76">
        <f t="shared" si="2"/>
        <v>1951280</v>
      </c>
      <c r="F19" s="76">
        <f t="shared" si="2"/>
        <v>35315106</v>
      </c>
      <c r="G19" s="76">
        <f t="shared" si="2"/>
        <v>-6391296</v>
      </c>
      <c r="H19" s="76">
        <f t="shared" si="2"/>
        <v>-5460763</v>
      </c>
      <c r="I19" s="76">
        <f t="shared" si="2"/>
        <v>23463047</v>
      </c>
      <c r="J19" s="76">
        <f t="shared" si="2"/>
        <v>-6914265</v>
      </c>
      <c r="K19" s="76">
        <f t="shared" si="2"/>
        <v>-5562893</v>
      </c>
      <c r="L19" s="76">
        <f t="shared" si="2"/>
        <v>27064311</v>
      </c>
      <c r="M19" s="76">
        <f t="shared" si="2"/>
        <v>14587153</v>
      </c>
      <c r="N19" s="76">
        <f t="shared" si="2"/>
        <v>25670850</v>
      </c>
      <c r="O19" s="76">
        <f t="shared" si="2"/>
        <v>-5427281</v>
      </c>
      <c r="P19" s="76">
        <f t="shared" si="2"/>
        <v>20352752</v>
      </c>
      <c r="Q19" s="76">
        <f t="shared" si="2"/>
        <v>40596321</v>
      </c>
      <c r="R19" s="76">
        <f t="shared" si="2"/>
        <v>-7837400</v>
      </c>
      <c r="S19" s="76">
        <f t="shared" si="2"/>
        <v>-6186382</v>
      </c>
      <c r="T19" s="76">
        <f t="shared" si="2"/>
        <v>-9540852</v>
      </c>
      <c r="U19" s="76">
        <f t="shared" si="2"/>
        <v>-23564634</v>
      </c>
      <c r="V19" s="76">
        <f t="shared" si="2"/>
        <v>55081887</v>
      </c>
      <c r="W19" s="76">
        <f>IF(E10=E18,0,W10-W18)</f>
        <v>699819</v>
      </c>
      <c r="X19" s="76">
        <f t="shared" si="2"/>
        <v>54382068</v>
      </c>
      <c r="Y19" s="77">
        <f>+IF(W19&lt;&gt;0,(X19/W19)*100,0)</f>
        <v>7770.876183698928</v>
      </c>
      <c r="Z19" s="78">
        <f t="shared" si="2"/>
        <v>1951280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5212193</v>
      </c>
      <c r="C22" s="85">
        <f>SUM(C19:C21)</f>
        <v>0</v>
      </c>
      <c r="D22" s="86">
        <f aca="true" t="shared" si="3" ref="D22:Z22">SUM(D19:D21)</f>
        <v>699900</v>
      </c>
      <c r="E22" s="87">
        <f t="shared" si="3"/>
        <v>1951280</v>
      </c>
      <c r="F22" s="87">
        <f t="shared" si="3"/>
        <v>35315106</v>
      </c>
      <c r="G22" s="87">
        <f t="shared" si="3"/>
        <v>-6391296</v>
      </c>
      <c r="H22" s="87">
        <f t="shared" si="3"/>
        <v>-5460763</v>
      </c>
      <c r="I22" s="87">
        <f t="shared" si="3"/>
        <v>23463047</v>
      </c>
      <c r="J22" s="87">
        <f t="shared" si="3"/>
        <v>-6914265</v>
      </c>
      <c r="K22" s="87">
        <f t="shared" si="3"/>
        <v>-5562893</v>
      </c>
      <c r="L22" s="87">
        <f t="shared" si="3"/>
        <v>27064311</v>
      </c>
      <c r="M22" s="87">
        <f t="shared" si="3"/>
        <v>14587153</v>
      </c>
      <c r="N22" s="87">
        <f t="shared" si="3"/>
        <v>25670850</v>
      </c>
      <c r="O22" s="87">
        <f t="shared" si="3"/>
        <v>-5427281</v>
      </c>
      <c r="P22" s="87">
        <f t="shared" si="3"/>
        <v>20352752</v>
      </c>
      <c r="Q22" s="87">
        <f t="shared" si="3"/>
        <v>40596321</v>
      </c>
      <c r="R22" s="87">
        <f t="shared" si="3"/>
        <v>-7837400</v>
      </c>
      <c r="S22" s="87">
        <f t="shared" si="3"/>
        <v>-6186382</v>
      </c>
      <c r="T22" s="87">
        <f t="shared" si="3"/>
        <v>-9540852</v>
      </c>
      <c r="U22" s="87">
        <f t="shared" si="3"/>
        <v>-23564634</v>
      </c>
      <c r="V22" s="87">
        <f t="shared" si="3"/>
        <v>55081887</v>
      </c>
      <c r="W22" s="87">
        <f t="shared" si="3"/>
        <v>699819</v>
      </c>
      <c r="X22" s="87">
        <f t="shared" si="3"/>
        <v>54382068</v>
      </c>
      <c r="Y22" s="88">
        <f>+IF(W22&lt;&gt;0,(X22/W22)*100,0)</f>
        <v>7770.876183698928</v>
      </c>
      <c r="Z22" s="89">
        <f t="shared" si="3"/>
        <v>1951280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5212193</v>
      </c>
      <c r="C24" s="74">
        <f>SUM(C22:C23)</f>
        <v>0</v>
      </c>
      <c r="D24" s="75">
        <f aca="true" t="shared" si="4" ref="D24:Z24">SUM(D22:D23)</f>
        <v>699900</v>
      </c>
      <c r="E24" s="76">
        <f t="shared" si="4"/>
        <v>1951280</v>
      </c>
      <c r="F24" s="76">
        <f t="shared" si="4"/>
        <v>35315106</v>
      </c>
      <c r="G24" s="76">
        <f t="shared" si="4"/>
        <v>-6391296</v>
      </c>
      <c r="H24" s="76">
        <f t="shared" si="4"/>
        <v>-5460763</v>
      </c>
      <c r="I24" s="76">
        <f t="shared" si="4"/>
        <v>23463047</v>
      </c>
      <c r="J24" s="76">
        <f t="shared" si="4"/>
        <v>-6914265</v>
      </c>
      <c r="K24" s="76">
        <f t="shared" si="4"/>
        <v>-5562893</v>
      </c>
      <c r="L24" s="76">
        <f t="shared" si="4"/>
        <v>27064311</v>
      </c>
      <c r="M24" s="76">
        <f t="shared" si="4"/>
        <v>14587153</v>
      </c>
      <c r="N24" s="76">
        <f t="shared" si="4"/>
        <v>25670850</v>
      </c>
      <c r="O24" s="76">
        <f t="shared" si="4"/>
        <v>-5427281</v>
      </c>
      <c r="P24" s="76">
        <f t="shared" si="4"/>
        <v>20352752</v>
      </c>
      <c r="Q24" s="76">
        <f t="shared" si="4"/>
        <v>40596321</v>
      </c>
      <c r="R24" s="76">
        <f t="shared" si="4"/>
        <v>-7837400</v>
      </c>
      <c r="S24" s="76">
        <f t="shared" si="4"/>
        <v>-6186382</v>
      </c>
      <c r="T24" s="76">
        <f t="shared" si="4"/>
        <v>-9540852</v>
      </c>
      <c r="U24" s="76">
        <f t="shared" si="4"/>
        <v>-23564634</v>
      </c>
      <c r="V24" s="76">
        <f t="shared" si="4"/>
        <v>55081887</v>
      </c>
      <c r="W24" s="76">
        <f t="shared" si="4"/>
        <v>699819</v>
      </c>
      <c r="X24" s="76">
        <f t="shared" si="4"/>
        <v>54382068</v>
      </c>
      <c r="Y24" s="77">
        <f>+IF(W24&lt;&gt;0,(X24/W24)*100,0)</f>
        <v>7770.876183698928</v>
      </c>
      <c r="Z24" s="78">
        <f t="shared" si="4"/>
        <v>1951280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756556</v>
      </c>
      <c r="C27" s="21">
        <v>0</v>
      </c>
      <c r="D27" s="98">
        <v>700000</v>
      </c>
      <c r="E27" s="99">
        <v>3014328</v>
      </c>
      <c r="F27" s="99">
        <v>0</v>
      </c>
      <c r="G27" s="99">
        <v>31253</v>
      </c>
      <c r="H27" s="99">
        <v>0</v>
      </c>
      <c r="I27" s="99">
        <v>31253</v>
      </c>
      <c r="J27" s="99">
        <v>15031</v>
      </c>
      <c r="K27" s="99">
        <v>73754</v>
      </c>
      <c r="L27" s="99">
        <v>18580</v>
      </c>
      <c r="M27" s="99">
        <v>107365</v>
      </c>
      <c r="N27" s="99">
        <v>76422</v>
      </c>
      <c r="O27" s="99">
        <v>34578</v>
      </c>
      <c r="P27" s="99">
        <v>446923</v>
      </c>
      <c r="Q27" s="99">
        <v>557923</v>
      </c>
      <c r="R27" s="99">
        <v>42926</v>
      </c>
      <c r="S27" s="99">
        <v>500810</v>
      </c>
      <c r="T27" s="99">
        <v>145461</v>
      </c>
      <c r="U27" s="99">
        <v>689197</v>
      </c>
      <c r="V27" s="99">
        <v>1385738</v>
      </c>
      <c r="W27" s="99">
        <v>3014328</v>
      </c>
      <c r="X27" s="99">
        <v>-1628590</v>
      </c>
      <c r="Y27" s="100">
        <v>-54.03</v>
      </c>
      <c r="Z27" s="101">
        <v>3014328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756556</v>
      </c>
      <c r="C31" s="18">
        <v>0</v>
      </c>
      <c r="D31" s="58">
        <v>700000</v>
      </c>
      <c r="E31" s="59">
        <v>3014328</v>
      </c>
      <c r="F31" s="59">
        <v>0</v>
      </c>
      <c r="G31" s="59">
        <v>31253</v>
      </c>
      <c r="H31" s="59">
        <v>0</v>
      </c>
      <c r="I31" s="59">
        <v>31253</v>
      </c>
      <c r="J31" s="59">
        <v>15031</v>
      </c>
      <c r="K31" s="59">
        <v>73754</v>
      </c>
      <c r="L31" s="59">
        <v>18580</v>
      </c>
      <c r="M31" s="59">
        <v>107365</v>
      </c>
      <c r="N31" s="59">
        <v>76422</v>
      </c>
      <c r="O31" s="59">
        <v>34578</v>
      </c>
      <c r="P31" s="59">
        <v>446923</v>
      </c>
      <c r="Q31" s="59">
        <v>557923</v>
      </c>
      <c r="R31" s="59">
        <v>42926</v>
      </c>
      <c r="S31" s="59">
        <v>500810</v>
      </c>
      <c r="T31" s="59">
        <v>145461</v>
      </c>
      <c r="U31" s="59">
        <v>689197</v>
      </c>
      <c r="V31" s="59">
        <v>1385738</v>
      </c>
      <c r="W31" s="59">
        <v>3014328</v>
      </c>
      <c r="X31" s="59">
        <v>-1628590</v>
      </c>
      <c r="Y31" s="60">
        <v>-54.03</v>
      </c>
      <c r="Z31" s="61">
        <v>3014328</v>
      </c>
    </row>
    <row r="32" spans="1:26" ht="13.5">
      <c r="A32" s="69" t="s">
        <v>50</v>
      </c>
      <c r="B32" s="21">
        <f>SUM(B28:B31)</f>
        <v>756556</v>
      </c>
      <c r="C32" s="21">
        <f>SUM(C28:C31)</f>
        <v>0</v>
      </c>
      <c r="D32" s="98">
        <f aca="true" t="shared" si="5" ref="D32:Z32">SUM(D28:D31)</f>
        <v>700000</v>
      </c>
      <c r="E32" s="99">
        <f t="shared" si="5"/>
        <v>3014328</v>
      </c>
      <c r="F32" s="99">
        <f t="shared" si="5"/>
        <v>0</v>
      </c>
      <c r="G32" s="99">
        <f t="shared" si="5"/>
        <v>31253</v>
      </c>
      <c r="H32" s="99">
        <f t="shared" si="5"/>
        <v>0</v>
      </c>
      <c r="I32" s="99">
        <f t="shared" si="5"/>
        <v>31253</v>
      </c>
      <c r="J32" s="99">
        <f t="shared" si="5"/>
        <v>15031</v>
      </c>
      <c r="K32" s="99">
        <f t="shared" si="5"/>
        <v>73754</v>
      </c>
      <c r="L32" s="99">
        <f t="shared" si="5"/>
        <v>18580</v>
      </c>
      <c r="M32" s="99">
        <f t="shared" si="5"/>
        <v>107365</v>
      </c>
      <c r="N32" s="99">
        <f t="shared" si="5"/>
        <v>76422</v>
      </c>
      <c r="O32" s="99">
        <f t="shared" si="5"/>
        <v>34578</v>
      </c>
      <c r="P32" s="99">
        <f t="shared" si="5"/>
        <v>446923</v>
      </c>
      <c r="Q32" s="99">
        <f t="shared" si="5"/>
        <v>557923</v>
      </c>
      <c r="R32" s="99">
        <f t="shared" si="5"/>
        <v>42926</v>
      </c>
      <c r="S32" s="99">
        <f t="shared" si="5"/>
        <v>500810</v>
      </c>
      <c r="T32" s="99">
        <f t="shared" si="5"/>
        <v>145461</v>
      </c>
      <c r="U32" s="99">
        <f t="shared" si="5"/>
        <v>689197</v>
      </c>
      <c r="V32" s="99">
        <f t="shared" si="5"/>
        <v>1385738</v>
      </c>
      <c r="W32" s="99">
        <f t="shared" si="5"/>
        <v>3014328</v>
      </c>
      <c r="X32" s="99">
        <f t="shared" si="5"/>
        <v>-1628590</v>
      </c>
      <c r="Y32" s="100">
        <f>+IF(W32&lt;&gt;0,(X32/W32)*100,0)</f>
        <v>-54.02829420023302</v>
      </c>
      <c r="Z32" s="101">
        <f t="shared" si="5"/>
        <v>3014328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70716169</v>
      </c>
      <c r="C35" s="18">
        <v>0</v>
      </c>
      <c r="D35" s="58">
        <v>34590000</v>
      </c>
      <c r="E35" s="59">
        <v>34589580</v>
      </c>
      <c r="F35" s="59">
        <v>54261947</v>
      </c>
      <c r="G35" s="59">
        <v>56408937</v>
      </c>
      <c r="H35" s="59">
        <v>51122844</v>
      </c>
      <c r="I35" s="59">
        <v>51122844</v>
      </c>
      <c r="J35" s="59">
        <v>101684464</v>
      </c>
      <c r="K35" s="59">
        <v>71915105</v>
      </c>
      <c r="L35" s="59">
        <v>76831395</v>
      </c>
      <c r="M35" s="59">
        <v>76831395</v>
      </c>
      <c r="N35" s="59">
        <v>82816096</v>
      </c>
      <c r="O35" s="59">
        <v>42873999</v>
      </c>
      <c r="P35" s="59">
        <v>42931899</v>
      </c>
      <c r="Q35" s="59">
        <v>42931899</v>
      </c>
      <c r="R35" s="59">
        <v>92989797</v>
      </c>
      <c r="S35" s="59">
        <v>93048070</v>
      </c>
      <c r="T35" s="59">
        <v>93105587</v>
      </c>
      <c r="U35" s="59">
        <v>93105587</v>
      </c>
      <c r="V35" s="59">
        <v>93105587</v>
      </c>
      <c r="W35" s="59">
        <v>34589580</v>
      </c>
      <c r="X35" s="59">
        <v>58516007</v>
      </c>
      <c r="Y35" s="60">
        <v>169.17</v>
      </c>
      <c r="Z35" s="61">
        <v>34589580</v>
      </c>
    </row>
    <row r="36" spans="1:26" ht="13.5">
      <c r="A36" s="57" t="s">
        <v>53</v>
      </c>
      <c r="B36" s="18">
        <v>63021542</v>
      </c>
      <c r="C36" s="18">
        <v>0</v>
      </c>
      <c r="D36" s="58">
        <v>66587000</v>
      </c>
      <c r="E36" s="59">
        <v>66587520</v>
      </c>
      <c r="F36" s="59">
        <v>67064204</v>
      </c>
      <c r="G36" s="59">
        <v>63021542</v>
      </c>
      <c r="H36" s="59">
        <v>63052795</v>
      </c>
      <c r="I36" s="59">
        <v>63052795</v>
      </c>
      <c r="J36" s="59">
        <v>63052795</v>
      </c>
      <c r="K36" s="59">
        <v>63126549</v>
      </c>
      <c r="L36" s="59">
        <v>63145129</v>
      </c>
      <c r="M36" s="59">
        <v>63145129</v>
      </c>
      <c r="N36" s="59">
        <v>63221551</v>
      </c>
      <c r="O36" s="59">
        <v>63256129</v>
      </c>
      <c r="P36" s="59">
        <v>63703051</v>
      </c>
      <c r="Q36" s="59">
        <v>63703051</v>
      </c>
      <c r="R36" s="59">
        <v>63745977</v>
      </c>
      <c r="S36" s="59">
        <v>64246787</v>
      </c>
      <c r="T36" s="59">
        <v>64381490</v>
      </c>
      <c r="U36" s="59">
        <v>64381490</v>
      </c>
      <c r="V36" s="59">
        <v>64381490</v>
      </c>
      <c r="W36" s="59">
        <v>66587520</v>
      </c>
      <c r="X36" s="59">
        <v>-2206030</v>
      </c>
      <c r="Y36" s="60">
        <v>-3.31</v>
      </c>
      <c r="Z36" s="61">
        <v>66587520</v>
      </c>
    </row>
    <row r="37" spans="1:26" ht="13.5">
      <c r="A37" s="57" t="s">
        <v>54</v>
      </c>
      <c r="B37" s="18">
        <v>16152547</v>
      </c>
      <c r="C37" s="18">
        <v>0</v>
      </c>
      <c r="D37" s="58">
        <v>8520000</v>
      </c>
      <c r="E37" s="59">
        <v>8520215</v>
      </c>
      <c r="F37" s="59">
        <v>11583897</v>
      </c>
      <c r="G37" s="59">
        <v>13030341</v>
      </c>
      <c r="H37" s="59">
        <v>12328599</v>
      </c>
      <c r="I37" s="59">
        <v>12328599</v>
      </c>
      <c r="J37" s="59">
        <v>12059153</v>
      </c>
      <c r="K37" s="59">
        <v>11330798</v>
      </c>
      <c r="L37" s="59">
        <v>11343228</v>
      </c>
      <c r="M37" s="59">
        <v>11343228</v>
      </c>
      <c r="N37" s="59">
        <v>11138639</v>
      </c>
      <c r="O37" s="59">
        <v>10360504</v>
      </c>
      <c r="P37" s="59">
        <v>9792483</v>
      </c>
      <c r="Q37" s="59">
        <v>9792483</v>
      </c>
      <c r="R37" s="59">
        <v>9923958</v>
      </c>
      <c r="S37" s="59">
        <v>10370273</v>
      </c>
      <c r="T37" s="59">
        <v>11941638</v>
      </c>
      <c r="U37" s="59">
        <v>11941638</v>
      </c>
      <c r="V37" s="59">
        <v>11941638</v>
      </c>
      <c r="W37" s="59">
        <v>8520215</v>
      </c>
      <c r="X37" s="59">
        <v>3421423</v>
      </c>
      <c r="Y37" s="60">
        <v>40.16</v>
      </c>
      <c r="Z37" s="61">
        <v>8520215</v>
      </c>
    </row>
    <row r="38" spans="1:26" ht="13.5">
      <c r="A38" s="57" t="s">
        <v>55</v>
      </c>
      <c r="B38" s="18">
        <v>21923702</v>
      </c>
      <c r="C38" s="18">
        <v>0</v>
      </c>
      <c r="D38" s="58">
        <v>19715000</v>
      </c>
      <c r="E38" s="59">
        <v>19715101</v>
      </c>
      <c r="F38" s="59">
        <v>19375195</v>
      </c>
      <c r="G38" s="59">
        <v>21923702</v>
      </c>
      <c r="H38" s="59">
        <v>21923702</v>
      </c>
      <c r="I38" s="59">
        <v>21923702</v>
      </c>
      <c r="J38" s="59">
        <v>21923702</v>
      </c>
      <c r="K38" s="59">
        <v>21923702</v>
      </c>
      <c r="L38" s="59">
        <v>21923702</v>
      </c>
      <c r="M38" s="59">
        <v>21923702</v>
      </c>
      <c r="N38" s="59">
        <v>21923702</v>
      </c>
      <c r="O38" s="59">
        <v>21923702</v>
      </c>
      <c r="P38" s="59">
        <v>21923702</v>
      </c>
      <c r="Q38" s="59">
        <v>21923702</v>
      </c>
      <c r="R38" s="59">
        <v>21923702</v>
      </c>
      <c r="S38" s="59">
        <v>21923702</v>
      </c>
      <c r="T38" s="59">
        <v>21923702</v>
      </c>
      <c r="U38" s="59">
        <v>21923702</v>
      </c>
      <c r="V38" s="59">
        <v>21923702</v>
      </c>
      <c r="W38" s="59">
        <v>19715101</v>
      </c>
      <c r="X38" s="59">
        <v>2208601</v>
      </c>
      <c r="Y38" s="60">
        <v>11.2</v>
      </c>
      <c r="Z38" s="61">
        <v>19715101</v>
      </c>
    </row>
    <row r="39" spans="1:26" ht="13.5">
      <c r="A39" s="57" t="s">
        <v>56</v>
      </c>
      <c r="B39" s="18">
        <v>95661462</v>
      </c>
      <c r="C39" s="18">
        <v>0</v>
      </c>
      <c r="D39" s="58">
        <v>72942000</v>
      </c>
      <c r="E39" s="59">
        <v>72941784</v>
      </c>
      <c r="F39" s="59">
        <v>90367059</v>
      </c>
      <c r="G39" s="59">
        <v>84476436</v>
      </c>
      <c r="H39" s="59">
        <v>79923338</v>
      </c>
      <c r="I39" s="59">
        <v>79923338</v>
      </c>
      <c r="J39" s="59">
        <v>130754404</v>
      </c>
      <c r="K39" s="59">
        <v>101787154</v>
      </c>
      <c r="L39" s="59">
        <v>106709594</v>
      </c>
      <c r="M39" s="59">
        <v>106709594</v>
      </c>
      <c r="N39" s="59">
        <v>112975306</v>
      </c>
      <c r="O39" s="59">
        <v>73845922</v>
      </c>
      <c r="P39" s="59">
        <v>74918765</v>
      </c>
      <c r="Q39" s="59">
        <v>74918765</v>
      </c>
      <c r="R39" s="59">
        <v>124888114</v>
      </c>
      <c r="S39" s="59">
        <v>125000882</v>
      </c>
      <c r="T39" s="59">
        <v>123621737</v>
      </c>
      <c r="U39" s="59">
        <v>123621737</v>
      </c>
      <c r="V39" s="59">
        <v>123621737</v>
      </c>
      <c r="W39" s="59">
        <v>72941784</v>
      </c>
      <c r="X39" s="59">
        <v>50679953</v>
      </c>
      <c r="Y39" s="60">
        <v>69.48</v>
      </c>
      <c r="Z39" s="61">
        <v>72941784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14655087</v>
      </c>
      <c r="C42" s="18">
        <v>0</v>
      </c>
      <c r="D42" s="58">
        <v>8730041</v>
      </c>
      <c r="E42" s="59">
        <v>10103522</v>
      </c>
      <c r="F42" s="59">
        <v>-4679552</v>
      </c>
      <c r="G42" s="59">
        <v>-163277</v>
      </c>
      <c r="H42" s="59">
        <v>-8211964</v>
      </c>
      <c r="I42" s="59">
        <v>-13054793</v>
      </c>
      <c r="J42" s="59">
        <v>41692379</v>
      </c>
      <c r="K42" s="59">
        <v>-35437565</v>
      </c>
      <c r="L42" s="59">
        <v>27566554</v>
      </c>
      <c r="M42" s="59">
        <v>33821368</v>
      </c>
      <c r="N42" s="59">
        <v>-14178046</v>
      </c>
      <c r="O42" s="59">
        <v>24494965</v>
      </c>
      <c r="P42" s="59">
        <v>20955232</v>
      </c>
      <c r="Q42" s="59">
        <v>31272151</v>
      </c>
      <c r="R42" s="59">
        <v>-29623163</v>
      </c>
      <c r="S42" s="59">
        <v>13285847</v>
      </c>
      <c r="T42" s="59">
        <v>-10293471</v>
      </c>
      <c r="U42" s="59">
        <v>-26630787</v>
      </c>
      <c r="V42" s="59">
        <v>25407939</v>
      </c>
      <c r="W42" s="59">
        <v>10103522</v>
      </c>
      <c r="X42" s="59">
        <v>15304417</v>
      </c>
      <c r="Y42" s="60">
        <v>151.48</v>
      </c>
      <c r="Z42" s="61">
        <v>10103522</v>
      </c>
    </row>
    <row r="43" spans="1:26" ht="13.5">
      <c r="A43" s="57" t="s">
        <v>59</v>
      </c>
      <c r="B43" s="18">
        <v>-288863</v>
      </c>
      <c r="C43" s="18">
        <v>0</v>
      </c>
      <c r="D43" s="58">
        <v>-700000</v>
      </c>
      <c r="E43" s="59">
        <v>-2975949</v>
      </c>
      <c r="F43" s="59">
        <v>0</v>
      </c>
      <c r="G43" s="59">
        <v>0</v>
      </c>
      <c r="H43" s="59">
        <v>0</v>
      </c>
      <c r="I43" s="59">
        <v>0</v>
      </c>
      <c r="J43" s="59">
        <v>-18926</v>
      </c>
      <c r="K43" s="59">
        <v>-73754</v>
      </c>
      <c r="L43" s="59">
        <v>-18580</v>
      </c>
      <c r="M43" s="59">
        <v>-111260</v>
      </c>
      <c r="N43" s="59">
        <v>-76422</v>
      </c>
      <c r="O43" s="59">
        <v>-34578</v>
      </c>
      <c r="P43" s="59">
        <v>-446922</v>
      </c>
      <c r="Q43" s="59">
        <v>-557922</v>
      </c>
      <c r="R43" s="59">
        <v>-42925</v>
      </c>
      <c r="S43" s="59">
        <v>-500810</v>
      </c>
      <c r="T43" s="59">
        <v>-134703</v>
      </c>
      <c r="U43" s="59">
        <v>-678438</v>
      </c>
      <c r="V43" s="59">
        <v>-1347620</v>
      </c>
      <c r="W43" s="59">
        <v>-2975949</v>
      </c>
      <c r="X43" s="59">
        <v>1628329</v>
      </c>
      <c r="Y43" s="60">
        <v>-54.72</v>
      </c>
      <c r="Z43" s="61">
        <v>-2975949</v>
      </c>
    </row>
    <row r="44" spans="1:26" ht="13.5">
      <c r="A44" s="57" t="s">
        <v>60</v>
      </c>
      <c r="B44" s="18">
        <v>-2145864</v>
      </c>
      <c r="C44" s="18">
        <v>0</v>
      </c>
      <c r="D44" s="58">
        <v>-2234256</v>
      </c>
      <c r="E44" s="59">
        <v>-2863079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-1743856</v>
      </c>
      <c r="Q44" s="59">
        <v>-1743856</v>
      </c>
      <c r="R44" s="59">
        <v>0</v>
      </c>
      <c r="S44" s="59">
        <v>0</v>
      </c>
      <c r="T44" s="59">
        <v>0</v>
      </c>
      <c r="U44" s="59">
        <v>0</v>
      </c>
      <c r="V44" s="59">
        <v>-1743856</v>
      </c>
      <c r="W44" s="59">
        <v>-2863079</v>
      </c>
      <c r="X44" s="59">
        <v>1119223</v>
      </c>
      <c r="Y44" s="60">
        <v>-39.09</v>
      </c>
      <c r="Z44" s="61">
        <v>-2863079</v>
      </c>
    </row>
    <row r="45" spans="1:26" ht="13.5">
      <c r="A45" s="69" t="s">
        <v>61</v>
      </c>
      <c r="B45" s="21">
        <v>30289703</v>
      </c>
      <c r="C45" s="21">
        <v>0</v>
      </c>
      <c r="D45" s="98">
        <v>23865128</v>
      </c>
      <c r="E45" s="99">
        <v>18896892</v>
      </c>
      <c r="F45" s="99">
        <v>9952846</v>
      </c>
      <c r="G45" s="99">
        <v>9789569</v>
      </c>
      <c r="H45" s="99">
        <v>1577605</v>
      </c>
      <c r="I45" s="99">
        <v>1577605</v>
      </c>
      <c r="J45" s="99">
        <v>43251058</v>
      </c>
      <c r="K45" s="99">
        <v>7739739</v>
      </c>
      <c r="L45" s="99">
        <v>35287713</v>
      </c>
      <c r="M45" s="99">
        <v>35287713</v>
      </c>
      <c r="N45" s="99">
        <v>21033245</v>
      </c>
      <c r="O45" s="99">
        <v>45493632</v>
      </c>
      <c r="P45" s="99">
        <v>64258086</v>
      </c>
      <c r="Q45" s="99">
        <v>21033245</v>
      </c>
      <c r="R45" s="99">
        <v>34591998</v>
      </c>
      <c r="S45" s="99">
        <v>47377035</v>
      </c>
      <c r="T45" s="99">
        <v>36948861</v>
      </c>
      <c r="U45" s="99">
        <v>36948861</v>
      </c>
      <c r="V45" s="99">
        <v>36948861</v>
      </c>
      <c r="W45" s="99">
        <v>18896892</v>
      </c>
      <c r="X45" s="99">
        <v>18051969</v>
      </c>
      <c r="Y45" s="100">
        <v>95.53</v>
      </c>
      <c r="Z45" s="101">
        <v>18896892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10245978</v>
      </c>
      <c r="W49" s="53">
        <v>10245978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850147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850147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0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33.33440806478481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25.020974169503557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33.33440806478481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25.020974169503557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697415</v>
      </c>
      <c r="C67" s="23"/>
      <c r="D67" s="24">
        <v>293000</v>
      </c>
      <c r="E67" s="25">
        <v>330000</v>
      </c>
      <c r="F67" s="25">
        <v>62033</v>
      </c>
      <c r="G67" s="25">
        <v>62030</v>
      </c>
      <c r="H67" s="25">
        <v>62030</v>
      </c>
      <c r="I67" s="25">
        <v>186093</v>
      </c>
      <c r="J67" s="25">
        <v>61831</v>
      </c>
      <c r="K67" s="25"/>
      <c r="L67" s="25"/>
      <c r="M67" s="25">
        <v>61831</v>
      </c>
      <c r="N67" s="25"/>
      <c r="O67" s="25"/>
      <c r="P67" s="25"/>
      <c r="Q67" s="25"/>
      <c r="R67" s="25"/>
      <c r="S67" s="25"/>
      <c r="T67" s="25"/>
      <c r="U67" s="25"/>
      <c r="V67" s="25">
        <v>247924</v>
      </c>
      <c r="W67" s="25">
        <v>293000</v>
      </c>
      <c r="X67" s="25"/>
      <c r="Y67" s="24"/>
      <c r="Z67" s="26">
        <v>330000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697415</v>
      </c>
      <c r="C75" s="27"/>
      <c r="D75" s="28">
        <v>293000</v>
      </c>
      <c r="E75" s="29">
        <v>330000</v>
      </c>
      <c r="F75" s="29">
        <v>62033</v>
      </c>
      <c r="G75" s="29">
        <v>62030</v>
      </c>
      <c r="H75" s="29">
        <v>62030</v>
      </c>
      <c r="I75" s="29">
        <v>186093</v>
      </c>
      <c r="J75" s="29">
        <v>61831</v>
      </c>
      <c r="K75" s="29"/>
      <c r="L75" s="29"/>
      <c r="M75" s="29">
        <v>61831</v>
      </c>
      <c r="N75" s="29"/>
      <c r="O75" s="29"/>
      <c r="P75" s="29"/>
      <c r="Q75" s="29"/>
      <c r="R75" s="29"/>
      <c r="S75" s="29"/>
      <c r="T75" s="29"/>
      <c r="U75" s="29"/>
      <c r="V75" s="29">
        <v>247924</v>
      </c>
      <c r="W75" s="29">
        <v>293000</v>
      </c>
      <c r="X75" s="29"/>
      <c r="Y75" s="28"/>
      <c r="Z75" s="30">
        <v>330000</v>
      </c>
    </row>
    <row r="76" spans="1:26" ht="13.5" hidden="1">
      <c r="A76" s="41" t="s">
        <v>113</v>
      </c>
      <c r="B76" s="31"/>
      <c r="C76" s="31"/>
      <c r="D76" s="32">
        <v>293000</v>
      </c>
      <c r="E76" s="33"/>
      <c r="F76" s="33">
        <v>62033</v>
      </c>
      <c r="G76" s="33"/>
      <c r="H76" s="33"/>
      <c r="I76" s="33">
        <v>62033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62033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293000</v>
      </c>
      <c r="E84" s="29"/>
      <c r="F84" s="29">
        <v>62033</v>
      </c>
      <c r="G84" s="29"/>
      <c r="H84" s="29"/>
      <c r="I84" s="29">
        <v>62033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62033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41090394</v>
      </c>
      <c r="C5" s="18">
        <v>0</v>
      </c>
      <c r="D5" s="58">
        <v>44250000</v>
      </c>
      <c r="E5" s="59">
        <v>44250000</v>
      </c>
      <c r="F5" s="59">
        <v>3810168</v>
      </c>
      <c r="G5" s="59">
        <v>3862266</v>
      </c>
      <c r="H5" s="59">
        <v>4000913</v>
      </c>
      <c r="I5" s="59">
        <v>11673347</v>
      </c>
      <c r="J5" s="59">
        <v>4057050</v>
      </c>
      <c r="K5" s="59">
        <v>4115996</v>
      </c>
      <c r="L5" s="59">
        <v>3690483</v>
      </c>
      <c r="M5" s="59">
        <v>11863529</v>
      </c>
      <c r="N5" s="59">
        <v>4180023</v>
      </c>
      <c r="O5" s="59">
        <v>5300348</v>
      </c>
      <c r="P5" s="59">
        <v>5379504</v>
      </c>
      <c r="Q5" s="59">
        <v>14859875</v>
      </c>
      <c r="R5" s="59">
        <v>5396735</v>
      </c>
      <c r="S5" s="59">
        <v>5374962</v>
      </c>
      <c r="T5" s="59">
        <v>5463372</v>
      </c>
      <c r="U5" s="59">
        <v>16235069</v>
      </c>
      <c r="V5" s="59">
        <v>54631820</v>
      </c>
      <c r="W5" s="59">
        <v>44250000</v>
      </c>
      <c r="X5" s="59">
        <v>10381820</v>
      </c>
      <c r="Y5" s="60">
        <v>23.46</v>
      </c>
      <c r="Z5" s="61">
        <v>44250000</v>
      </c>
    </row>
    <row r="6" spans="1:26" ht="13.5">
      <c r="A6" s="57" t="s">
        <v>32</v>
      </c>
      <c r="B6" s="18">
        <v>146817268</v>
      </c>
      <c r="C6" s="18">
        <v>0</v>
      </c>
      <c r="D6" s="58">
        <v>196977370</v>
      </c>
      <c r="E6" s="59">
        <v>196977370</v>
      </c>
      <c r="F6" s="59">
        <v>18197307</v>
      </c>
      <c r="G6" s="59">
        <v>15617713</v>
      </c>
      <c r="H6" s="59">
        <v>14520564</v>
      </c>
      <c r="I6" s="59">
        <v>48335584</v>
      </c>
      <c r="J6" s="59">
        <v>13136532</v>
      </c>
      <c r="K6" s="59">
        <v>13834637</v>
      </c>
      <c r="L6" s="59">
        <v>12764420</v>
      </c>
      <c r="M6" s="59">
        <v>39735589</v>
      </c>
      <c r="N6" s="59">
        <v>13580412</v>
      </c>
      <c r="O6" s="59">
        <v>12984295</v>
      </c>
      <c r="P6" s="59">
        <v>14245732</v>
      </c>
      <c r="Q6" s="59">
        <v>40810439</v>
      </c>
      <c r="R6" s="59">
        <v>14650673</v>
      </c>
      <c r="S6" s="59">
        <v>15320597</v>
      </c>
      <c r="T6" s="59">
        <v>13308146</v>
      </c>
      <c r="U6" s="59">
        <v>43279416</v>
      </c>
      <c r="V6" s="59">
        <v>172161028</v>
      </c>
      <c r="W6" s="59">
        <v>196977358</v>
      </c>
      <c r="X6" s="59">
        <v>-24816330</v>
      </c>
      <c r="Y6" s="60">
        <v>-12.6</v>
      </c>
      <c r="Z6" s="61">
        <v>196977370</v>
      </c>
    </row>
    <row r="7" spans="1:26" ht="13.5">
      <c r="A7" s="57" t="s">
        <v>33</v>
      </c>
      <c r="B7" s="18">
        <v>1933630</v>
      </c>
      <c r="C7" s="18">
        <v>0</v>
      </c>
      <c r="D7" s="58">
        <v>2200000</v>
      </c>
      <c r="E7" s="59">
        <v>2200000</v>
      </c>
      <c r="F7" s="59">
        <v>144672</v>
      </c>
      <c r="G7" s="59">
        <v>158326</v>
      </c>
      <c r="H7" s="59">
        <v>144690</v>
      </c>
      <c r="I7" s="59">
        <v>447688</v>
      </c>
      <c r="J7" s="59">
        <v>78196</v>
      </c>
      <c r="K7" s="59">
        <v>1340512</v>
      </c>
      <c r="L7" s="59">
        <v>146672</v>
      </c>
      <c r="M7" s="59">
        <v>1565380</v>
      </c>
      <c r="N7" s="59">
        <v>70632</v>
      </c>
      <c r="O7" s="59">
        <v>95197</v>
      </c>
      <c r="P7" s="59">
        <v>60157</v>
      </c>
      <c r="Q7" s="59">
        <v>225986</v>
      </c>
      <c r="R7" s="59">
        <v>219624</v>
      </c>
      <c r="S7" s="59">
        <v>243772</v>
      </c>
      <c r="T7" s="59">
        <v>145110</v>
      </c>
      <c r="U7" s="59">
        <v>608506</v>
      </c>
      <c r="V7" s="59">
        <v>2847560</v>
      </c>
      <c r="W7" s="59">
        <v>2199996</v>
      </c>
      <c r="X7" s="59">
        <v>647564</v>
      </c>
      <c r="Y7" s="60">
        <v>29.43</v>
      </c>
      <c r="Z7" s="61">
        <v>2200000</v>
      </c>
    </row>
    <row r="8" spans="1:26" ht="13.5">
      <c r="A8" s="57" t="s">
        <v>34</v>
      </c>
      <c r="B8" s="18">
        <v>177652063</v>
      </c>
      <c r="C8" s="18">
        <v>0</v>
      </c>
      <c r="D8" s="58">
        <v>164562550</v>
      </c>
      <c r="E8" s="59">
        <v>164562550</v>
      </c>
      <c r="F8" s="59">
        <v>66156000</v>
      </c>
      <c r="G8" s="59">
        <v>3155000</v>
      </c>
      <c r="H8" s="59">
        <v>-15358000</v>
      </c>
      <c r="I8" s="59">
        <v>53953000</v>
      </c>
      <c r="J8" s="59">
        <v>15045717</v>
      </c>
      <c r="K8" s="59">
        <v>0</v>
      </c>
      <c r="L8" s="59">
        <v>53783000</v>
      </c>
      <c r="M8" s="59">
        <v>68828717</v>
      </c>
      <c r="N8" s="59">
        <v>100054</v>
      </c>
      <c r="O8" s="59">
        <v>573000</v>
      </c>
      <c r="P8" s="59">
        <v>39694000</v>
      </c>
      <c r="Q8" s="59">
        <v>40367054</v>
      </c>
      <c r="R8" s="59">
        <v>0</v>
      </c>
      <c r="S8" s="59">
        <v>0</v>
      </c>
      <c r="T8" s="59">
        <v>0</v>
      </c>
      <c r="U8" s="59">
        <v>0</v>
      </c>
      <c r="V8" s="59">
        <v>163148771</v>
      </c>
      <c r="W8" s="59">
        <v>164562550</v>
      </c>
      <c r="X8" s="59">
        <v>-1413779</v>
      </c>
      <c r="Y8" s="60">
        <v>-0.86</v>
      </c>
      <c r="Z8" s="61">
        <v>164562550</v>
      </c>
    </row>
    <row r="9" spans="1:26" ht="13.5">
      <c r="A9" s="57" t="s">
        <v>35</v>
      </c>
      <c r="B9" s="18">
        <v>43950939</v>
      </c>
      <c r="C9" s="18">
        <v>0</v>
      </c>
      <c r="D9" s="58">
        <v>42658710</v>
      </c>
      <c r="E9" s="59">
        <v>42658710</v>
      </c>
      <c r="F9" s="59">
        <v>2079978</v>
      </c>
      <c r="G9" s="59">
        <v>2482049</v>
      </c>
      <c r="H9" s="59">
        <v>1630241</v>
      </c>
      <c r="I9" s="59">
        <v>6192268</v>
      </c>
      <c r="J9" s="59">
        <v>2299549</v>
      </c>
      <c r="K9" s="59">
        <v>308162</v>
      </c>
      <c r="L9" s="59">
        <v>1746645</v>
      </c>
      <c r="M9" s="59">
        <v>4354356</v>
      </c>
      <c r="N9" s="59">
        <v>2135918</v>
      </c>
      <c r="O9" s="59">
        <v>1875533</v>
      </c>
      <c r="P9" s="59">
        <v>2233568</v>
      </c>
      <c r="Q9" s="59">
        <v>6245019</v>
      </c>
      <c r="R9" s="59">
        <v>2316230</v>
      </c>
      <c r="S9" s="59">
        <v>2413910</v>
      </c>
      <c r="T9" s="59">
        <v>2485761</v>
      </c>
      <c r="U9" s="59">
        <v>7215901</v>
      </c>
      <c r="V9" s="59">
        <v>24007544</v>
      </c>
      <c r="W9" s="59">
        <v>33159556</v>
      </c>
      <c r="X9" s="59">
        <v>-9152012</v>
      </c>
      <c r="Y9" s="60">
        <v>-27.6</v>
      </c>
      <c r="Z9" s="61">
        <v>42658710</v>
      </c>
    </row>
    <row r="10" spans="1:26" ht="25.5">
      <c r="A10" s="62" t="s">
        <v>98</v>
      </c>
      <c r="B10" s="63">
        <f>SUM(B5:B9)</f>
        <v>411444294</v>
      </c>
      <c r="C10" s="63">
        <f>SUM(C5:C9)</f>
        <v>0</v>
      </c>
      <c r="D10" s="64">
        <f aca="true" t="shared" si="0" ref="D10:Z10">SUM(D5:D9)</f>
        <v>450648630</v>
      </c>
      <c r="E10" s="65">
        <f t="shared" si="0"/>
        <v>450648630</v>
      </c>
      <c r="F10" s="65">
        <f t="shared" si="0"/>
        <v>90388125</v>
      </c>
      <c r="G10" s="65">
        <f t="shared" si="0"/>
        <v>25275354</v>
      </c>
      <c r="H10" s="65">
        <f t="shared" si="0"/>
        <v>4938408</v>
      </c>
      <c r="I10" s="65">
        <f t="shared" si="0"/>
        <v>120601887</v>
      </c>
      <c r="J10" s="65">
        <f t="shared" si="0"/>
        <v>34617044</v>
      </c>
      <c r="K10" s="65">
        <f t="shared" si="0"/>
        <v>19599307</v>
      </c>
      <c r="L10" s="65">
        <f t="shared" si="0"/>
        <v>72131220</v>
      </c>
      <c r="M10" s="65">
        <f t="shared" si="0"/>
        <v>126347571</v>
      </c>
      <c r="N10" s="65">
        <f t="shared" si="0"/>
        <v>20067039</v>
      </c>
      <c r="O10" s="65">
        <f t="shared" si="0"/>
        <v>20828373</v>
      </c>
      <c r="P10" s="65">
        <f t="shared" si="0"/>
        <v>61612961</v>
      </c>
      <c r="Q10" s="65">
        <f t="shared" si="0"/>
        <v>102508373</v>
      </c>
      <c r="R10" s="65">
        <f t="shared" si="0"/>
        <v>22583262</v>
      </c>
      <c r="S10" s="65">
        <f t="shared" si="0"/>
        <v>23353241</v>
      </c>
      <c r="T10" s="65">
        <f t="shared" si="0"/>
        <v>21402389</v>
      </c>
      <c r="U10" s="65">
        <f t="shared" si="0"/>
        <v>67338892</v>
      </c>
      <c r="V10" s="65">
        <f t="shared" si="0"/>
        <v>416796723</v>
      </c>
      <c r="W10" s="65">
        <f t="shared" si="0"/>
        <v>441149460</v>
      </c>
      <c r="X10" s="65">
        <f t="shared" si="0"/>
        <v>-24352737</v>
      </c>
      <c r="Y10" s="66">
        <f>+IF(W10&lt;&gt;0,(X10/W10)*100,0)</f>
        <v>-5.520291694338694</v>
      </c>
      <c r="Z10" s="67">
        <f t="shared" si="0"/>
        <v>450648630</v>
      </c>
    </row>
    <row r="11" spans="1:26" ht="13.5">
      <c r="A11" s="57" t="s">
        <v>36</v>
      </c>
      <c r="B11" s="18">
        <v>169775771</v>
      </c>
      <c r="C11" s="18">
        <v>0</v>
      </c>
      <c r="D11" s="58">
        <v>173038912</v>
      </c>
      <c r="E11" s="59">
        <v>173038912</v>
      </c>
      <c r="F11" s="59">
        <v>13661985</v>
      </c>
      <c r="G11" s="59">
        <v>15389446</v>
      </c>
      <c r="H11" s="59">
        <v>14568506</v>
      </c>
      <c r="I11" s="59">
        <v>43619937</v>
      </c>
      <c r="J11" s="59">
        <v>13834828</v>
      </c>
      <c r="K11" s="59">
        <v>13855594</v>
      </c>
      <c r="L11" s="59">
        <v>14681394</v>
      </c>
      <c r="M11" s="59">
        <v>42371816</v>
      </c>
      <c r="N11" s="59">
        <v>14018981</v>
      </c>
      <c r="O11" s="59">
        <v>14382402</v>
      </c>
      <c r="P11" s="59">
        <v>14107135</v>
      </c>
      <c r="Q11" s="59">
        <v>42508518</v>
      </c>
      <c r="R11" s="59">
        <v>14453702</v>
      </c>
      <c r="S11" s="59">
        <v>11636657</v>
      </c>
      <c r="T11" s="59">
        <v>13476918</v>
      </c>
      <c r="U11" s="59">
        <v>39567277</v>
      </c>
      <c r="V11" s="59">
        <v>168067548</v>
      </c>
      <c r="W11" s="59">
        <v>173038908</v>
      </c>
      <c r="X11" s="59">
        <v>-4971360</v>
      </c>
      <c r="Y11" s="60">
        <v>-2.87</v>
      </c>
      <c r="Z11" s="61">
        <v>173038912</v>
      </c>
    </row>
    <row r="12" spans="1:26" ht="13.5">
      <c r="A12" s="57" t="s">
        <v>37</v>
      </c>
      <c r="B12" s="18">
        <v>10354786</v>
      </c>
      <c r="C12" s="18">
        <v>0</v>
      </c>
      <c r="D12" s="58">
        <v>10713727</v>
      </c>
      <c r="E12" s="59">
        <v>10713727</v>
      </c>
      <c r="F12" s="59">
        <v>864167</v>
      </c>
      <c r="G12" s="59">
        <v>778822</v>
      </c>
      <c r="H12" s="59">
        <v>850123</v>
      </c>
      <c r="I12" s="59">
        <v>2493112</v>
      </c>
      <c r="J12" s="59">
        <v>799675</v>
      </c>
      <c r="K12" s="59">
        <v>786472</v>
      </c>
      <c r="L12" s="59">
        <v>960515</v>
      </c>
      <c r="M12" s="59">
        <v>2546662</v>
      </c>
      <c r="N12" s="59">
        <v>912911</v>
      </c>
      <c r="O12" s="59">
        <v>966608</v>
      </c>
      <c r="P12" s="59">
        <v>1012261</v>
      </c>
      <c r="Q12" s="59">
        <v>2891780</v>
      </c>
      <c r="R12" s="59">
        <v>938322</v>
      </c>
      <c r="S12" s="59">
        <v>943833</v>
      </c>
      <c r="T12" s="59">
        <v>938322</v>
      </c>
      <c r="U12" s="59">
        <v>2820477</v>
      </c>
      <c r="V12" s="59">
        <v>10752031</v>
      </c>
      <c r="W12" s="59">
        <v>10713721</v>
      </c>
      <c r="X12" s="59">
        <v>38310</v>
      </c>
      <c r="Y12" s="60">
        <v>0.36</v>
      </c>
      <c r="Z12" s="61">
        <v>10713727</v>
      </c>
    </row>
    <row r="13" spans="1:26" ht="13.5">
      <c r="A13" s="57" t="s">
        <v>99</v>
      </c>
      <c r="B13" s="18">
        <v>215927790</v>
      </c>
      <c r="C13" s="18">
        <v>0</v>
      </c>
      <c r="D13" s="58">
        <v>33572567</v>
      </c>
      <c r="E13" s="59">
        <v>33572567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109906182</v>
      </c>
      <c r="M13" s="59">
        <v>109906182</v>
      </c>
      <c r="N13" s="59">
        <v>0</v>
      </c>
      <c r="O13" s="59">
        <v>0</v>
      </c>
      <c r="P13" s="59">
        <v>33632874</v>
      </c>
      <c r="Q13" s="59">
        <v>33632874</v>
      </c>
      <c r="R13" s="59">
        <v>18515411</v>
      </c>
      <c r="S13" s="59">
        <v>17949785</v>
      </c>
      <c r="T13" s="59">
        <v>0</v>
      </c>
      <c r="U13" s="59">
        <v>36465196</v>
      </c>
      <c r="V13" s="59">
        <v>180004252</v>
      </c>
      <c r="W13" s="59">
        <v>33572572</v>
      </c>
      <c r="X13" s="59">
        <v>146431680</v>
      </c>
      <c r="Y13" s="60">
        <v>436.16</v>
      </c>
      <c r="Z13" s="61">
        <v>33572567</v>
      </c>
    </row>
    <row r="14" spans="1:26" ht="13.5">
      <c r="A14" s="57" t="s">
        <v>38</v>
      </c>
      <c r="B14" s="18">
        <v>947282</v>
      </c>
      <c r="C14" s="18">
        <v>0</v>
      </c>
      <c r="D14" s="58">
        <v>1744728</v>
      </c>
      <c r="E14" s="59">
        <v>1744728</v>
      </c>
      <c r="F14" s="59">
        <v>89</v>
      </c>
      <c r="G14" s="59">
        <v>15</v>
      </c>
      <c r="H14" s="59">
        <v>226</v>
      </c>
      <c r="I14" s="59">
        <v>330</v>
      </c>
      <c r="J14" s="59">
        <v>16972</v>
      </c>
      <c r="K14" s="59">
        <v>146295</v>
      </c>
      <c r="L14" s="59">
        <v>862576</v>
      </c>
      <c r="M14" s="59">
        <v>1025843</v>
      </c>
      <c r="N14" s="59">
        <v>52217</v>
      </c>
      <c r="O14" s="59">
        <v>81469</v>
      </c>
      <c r="P14" s="59">
        <v>522761</v>
      </c>
      <c r="Q14" s="59">
        <v>656447</v>
      </c>
      <c r="R14" s="59">
        <v>173871</v>
      </c>
      <c r="S14" s="59">
        <v>90533</v>
      </c>
      <c r="T14" s="59">
        <v>913220</v>
      </c>
      <c r="U14" s="59">
        <v>1177624</v>
      </c>
      <c r="V14" s="59">
        <v>2860244</v>
      </c>
      <c r="W14" s="59">
        <v>1744732</v>
      </c>
      <c r="X14" s="59">
        <v>1115512</v>
      </c>
      <c r="Y14" s="60">
        <v>63.94</v>
      </c>
      <c r="Z14" s="61">
        <v>1744728</v>
      </c>
    </row>
    <row r="15" spans="1:26" ht="13.5">
      <c r="A15" s="57" t="s">
        <v>39</v>
      </c>
      <c r="B15" s="18">
        <v>53292708</v>
      </c>
      <c r="C15" s="18">
        <v>0</v>
      </c>
      <c r="D15" s="58">
        <v>74000000</v>
      </c>
      <c r="E15" s="59">
        <v>74000000</v>
      </c>
      <c r="F15" s="59">
        <v>2783691</v>
      </c>
      <c r="G15" s="59">
        <v>8589100</v>
      </c>
      <c r="H15" s="59">
        <v>7198319</v>
      </c>
      <c r="I15" s="59">
        <v>18571110</v>
      </c>
      <c r="J15" s="59">
        <v>4069918</v>
      </c>
      <c r="K15" s="59">
        <v>4220144</v>
      </c>
      <c r="L15" s="59">
        <v>4216994</v>
      </c>
      <c r="M15" s="59">
        <v>12507056</v>
      </c>
      <c r="N15" s="59">
        <v>4112545</v>
      </c>
      <c r="O15" s="59">
        <v>4270627</v>
      </c>
      <c r="P15" s="59">
        <v>4021654</v>
      </c>
      <c r="Q15" s="59">
        <v>12404826</v>
      </c>
      <c r="R15" s="59">
        <v>7653815</v>
      </c>
      <c r="S15" s="59">
        <v>8456117</v>
      </c>
      <c r="T15" s="59">
        <v>6348625</v>
      </c>
      <c r="U15" s="59">
        <v>22458557</v>
      </c>
      <c r="V15" s="59">
        <v>65941549</v>
      </c>
      <c r="W15" s="59">
        <v>74000004</v>
      </c>
      <c r="X15" s="59">
        <v>-8058455</v>
      </c>
      <c r="Y15" s="60">
        <v>-10.89</v>
      </c>
      <c r="Z15" s="61">
        <v>74000000</v>
      </c>
    </row>
    <row r="16" spans="1:26" ht="13.5">
      <c r="A16" s="68" t="s">
        <v>40</v>
      </c>
      <c r="B16" s="18">
        <v>2501241</v>
      </c>
      <c r="C16" s="18">
        <v>0</v>
      </c>
      <c r="D16" s="58">
        <v>2762950</v>
      </c>
      <c r="E16" s="59">
        <v>2762950</v>
      </c>
      <c r="F16" s="59">
        <v>39259</v>
      </c>
      <c r="G16" s="59">
        <v>41694</v>
      </c>
      <c r="H16" s="59">
        <v>299282</v>
      </c>
      <c r="I16" s="59">
        <v>380235</v>
      </c>
      <c r="J16" s="59">
        <v>3500</v>
      </c>
      <c r="K16" s="59">
        <v>6250</v>
      </c>
      <c r="L16" s="59">
        <v>9250</v>
      </c>
      <c r="M16" s="59">
        <v>19000</v>
      </c>
      <c r="N16" s="59">
        <v>1500</v>
      </c>
      <c r="O16" s="59">
        <v>1621069</v>
      </c>
      <c r="P16" s="59">
        <v>1124719</v>
      </c>
      <c r="Q16" s="59">
        <v>2747288</v>
      </c>
      <c r="R16" s="59">
        <v>1744798</v>
      </c>
      <c r="S16" s="59">
        <v>2148633</v>
      </c>
      <c r="T16" s="59">
        <v>1785284</v>
      </c>
      <c r="U16" s="59">
        <v>5678715</v>
      </c>
      <c r="V16" s="59">
        <v>8825238</v>
      </c>
      <c r="W16" s="59">
        <v>2762950</v>
      </c>
      <c r="X16" s="59">
        <v>6062288</v>
      </c>
      <c r="Y16" s="60">
        <v>219.41</v>
      </c>
      <c r="Z16" s="61">
        <v>2762950</v>
      </c>
    </row>
    <row r="17" spans="1:26" ht="13.5">
      <c r="A17" s="57" t="s">
        <v>41</v>
      </c>
      <c r="B17" s="18">
        <v>175440431</v>
      </c>
      <c r="C17" s="18">
        <v>0</v>
      </c>
      <c r="D17" s="58">
        <v>145159156</v>
      </c>
      <c r="E17" s="59">
        <v>145159156</v>
      </c>
      <c r="F17" s="59">
        <v>5897563</v>
      </c>
      <c r="G17" s="59">
        <v>5057518</v>
      </c>
      <c r="H17" s="59">
        <v>4990899</v>
      </c>
      <c r="I17" s="59">
        <v>15945980</v>
      </c>
      <c r="J17" s="59">
        <v>3625015</v>
      </c>
      <c r="K17" s="59">
        <v>4655289</v>
      </c>
      <c r="L17" s="59">
        <v>40007510</v>
      </c>
      <c r="M17" s="59">
        <v>48287814</v>
      </c>
      <c r="N17" s="59">
        <v>2776860</v>
      </c>
      <c r="O17" s="59">
        <v>4753592</v>
      </c>
      <c r="P17" s="59">
        <v>3037151</v>
      </c>
      <c r="Q17" s="59">
        <v>10567603</v>
      </c>
      <c r="R17" s="59">
        <v>5434532</v>
      </c>
      <c r="S17" s="59">
        <v>6208995</v>
      </c>
      <c r="T17" s="59">
        <v>7495571</v>
      </c>
      <c r="U17" s="59">
        <v>19139098</v>
      </c>
      <c r="V17" s="59">
        <v>93940495</v>
      </c>
      <c r="W17" s="59">
        <v>145159526</v>
      </c>
      <c r="X17" s="59">
        <v>-51219031</v>
      </c>
      <c r="Y17" s="60">
        <v>-35.28</v>
      </c>
      <c r="Z17" s="61">
        <v>145159156</v>
      </c>
    </row>
    <row r="18" spans="1:26" ht="13.5">
      <c r="A18" s="69" t="s">
        <v>42</v>
      </c>
      <c r="B18" s="70">
        <f>SUM(B11:B17)</f>
        <v>628240009</v>
      </c>
      <c r="C18" s="70">
        <f>SUM(C11:C17)</f>
        <v>0</v>
      </c>
      <c r="D18" s="71">
        <f aca="true" t="shared" si="1" ref="D18:Z18">SUM(D11:D17)</f>
        <v>440992040</v>
      </c>
      <c r="E18" s="72">
        <f t="shared" si="1"/>
        <v>440992040</v>
      </c>
      <c r="F18" s="72">
        <f t="shared" si="1"/>
        <v>23246754</v>
      </c>
      <c r="G18" s="72">
        <f t="shared" si="1"/>
        <v>29856595</v>
      </c>
      <c r="H18" s="72">
        <f t="shared" si="1"/>
        <v>27907355</v>
      </c>
      <c r="I18" s="72">
        <f t="shared" si="1"/>
        <v>81010704</v>
      </c>
      <c r="J18" s="72">
        <f t="shared" si="1"/>
        <v>22349908</v>
      </c>
      <c r="K18" s="72">
        <f t="shared" si="1"/>
        <v>23670044</v>
      </c>
      <c r="L18" s="72">
        <f t="shared" si="1"/>
        <v>170644421</v>
      </c>
      <c r="M18" s="72">
        <f t="shared" si="1"/>
        <v>216664373</v>
      </c>
      <c r="N18" s="72">
        <f t="shared" si="1"/>
        <v>21875014</v>
      </c>
      <c r="O18" s="72">
        <f t="shared" si="1"/>
        <v>26075767</v>
      </c>
      <c r="P18" s="72">
        <f t="shared" si="1"/>
        <v>57458555</v>
      </c>
      <c r="Q18" s="72">
        <f t="shared" si="1"/>
        <v>105409336</v>
      </c>
      <c r="R18" s="72">
        <f t="shared" si="1"/>
        <v>48914451</v>
      </c>
      <c r="S18" s="72">
        <f t="shared" si="1"/>
        <v>47434553</v>
      </c>
      <c r="T18" s="72">
        <f t="shared" si="1"/>
        <v>30957940</v>
      </c>
      <c r="U18" s="72">
        <f t="shared" si="1"/>
        <v>127306944</v>
      </c>
      <c r="V18" s="72">
        <f t="shared" si="1"/>
        <v>530391357</v>
      </c>
      <c r="W18" s="72">
        <f t="shared" si="1"/>
        <v>440992413</v>
      </c>
      <c r="X18" s="72">
        <f t="shared" si="1"/>
        <v>89398944</v>
      </c>
      <c r="Y18" s="66">
        <f>+IF(W18&lt;&gt;0,(X18/W18)*100,0)</f>
        <v>20.272218152651075</v>
      </c>
      <c r="Z18" s="73">
        <f t="shared" si="1"/>
        <v>440992040</v>
      </c>
    </row>
    <row r="19" spans="1:26" ht="13.5">
      <c r="A19" s="69" t="s">
        <v>43</v>
      </c>
      <c r="B19" s="74">
        <f>+B10-B18</f>
        <v>-216795715</v>
      </c>
      <c r="C19" s="74">
        <f>+C10-C18</f>
        <v>0</v>
      </c>
      <c r="D19" s="75">
        <f aca="true" t="shared" si="2" ref="D19:Z19">+D10-D18</f>
        <v>9656590</v>
      </c>
      <c r="E19" s="76">
        <f t="shared" si="2"/>
        <v>9656590</v>
      </c>
      <c r="F19" s="76">
        <f t="shared" si="2"/>
        <v>67141371</v>
      </c>
      <c r="G19" s="76">
        <f t="shared" si="2"/>
        <v>-4581241</v>
      </c>
      <c r="H19" s="76">
        <f t="shared" si="2"/>
        <v>-22968947</v>
      </c>
      <c r="I19" s="76">
        <f t="shared" si="2"/>
        <v>39591183</v>
      </c>
      <c r="J19" s="76">
        <f t="shared" si="2"/>
        <v>12267136</v>
      </c>
      <c r="K19" s="76">
        <f t="shared" si="2"/>
        <v>-4070737</v>
      </c>
      <c r="L19" s="76">
        <f t="shared" si="2"/>
        <v>-98513201</v>
      </c>
      <c r="M19" s="76">
        <f t="shared" si="2"/>
        <v>-90316802</v>
      </c>
      <c r="N19" s="76">
        <f t="shared" si="2"/>
        <v>-1807975</v>
      </c>
      <c r="O19" s="76">
        <f t="shared" si="2"/>
        <v>-5247394</v>
      </c>
      <c r="P19" s="76">
        <f t="shared" si="2"/>
        <v>4154406</v>
      </c>
      <c r="Q19" s="76">
        <f t="shared" si="2"/>
        <v>-2900963</v>
      </c>
      <c r="R19" s="76">
        <f t="shared" si="2"/>
        <v>-26331189</v>
      </c>
      <c r="S19" s="76">
        <f t="shared" si="2"/>
        <v>-24081312</v>
      </c>
      <c r="T19" s="76">
        <f t="shared" si="2"/>
        <v>-9555551</v>
      </c>
      <c r="U19" s="76">
        <f t="shared" si="2"/>
        <v>-59968052</v>
      </c>
      <c r="V19" s="76">
        <f t="shared" si="2"/>
        <v>-113594634</v>
      </c>
      <c r="W19" s="76">
        <f>IF(E10=E18,0,W10-W18)</f>
        <v>157047</v>
      </c>
      <c r="X19" s="76">
        <f t="shared" si="2"/>
        <v>-113751681</v>
      </c>
      <c r="Y19" s="77">
        <f>+IF(W19&lt;&gt;0,(X19/W19)*100,0)</f>
        <v>-72431.61664979273</v>
      </c>
      <c r="Z19" s="78">
        <f t="shared" si="2"/>
        <v>9656590</v>
      </c>
    </row>
    <row r="20" spans="1:26" ht="13.5">
      <c r="A20" s="57" t="s">
        <v>44</v>
      </c>
      <c r="B20" s="18">
        <v>90083897</v>
      </c>
      <c r="C20" s="18">
        <v>0</v>
      </c>
      <c r="D20" s="58">
        <v>79552450</v>
      </c>
      <c r="E20" s="59">
        <v>79552450</v>
      </c>
      <c r="F20" s="59">
        <v>26583000</v>
      </c>
      <c r="G20" s="59">
        <v>0</v>
      </c>
      <c r="H20" s="59">
        <v>16911000</v>
      </c>
      <c r="I20" s="59">
        <v>43494000</v>
      </c>
      <c r="J20" s="59">
        <v>10145000</v>
      </c>
      <c r="K20" s="59">
        <v>1000000</v>
      </c>
      <c r="L20" s="59">
        <v>0</v>
      </c>
      <c r="M20" s="59">
        <v>11145000</v>
      </c>
      <c r="N20" s="59">
        <v>18160000</v>
      </c>
      <c r="O20" s="59">
        <v>917000</v>
      </c>
      <c r="P20" s="59">
        <v>42449000</v>
      </c>
      <c r="Q20" s="59">
        <v>61526000</v>
      </c>
      <c r="R20" s="59">
        <v>0</v>
      </c>
      <c r="S20" s="59">
        <v>0</v>
      </c>
      <c r="T20" s="59">
        <v>0</v>
      </c>
      <c r="U20" s="59">
        <v>0</v>
      </c>
      <c r="V20" s="59">
        <v>116165000</v>
      </c>
      <c r="W20" s="59">
        <v>79552451</v>
      </c>
      <c r="X20" s="59">
        <v>36612549</v>
      </c>
      <c r="Y20" s="60">
        <v>46.02</v>
      </c>
      <c r="Z20" s="61">
        <v>79552450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9500000</v>
      </c>
      <c r="X21" s="81">
        <v>-9500000</v>
      </c>
      <c r="Y21" s="82">
        <v>-100</v>
      </c>
      <c r="Z21" s="83">
        <v>0</v>
      </c>
    </row>
    <row r="22" spans="1:26" ht="25.5">
      <c r="A22" s="84" t="s">
        <v>101</v>
      </c>
      <c r="B22" s="85">
        <f>SUM(B19:B21)</f>
        <v>-126711818</v>
      </c>
      <c r="C22" s="85">
        <f>SUM(C19:C21)</f>
        <v>0</v>
      </c>
      <c r="D22" s="86">
        <f aca="true" t="shared" si="3" ref="D22:Z22">SUM(D19:D21)</f>
        <v>89209040</v>
      </c>
      <c r="E22" s="87">
        <f t="shared" si="3"/>
        <v>89209040</v>
      </c>
      <c r="F22" s="87">
        <f t="shared" si="3"/>
        <v>93724371</v>
      </c>
      <c r="G22" s="87">
        <f t="shared" si="3"/>
        <v>-4581241</v>
      </c>
      <c r="H22" s="87">
        <f t="shared" si="3"/>
        <v>-6057947</v>
      </c>
      <c r="I22" s="87">
        <f t="shared" si="3"/>
        <v>83085183</v>
      </c>
      <c r="J22" s="87">
        <f t="shared" si="3"/>
        <v>22412136</v>
      </c>
      <c r="K22" s="87">
        <f t="shared" si="3"/>
        <v>-3070737</v>
      </c>
      <c r="L22" s="87">
        <f t="shared" si="3"/>
        <v>-98513201</v>
      </c>
      <c r="M22" s="87">
        <f t="shared" si="3"/>
        <v>-79171802</v>
      </c>
      <c r="N22" s="87">
        <f t="shared" si="3"/>
        <v>16352025</v>
      </c>
      <c r="O22" s="87">
        <f t="shared" si="3"/>
        <v>-4330394</v>
      </c>
      <c r="P22" s="87">
        <f t="shared" si="3"/>
        <v>46603406</v>
      </c>
      <c r="Q22" s="87">
        <f t="shared" si="3"/>
        <v>58625037</v>
      </c>
      <c r="R22" s="87">
        <f t="shared" si="3"/>
        <v>-26331189</v>
      </c>
      <c r="S22" s="87">
        <f t="shared" si="3"/>
        <v>-24081312</v>
      </c>
      <c r="T22" s="87">
        <f t="shared" si="3"/>
        <v>-9555551</v>
      </c>
      <c r="U22" s="87">
        <f t="shared" si="3"/>
        <v>-59968052</v>
      </c>
      <c r="V22" s="87">
        <f t="shared" si="3"/>
        <v>2570366</v>
      </c>
      <c r="W22" s="87">
        <f t="shared" si="3"/>
        <v>89209498</v>
      </c>
      <c r="X22" s="87">
        <f t="shared" si="3"/>
        <v>-86639132</v>
      </c>
      <c r="Y22" s="88">
        <f>+IF(W22&lt;&gt;0,(X22/W22)*100,0)</f>
        <v>-97.11873056386888</v>
      </c>
      <c r="Z22" s="89">
        <f t="shared" si="3"/>
        <v>89209040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-126711818</v>
      </c>
      <c r="C24" s="74">
        <f>SUM(C22:C23)</f>
        <v>0</v>
      </c>
      <c r="D24" s="75">
        <f aca="true" t="shared" si="4" ref="D24:Z24">SUM(D22:D23)</f>
        <v>89209040</v>
      </c>
      <c r="E24" s="76">
        <f t="shared" si="4"/>
        <v>89209040</v>
      </c>
      <c r="F24" s="76">
        <f t="shared" si="4"/>
        <v>93724371</v>
      </c>
      <c r="G24" s="76">
        <f t="shared" si="4"/>
        <v>-4581241</v>
      </c>
      <c r="H24" s="76">
        <f t="shared" si="4"/>
        <v>-6057947</v>
      </c>
      <c r="I24" s="76">
        <f t="shared" si="4"/>
        <v>83085183</v>
      </c>
      <c r="J24" s="76">
        <f t="shared" si="4"/>
        <v>22412136</v>
      </c>
      <c r="K24" s="76">
        <f t="shared" si="4"/>
        <v>-3070737</v>
      </c>
      <c r="L24" s="76">
        <f t="shared" si="4"/>
        <v>-98513201</v>
      </c>
      <c r="M24" s="76">
        <f t="shared" si="4"/>
        <v>-79171802</v>
      </c>
      <c r="N24" s="76">
        <f t="shared" si="4"/>
        <v>16352025</v>
      </c>
      <c r="O24" s="76">
        <f t="shared" si="4"/>
        <v>-4330394</v>
      </c>
      <c r="P24" s="76">
        <f t="shared" si="4"/>
        <v>46603406</v>
      </c>
      <c r="Q24" s="76">
        <f t="shared" si="4"/>
        <v>58625037</v>
      </c>
      <c r="R24" s="76">
        <f t="shared" si="4"/>
        <v>-26331189</v>
      </c>
      <c r="S24" s="76">
        <f t="shared" si="4"/>
        <v>-24081312</v>
      </c>
      <c r="T24" s="76">
        <f t="shared" si="4"/>
        <v>-9555551</v>
      </c>
      <c r="U24" s="76">
        <f t="shared" si="4"/>
        <v>-59968052</v>
      </c>
      <c r="V24" s="76">
        <f t="shared" si="4"/>
        <v>2570366</v>
      </c>
      <c r="W24" s="76">
        <f t="shared" si="4"/>
        <v>89209498</v>
      </c>
      <c r="X24" s="76">
        <f t="shared" si="4"/>
        <v>-86639132</v>
      </c>
      <c r="Y24" s="77">
        <f>+IF(W24&lt;&gt;0,(X24/W24)*100,0)</f>
        <v>-97.11873056386888</v>
      </c>
      <c r="Z24" s="78">
        <f t="shared" si="4"/>
        <v>89209040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94338855</v>
      </c>
      <c r="C27" s="21">
        <v>0</v>
      </c>
      <c r="D27" s="98">
        <v>89052450</v>
      </c>
      <c r="E27" s="99">
        <v>88982572</v>
      </c>
      <c r="F27" s="99">
        <v>6581684</v>
      </c>
      <c r="G27" s="99">
        <v>3550389</v>
      </c>
      <c r="H27" s="99">
        <v>14178948</v>
      </c>
      <c r="I27" s="99">
        <v>24311021</v>
      </c>
      <c r="J27" s="99">
        <v>5338588</v>
      </c>
      <c r="K27" s="99">
        <v>13523953</v>
      </c>
      <c r="L27" s="99">
        <v>8824417</v>
      </c>
      <c r="M27" s="99">
        <v>27686958</v>
      </c>
      <c r="N27" s="99">
        <v>628859</v>
      </c>
      <c r="O27" s="99">
        <v>2427044</v>
      </c>
      <c r="P27" s="99">
        <v>10440385</v>
      </c>
      <c r="Q27" s="99">
        <v>13496288</v>
      </c>
      <c r="R27" s="99">
        <v>8675401</v>
      </c>
      <c r="S27" s="99">
        <v>12063309</v>
      </c>
      <c r="T27" s="99">
        <v>15409046</v>
      </c>
      <c r="U27" s="99">
        <v>36147756</v>
      </c>
      <c r="V27" s="99">
        <v>101642023</v>
      </c>
      <c r="W27" s="99">
        <v>88982572</v>
      </c>
      <c r="X27" s="99">
        <v>12659451</v>
      </c>
      <c r="Y27" s="100">
        <v>14.23</v>
      </c>
      <c r="Z27" s="101">
        <v>88982572</v>
      </c>
    </row>
    <row r="28" spans="1:26" ht="13.5">
      <c r="A28" s="102" t="s">
        <v>44</v>
      </c>
      <c r="B28" s="18">
        <v>81601056</v>
      </c>
      <c r="C28" s="18">
        <v>0</v>
      </c>
      <c r="D28" s="58">
        <v>79552450</v>
      </c>
      <c r="E28" s="59">
        <v>79552000</v>
      </c>
      <c r="F28" s="59">
        <v>6569550</v>
      </c>
      <c r="G28" s="59">
        <v>3550389</v>
      </c>
      <c r="H28" s="59">
        <v>14165354</v>
      </c>
      <c r="I28" s="59">
        <v>24285293</v>
      </c>
      <c r="J28" s="59">
        <v>5338588</v>
      </c>
      <c r="K28" s="59">
        <v>13523953</v>
      </c>
      <c r="L28" s="59">
        <v>8824417</v>
      </c>
      <c r="M28" s="59">
        <v>27686958</v>
      </c>
      <c r="N28" s="59">
        <v>628859</v>
      </c>
      <c r="O28" s="59">
        <v>2427044</v>
      </c>
      <c r="P28" s="59">
        <v>10440385</v>
      </c>
      <c r="Q28" s="59">
        <v>13496288</v>
      </c>
      <c r="R28" s="59">
        <v>8675401</v>
      </c>
      <c r="S28" s="59">
        <v>12049764</v>
      </c>
      <c r="T28" s="59">
        <v>15409046</v>
      </c>
      <c r="U28" s="59">
        <v>36134211</v>
      </c>
      <c r="V28" s="59">
        <v>101602750</v>
      </c>
      <c r="W28" s="59">
        <v>79552000</v>
      </c>
      <c r="X28" s="59">
        <v>22050750</v>
      </c>
      <c r="Y28" s="60">
        <v>27.72</v>
      </c>
      <c r="Z28" s="61">
        <v>79552000</v>
      </c>
    </row>
    <row r="29" spans="1:26" ht="13.5">
      <c r="A29" s="57" t="s">
        <v>103</v>
      </c>
      <c r="B29" s="18">
        <v>12582799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13545</v>
      </c>
      <c r="T29" s="59">
        <v>0</v>
      </c>
      <c r="U29" s="59">
        <v>13545</v>
      </c>
      <c r="V29" s="59">
        <v>13545</v>
      </c>
      <c r="W29" s="59"/>
      <c r="X29" s="59">
        <v>13545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9500000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155000</v>
      </c>
      <c r="C31" s="18">
        <v>0</v>
      </c>
      <c r="D31" s="58">
        <v>0</v>
      </c>
      <c r="E31" s="59">
        <v>9430572</v>
      </c>
      <c r="F31" s="59">
        <v>12134</v>
      </c>
      <c r="G31" s="59">
        <v>0</v>
      </c>
      <c r="H31" s="59">
        <v>13594</v>
      </c>
      <c r="I31" s="59">
        <v>25728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25728</v>
      </c>
      <c r="W31" s="59">
        <v>9430572</v>
      </c>
      <c r="X31" s="59">
        <v>-9404844</v>
      </c>
      <c r="Y31" s="60">
        <v>-99.73</v>
      </c>
      <c r="Z31" s="61">
        <v>9430572</v>
      </c>
    </row>
    <row r="32" spans="1:26" ht="13.5">
      <c r="A32" s="69" t="s">
        <v>50</v>
      </c>
      <c r="B32" s="21">
        <f>SUM(B28:B31)</f>
        <v>94338855</v>
      </c>
      <c r="C32" s="21">
        <f>SUM(C28:C31)</f>
        <v>0</v>
      </c>
      <c r="D32" s="98">
        <f aca="true" t="shared" si="5" ref="D32:Z32">SUM(D28:D31)</f>
        <v>89052450</v>
      </c>
      <c r="E32" s="99">
        <f t="shared" si="5"/>
        <v>88982572</v>
      </c>
      <c r="F32" s="99">
        <f t="shared" si="5"/>
        <v>6581684</v>
      </c>
      <c r="G32" s="99">
        <f t="shared" si="5"/>
        <v>3550389</v>
      </c>
      <c r="H32" s="99">
        <f t="shared" si="5"/>
        <v>14178948</v>
      </c>
      <c r="I32" s="99">
        <f t="shared" si="5"/>
        <v>24311021</v>
      </c>
      <c r="J32" s="99">
        <f t="shared" si="5"/>
        <v>5338588</v>
      </c>
      <c r="K32" s="99">
        <f t="shared" si="5"/>
        <v>13523953</v>
      </c>
      <c r="L32" s="99">
        <f t="shared" si="5"/>
        <v>8824417</v>
      </c>
      <c r="M32" s="99">
        <f t="shared" si="5"/>
        <v>27686958</v>
      </c>
      <c r="N32" s="99">
        <f t="shared" si="5"/>
        <v>628859</v>
      </c>
      <c r="O32" s="99">
        <f t="shared" si="5"/>
        <v>2427044</v>
      </c>
      <c r="P32" s="99">
        <f t="shared" si="5"/>
        <v>10440385</v>
      </c>
      <c r="Q32" s="99">
        <f t="shared" si="5"/>
        <v>13496288</v>
      </c>
      <c r="R32" s="99">
        <f t="shared" si="5"/>
        <v>8675401</v>
      </c>
      <c r="S32" s="99">
        <f t="shared" si="5"/>
        <v>12063309</v>
      </c>
      <c r="T32" s="99">
        <f t="shared" si="5"/>
        <v>15409046</v>
      </c>
      <c r="U32" s="99">
        <f t="shared" si="5"/>
        <v>36147756</v>
      </c>
      <c r="V32" s="99">
        <f t="shared" si="5"/>
        <v>101642023</v>
      </c>
      <c r="W32" s="99">
        <f t="shared" si="5"/>
        <v>88982572</v>
      </c>
      <c r="X32" s="99">
        <f t="shared" si="5"/>
        <v>12659451</v>
      </c>
      <c r="Y32" s="100">
        <f>+IF(W32&lt;&gt;0,(X32/W32)*100,0)</f>
        <v>14.226888159627482</v>
      </c>
      <c r="Z32" s="101">
        <f t="shared" si="5"/>
        <v>88982572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156610225</v>
      </c>
      <c r="C35" s="18">
        <v>0</v>
      </c>
      <c r="D35" s="58">
        <v>373842000</v>
      </c>
      <c r="E35" s="59">
        <v>329723000</v>
      </c>
      <c r="F35" s="59">
        <v>350333311</v>
      </c>
      <c r="G35" s="59">
        <v>332955633</v>
      </c>
      <c r="H35" s="59">
        <v>338996741</v>
      </c>
      <c r="I35" s="59">
        <v>338996741</v>
      </c>
      <c r="J35" s="59">
        <v>340702241</v>
      </c>
      <c r="K35" s="59">
        <v>331051087</v>
      </c>
      <c r="L35" s="59">
        <v>355129131</v>
      </c>
      <c r="M35" s="59">
        <v>355129131</v>
      </c>
      <c r="N35" s="59">
        <v>353679731</v>
      </c>
      <c r="O35" s="59">
        <v>352234852</v>
      </c>
      <c r="P35" s="59">
        <v>410594414</v>
      </c>
      <c r="Q35" s="59">
        <v>410594414</v>
      </c>
      <c r="R35" s="59">
        <v>401886745</v>
      </c>
      <c r="S35" s="59">
        <v>394645871</v>
      </c>
      <c r="T35" s="59">
        <v>370524338</v>
      </c>
      <c r="U35" s="59">
        <v>370524338</v>
      </c>
      <c r="V35" s="59">
        <v>370524338</v>
      </c>
      <c r="W35" s="59">
        <v>329723000</v>
      </c>
      <c r="X35" s="59">
        <v>40801338</v>
      </c>
      <c r="Y35" s="60">
        <v>12.37</v>
      </c>
      <c r="Z35" s="61">
        <v>329723000</v>
      </c>
    </row>
    <row r="36" spans="1:26" ht="13.5">
      <c r="A36" s="57" t="s">
        <v>53</v>
      </c>
      <c r="B36" s="18">
        <v>3307162813</v>
      </c>
      <c r="C36" s="18">
        <v>0</v>
      </c>
      <c r="D36" s="58">
        <v>3366566382</v>
      </c>
      <c r="E36" s="59">
        <v>3455748380</v>
      </c>
      <c r="F36" s="59">
        <v>3253395694</v>
      </c>
      <c r="G36" s="59">
        <v>3449029141</v>
      </c>
      <c r="H36" s="59">
        <v>3382020677</v>
      </c>
      <c r="I36" s="59">
        <v>3382020677</v>
      </c>
      <c r="J36" s="59">
        <v>3145285914</v>
      </c>
      <c r="K36" s="59">
        <v>3556560256</v>
      </c>
      <c r="L36" s="59">
        <v>3545396326</v>
      </c>
      <c r="M36" s="59">
        <v>3545396326</v>
      </c>
      <c r="N36" s="59">
        <v>3545396326</v>
      </c>
      <c r="O36" s="59">
        <v>3536380090</v>
      </c>
      <c r="P36" s="59">
        <v>3630344101</v>
      </c>
      <c r="Q36" s="59">
        <v>3630344101</v>
      </c>
      <c r="R36" s="59">
        <v>3550299806</v>
      </c>
      <c r="S36" s="59">
        <v>3576614440</v>
      </c>
      <c r="T36" s="59">
        <v>3640596235</v>
      </c>
      <c r="U36" s="59">
        <v>3640596235</v>
      </c>
      <c r="V36" s="59">
        <v>3640596235</v>
      </c>
      <c r="W36" s="59">
        <v>3455748380</v>
      </c>
      <c r="X36" s="59">
        <v>184847855</v>
      </c>
      <c r="Y36" s="60">
        <v>5.35</v>
      </c>
      <c r="Z36" s="61">
        <v>3455748380</v>
      </c>
    </row>
    <row r="37" spans="1:26" ht="13.5">
      <c r="A37" s="57" t="s">
        <v>54</v>
      </c>
      <c r="B37" s="18">
        <v>78048265</v>
      </c>
      <c r="C37" s="18">
        <v>0</v>
      </c>
      <c r="D37" s="58">
        <v>40755304</v>
      </c>
      <c r="E37" s="59">
        <v>40755304</v>
      </c>
      <c r="F37" s="59">
        <v>32141519</v>
      </c>
      <c r="G37" s="59">
        <v>27236078</v>
      </c>
      <c r="H37" s="59">
        <v>21685619</v>
      </c>
      <c r="I37" s="59">
        <v>21685619</v>
      </c>
      <c r="J37" s="59">
        <v>31279608</v>
      </c>
      <c r="K37" s="59">
        <v>28772789</v>
      </c>
      <c r="L37" s="59">
        <v>49394481</v>
      </c>
      <c r="M37" s="59">
        <v>49394481</v>
      </c>
      <c r="N37" s="59">
        <v>24799087</v>
      </c>
      <c r="O37" s="59">
        <v>32591491</v>
      </c>
      <c r="P37" s="59">
        <v>55544791</v>
      </c>
      <c r="Q37" s="59">
        <v>55544791</v>
      </c>
      <c r="R37" s="59">
        <v>50139642</v>
      </c>
      <c r="S37" s="59">
        <v>46196633</v>
      </c>
      <c r="T37" s="59">
        <v>57955531</v>
      </c>
      <c r="U37" s="59">
        <v>57955531</v>
      </c>
      <c r="V37" s="59">
        <v>57955531</v>
      </c>
      <c r="W37" s="59">
        <v>40755304</v>
      </c>
      <c r="X37" s="59">
        <v>17200227</v>
      </c>
      <c r="Y37" s="60">
        <v>42.2</v>
      </c>
      <c r="Z37" s="61">
        <v>40755304</v>
      </c>
    </row>
    <row r="38" spans="1:26" ht="13.5">
      <c r="A38" s="57" t="s">
        <v>55</v>
      </c>
      <c r="B38" s="18">
        <v>72011540</v>
      </c>
      <c r="C38" s="18">
        <v>0</v>
      </c>
      <c r="D38" s="58">
        <v>82586976</v>
      </c>
      <c r="E38" s="59">
        <v>82586976</v>
      </c>
      <c r="F38" s="59">
        <v>66641540</v>
      </c>
      <c r="G38" s="59">
        <v>72011540</v>
      </c>
      <c r="H38" s="59">
        <v>72011540</v>
      </c>
      <c r="I38" s="59">
        <v>72011540</v>
      </c>
      <c r="J38" s="59">
        <v>72011540</v>
      </c>
      <c r="K38" s="59">
        <v>72011540</v>
      </c>
      <c r="L38" s="59">
        <v>72011540</v>
      </c>
      <c r="M38" s="59">
        <v>72011540</v>
      </c>
      <c r="N38" s="59">
        <v>72011540</v>
      </c>
      <c r="O38" s="59">
        <v>72011540</v>
      </c>
      <c r="P38" s="59">
        <v>72011540</v>
      </c>
      <c r="Q38" s="59">
        <v>72011540</v>
      </c>
      <c r="R38" s="59">
        <v>72011540</v>
      </c>
      <c r="S38" s="59">
        <v>72011540</v>
      </c>
      <c r="T38" s="59">
        <v>72011540</v>
      </c>
      <c r="U38" s="59">
        <v>72011540</v>
      </c>
      <c r="V38" s="59">
        <v>72011540</v>
      </c>
      <c r="W38" s="59">
        <v>82586976</v>
      </c>
      <c r="X38" s="59">
        <v>-10575436</v>
      </c>
      <c r="Y38" s="60">
        <v>-12.81</v>
      </c>
      <c r="Z38" s="61">
        <v>82586976</v>
      </c>
    </row>
    <row r="39" spans="1:26" ht="13.5">
      <c r="A39" s="57" t="s">
        <v>56</v>
      </c>
      <c r="B39" s="18">
        <v>3313713233</v>
      </c>
      <c r="C39" s="18">
        <v>0</v>
      </c>
      <c r="D39" s="58">
        <v>3617066101</v>
      </c>
      <c r="E39" s="59">
        <v>3662129100</v>
      </c>
      <c r="F39" s="59">
        <v>3504945946</v>
      </c>
      <c r="G39" s="59">
        <v>3682737156</v>
      </c>
      <c r="H39" s="59">
        <v>3627320259</v>
      </c>
      <c r="I39" s="59">
        <v>3627320259</v>
      </c>
      <c r="J39" s="59">
        <v>3382697007</v>
      </c>
      <c r="K39" s="59">
        <v>3786827014</v>
      </c>
      <c r="L39" s="59">
        <v>3779119436</v>
      </c>
      <c r="M39" s="59">
        <v>3779119436</v>
      </c>
      <c r="N39" s="59">
        <v>3802265430</v>
      </c>
      <c r="O39" s="59">
        <v>3784011911</v>
      </c>
      <c r="P39" s="59">
        <v>3913382184</v>
      </c>
      <c r="Q39" s="59">
        <v>3913382184</v>
      </c>
      <c r="R39" s="59">
        <v>3830035369</v>
      </c>
      <c r="S39" s="59">
        <v>3853052138</v>
      </c>
      <c r="T39" s="59">
        <v>3881153502</v>
      </c>
      <c r="U39" s="59">
        <v>3881153502</v>
      </c>
      <c r="V39" s="59">
        <v>3881153502</v>
      </c>
      <c r="W39" s="59">
        <v>3662129100</v>
      </c>
      <c r="X39" s="59">
        <v>219024402</v>
      </c>
      <c r="Y39" s="60">
        <v>5.98</v>
      </c>
      <c r="Z39" s="61">
        <v>3662129100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100184136</v>
      </c>
      <c r="C42" s="18">
        <v>0</v>
      </c>
      <c r="D42" s="58">
        <v>87285916</v>
      </c>
      <c r="E42" s="59">
        <v>80872827</v>
      </c>
      <c r="F42" s="59">
        <v>56510082</v>
      </c>
      <c r="G42" s="59">
        <v>-26015675</v>
      </c>
      <c r="H42" s="59">
        <v>6323300</v>
      </c>
      <c r="I42" s="59">
        <v>36817707</v>
      </c>
      <c r="J42" s="59">
        <v>5265419</v>
      </c>
      <c r="K42" s="59">
        <v>-4048337</v>
      </c>
      <c r="L42" s="59">
        <v>26275072</v>
      </c>
      <c r="M42" s="59">
        <v>27492154</v>
      </c>
      <c r="N42" s="59">
        <v>-8238197</v>
      </c>
      <c r="O42" s="59">
        <v>-3736985</v>
      </c>
      <c r="P42" s="59">
        <v>63836301</v>
      </c>
      <c r="Q42" s="59">
        <v>51861119</v>
      </c>
      <c r="R42" s="59">
        <v>-11600726</v>
      </c>
      <c r="S42" s="59">
        <v>-16557878</v>
      </c>
      <c r="T42" s="59">
        <v>-10639618</v>
      </c>
      <c r="U42" s="59">
        <v>-38798222</v>
      </c>
      <c r="V42" s="59">
        <v>77372758</v>
      </c>
      <c r="W42" s="59">
        <v>80872827</v>
      </c>
      <c r="X42" s="59">
        <v>-3500069</v>
      </c>
      <c r="Y42" s="60">
        <v>-4.33</v>
      </c>
      <c r="Z42" s="61">
        <v>80872827</v>
      </c>
    </row>
    <row r="43" spans="1:26" ht="13.5">
      <c r="A43" s="57" t="s">
        <v>59</v>
      </c>
      <c r="B43" s="18">
        <v>-99602920</v>
      </c>
      <c r="C43" s="18">
        <v>0</v>
      </c>
      <c r="D43" s="58">
        <v>-89052454</v>
      </c>
      <c r="E43" s="59">
        <v>-88982450</v>
      </c>
      <c r="F43" s="59">
        <v>-6581684</v>
      </c>
      <c r="G43" s="59">
        <v>-953877</v>
      </c>
      <c r="H43" s="59">
        <v>-10178948</v>
      </c>
      <c r="I43" s="59">
        <v>-17714509</v>
      </c>
      <c r="J43" s="59">
        <v>-5338588</v>
      </c>
      <c r="K43" s="59">
        <v>-8523953</v>
      </c>
      <c r="L43" s="59">
        <v>-9824417</v>
      </c>
      <c r="M43" s="59">
        <v>-23686958</v>
      </c>
      <c r="N43" s="59">
        <v>-628859</v>
      </c>
      <c r="O43" s="59">
        <v>-2597245</v>
      </c>
      <c r="P43" s="59">
        <v>-11902041</v>
      </c>
      <c r="Q43" s="59">
        <v>-15128145</v>
      </c>
      <c r="R43" s="59">
        <v>-8852886</v>
      </c>
      <c r="S43" s="59">
        <v>0</v>
      </c>
      <c r="T43" s="59">
        <v>-1409045</v>
      </c>
      <c r="U43" s="59">
        <v>-10261931</v>
      </c>
      <c r="V43" s="59">
        <v>-66791543</v>
      </c>
      <c r="W43" s="59">
        <v>-88982450</v>
      </c>
      <c r="X43" s="59">
        <v>22190907</v>
      </c>
      <c r="Y43" s="60">
        <v>-24.94</v>
      </c>
      <c r="Z43" s="61">
        <v>-88982450</v>
      </c>
    </row>
    <row r="44" spans="1:26" ht="13.5">
      <c r="A44" s="57" t="s">
        <v>60</v>
      </c>
      <c r="B44" s="18">
        <v>-627400</v>
      </c>
      <c r="C44" s="18">
        <v>0</v>
      </c>
      <c r="D44" s="58">
        <v>-2871244</v>
      </c>
      <c r="E44" s="59">
        <v>-2903000</v>
      </c>
      <c r="F44" s="59">
        <v>-39332</v>
      </c>
      <c r="G44" s="59">
        <v>0</v>
      </c>
      <c r="H44" s="59">
        <v>8114</v>
      </c>
      <c r="I44" s="59">
        <v>-31218</v>
      </c>
      <c r="J44" s="59">
        <v>-6225</v>
      </c>
      <c r="K44" s="59">
        <v>5921</v>
      </c>
      <c r="L44" s="59">
        <v>0</v>
      </c>
      <c r="M44" s="59">
        <v>-304</v>
      </c>
      <c r="N44" s="59">
        <v>0</v>
      </c>
      <c r="O44" s="59">
        <v>-5133</v>
      </c>
      <c r="P44" s="59">
        <v>-19005</v>
      </c>
      <c r="Q44" s="59">
        <v>-24138</v>
      </c>
      <c r="R44" s="59">
        <v>-672</v>
      </c>
      <c r="S44" s="59">
        <v>-8771</v>
      </c>
      <c r="T44" s="59">
        <v>-16629</v>
      </c>
      <c r="U44" s="59">
        <v>-26072</v>
      </c>
      <c r="V44" s="59">
        <v>-81732</v>
      </c>
      <c r="W44" s="59">
        <v>-2903000</v>
      </c>
      <c r="X44" s="59">
        <v>2821268</v>
      </c>
      <c r="Y44" s="60">
        <v>-97.18</v>
      </c>
      <c r="Z44" s="61">
        <v>-2903000</v>
      </c>
    </row>
    <row r="45" spans="1:26" ht="13.5">
      <c r="A45" s="69" t="s">
        <v>61</v>
      </c>
      <c r="B45" s="21">
        <v>3655924</v>
      </c>
      <c r="C45" s="21">
        <v>0</v>
      </c>
      <c r="D45" s="98">
        <v>-935782</v>
      </c>
      <c r="E45" s="99">
        <v>-14510481</v>
      </c>
      <c r="F45" s="99">
        <v>53549920</v>
      </c>
      <c r="G45" s="99">
        <v>26580368</v>
      </c>
      <c r="H45" s="99">
        <v>22732834</v>
      </c>
      <c r="I45" s="99">
        <v>22732834</v>
      </c>
      <c r="J45" s="99">
        <v>22653440</v>
      </c>
      <c r="K45" s="99">
        <v>10087071</v>
      </c>
      <c r="L45" s="99">
        <v>26537726</v>
      </c>
      <c r="M45" s="99">
        <v>26537726</v>
      </c>
      <c r="N45" s="99">
        <v>17670670</v>
      </c>
      <c r="O45" s="99">
        <v>11331307</v>
      </c>
      <c r="P45" s="99">
        <v>63246562</v>
      </c>
      <c r="Q45" s="99">
        <v>17670670</v>
      </c>
      <c r="R45" s="99">
        <v>42792278</v>
      </c>
      <c r="S45" s="99">
        <v>26225629</v>
      </c>
      <c r="T45" s="99">
        <v>14160337</v>
      </c>
      <c r="U45" s="99">
        <v>14160337</v>
      </c>
      <c r="V45" s="99">
        <v>14160337</v>
      </c>
      <c r="W45" s="99">
        <v>-14510481</v>
      </c>
      <c r="X45" s="99">
        <v>28670818</v>
      </c>
      <c r="Y45" s="100">
        <v>-197.59</v>
      </c>
      <c r="Z45" s="101">
        <v>-14510481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24088679</v>
      </c>
      <c r="C49" s="51">
        <v>0</v>
      </c>
      <c r="D49" s="128">
        <v>14176973</v>
      </c>
      <c r="E49" s="53">
        <v>13609305</v>
      </c>
      <c r="F49" s="53">
        <v>0</v>
      </c>
      <c r="G49" s="53">
        <v>0</v>
      </c>
      <c r="H49" s="53">
        <v>0</v>
      </c>
      <c r="I49" s="53">
        <v>13017058</v>
      </c>
      <c r="J49" s="53">
        <v>0</v>
      </c>
      <c r="K49" s="53">
        <v>0</v>
      </c>
      <c r="L49" s="53">
        <v>0</v>
      </c>
      <c r="M49" s="53">
        <v>12110200</v>
      </c>
      <c r="N49" s="53">
        <v>0</v>
      </c>
      <c r="O49" s="53">
        <v>0</v>
      </c>
      <c r="P49" s="53">
        <v>0</v>
      </c>
      <c r="Q49" s="53">
        <v>12043104</v>
      </c>
      <c r="R49" s="53">
        <v>0</v>
      </c>
      <c r="S49" s="53">
        <v>0</v>
      </c>
      <c r="T49" s="53">
        <v>0</v>
      </c>
      <c r="U49" s="53">
        <v>56347152</v>
      </c>
      <c r="V49" s="53">
        <v>195392873</v>
      </c>
      <c r="W49" s="53">
        <v>340785344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27181426</v>
      </c>
      <c r="C51" s="51">
        <v>0</v>
      </c>
      <c r="D51" s="128">
        <v>8289283</v>
      </c>
      <c r="E51" s="53">
        <v>9122454</v>
      </c>
      <c r="F51" s="53">
        <v>0</v>
      </c>
      <c r="G51" s="53">
        <v>0</v>
      </c>
      <c r="H51" s="53">
        <v>0</v>
      </c>
      <c r="I51" s="53">
        <v>5117371</v>
      </c>
      <c r="J51" s="53">
        <v>0</v>
      </c>
      <c r="K51" s="53">
        <v>0</v>
      </c>
      <c r="L51" s="53">
        <v>0</v>
      </c>
      <c r="M51" s="53">
        <v>2401915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52112449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78.17205751399683</v>
      </c>
      <c r="C58" s="5">
        <f>IF(C67=0,0,+(C76/C67)*100)</f>
        <v>0</v>
      </c>
      <c r="D58" s="6">
        <f aca="true" t="shared" si="6" ref="D58:Z58">IF(D67=0,0,+(D76/D67)*100)</f>
        <v>71.929250546387</v>
      </c>
      <c r="E58" s="7">
        <f t="shared" si="6"/>
        <v>53.99548088083917</v>
      </c>
      <c r="F58" s="7">
        <f t="shared" si="6"/>
        <v>26.502943534075097</v>
      </c>
      <c r="G58" s="7">
        <f t="shared" si="6"/>
        <v>42.60629769865363</v>
      </c>
      <c r="H58" s="7">
        <f t="shared" si="6"/>
        <v>46.88953532888379</v>
      </c>
      <c r="I58" s="7">
        <f t="shared" si="6"/>
        <v>37.99624677494061</v>
      </c>
      <c r="J58" s="7">
        <f t="shared" si="6"/>
        <v>61.328507200432036</v>
      </c>
      <c r="K58" s="7">
        <f t="shared" si="6"/>
        <v>67.8648379697808</v>
      </c>
      <c r="L58" s="7">
        <f t="shared" si="6"/>
        <v>47.54637100573333</v>
      </c>
      <c r="M58" s="7">
        <f t="shared" si="6"/>
        <v>58.96168057705143</v>
      </c>
      <c r="N58" s="7">
        <f t="shared" si="6"/>
        <v>40.90877147602233</v>
      </c>
      <c r="O58" s="7">
        <f t="shared" si="6"/>
        <v>51.05687683183571</v>
      </c>
      <c r="P58" s="7">
        <f t="shared" si="6"/>
        <v>51.311312769236075</v>
      </c>
      <c r="Q58" s="7">
        <f t="shared" si="6"/>
        <v>47.92372486315777</v>
      </c>
      <c r="R58" s="7">
        <f t="shared" si="6"/>
        <v>35.770039288916664</v>
      </c>
      <c r="S58" s="7">
        <f t="shared" si="6"/>
        <v>45.06930883230631</v>
      </c>
      <c r="T58" s="7">
        <f t="shared" si="6"/>
        <v>58.612426460246866</v>
      </c>
      <c r="U58" s="7">
        <f t="shared" si="6"/>
        <v>46.17105683338269</v>
      </c>
      <c r="V58" s="7">
        <f t="shared" si="6"/>
        <v>47.31385531832635</v>
      </c>
      <c r="W58" s="7">
        <f t="shared" si="6"/>
        <v>53.99548388286206</v>
      </c>
      <c r="X58" s="7">
        <f t="shared" si="6"/>
        <v>0</v>
      </c>
      <c r="Y58" s="7">
        <f t="shared" si="6"/>
        <v>0</v>
      </c>
      <c r="Z58" s="8">
        <f t="shared" si="6"/>
        <v>53.99548088083917</v>
      </c>
    </row>
    <row r="59" spans="1:26" ht="13.5">
      <c r="A59" s="36" t="s">
        <v>31</v>
      </c>
      <c r="B59" s="9">
        <f aca="true" t="shared" si="7" ref="B59:Z66">IF(B68=0,0,+(B77/B68)*100)</f>
        <v>79.13585837118038</v>
      </c>
      <c r="C59" s="9">
        <f t="shared" si="7"/>
        <v>0</v>
      </c>
      <c r="D59" s="2">
        <f t="shared" si="7"/>
        <v>75</v>
      </c>
      <c r="E59" s="10">
        <f t="shared" si="7"/>
        <v>40.220976271186444</v>
      </c>
      <c r="F59" s="10">
        <f t="shared" si="7"/>
        <v>2.4967665467769398</v>
      </c>
      <c r="G59" s="10">
        <f t="shared" si="7"/>
        <v>25.73054263999424</v>
      </c>
      <c r="H59" s="10">
        <f t="shared" si="7"/>
        <v>24.798264796060298</v>
      </c>
      <c r="I59" s="10">
        <f t="shared" si="7"/>
        <v>17.827534810710244</v>
      </c>
      <c r="J59" s="10">
        <f t="shared" si="7"/>
        <v>54.850963138240836</v>
      </c>
      <c r="K59" s="10">
        <f t="shared" si="7"/>
        <v>79.95255583338759</v>
      </c>
      <c r="L59" s="10">
        <f t="shared" si="7"/>
        <v>63.18834147183444</v>
      </c>
      <c r="M59" s="10">
        <f t="shared" si="7"/>
        <v>66.1534185991369</v>
      </c>
      <c r="N59" s="10">
        <f t="shared" si="7"/>
        <v>25.88823075853889</v>
      </c>
      <c r="O59" s="10">
        <f t="shared" si="7"/>
        <v>21.09512432013898</v>
      </c>
      <c r="P59" s="10">
        <f t="shared" si="7"/>
        <v>48.379348728061174</v>
      </c>
      <c r="Q59" s="10">
        <f t="shared" si="7"/>
        <v>32.320716022173805</v>
      </c>
      <c r="R59" s="10">
        <f t="shared" si="7"/>
        <v>17.71050459212839</v>
      </c>
      <c r="S59" s="10">
        <f t="shared" si="7"/>
        <v>32.82423205968712</v>
      </c>
      <c r="T59" s="10">
        <f t="shared" si="7"/>
        <v>43.09367914174616</v>
      </c>
      <c r="U59" s="10">
        <f t="shared" si="7"/>
        <v>31.256085206659733</v>
      </c>
      <c r="V59" s="10">
        <f t="shared" si="7"/>
        <v>36.25444841486152</v>
      </c>
      <c r="W59" s="10">
        <f t="shared" si="7"/>
        <v>40.220976271186444</v>
      </c>
      <c r="X59" s="10">
        <f t="shared" si="7"/>
        <v>0</v>
      </c>
      <c r="Y59" s="10">
        <f t="shared" si="7"/>
        <v>0</v>
      </c>
      <c r="Z59" s="11">
        <f t="shared" si="7"/>
        <v>40.220976271186444</v>
      </c>
    </row>
    <row r="60" spans="1:26" ht="13.5">
      <c r="A60" s="37" t="s">
        <v>32</v>
      </c>
      <c r="B60" s="12">
        <f t="shared" si="7"/>
        <v>75.34506976386456</v>
      </c>
      <c r="C60" s="12">
        <f t="shared" si="7"/>
        <v>0</v>
      </c>
      <c r="D60" s="3">
        <f t="shared" si="7"/>
        <v>75.00000380754398</v>
      </c>
      <c r="E60" s="13">
        <f t="shared" si="7"/>
        <v>63.79262044162738</v>
      </c>
      <c r="F60" s="13">
        <f t="shared" si="7"/>
        <v>33.567813083551314</v>
      </c>
      <c r="G60" s="13">
        <f t="shared" si="7"/>
        <v>50.29171684740269</v>
      </c>
      <c r="H60" s="13">
        <f t="shared" si="7"/>
        <v>56.37163267211934</v>
      </c>
      <c r="I60" s="13">
        <f t="shared" si="7"/>
        <v>45.82200351608455</v>
      </c>
      <c r="J60" s="13">
        <f t="shared" si="7"/>
        <v>71.04607212923472</v>
      </c>
      <c r="K60" s="13">
        <f t="shared" si="7"/>
        <v>63.10639014236514</v>
      </c>
      <c r="L60" s="13">
        <f t="shared" si="7"/>
        <v>47.265006949003556</v>
      </c>
      <c r="M60" s="13">
        <f t="shared" si="7"/>
        <v>60.64244825966969</v>
      </c>
      <c r="N60" s="13">
        <f t="shared" si="7"/>
        <v>48.46398621779663</v>
      </c>
      <c r="O60" s="13">
        <f t="shared" si="7"/>
        <v>58.142217193925426</v>
      </c>
      <c r="P60" s="13">
        <f t="shared" si="7"/>
        <v>57.493500509485926</v>
      </c>
      <c r="Q60" s="13">
        <f t="shared" si="7"/>
        <v>54.69516267639267</v>
      </c>
      <c r="R60" s="13">
        <f t="shared" si="7"/>
        <v>46.07438852809015</v>
      </c>
      <c r="S60" s="13">
        <f t="shared" si="7"/>
        <v>54.065712974500926</v>
      </c>
      <c r="T60" s="13">
        <f t="shared" si="7"/>
        <v>69.7546525263549</v>
      </c>
      <c r="U60" s="13">
        <f t="shared" si="7"/>
        <v>56.18479001657508</v>
      </c>
      <c r="V60" s="13">
        <f t="shared" si="7"/>
        <v>53.95109048721526</v>
      </c>
      <c r="W60" s="13">
        <f t="shared" si="7"/>
        <v>63.79262432791894</v>
      </c>
      <c r="X60" s="13">
        <f t="shared" si="7"/>
        <v>0</v>
      </c>
      <c r="Y60" s="13">
        <f t="shared" si="7"/>
        <v>0</v>
      </c>
      <c r="Z60" s="14">
        <f t="shared" si="7"/>
        <v>63.79262044162738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75.000000573172</v>
      </c>
      <c r="E61" s="13">
        <f t="shared" si="7"/>
        <v>68.17383618858963</v>
      </c>
      <c r="F61" s="13">
        <f t="shared" si="7"/>
        <v>44.328600407592646</v>
      </c>
      <c r="G61" s="13">
        <f t="shared" si="7"/>
        <v>84.99600555442149</v>
      </c>
      <c r="H61" s="13">
        <f t="shared" si="7"/>
        <v>92.80154414692086</v>
      </c>
      <c r="I61" s="13">
        <f t="shared" si="7"/>
        <v>70.02720839931797</v>
      </c>
      <c r="J61" s="13">
        <f t="shared" si="7"/>
        <v>109.31425898312173</v>
      </c>
      <c r="K61" s="13">
        <f t="shared" si="7"/>
        <v>105.35656239841973</v>
      </c>
      <c r="L61" s="13">
        <f t="shared" si="7"/>
        <v>99.78635957802125</v>
      </c>
      <c r="M61" s="13">
        <f t="shared" si="7"/>
        <v>104.67585134445262</v>
      </c>
      <c r="N61" s="13">
        <f t="shared" si="7"/>
        <v>91.39052268127158</v>
      </c>
      <c r="O61" s="13">
        <f t="shared" si="7"/>
        <v>110.0163017635458</v>
      </c>
      <c r="P61" s="13">
        <f t="shared" si="7"/>
        <v>102.52221333870347</v>
      </c>
      <c r="Q61" s="13">
        <f t="shared" si="7"/>
        <v>100.78738179747657</v>
      </c>
      <c r="R61" s="13">
        <f t="shared" si="7"/>
        <v>80.39753587789255</v>
      </c>
      <c r="S61" s="13">
        <f t="shared" si="7"/>
        <v>84.27932133165952</v>
      </c>
      <c r="T61" s="13">
        <f t="shared" si="7"/>
        <v>138.35596823403716</v>
      </c>
      <c r="U61" s="13">
        <f t="shared" si="7"/>
        <v>97.31102990943971</v>
      </c>
      <c r="V61" s="13">
        <f t="shared" si="7"/>
        <v>90.95994388635795</v>
      </c>
      <c r="W61" s="13">
        <f t="shared" si="7"/>
        <v>68.17383931461649</v>
      </c>
      <c r="X61" s="13">
        <f t="shared" si="7"/>
        <v>0</v>
      </c>
      <c r="Y61" s="13">
        <f t="shared" si="7"/>
        <v>0</v>
      </c>
      <c r="Z61" s="14">
        <f t="shared" si="7"/>
        <v>68.17383618858963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75.00000164912166</v>
      </c>
      <c r="E62" s="13">
        <f t="shared" si="7"/>
        <v>21.79430208676557</v>
      </c>
      <c r="F62" s="13">
        <f t="shared" si="7"/>
        <v>9.478714331420859</v>
      </c>
      <c r="G62" s="13">
        <f t="shared" si="7"/>
        <v>14.392438346474618</v>
      </c>
      <c r="H62" s="13">
        <f t="shared" si="7"/>
        <v>16.411177611539294</v>
      </c>
      <c r="I62" s="13">
        <f t="shared" si="7"/>
        <v>13.22727532789336</v>
      </c>
      <c r="J62" s="13">
        <f t="shared" si="7"/>
        <v>16.82846850841252</v>
      </c>
      <c r="K62" s="13">
        <f t="shared" si="7"/>
        <v>16.64588959941024</v>
      </c>
      <c r="L62" s="13">
        <f t="shared" si="7"/>
        <v>16.737400253412833</v>
      </c>
      <c r="M62" s="13">
        <f t="shared" si="7"/>
        <v>16.73706813299779</v>
      </c>
      <c r="N62" s="13">
        <f t="shared" si="7"/>
        <v>20.04525605421126</v>
      </c>
      <c r="O62" s="13">
        <f t="shared" si="7"/>
        <v>17.901889333229885</v>
      </c>
      <c r="P62" s="13">
        <f t="shared" si="7"/>
        <v>16.44859716681941</v>
      </c>
      <c r="Q62" s="13">
        <f t="shared" si="7"/>
        <v>18.00312085973835</v>
      </c>
      <c r="R62" s="13">
        <f t="shared" si="7"/>
        <v>15.797684016232338</v>
      </c>
      <c r="S62" s="13">
        <f t="shared" si="7"/>
        <v>19.002987771757972</v>
      </c>
      <c r="T62" s="13">
        <f t="shared" si="7"/>
        <v>22.830186473695033</v>
      </c>
      <c r="U62" s="13">
        <f t="shared" si="7"/>
        <v>19.152537839674153</v>
      </c>
      <c r="V62" s="13">
        <f t="shared" si="7"/>
        <v>16.726230320826875</v>
      </c>
      <c r="W62" s="13">
        <f t="shared" si="7"/>
        <v>21.79430208676557</v>
      </c>
      <c r="X62" s="13">
        <f t="shared" si="7"/>
        <v>0</v>
      </c>
      <c r="Y62" s="13">
        <f t="shared" si="7"/>
        <v>0</v>
      </c>
      <c r="Z62" s="14">
        <f t="shared" si="7"/>
        <v>21.79430208676557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75.00001414868761</v>
      </c>
      <c r="E63" s="13">
        <f t="shared" si="7"/>
        <v>124.65656418929434</v>
      </c>
      <c r="F63" s="13">
        <f t="shared" si="7"/>
        <v>11.548649429472594</v>
      </c>
      <c r="G63" s="13">
        <f t="shared" si="7"/>
        <v>15.526032916333577</v>
      </c>
      <c r="H63" s="13">
        <f t="shared" si="7"/>
        <v>15.693534321900682</v>
      </c>
      <c r="I63" s="13">
        <f t="shared" si="7"/>
        <v>14.261675413170243</v>
      </c>
      <c r="J63" s="13">
        <f t="shared" si="7"/>
        <v>17.377615665194853</v>
      </c>
      <c r="K63" s="13">
        <f t="shared" si="7"/>
        <v>15.459537520558145</v>
      </c>
      <c r="L63" s="13">
        <f t="shared" si="7"/>
        <v>15.995001355452557</v>
      </c>
      <c r="M63" s="13">
        <f t="shared" si="7"/>
        <v>16.27513331142768</v>
      </c>
      <c r="N63" s="13">
        <f t="shared" si="7"/>
        <v>16.0389691970101</v>
      </c>
      <c r="O63" s="13">
        <f t="shared" si="7"/>
        <v>16.525804482123117</v>
      </c>
      <c r="P63" s="13">
        <f t="shared" si="7"/>
        <v>20.361226985975396</v>
      </c>
      <c r="Q63" s="13">
        <f t="shared" si="7"/>
        <v>17.640968157777127</v>
      </c>
      <c r="R63" s="13">
        <f t="shared" si="7"/>
        <v>17.404365933262877</v>
      </c>
      <c r="S63" s="13">
        <f t="shared" si="7"/>
        <v>20.18957381755856</v>
      </c>
      <c r="T63" s="13">
        <f t="shared" si="7"/>
        <v>22.027740380454905</v>
      </c>
      <c r="U63" s="13">
        <f t="shared" si="7"/>
        <v>19.87111664557156</v>
      </c>
      <c r="V63" s="13">
        <f t="shared" si="7"/>
        <v>17.01740359023484</v>
      </c>
      <c r="W63" s="13">
        <f t="shared" si="7"/>
        <v>124.65658770565594</v>
      </c>
      <c r="X63" s="13">
        <f t="shared" si="7"/>
        <v>0</v>
      </c>
      <c r="Y63" s="13">
        <f t="shared" si="7"/>
        <v>0</v>
      </c>
      <c r="Z63" s="14">
        <f t="shared" si="7"/>
        <v>124.65656418929434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75.0000107519945</v>
      </c>
      <c r="E64" s="13">
        <f t="shared" si="7"/>
        <v>38.27858059336673</v>
      </c>
      <c r="F64" s="13">
        <f t="shared" si="7"/>
        <v>10.527312758896327</v>
      </c>
      <c r="G64" s="13">
        <f t="shared" si="7"/>
        <v>13.948914921113332</v>
      </c>
      <c r="H64" s="13">
        <f t="shared" si="7"/>
        <v>13.932047614202284</v>
      </c>
      <c r="I64" s="13">
        <f t="shared" si="7"/>
        <v>12.807630750056079</v>
      </c>
      <c r="J64" s="13">
        <f t="shared" si="7"/>
        <v>15.212768135721987</v>
      </c>
      <c r="K64" s="13">
        <f t="shared" si="7"/>
        <v>14.121028204337469</v>
      </c>
      <c r="L64" s="13">
        <f t="shared" si="7"/>
        <v>20.15625238364022</v>
      </c>
      <c r="M64" s="13">
        <f t="shared" si="7"/>
        <v>16.142212340519936</v>
      </c>
      <c r="N64" s="13">
        <f t="shared" si="7"/>
        <v>15.261479773694345</v>
      </c>
      <c r="O64" s="13">
        <f t="shared" si="7"/>
        <v>15.67267156616915</v>
      </c>
      <c r="P64" s="13">
        <f t="shared" si="7"/>
        <v>19.5644770544497</v>
      </c>
      <c r="Q64" s="13">
        <f t="shared" si="7"/>
        <v>16.832396906723506</v>
      </c>
      <c r="R64" s="13">
        <f t="shared" si="7"/>
        <v>16.684754273966256</v>
      </c>
      <c r="S64" s="13">
        <f t="shared" si="7"/>
        <v>17.55053179958102</v>
      </c>
      <c r="T64" s="13">
        <f t="shared" si="7"/>
        <v>20.168169460087523</v>
      </c>
      <c r="U64" s="13">
        <f t="shared" si="7"/>
        <v>18.13293952610695</v>
      </c>
      <c r="V64" s="13">
        <f t="shared" si="7"/>
        <v>15.994332230841446</v>
      </c>
      <c r="W64" s="13">
        <f t="shared" si="7"/>
        <v>38.27858608098202</v>
      </c>
      <c r="X64" s="13">
        <f t="shared" si="7"/>
        <v>0</v>
      </c>
      <c r="Y64" s="13">
        <f t="shared" si="7"/>
        <v>0</v>
      </c>
      <c r="Z64" s="14">
        <f t="shared" si="7"/>
        <v>38.27858059336673</v>
      </c>
    </row>
    <row r="65" spans="1:26" ht="13.5">
      <c r="A65" s="38" t="s">
        <v>110</v>
      </c>
      <c r="B65" s="12">
        <f t="shared" si="7"/>
        <v>59243.876091881386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46.000019532257056</v>
      </c>
      <c r="E66" s="16">
        <f t="shared" si="7"/>
        <v>7.779887004842845</v>
      </c>
      <c r="F66" s="16">
        <f t="shared" si="7"/>
        <v>6.454726708574721</v>
      </c>
      <c r="G66" s="16">
        <f t="shared" si="7"/>
        <v>10.410973055719907</v>
      </c>
      <c r="H66" s="16">
        <f t="shared" si="7"/>
        <v>9.826072901278422</v>
      </c>
      <c r="I66" s="16">
        <f t="shared" si="7"/>
        <v>8.752922773266505</v>
      </c>
      <c r="J66" s="16">
        <f t="shared" si="7"/>
        <v>11.863347369756468</v>
      </c>
      <c r="K66" s="16">
        <f t="shared" si="7"/>
        <v>0</v>
      </c>
      <c r="L66" s="16">
        <f t="shared" si="7"/>
        <v>12.283052494717177</v>
      </c>
      <c r="M66" s="16">
        <f t="shared" si="7"/>
        <v>16.528510620728596</v>
      </c>
      <c r="N66" s="16">
        <f t="shared" si="7"/>
        <v>12.610675130734887</v>
      </c>
      <c r="O66" s="16">
        <f t="shared" si="7"/>
        <v>100</v>
      </c>
      <c r="P66" s="16">
        <f t="shared" si="7"/>
        <v>13.111133420339325</v>
      </c>
      <c r="Q66" s="16">
        <f t="shared" si="7"/>
        <v>38.38682645179809</v>
      </c>
      <c r="R66" s="16">
        <f t="shared" si="7"/>
        <v>10.308509079003223</v>
      </c>
      <c r="S66" s="16">
        <f t="shared" si="7"/>
        <v>11.913100930272176</v>
      </c>
      <c r="T66" s="16">
        <f t="shared" si="7"/>
        <v>22.736469326631724</v>
      </c>
      <c r="U66" s="16">
        <f t="shared" si="7"/>
        <v>14.52508604712735</v>
      </c>
      <c r="V66" s="16">
        <f t="shared" si="7"/>
        <v>19.23382404589776</v>
      </c>
      <c r="W66" s="16">
        <f t="shared" si="7"/>
        <v>7.779887821825472</v>
      </c>
      <c r="X66" s="16">
        <f t="shared" si="7"/>
        <v>0</v>
      </c>
      <c r="Y66" s="16">
        <f t="shared" si="7"/>
        <v>0</v>
      </c>
      <c r="Z66" s="17">
        <f t="shared" si="7"/>
        <v>7.779887004842845</v>
      </c>
    </row>
    <row r="67" spans="1:26" ht="13.5" hidden="1">
      <c r="A67" s="40" t="s">
        <v>112</v>
      </c>
      <c r="B67" s="23">
        <v>205107985</v>
      </c>
      <c r="C67" s="23"/>
      <c r="D67" s="24">
        <v>269795497</v>
      </c>
      <c r="E67" s="25">
        <v>269795497</v>
      </c>
      <c r="F67" s="25">
        <v>23857716</v>
      </c>
      <c r="G67" s="25">
        <v>21183643</v>
      </c>
      <c r="H67" s="25">
        <v>19851632</v>
      </c>
      <c r="I67" s="25">
        <v>64892991</v>
      </c>
      <c r="J67" s="25">
        <v>19243012</v>
      </c>
      <c r="K67" s="25">
        <v>17950633</v>
      </c>
      <c r="L67" s="25">
        <v>17990067</v>
      </c>
      <c r="M67" s="25">
        <v>55183712</v>
      </c>
      <c r="N67" s="25">
        <v>19167481</v>
      </c>
      <c r="O67" s="25">
        <v>19649688</v>
      </c>
      <c r="P67" s="25">
        <v>21517826</v>
      </c>
      <c r="Q67" s="25">
        <v>60334995</v>
      </c>
      <c r="R67" s="25">
        <v>22148740</v>
      </c>
      <c r="S67" s="25">
        <v>22867504</v>
      </c>
      <c r="T67" s="25">
        <v>20541441</v>
      </c>
      <c r="U67" s="25">
        <v>65557685</v>
      </c>
      <c r="V67" s="25">
        <v>245969383</v>
      </c>
      <c r="W67" s="25">
        <v>269795482</v>
      </c>
      <c r="X67" s="25"/>
      <c r="Y67" s="24"/>
      <c r="Z67" s="26">
        <v>269795497</v>
      </c>
    </row>
    <row r="68" spans="1:26" ht="13.5" hidden="1">
      <c r="A68" s="36" t="s">
        <v>31</v>
      </c>
      <c r="B68" s="18">
        <v>41090394</v>
      </c>
      <c r="C68" s="18"/>
      <c r="D68" s="19">
        <v>44250000</v>
      </c>
      <c r="E68" s="20">
        <v>44250000</v>
      </c>
      <c r="F68" s="20">
        <v>3810168</v>
      </c>
      <c r="G68" s="20">
        <v>3862266</v>
      </c>
      <c r="H68" s="20">
        <v>4000913</v>
      </c>
      <c r="I68" s="20">
        <v>11673347</v>
      </c>
      <c r="J68" s="20">
        <v>4057050</v>
      </c>
      <c r="K68" s="20">
        <v>4115996</v>
      </c>
      <c r="L68" s="20">
        <v>3690483</v>
      </c>
      <c r="M68" s="20">
        <v>11863529</v>
      </c>
      <c r="N68" s="20">
        <v>4180023</v>
      </c>
      <c r="O68" s="20">
        <v>5300348</v>
      </c>
      <c r="P68" s="20">
        <v>5379504</v>
      </c>
      <c r="Q68" s="20">
        <v>14859875</v>
      </c>
      <c r="R68" s="20">
        <v>5396735</v>
      </c>
      <c r="S68" s="20">
        <v>5374962</v>
      </c>
      <c r="T68" s="20">
        <v>5463372</v>
      </c>
      <c r="U68" s="20">
        <v>16235069</v>
      </c>
      <c r="V68" s="20">
        <v>54631820</v>
      </c>
      <c r="W68" s="20">
        <v>44250000</v>
      </c>
      <c r="X68" s="20"/>
      <c r="Y68" s="19"/>
      <c r="Z68" s="22">
        <v>44250000</v>
      </c>
    </row>
    <row r="69" spans="1:26" ht="13.5" hidden="1">
      <c r="A69" s="37" t="s">
        <v>32</v>
      </c>
      <c r="B69" s="18">
        <v>146817268</v>
      </c>
      <c r="C69" s="18"/>
      <c r="D69" s="19">
        <v>196977370</v>
      </c>
      <c r="E69" s="20">
        <v>196977370</v>
      </c>
      <c r="F69" s="20">
        <v>18197307</v>
      </c>
      <c r="G69" s="20">
        <v>15617713</v>
      </c>
      <c r="H69" s="20">
        <v>14520564</v>
      </c>
      <c r="I69" s="20">
        <v>48335584</v>
      </c>
      <c r="J69" s="20">
        <v>13136532</v>
      </c>
      <c r="K69" s="20">
        <v>13834637</v>
      </c>
      <c r="L69" s="20">
        <v>12764420</v>
      </c>
      <c r="M69" s="20">
        <v>39735589</v>
      </c>
      <c r="N69" s="20">
        <v>13580412</v>
      </c>
      <c r="O69" s="20">
        <v>12984295</v>
      </c>
      <c r="P69" s="20">
        <v>14245732</v>
      </c>
      <c r="Q69" s="20">
        <v>40810439</v>
      </c>
      <c r="R69" s="20">
        <v>14650673</v>
      </c>
      <c r="S69" s="20">
        <v>15320597</v>
      </c>
      <c r="T69" s="20">
        <v>13308146</v>
      </c>
      <c r="U69" s="20">
        <v>43279416</v>
      </c>
      <c r="V69" s="20">
        <v>172161028</v>
      </c>
      <c r="W69" s="20">
        <v>196977358</v>
      </c>
      <c r="X69" s="20"/>
      <c r="Y69" s="19"/>
      <c r="Z69" s="22">
        <v>196977370</v>
      </c>
    </row>
    <row r="70" spans="1:26" ht="13.5" hidden="1">
      <c r="A70" s="38" t="s">
        <v>106</v>
      </c>
      <c r="B70" s="18">
        <v>63625991</v>
      </c>
      <c r="C70" s="18"/>
      <c r="D70" s="19">
        <v>87233850</v>
      </c>
      <c r="E70" s="20">
        <v>87233850</v>
      </c>
      <c r="F70" s="20">
        <v>8481998</v>
      </c>
      <c r="G70" s="20">
        <v>5952015</v>
      </c>
      <c r="H70" s="20">
        <v>5659047</v>
      </c>
      <c r="I70" s="20">
        <v>20093060</v>
      </c>
      <c r="J70" s="20">
        <v>4170627</v>
      </c>
      <c r="K70" s="20">
        <v>4799160</v>
      </c>
      <c r="L70" s="20">
        <v>4624593</v>
      </c>
      <c r="M70" s="20">
        <v>13594380</v>
      </c>
      <c r="N70" s="20">
        <v>5039400</v>
      </c>
      <c r="O70" s="20">
        <v>4222856</v>
      </c>
      <c r="P70" s="20">
        <v>4831669</v>
      </c>
      <c r="Q70" s="20">
        <v>14093925</v>
      </c>
      <c r="R70" s="20">
        <v>5097150</v>
      </c>
      <c r="S70" s="20">
        <v>5966390</v>
      </c>
      <c r="T70" s="20">
        <v>3994716</v>
      </c>
      <c r="U70" s="20">
        <v>15058256</v>
      </c>
      <c r="V70" s="20">
        <v>62839621</v>
      </c>
      <c r="W70" s="20">
        <v>87233846</v>
      </c>
      <c r="X70" s="20"/>
      <c r="Y70" s="19"/>
      <c r="Z70" s="22">
        <v>87233850</v>
      </c>
    </row>
    <row r="71" spans="1:26" ht="13.5" hidden="1">
      <c r="A71" s="38" t="s">
        <v>107</v>
      </c>
      <c r="B71" s="18">
        <v>40326296</v>
      </c>
      <c r="C71" s="18"/>
      <c r="D71" s="19">
        <v>60638340</v>
      </c>
      <c r="E71" s="20">
        <v>60638340</v>
      </c>
      <c r="F71" s="20">
        <v>4860195</v>
      </c>
      <c r="G71" s="20">
        <v>4784033</v>
      </c>
      <c r="H71" s="20">
        <v>3971403</v>
      </c>
      <c r="I71" s="20">
        <v>13615631</v>
      </c>
      <c r="J71" s="20">
        <v>4023646</v>
      </c>
      <c r="K71" s="20">
        <v>4047732</v>
      </c>
      <c r="L71" s="20">
        <v>3924821</v>
      </c>
      <c r="M71" s="20">
        <v>11996199</v>
      </c>
      <c r="N71" s="20">
        <v>3583167</v>
      </c>
      <c r="O71" s="20">
        <v>3802135</v>
      </c>
      <c r="P71" s="20">
        <v>4459511</v>
      </c>
      <c r="Q71" s="20">
        <v>11844813</v>
      </c>
      <c r="R71" s="20">
        <v>4586647</v>
      </c>
      <c r="S71" s="20">
        <v>4398261</v>
      </c>
      <c r="T71" s="20">
        <v>4362921</v>
      </c>
      <c r="U71" s="20">
        <v>13347829</v>
      </c>
      <c r="V71" s="20">
        <v>50804472</v>
      </c>
      <c r="W71" s="20">
        <v>60638340</v>
      </c>
      <c r="X71" s="20"/>
      <c r="Y71" s="19"/>
      <c r="Z71" s="22">
        <v>60638340</v>
      </c>
    </row>
    <row r="72" spans="1:26" ht="13.5" hidden="1">
      <c r="A72" s="38" t="s">
        <v>108</v>
      </c>
      <c r="B72" s="18">
        <v>21382193</v>
      </c>
      <c r="C72" s="18"/>
      <c r="D72" s="19">
        <v>21203380</v>
      </c>
      <c r="E72" s="20">
        <v>21203380</v>
      </c>
      <c r="F72" s="20">
        <v>2094115</v>
      </c>
      <c r="G72" s="20">
        <v>2105277</v>
      </c>
      <c r="H72" s="20">
        <v>2108843</v>
      </c>
      <c r="I72" s="20">
        <v>6308235</v>
      </c>
      <c r="J72" s="20">
        <v>2109645</v>
      </c>
      <c r="K72" s="20">
        <v>2124462</v>
      </c>
      <c r="L72" s="20">
        <v>2117374</v>
      </c>
      <c r="M72" s="20">
        <v>6351481</v>
      </c>
      <c r="N72" s="20">
        <v>2117262</v>
      </c>
      <c r="O72" s="20">
        <v>2117791</v>
      </c>
      <c r="P72" s="20">
        <v>2115069</v>
      </c>
      <c r="Q72" s="20">
        <v>6350122</v>
      </c>
      <c r="R72" s="20">
        <v>2122387</v>
      </c>
      <c r="S72" s="20">
        <v>2119069</v>
      </c>
      <c r="T72" s="20">
        <v>2114679</v>
      </c>
      <c r="U72" s="20">
        <v>6356135</v>
      </c>
      <c r="V72" s="20">
        <v>25365973</v>
      </c>
      <c r="W72" s="20">
        <v>21203376</v>
      </c>
      <c r="X72" s="20"/>
      <c r="Y72" s="19"/>
      <c r="Z72" s="22">
        <v>21203380</v>
      </c>
    </row>
    <row r="73" spans="1:26" ht="13.5" hidden="1">
      <c r="A73" s="38" t="s">
        <v>109</v>
      </c>
      <c r="B73" s="18">
        <v>21296069</v>
      </c>
      <c r="C73" s="18"/>
      <c r="D73" s="19">
        <v>27901800</v>
      </c>
      <c r="E73" s="20">
        <v>27901800</v>
      </c>
      <c r="F73" s="20">
        <v>2760999</v>
      </c>
      <c r="G73" s="20">
        <v>2776388</v>
      </c>
      <c r="H73" s="20">
        <v>2781271</v>
      </c>
      <c r="I73" s="20">
        <v>8318658</v>
      </c>
      <c r="J73" s="20">
        <v>2832614</v>
      </c>
      <c r="K73" s="20">
        <v>2863283</v>
      </c>
      <c r="L73" s="20">
        <v>2097632</v>
      </c>
      <c r="M73" s="20">
        <v>7793529</v>
      </c>
      <c r="N73" s="20">
        <v>2840583</v>
      </c>
      <c r="O73" s="20">
        <v>2841513</v>
      </c>
      <c r="P73" s="20">
        <v>2839483</v>
      </c>
      <c r="Q73" s="20">
        <v>8521579</v>
      </c>
      <c r="R73" s="20">
        <v>2844489</v>
      </c>
      <c r="S73" s="20">
        <v>2836877</v>
      </c>
      <c r="T73" s="20">
        <v>2835830</v>
      </c>
      <c r="U73" s="20">
        <v>8517196</v>
      </c>
      <c r="V73" s="20">
        <v>33150962</v>
      </c>
      <c r="W73" s="20">
        <v>27901796</v>
      </c>
      <c r="X73" s="20"/>
      <c r="Y73" s="19"/>
      <c r="Z73" s="22">
        <v>27901800</v>
      </c>
    </row>
    <row r="74" spans="1:26" ht="13.5" hidden="1">
      <c r="A74" s="38" t="s">
        <v>110</v>
      </c>
      <c r="B74" s="18">
        <v>186719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17200323</v>
      </c>
      <c r="C75" s="27"/>
      <c r="D75" s="28">
        <v>28568127</v>
      </c>
      <c r="E75" s="29">
        <v>28568127</v>
      </c>
      <c r="F75" s="29">
        <v>1850241</v>
      </c>
      <c r="G75" s="29">
        <v>1703664</v>
      </c>
      <c r="H75" s="29">
        <v>1330155</v>
      </c>
      <c r="I75" s="29">
        <v>4884060</v>
      </c>
      <c r="J75" s="29">
        <v>2049430</v>
      </c>
      <c r="K75" s="29"/>
      <c r="L75" s="29">
        <v>1535164</v>
      </c>
      <c r="M75" s="29">
        <v>3584594</v>
      </c>
      <c r="N75" s="29">
        <v>1407046</v>
      </c>
      <c r="O75" s="29">
        <v>1365045</v>
      </c>
      <c r="P75" s="29">
        <v>1892590</v>
      </c>
      <c r="Q75" s="29">
        <v>4664681</v>
      </c>
      <c r="R75" s="29">
        <v>2101332</v>
      </c>
      <c r="S75" s="29">
        <v>2171945</v>
      </c>
      <c r="T75" s="29">
        <v>1769923</v>
      </c>
      <c r="U75" s="29">
        <v>6043200</v>
      </c>
      <c r="V75" s="29">
        <v>19176535</v>
      </c>
      <c r="W75" s="29">
        <v>28568124</v>
      </c>
      <c r="X75" s="29"/>
      <c r="Y75" s="28"/>
      <c r="Z75" s="30">
        <v>28568127</v>
      </c>
    </row>
    <row r="76" spans="1:26" ht="13.5" hidden="1">
      <c r="A76" s="41" t="s">
        <v>113</v>
      </c>
      <c r="B76" s="31">
        <v>160337132</v>
      </c>
      <c r="C76" s="31"/>
      <c r="D76" s="32">
        <v>194061879</v>
      </c>
      <c r="E76" s="33">
        <v>145677376</v>
      </c>
      <c r="F76" s="33">
        <v>6322997</v>
      </c>
      <c r="G76" s="33">
        <v>9025566</v>
      </c>
      <c r="H76" s="33">
        <v>9308338</v>
      </c>
      <c r="I76" s="33">
        <v>24656901</v>
      </c>
      <c r="J76" s="33">
        <v>11801452</v>
      </c>
      <c r="K76" s="33">
        <v>12182168</v>
      </c>
      <c r="L76" s="33">
        <v>8553624</v>
      </c>
      <c r="M76" s="33">
        <v>32537244</v>
      </c>
      <c r="N76" s="33">
        <v>7841181</v>
      </c>
      <c r="O76" s="33">
        <v>10032517</v>
      </c>
      <c r="P76" s="33">
        <v>11041079</v>
      </c>
      <c r="Q76" s="33">
        <v>28914777</v>
      </c>
      <c r="R76" s="33">
        <v>7922613</v>
      </c>
      <c r="S76" s="33">
        <v>10306226</v>
      </c>
      <c r="T76" s="33">
        <v>12039837</v>
      </c>
      <c r="U76" s="33">
        <v>30268676</v>
      </c>
      <c r="V76" s="33">
        <v>116377598</v>
      </c>
      <c r="W76" s="33">
        <v>145677376</v>
      </c>
      <c r="X76" s="33"/>
      <c r="Y76" s="32"/>
      <c r="Z76" s="34">
        <v>145677376</v>
      </c>
    </row>
    <row r="77" spans="1:26" ht="13.5" hidden="1">
      <c r="A77" s="36" t="s">
        <v>31</v>
      </c>
      <c r="B77" s="18">
        <v>32517236</v>
      </c>
      <c r="C77" s="18"/>
      <c r="D77" s="19">
        <v>33187500</v>
      </c>
      <c r="E77" s="20">
        <v>17797782</v>
      </c>
      <c r="F77" s="20">
        <v>95131</v>
      </c>
      <c r="G77" s="20">
        <v>993782</v>
      </c>
      <c r="H77" s="20">
        <v>992157</v>
      </c>
      <c r="I77" s="20">
        <v>2081070</v>
      </c>
      <c r="J77" s="20">
        <v>2225331</v>
      </c>
      <c r="K77" s="20">
        <v>3290844</v>
      </c>
      <c r="L77" s="20">
        <v>2331955</v>
      </c>
      <c r="M77" s="20">
        <v>7848130</v>
      </c>
      <c r="N77" s="20">
        <v>1082134</v>
      </c>
      <c r="O77" s="20">
        <v>1118115</v>
      </c>
      <c r="P77" s="20">
        <v>2602569</v>
      </c>
      <c r="Q77" s="20">
        <v>4802818</v>
      </c>
      <c r="R77" s="20">
        <v>955789</v>
      </c>
      <c r="S77" s="20">
        <v>1764290</v>
      </c>
      <c r="T77" s="20">
        <v>2354368</v>
      </c>
      <c r="U77" s="20">
        <v>5074447</v>
      </c>
      <c r="V77" s="20">
        <v>19806465</v>
      </c>
      <c r="W77" s="20">
        <v>17797782</v>
      </c>
      <c r="X77" s="20"/>
      <c r="Y77" s="19"/>
      <c r="Z77" s="22">
        <v>17797782</v>
      </c>
    </row>
    <row r="78" spans="1:26" ht="13.5" hidden="1">
      <c r="A78" s="37" t="s">
        <v>32</v>
      </c>
      <c r="B78" s="18">
        <v>110619573</v>
      </c>
      <c r="C78" s="18"/>
      <c r="D78" s="19">
        <v>147733035</v>
      </c>
      <c r="E78" s="20">
        <v>125657026</v>
      </c>
      <c r="F78" s="20">
        <v>6108438</v>
      </c>
      <c r="G78" s="20">
        <v>7854416</v>
      </c>
      <c r="H78" s="20">
        <v>8185479</v>
      </c>
      <c r="I78" s="20">
        <v>22148333</v>
      </c>
      <c r="J78" s="20">
        <v>9332990</v>
      </c>
      <c r="K78" s="20">
        <v>8730540</v>
      </c>
      <c r="L78" s="20">
        <v>6033104</v>
      </c>
      <c r="M78" s="20">
        <v>24096634</v>
      </c>
      <c r="N78" s="20">
        <v>6581609</v>
      </c>
      <c r="O78" s="20">
        <v>7549357</v>
      </c>
      <c r="P78" s="20">
        <v>8190370</v>
      </c>
      <c r="Q78" s="20">
        <v>22321336</v>
      </c>
      <c r="R78" s="20">
        <v>6750208</v>
      </c>
      <c r="S78" s="20">
        <v>8283190</v>
      </c>
      <c r="T78" s="20">
        <v>9283051</v>
      </c>
      <c r="U78" s="20">
        <v>24316449</v>
      </c>
      <c r="V78" s="20">
        <v>92882752</v>
      </c>
      <c r="W78" s="20">
        <v>125657026</v>
      </c>
      <c r="X78" s="20"/>
      <c r="Y78" s="19"/>
      <c r="Z78" s="22">
        <v>125657026</v>
      </c>
    </row>
    <row r="79" spans="1:26" ht="13.5" hidden="1">
      <c r="A79" s="38" t="s">
        <v>106</v>
      </c>
      <c r="B79" s="18"/>
      <c r="C79" s="18"/>
      <c r="D79" s="19">
        <v>65425388</v>
      </c>
      <c r="E79" s="20">
        <v>59470662</v>
      </c>
      <c r="F79" s="20">
        <v>3759951</v>
      </c>
      <c r="G79" s="20">
        <v>5058975</v>
      </c>
      <c r="H79" s="20">
        <v>5251683</v>
      </c>
      <c r="I79" s="20">
        <v>14070609</v>
      </c>
      <c r="J79" s="20">
        <v>4559090</v>
      </c>
      <c r="K79" s="20">
        <v>5056230</v>
      </c>
      <c r="L79" s="20">
        <v>4614713</v>
      </c>
      <c r="M79" s="20">
        <v>14230033</v>
      </c>
      <c r="N79" s="20">
        <v>4605534</v>
      </c>
      <c r="O79" s="20">
        <v>4645830</v>
      </c>
      <c r="P79" s="20">
        <v>4953534</v>
      </c>
      <c r="Q79" s="20">
        <v>14204898</v>
      </c>
      <c r="R79" s="20">
        <v>4097983</v>
      </c>
      <c r="S79" s="20">
        <v>5028433</v>
      </c>
      <c r="T79" s="20">
        <v>5526928</v>
      </c>
      <c r="U79" s="20">
        <v>14653344</v>
      </c>
      <c r="V79" s="20">
        <v>57158884</v>
      </c>
      <c r="W79" s="20">
        <v>59470662</v>
      </c>
      <c r="X79" s="20"/>
      <c r="Y79" s="19"/>
      <c r="Z79" s="22">
        <v>59470662</v>
      </c>
    </row>
    <row r="80" spans="1:26" ht="13.5" hidden="1">
      <c r="A80" s="38" t="s">
        <v>107</v>
      </c>
      <c r="B80" s="18"/>
      <c r="C80" s="18"/>
      <c r="D80" s="19">
        <v>45478756</v>
      </c>
      <c r="E80" s="20">
        <v>13215703</v>
      </c>
      <c r="F80" s="20">
        <v>460684</v>
      </c>
      <c r="G80" s="20">
        <v>688539</v>
      </c>
      <c r="H80" s="20">
        <v>651754</v>
      </c>
      <c r="I80" s="20">
        <v>1800977</v>
      </c>
      <c r="J80" s="20">
        <v>677118</v>
      </c>
      <c r="K80" s="20">
        <v>673781</v>
      </c>
      <c r="L80" s="20">
        <v>656913</v>
      </c>
      <c r="M80" s="20">
        <v>2007812</v>
      </c>
      <c r="N80" s="20">
        <v>718255</v>
      </c>
      <c r="O80" s="20">
        <v>680654</v>
      </c>
      <c r="P80" s="20">
        <v>733527</v>
      </c>
      <c r="Q80" s="20">
        <v>2132436</v>
      </c>
      <c r="R80" s="20">
        <v>724584</v>
      </c>
      <c r="S80" s="20">
        <v>835801</v>
      </c>
      <c r="T80" s="20">
        <v>996063</v>
      </c>
      <c r="U80" s="20">
        <v>2556448</v>
      </c>
      <c r="V80" s="20">
        <v>8497673</v>
      </c>
      <c r="W80" s="20">
        <v>13215703</v>
      </c>
      <c r="X80" s="20"/>
      <c r="Y80" s="19"/>
      <c r="Z80" s="22">
        <v>13215703</v>
      </c>
    </row>
    <row r="81" spans="1:26" ht="13.5" hidden="1">
      <c r="A81" s="38" t="s">
        <v>108</v>
      </c>
      <c r="B81" s="18"/>
      <c r="C81" s="18"/>
      <c r="D81" s="19">
        <v>15902538</v>
      </c>
      <c r="E81" s="20">
        <v>26431405</v>
      </c>
      <c r="F81" s="20">
        <v>241842</v>
      </c>
      <c r="G81" s="20">
        <v>326866</v>
      </c>
      <c r="H81" s="20">
        <v>330952</v>
      </c>
      <c r="I81" s="20">
        <v>899660</v>
      </c>
      <c r="J81" s="20">
        <v>366606</v>
      </c>
      <c r="K81" s="20">
        <v>328432</v>
      </c>
      <c r="L81" s="20">
        <v>338674</v>
      </c>
      <c r="M81" s="20">
        <v>1033712</v>
      </c>
      <c r="N81" s="20">
        <v>339587</v>
      </c>
      <c r="O81" s="20">
        <v>349982</v>
      </c>
      <c r="P81" s="20">
        <v>430654</v>
      </c>
      <c r="Q81" s="20">
        <v>1120223</v>
      </c>
      <c r="R81" s="20">
        <v>369388</v>
      </c>
      <c r="S81" s="20">
        <v>427831</v>
      </c>
      <c r="T81" s="20">
        <v>465816</v>
      </c>
      <c r="U81" s="20">
        <v>1263035</v>
      </c>
      <c r="V81" s="20">
        <v>4316630</v>
      </c>
      <c r="W81" s="20">
        <v>26431405</v>
      </c>
      <c r="X81" s="20"/>
      <c r="Y81" s="19"/>
      <c r="Z81" s="22">
        <v>26431405</v>
      </c>
    </row>
    <row r="82" spans="1:26" ht="13.5" hidden="1">
      <c r="A82" s="38" t="s">
        <v>109</v>
      </c>
      <c r="B82" s="18"/>
      <c r="C82" s="18"/>
      <c r="D82" s="19">
        <v>20926353</v>
      </c>
      <c r="E82" s="20">
        <v>10680413</v>
      </c>
      <c r="F82" s="20">
        <v>290659</v>
      </c>
      <c r="G82" s="20">
        <v>387276</v>
      </c>
      <c r="H82" s="20">
        <v>387488</v>
      </c>
      <c r="I82" s="20">
        <v>1065423</v>
      </c>
      <c r="J82" s="20">
        <v>430919</v>
      </c>
      <c r="K82" s="20">
        <v>404325</v>
      </c>
      <c r="L82" s="20">
        <v>422804</v>
      </c>
      <c r="M82" s="20">
        <v>1258048</v>
      </c>
      <c r="N82" s="20">
        <v>433515</v>
      </c>
      <c r="O82" s="20">
        <v>445341</v>
      </c>
      <c r="P82" s="20">
        <v>555530</v>
      </c>
      <c r="Q82" s="20">
        <v>1434386</v>
      </c>
      <c r="R82" s="20">
        <v>474596</v>
      </c>
      <c r="S82" s="20">
        <v>497887</v>
      </c>
      <c r="T82" s="20">
        <v>571935</v>
      </c>
      <c r="U82" s="20">
        <v>1544418</v>
      </c>
      <c r="V82" s="20">
        <v>5302275</v>
      </c>
      <c r="W82" s="20">
        <v>10680413</v>
      </c>
      <c r="X82" s="20"/>
      <c r="Y82" s="19"/>
      <c r="Z82" s="22">
        <v>10680413</v>
      </c>
    </row>
    <row r="83" spans="1:26" ht="13.5" hidden="1">
      <c r="A83" s="38" t="s">
        <v>110</v>
      </c>
      <c r="B83" s="18">
        <v>110619573</v>
      </c>
      <c r="C83" s="18"/>
      <c r="D83" s="19"/>
      <c r="E83" s="20">
        <v>15858843</v>
      </c>
      <c r="F83" s="20">
        <v>1355302</v>
      </c>
      <c r="G83" s="20">
        <v>1392760</v>
      </c>
      <c r="H83" s="20">
        <v>1563602</v>
      </c>
      <c r="I83" s="20">
        <v>4311664</v>
      </c>
      <c r="J83" s="20">
        <v>3299257</v>
      </c>
      <c r="K83" s="20">
        <v>2267772</v>
      </c>
      <c r="L83" s="20"/>
      <c r="M83" s="20">
        <v>5567029</v>
      </c>
      <c r="N83" s="20">
        <v>484718</v>
      </c>
      <c r="O83" s="20">
        <v>1427550</v>
      </c>
      <c r="P83" s="20">
        <v>1517125</v>
      </c>
      <c r="Q83" s="20">
        <v>3429393</v>
      </c>
      <c r="R83" s="20">
        <v>1083657</v>
      </c>
      <c r="S83" s="20">
        <v>1493238</v>
      </c>
      <c r="T83" s="20">
        <v>1722309</v>
      </c>
      <c r="U83" s="20">
        <v>4299204</v>
      </c>
      <c r="V83" s="20">
        <v>17607290</v>
      </c>
      <c r="W83" s="20">
        <v>15858843</v>
      </c>
      <c r="X83" s="20"/>
      <c r="Y83" s="19"/>
      <c r="Z83" s="22">
        <v>15858843</v>
      </c>
    </row>
    <row r="84" spans="1:26" ht="13.5" hidden="1">
      <c r="A84" s="39" t="s">
        <v>111</v>
      </c>
      <c r="B84" s="27">
        <v>17200323</v>
      </c>
      <c r="C84" s="27"/>
      <c r="D84" s="28">
        <v>13141344</v>
      </c>
      <c r="E84" s="29">
        <v>2222568</v>
      </c>
      <c r="F84" s="29">
        <v>119428</v>
      </c>
      <c r="G84" s="29">
        <v>177368</v>
      </c>
      <c r="H84" s="29">
        <v>130702</v>
      </c>
      <c r="I84" s="29">
        <v>427498</v>
      </c>
      <c r="J84" s="29">
        <v>243131</v>
      </c>
      <c r="K84" s="29">
        <v>160784</v>
      </c>
      <c r="L84" s="29">
        <v>188565</v>
      </c>
      <c r="M84" s="29">
        <v>592480</v>
      </c>
      <c r="N84" s="29">
        <v>177438</v>
      </c>
      <c r="O84" s="29">
        <v>1365045</v>
      </c>
      <c r="P84" s="29">
        <v>248140</v>
      </c>
      <c r="Q84" s="29">
        <v>1790623</v>
      </c>
      <c r="R84" s="29">
        <v>216616</v>
      </c>
      <c r="S84" s="29">
        <v>258746</v>
      </c>
      <c r="T84" s="29">
        <v>402418</v>
      </c>
      <c r="U84" s="29">
        <v>877780</v>
      </c>
      <c r="V84" s="29">
        <v>3688381</v>
      </c>
      <c r="W84" s="29">
        <v>2222568</v>
      </c>
      <c r="X84" s="29"/>
      <c r="Y84" s="28"/>
      <c r="Z84" s="30">
        <v>2222568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90188155</v>
      </c>
      <c r="C5" s="18">
        <v>0</v>
      </c>
      <c r="D5" s="58">
        <v>107626700</v>
      </c>
      <c r="E5" s="59">
        <v>107626700</v>
      </c>
      <c r="F5" s="59">
        <v>16058414</v>
      </c>
      <c r="G5" s="59">
        <v>7445494</v>
      </c>
      <c r="H5" s="59">
        <v>7454423</v>
      </c>
      <c r="I5" s="59">
        <v>30958331</v>
      </c>
      <c r="J5" s="59">
        <v>7435744</v>
      </c>
      <c r="K5" s="59">
        <v>3730548</v>
      </c>
      <c r="L5" s="59">
        <v>7157604</v>
      </c>
      <c r="M5" s="59">
        <v>18323896</v>
      </c>
      <c r="N5" s="59">
        <v>7197764</v>
      </c>
      <c r="O5" s="59">
        <v>9194966</v>
      </c>
      <c r="P5" s="59">
        <v>7190236</v>
      </c>
      <c r="Q5" s="59">
        <v>23582966</v>
      </c>
      <c r="R5" s="59">
        <v>7037399</v>
      </c>
      <c r="S5" s="59">
        <v>7345778</v>
      </c>
      <c r="T5" s="59">
        <v>7036130</v>
      </c>
      <c r="U5" s="59">
        <v>21419307</v>
      </c>
      <c r="V5" s="59">
        <v>94284500</v>
      </c>
      <c r="W5" s="59">
        <v>107626700</v>
      </c>
      <c r="X5" s="59">
        <v>-13342200</v>
      </c>
      <c r="Y5" s="60">
        <v>-12.4</v>
      </c>
      <c r="Z5" s="61">
        <v>107626700</v>
      </c>
    </row>
    <row r="6" spans="1:26" ht="13.5">
      <c r="A6" s="57" t="s">
        <v>32</v>
      </c>
      <c r="B6" s="18">
        <v>325585327</v>
      </c>
      <c r="C6" s="18">
        <v>0</v>
      </c>
      <c r="D6" s="58">
        <v>393476112</v>
      </c>
      <c r="E6" s="59">
        <v>393476112</v>
      </c>
      <c r="F6" s="59">
        <v>31353205</v>
      </c>
      <c r="G6" s="59">
        <v>32471379</v>
      </c>
      <c r="H6" s="59">
        <v>32712060</v>
      </c>
      <c r="I6" s="59">
        <v>96536644</v>
      </c>
      <c r="J6" s="59">
        <v>30295323</v>
      </c>
      <c r="K6" s="59">
        <v>29018918</v>
      </c>
      <c r="L6" s="59">
        <v>26380852</v>
      </c>
      <c r="M6" s="59">
        <v>85695093</v>
      </c>
      <c r="N6" s="59">
        <v>31026876</v>
      </c>
      <c r="O6" s="59">
        <v>28937128</v>
      </c>
      <c r="P6" s="59">
        <v>28419526</v>
      </c>
      <c r="Q6" s="59">
        <v>88383530</v>
      </c>
      <c r="R6" s="59">
        <v>28572105</v>
      </c>
      <c r="S6" s="59">
        <v>28829025</v>
      </c>
      <c r="T6" s="59">
        <v>30189227</v>
      </c>
      <c r="U6" s="59">
        <v>87590357</v>
      </c>
      <c r="V6" s="59">
        <v>358205624</v>
      </c>
      <c r="W6" s="59">
        <v>393476112</v>
      </c>
      <c r="X6" s="59">
        <v>-35270488</v>
      </c>
      <c r="Y6" s="60">
        <v>-8.96</v>
      </c>
      <c r="Z6" s="61">
        <v>393476112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1990</v>
      </c>
      <c r="G7" s="59">
        <v>14119</v>
      </c>
      <c r="H7" s="59">
        <v>4022</v>
      </c>
      <c r="I7" s="59">
        <v>20131</v>
      </c>
      <c r="J7" s="59">
        <v>2160</v>
      </c>
      <c r="K7" s="59">
        <v>2214</v>
      </c>
      <c r="L7" s="59">
        <v>4296</v>
      </c>
      <c r="M7" s="59">
        <v>8670</v>
      </c>
      <c r="N7" s="59">
        <v>18925</v>
      </c>
      <c r="O7" s="59">
        <v>1114</v>
      </c>
      <c r="P7" s="59">
        <v>1293</v>
      </c>
      <c r="Q7" s="59">
        <v>21332</v>
      </c>
      <c r="R7" s="59">
        <v>12872</v>
      </c>
      <c r="S7" s="59">
        <v>11139</v>
      </c>
      <c r="T7" s="59">
        <v>0</v>
      </c>
      <c r="U7" s="59">
        <v>24011</v>
      </c>
      <c r="V7" s="59">
        <v>74144</v>
      </c>
      <c r="W7" s="59"/>
      <c r="X7" s="59">
        <v>74144</v>
      </c>
      <c r="Y7" s="60">
        <v>0</v>
      </c>
      <c r="Z7" s="61">
        <v>0</v>
      </c>
    </row>
    <row r="8" spans="1:26" ht="13.5">
      <c r="A8" s="57" t="s">
        <v>34</v>
      </c>
      <c r="B8" s="18">
        <v>130746000</v>
      </c>
      <c r="C8" s="18">
        <v>0</v>
      </c>
      <c r="D8" s="58">
        <v>129369000</v>
      </c>
      <c r="E8" s="59">
        <v>129369000</v>
      </c>
      <c r="F8" s="59">
        <v>51793000</v>
      </c>
      <c r="G8" s="59">
        <v>0</v>
      </c>
      <c r="H8" s="59">
        <v>1625000</v>
      </c>
      <c r="I8" s="59">
        <v>53418000</v>
      </c>
      <c r="J8" s="59">
        <v>0</v>
      </c>
      <c r="K8" s="59">
        <v>583500</v>
      </c>
      <c r="L8" s="59">
        <v>37602000</v>
      </c>
      <c r="M8" s="59">
        <v>38185500</v>
      </c>
      <c r="N8" s="59">
        <v>0</v>
      </c>
      <c r="O8" s="59">
        <v>1352210</v>
      </c>
      <c r="P8" s="59">
        <v>31076000</v>
      </c>
      <c r="Q8" s="59">
        <v>32428210</v>
      </c>
      <c r="R8" s="59">
        <v>583500</v>
      </c>
      <c r="S8" s="59">
        <v>0</v>
      </c>
      <c r="T8" s="59">
        <v>0</v>
      </c>
      <c r="U8" s="59">
        <v>583500</v>
      </c>
      <c r="V8" s="59">
        <v>124615210</v>
      </c>
      <c r="W8" s="59">
        <v>129369000</v>
      </c>
      <c r="X8" s="59">
        <v>-4753790</v>
      </c>
      <c r="Y8" s="60">
        <v>-3.67</v>
      </c>
      <c r="Z8" s="61">
        <v>129369000</v>
      </c>
    </row>
    <row r="9" spans="1:26" ht="13.5">
      <c r="A9" s="57" t="s">
        <v>35</v>
      </c>
      <c r="B9" s="18">
        <v>65445730</v>
      </c>
      <c r="C9" s="18">
        <v>0</v>
      </c>
      <c r="D9" s="58">
        <v>73752539</v>
      </c>
      <c r="E9" s="59">
        <v>73752539</v>
      </c>
      <c r="F9" s="59">
        <v>4416992</v>
      </c>
      <c r="G9" s="59">
        <v>5212472</v>
      </c>
      <c r="H9" s="59">
        <v>4833993</v>
      </c>
      <c r="I9" s="59">
        <v>14463457</v>
      </c>
      <c r="J9" s="59">
        <v>4756182</v>
      </c>
      <c r="K9" s="59">
        <v>4738129</v>
      </c>
      <c r="L9" s="59">
        <v>4815590</v>
      </c>
      <c r="M9" s="59">
        <v>14309901</v>
      </c>
      <c r="N9" s="59">
        <v>5181916</v>
      </c>
      <c r="O9" s="59">
        <v>5463617</v>
      </c>
      <c r="P9" s="59">
        <v>3927275</v>
      </c>
      <c r="Q9" s="59">
        <v>14572808</v>
      </c>
      <c r="R9" s="59">
        <v>6108087</v>
      </c>
      <c r="S9" s="59">
        <v>7918479</v>
      </c>
      <c r="T9" s="59">
        <v>4302898</v>
      </c>
      <c r="U9" s="59">
        <v>18329464</v>
      </c>
      <c r="V9" s="59">
        <v>61675630</v>
      </c>
      <c r="W9" s="59">
        <v>73752539</v>
      </c>
      <c r="X9" s="59">
        <v>-12076909</v>
      </c>
      <c r="Y9" s="60">
        <v>-16.37</v>
      </c>
      <c r="Z9" s="61">
        <v>73752539</v>
      </c>
    </row>
    <row r="10" spans="1:26" ht="25.5">
      <c r="A10" s="62" t="s">
        <v>98</v>
      </c>
      <c r="B10" s="63">
        <f>SUM(B5:B9)</f>
        <v>611965212</v>
      </c>
      <c r="C10" s="63">
        <f>SUM(C5:C9)</f>
        <v>0</v>
      </c>
      <c r="D10" s="64">
        <f aca="true" t="shared" si="0" ref="D10:Z10">SUM(D5:D9)</f>
        <v>704224351</v>
      </c>
      <c r="E10" s="65">
        <f t="shared" si="0"/>
        <v>704224351</v>
      </c>
      <c r="F10" s="65">
        <f t="shared" si="0"/>
        <v>103623601</v>
      </c>
      <c r="G10" s="65">
        <f t="shared" si="0"/>
        <v>45143464</v>
      </c>
      <c r="H10" s="65">
        <f t="shared" si="0"/>
        <v>46629498</v>
      </c>
      <c r="I10" s="65">
        <f t="shared" si="0"/>
        <v>195396563</v>
      </c>
      <c r="J10" s="65">
        <f t="shared" si="0"/>
        <v>42489409</v>
      </c>
      <c r="K10" s="65">
        <f t="shared" si="0"/>
        <v>38073309</v>
      </c>
      <c r="L10" s="65">
        <f t="shared" si="0"/>
        <v>75960342</v>
      </c>
      <c r="M10" s="65">
        <f t="shared" si="0"/>
        <v>156523060</v>
      </c>
      <c r="N10" s="65">
        <f t="shared" si="0"/>
        <v>43425481</v>
      </c>
      <c r="O10" s="65">
        <f t="shared" si="0"/>
        <v>44949035</v>
      </c>
      <c r="P10" s="65">
        <f t="shared" si="0"/>
        <v>70614330</v>
      </c>
      <c r="Q10" s="65">
        <f t="shared" si="0"/>
        <v>158988846</v>
      </c>
      <c r="R10" s="65">
        <f t="shared" si="0"/>
        <v>42313963</v>
      </c>
      <c r="S10" s="65">
        <f t="shared" si="0"/>
        <v>44104421</v>
      </c>
      <c r="T10" s="65">
        <f t="shared" si="0"/>
        <v>41528255</v>
      </c>
      <c r="U10" s="65">
        <f t="shared" si="0"/>
        <v>127946639</v>
      </c>
      <c r="V10" s="65">
        <f t="shared" si="0"/>
        <v>638855108</v>
      </c>
      <c r="W10" s="65">
        <f t="shared" si="0"/>
        <v>704224351</v>
      </c>
      <c r="X10" s="65">
        <f t="shared" si="0"/>
        <v>-65369243</v>
      </c>
      <c r="Y10" s="66">
        <f>+IF(W10&lt;&gt;0,(X10/W10)*100,0)</f>
        <v>-9.28244570173916</v>
      </c>
      <c r="Z10" s="67">
        <f t="shared" si="0"/>
        <v>704224351</v>
      </c>
    </row>
    <row r="11" spans="1:26" ht="13.5">
      <c r="A11" s="57" t="s">
        <v>36</v>
      </c>
      <c r="B11" s="18">
        <v>201666787</v>
      </c>
      <c r="C11" s="18">
        <v>0</v>
      </c>
      <c r="D11" s="58">
        <v>206806838</v>
      </c>
      <c r="E11" s="59">
        <v>206806838</v>
      </c>
      <c r="F11" s="59">
        <v>17793930</v>
      </c>
      <c r="G11" s="59">
        <v>18994674</v>
      </c>
      <c r="H11" s="59">
        <v>17506367</v>
      </c>
      <c r="I11" s="59">
        <v>54294971</v>
      </c>
      <c r="J11" s="59">
        <v>16993022</v>
      </c>
      <c r="K11" s="59">
        <v>16751772</v>
      </c>
      <c r="L11" s="59">
        <v>18776268</v>
      </c>
      <c r="M11" s="59">
        <v>52521062</v>
      </c>
      <c r="N11" s="59">
        <v>17332287</v>
      </c>
      <c r="O11" s="59">
        <v>17788343</v>
      </c>
      <c r="P11" s="59">
        <v>18670894</v>
      </c>
      <c r="Q11" s="59">
        <v>53791524</v>
      </c>
      <c r="R11" s="59">
        <v>17805116</v>
      </c>
      <c r="S11" s="59">
        <v>16670933</v>
      </c>
      <c r="T11" s="59">
        <v>16802124</v>
      </c>
      <c r="U11" s="59">
        <v>51278173</v>
      </c>
      <c r="V11" s="59">
        <v>211885730</v>
      </c>
      <c r="W11" s="59">
        <v>206806838</v>
      </c>
      <c r="X11" s="59">
        <v>5078892</v>
      </c>
      <c r="Y11" s="60">
        <v>2.46</v>
      </c>
      <c r="Z11" s="61">
        <v>206806838</v>
      </c>
    </row>
    <row r="12" spans="1:26" ht="13.5">
      <c r="A12" s="57" t="s">
        <v>37</v>
      </c>
      <c r="B12" s="18">
        <v>14813961</v>
      </c>
      <c r="C12" s="18">
        <v>0</v>
      </c>
      <c r="D12" s="58">
        <v>11897355</v>
      </c>
      <c r="E12" s="59">
        <v>11897355</v>
      </c>
      <c r="F12" s="59">
        <v>1112036</v>
      </c>
      <c r="G12" s="59">
        <v>73120</v>
      </c>
      <c r="H12" s="59">
        <v>1717839</v>
      </c>
      <c r="I12" s="59">
        <v>2902995</v>
      </c>
      <c r="J12" s="59">
        <v>1139744</v>
      </c>
      <c r="K12" s="59">
        <v>1152731</v>
      </c>
      <c r="L12" s="59">
        <v>1152731</v>
      </c>
      <c r="M12" s="59">
        <v>3445206</v>
      </c>
      <c r="N12" s="59">
        <v>1152731</v>
      </c>
      <c r="O12" s="59">
        <v>1347120</v>
      </c>
      <c r="P12" s="59">
        <v>1231850</v>
      </c>
      <c r="Q12" s="59">
        <v>3731701</v>
      </c>
      <c r="R12" s="59">
        <v>1152096</v>
      </c>
      <c r="S12" s="59">
        <v>1154311</v>
      </c>
      <c r="T12" s="59">
        <v>1157357</v>
      </c>
      <c r="U12" s="59">
        <v>3463764</v>
      </c>
      <c r="V12" s="59">
        <v>13543666</v>
      </c>
      <c r="W12" s="59">
        <v>11897355</v>
      </c>
      <c r="X12" s="59">
        <v>1646311</v>
      </c>
      <c r="Y12" s="60">
        <v>13.84</v>
      </c>
      <c r="Z12" s="61">
        <v>11897355</v>
      </c>
    </row>
    <row r="13" spans="1:26" ht="13.5">
      <c r="A13" s="57" t="s">
        <v>99</v>
      </c>
      <c r="B13" s="18">
        <v>67910967</v>
      </c>
      <c r="C13" s="18">
        <v>0</v>
      </c>
      <c r="D13" s="58">
        <v>77867121</v>
      </c>
      <c r="E13" s="59">
        <v>77867121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77867121</v>
      </c>
      <c r="X13" s="59">
        <v>-77867121</v>
      </c>
      <c r="Y13" s="60">
        <v>-100</v>
      </c>
      <c r="Z13" s="61">
        <v>77867121</v>
      </c>
    </row>
    <row r="14" spans="1:26" ht="13.5">
      <c r="A14" s="57" t="s">
        <v>38</v>
      </c>
      <c r="B14" s="18">
        <v>17084658</v>
      </c>
      <c r="C14" s="18">
        <v>0</v>
      </c>
      <c r="D14" s="58">
        <v>7452000</v>
      </c>
      <c r="E14" s="59">
        <v>7452000</v>
      </c>
      <c r="F14" s="59">
        <v>3717049</v>
      </c>
      <c r="G14" s="59">
        <v>901582</v>
      </c>
      <c r="H14" s="59">
        <v>798850</v>
      </c>
      <c r="I14" s="59">
        <v>5417481</v>
      </c>
      <c r="J14" s="59">
        <v>1129441</v>
      </c>
      <c r="K14" s="59">
        <v>638479</v>
      </c>
      <c r="L14" s="59">
        <v>1504785</v>
      </c>
      <c r="M14" s="59">
        <v>3272705</v>
      </c>
      <c r="N14" s="59">
        <v>621615</v>
      </c>
      <c r="O14" s="59">
        <v>621615</v>
      </c>
      <c r="P14" s="59">
        <v>-1470421</v>
      </c>
      <c r="Q14" s="59">
        <v>-227191</v>
      </c>
      <c r="R14" s="59">
        <v>1692093</v>
      </c>
      <c r="S14" s="59">
        <v>3059701</v>
      </c>
      <c r="T14" s="59">
        <v>-438400</v>
      </c>
      <c r="U14" s="59">
        <v>4313394</v>
      </c>
      <c r="V14" s="59">
        <v>12776389</v>
      </c>
      <c r="W14" s="59">
        <v>7452000</v>
      </c>
      <c r="X14" s="59">
        <v>5324389</v>
      </c>
      <c r="Y14" s="60">
        <v>71.45</v>
      </c>
      <c r="Z14" s="61">
        <v>7452000</v>
      </c>
    </row>
    <row r="15" spans="1:26" ht="13.5">
      <c r="A15" s="57" t="s">
        <v>39</v>
      </c>
      <c r="B15" s="18">
        <v>154491084</v>
      </c>
      <c r="C15" s="18">
        <v>0</v>
      </c>
      <c r="D15" s="58">
        <v>157314820</v>
      </c>
      <c r="E15" s="59">
        <v>157314820</v>
      </c>
      <c r="F15" s="59">
        <v>34868472</v>
      </c>
      <c r="G15" s="59">
        <v>21988858</v>
      </c>
      <c r="H15" s="59">
        <v>3274722</v>
      </c>
      <c r="I15" s="59">
        <v>60132052</v>
      </c>
      <c r="J15" s="59">
        <v>3674031</v>
      </c>
      <c r="K15" s="59">
        <v>2396897</v>
      </c>
      <c r="L15" s="59">
        <v>3686677</v>
      </c>
      <c r="M15" s="59">
        <v>9757605</v>
      </c>
      <c r="N15" s="59">
        <v>15661715</v>
      </c>
      <c r="O15" s="59">
        <v>11082502</v>
      </c>
      <c r="P15" s="59">
        <v>20180835</v>
      </c>
      <c r="Q15" s="59">
        <v>46925052</v>
      </c>
      <c r="R15" s="59">
        <v>1462329</v>
      </c>
      <c r="S15" s="59">
        <v>-1711332</v>
      </c>
      <c r="T15" s="59">
        <v>-7193335</v>
      </c>
      <c r="U15" s="59">
        <v>-7442338</v>
      </c>
      <c r="V15" s="59">
        <v>109372371</v>
      </c>
      <c r="W15" s="59">
        <v>157314820</v>
      </c>
      <c r="X15" s="59">
        <v>-47942449</v>
      </c>
      <c r="Y15" s="60">
        <v>-30.48</v>
      </c>
      <c r="Z15" s="61">
        <v>157314820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291175530</v>
      </c>
      <c r="C17" s="18">
        <v>0</v>
      </c>
      <c r="D17" s="58">
        <v>237166861</v>
      </c>
      <c r="E17" s="59">
        <v>237166861</v>
      </c>
      <c r="F17" s="59">
        <v>18681051</v>
      </c>
      <c r="G17" s="59">
        <v>11195532</v>
      </c>
      <c r="H17" s="59">
        <v>11290378</v>
      </c>
      <c r="I17" s="59">
        <v>41166961</v>
      </c>
      <c r="J17" s="59">
        <v>11257114</v>
      </c>
      <c r="K17" s="59">
        <v>24231554</v>
      </c>
      <c r="L17" s="59">
        <v>11386780</v>
      </c>
      <c r="M17" s="59">
        <v>46875448</v>
      </c>
      <c r="N17" s="59">
        <v>6476612</v>
      </c>
      <c r="O17" s="59">
        <v>53678756</v>
      </c>
      <c r="P17" s="59">
        <v>10287932</v>
      </c>
      <c r="Q17" s="59">
        <v>70443300</v>
      </c>
      <c r="R17" s="59">
        <v>9731528</v>
      </c>
      <c r="S17" s="59">
        <v>14456551</v>
      </c>
      <c r="T17" s="59">
        <v>47809886</v>
      </c>
      <c r="U17" s="59">
        <v>71997965</v>
      </c>
      <c r="V17" s="59">
        <v>230483674</v>
      </c>
      <c r="W17" s="59">
        <v>237166861</v>
      </c>
      <c r="X17" s="59">
        <v>-6683187</v>
      </c>
      <c r="Y17" s="60">
        <v>-2.82</v>
      </c>
      <c r="Z17" s="61">
        <v>237166861</v>
      </c>
    </row>
    <row r="18" spans="1:26" ht="13.5">
      <c r="A18" s="69" t="s">
        <v>42</v>
      </c>
      <c r="B18" s="70">
        <f>SUM(B11:B17)</f>
        <v>747142987</v>
      </c>
      <c r="C18" s="70">
        <f>SUM(C11:C17)</f>
        <v>0</v>
      </c>
      <c r="D18" s="71">
        <f aca="true" t="shared" si="1" ref="D18:Z18">SUM(D11:D17)</f>
        <v>698504995</v>
      </c>
      <c r="E18" s="72">
        <f t="shared" si="1"/>
        <v>698504995</v>
      </c>
      <c r="F18" s="72">
        <f t="shared" si="1"/>
        <v>76172538</v>
      </c>
      <c r="G18" s="72">
        <f t="shared" si="1"/>
        <v>53153766</v>
      </c>
      <c r="H18" s="72">
        <f t="shared" si="1"/>
        <v>34588156</v>
      </c>
      <c r="I18" s="72">
        <f t="shared" si="1"/>
        <v>163914460</v>
      </c>
      <c r="J18" s="72">
        <f t="shared" si="1"/>
        <v>34193352</v>
      </c>
      <c r="K18" s="72">
        <f t="shared" si="1"/>
        <v>45171433</v>
      </c>
      <c r="L18" s="72">
        <f t="shared" si="1"/>
        <v>36507241</v>
      </c>
      <c r="M18" s="72">
        <f t="shared" si="1"/>
        <v>115872026</v>
      </c>
      <c r="N18" s="72">
        <f t="shared" si="1"/>
        <v>41244960</v>
      </c>
      <c r="O18" s="72">
        <f t="shared" si="1"/>
        <v>84518336</v>
      </c>
      <c r="P18" s="72">
        <f t="shared" si="1"/>
        <v>48901090</v>
      </c>
      <c r="Q18" s="72">
        <f t="shared" si="1"/>
        <v>174664386</v>
      </c>
      <c r="R18" s="72">
        <f t="shared" si="1"/>
        <v>31843162</v>
      </c>
      <c r="S18" s="72">
        <f t="shared" si="1"/>
        <v>33630164</v>
      </c>
      <c r="T18" s="72">
        <f t="shared" si="1"/>
        <v>58137632</v>
      </c>
      <c r="U18" s="72">
        <f t="shared" si="1"/>
        <v>123610958</v>
      </c>
      <c r="V18" s="72">
        <f t="shared" si="1"/>
        <v>578061830</v>
      </c>
      <c r="W18" s="72">
        <f t="shared" si="1"/>
        <v>698504995</v>
      </c>
      <c r="X18" s="72">
        <f t="shared" si="1"/>
        <v>-120443165</v>
      </c>
      <c r="Y18" s="66">
        <f>+IF(W18&lt;&gt;0,(X18/W18)*100,0)</f>
        <v>-17.242992657482713</v>
      </c>
      <c r="Z18" s="73">
        <f t="shared" si="1"/>
        <v>698504995</v>
      </c>
    </row>
    <row r="19" spans="1:26" ht="13.5">
      <c r="A19" s="69" t="s">
        <v>43</v>
      </c>
      <c r="B19" s="74">
        <f>+B10-B18</f>
        <v>-135177775</v>
      </c>
      <c r="C19" s="74">
        <f>+C10-C18</f>
        <v>0</v>
      </c>
      <c r="D19" s="75">
        <f aca="true" t="shared" si="2" ref="D19:Z19">+D10-D18</f>
        <v>5719356</v>
      </c>
      <c r="E19" s="76">
        <f t="shared" si="2"/>
        <v>5719356</v>
      </c>
      <c r="F19" s="76">
        <f t="shared" si="2"/>
        <v>27451063</v>
      </c>
      <c r="G19" s="76">
        <f t="shared" si="2"/>
        <v>-8010302</v>
      </c>
      <c r="H19" s="76">
        <f t="shared" si="2"/>
        <v>12041342</v>
      </c>
      <c r="I19" s="76">
        <f t="shared" si="2"/>
        <v>31482103</v>
      </c>
      <c r="J19" s="76">
        <f t="shared" si="2"/>
        <v>8296057</v>
      </c>
      <c r="K19" s="76">
        <f t="shared" si="2"/>
        <v>-7098124</v>
      </c>
      <c r="L19" s="76">
        <f t="shared" si="2"/>
        <v>39453101</v>
      </c>
      <c r="M19" s="76">
        <f t="shared" si="2"/>
        <v>40651034</v>
      </c>
      <c r="N19" s="76">
        <f t="shared" si="2"/>
        <v>2180521</v>
      </c>
      <c r="O19" s="76">
        <f t="shared" si="2"/>
        <v>-39569301</v>
      </c>
      <c r="P19" s="76">
        <f t="shared" si="2"/>
        <v>21713240</v>
      </c>
      <c r="Q19" s="76">
        <f t="shared" si="2"/>
        <v>-15675540</v>
      </c>
      <c r="R19" s="76">
        <f t="shared" si="2"/>
        <v>10470801</v>
      </c>
      <c r="S19" s="76">
        <f t="shared" si="2"/>
        <v>10474257</v>
      </c>
      <c r="T19" s="76">
        <f t="shared" si="2"/>
        <v>-16609377</v>
      </c>
      <c r="U19" s="76">
        <f t="shared" si="2"/>
        <v>4335681</v>
      </c>
      <c r="V19" s="76">
        <f t="shared" si="2"/>
        <v>60793278</v>
      </c>
      <c r="W19" s="76">
        <f>IF(E10=E18,0,W10-W18)</f>
        <v>5719356</v>
      </c>
      <c r="X19" s="76">
        <f t="shared" si="2"/>
        <v>55073922</v>
      </c>
      <c r="Y19" s="77">
        <f>+IF(W19&lt;&gt;0,(X19/W19)*100,0)</f>
        <v>962.9392190309538</v>
      </c>
      <c r="Z19" s="78">
        <f t="shared" si="2"/>
        <v>5719356</v>
      </c>
    </row>
    <row r="20" spans="1:26" ht="13.5">
      <c r="A20" s="57" t="s">
        <v>44</v>
      </c>
      <c r="B20" s="18">
        <v>78916471</v>
      </c>
      <c r="C20" s="18">
        <v>0</v>
      </c>
      <c r="D20" s="58">
        <v>71888998</v>
      </c>
      <c r="E20" s="59">
        <v>71888998</v>
      </c>
      <c r="F20" s="59">
        <v>20095000</v>
      </c>
      <c r="G20" s="59">
        <v>3381579</v>
      </c>
      <c r="H20" s="59">
        <v>7239029</v>
      </c>
      <c r="I20" s="59">
        <v>30715608</v>
      </c>
      <c r="J20" s="59">
        <v>0</v>
      </c>
      <c r="K20" s="59">
        <v>5994821</v>
      </c>
      <c r="L20" s="59">
        <v>3935775</v>
      </c>
      <c r="M20" s="59">
        <v>9930596</v>
      </c>
      <c r="N20" s="59">
        <v>10767865</v>
      </c>
      <c r="O20" s="59">
        <v>2992884</v>
      </c>
      <c r="P20" s="59">
        <v>6237000</v>
      </c>
      <c r="Q20" s="59">
        <v>19997749</v>
      </c>
      <c r="R20" s="59">
        <v>4557830</v>
      </c>
      <c r="S20" s="59">
        <v>3438229</v>
      </c>
      <c r="T20" s="59">
        <v>0</v>
      </c>
      <c r="U20" s="59">
        <v>7996059</v>
      </c>
      <c r="V20" s="59">
        <v>68640012</v>
      </c>
      <c r="W20" s="59">
        <v>71888998</v>
      </c>
      <c r="X20" s="59">
        <v>-3248986</v>
      </c>
      <c r="Y20" s="60">
        <v>-4.52</v>
      </c>
      <c r="Z20" s="61">
        <v>71888998</v>
      </c>
    </row>
    <row r="21" spans="1:26" ht="13.5">
      <c r="A21" s="57" t="s">
        <v>100</v>
      </c>
      <c r="B21" s="79">
        <v>0</v>
      </c>
      <c r="C21" s="79">
        <v>0</v>
      </c>
      <c r="D21" s="80">
        <v>8000000</v>
      </c>
      <c r="E21" s="81">
        <v>8000000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8000000</v>
      </c>
      <c r="X21" s="81">
        <v>-8000000</v>
      </c>
      <c r="Y21" s="82">
        <v>-100</v>
      </c>
      <c r="Z21" s="83">
        <v>8000000</v>
      </c>
    </row>
    <row r="22" spans="1:26" ht="25.5">
      <c r="A22" s="84" t="s">
        <v>101</v>
      </c>
      <c r="B22" s="85">
        <f>SUM(B19:B21)</f>
        <v>-56261304</v>
      </c>
      <c r="C22" s="85">
        <f>SUM(C19:C21)</f>
        <v>0</v>
      </c>
      <c r="D22" s="86">
        <f aca="true" t="shared" si="3" ref="D22:Z22">SUM(D19:D21)</f>
        <v>85608354</v>
      </c>
      <c r="E22" s="87">
        <f t="shared" si="3"/>
        <v>85608354</v>
      </c>
      <c r="F22" s="87">
        <f t="shared" si="3"/>
        <v>47546063</v>
      </c>
      <c r="G22" s="87">
        <f t="shared" si="3"/>
        <v>-4628723</v>
      </c>
      <c r="H22" s="87">
        <f t="shared" si="3"/>
        <v>19280371</v>
      </c>
      <c r="I22" s="87">
        <f t="shared" si="3"/>
        <v>62197711</v>
      </c>
      <c r="J22" s="87">
        <f t="shared" si="3"/>
        <v>8296057</v>
      </c>
      <c r="K22" s="87">
        <f t="shared" si="3"/>
        <v>-1103303</v>
      </c>
      <c r="L22" s="87">
        <f t="shared" si="3"/>
        <v>43388876</v>
      </c>
      <c r="M22" s="87">
        <f t="shared" si="3"/>
        <v>50581630</v>
      </c>
      <c r="N22" s="87">
        <f t="shared" si="3"/>
        <v>12948386</v>
      </c>
      <c r="O22" s="87">
        <f t="shared" si="3"/>
        <v>-36576417</v>
      </c>
      <c r="P22" s="87">
        <f t="shared" si="3"/>
        <v>27950240</v>
      </c>
      <c r="Q22" s="87">
        <f t="shared" si="3"/>
        <v>4322209</v>
      </c>
      <c r="R22" s="87">
        <f t="shared" si="3"/>
        <v>15028631</v>
      </c>
      <c r="S22" s="87">
        <f t="shared" si="3"/>
        <v>13912486</v>
      </c>
      <c r="T22" s="87">
        <f t="shared" si="3"/>
        <v>-16609377</v>
      </c>
      <c r="U22" s="87">
        <f t="shared" si="3"/>
        <v>12331740</v>
      </c>
      <c r="V22" s="87">
        <f t="shared" si="3"/>
        <v>129433290</v>
      </c>
      <c r="W22" s="87">
        <f t="shared" si="3"/>
        <v>85608354</v>
      </c>
      <c r="X22" s="87">
        <f t="shared" si="3"/>
        <v>43824936</v>
      </c>
      <c r="Y22" s="88">
        <f>+IF(W22&lt;&gt;0,(X22/W22)*100,0)</f>
        <v>51.192359100841955</v>
      </c>
      <c r="Z22" s="89">
        <f t="shared" si="3"/>
        <v>85608354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-56261304</v>
      </c>
      <c r="C24" s="74">
        <f>SUM(C22:C23)</f>
        <v>0</v>
      </c>
      <c r="D24" s="75">
        <f aca="true" t="shared" si="4" ref="D24:Z24">SUM(D22:D23)</f>
        <v>85608354</v>
      </c>
      <c r="E24" s="76">
        <f t="shared" si="4"/>
        <v>85608354</v>
      </c>
      <c r="F24" s="76">
        <f t="shared" si="4"/>
        <v>47546063</v>
      </c>
      <c r="G24" s="76">
        <f t="shared" si="4"/>
        <v>-4628723</v>
      </c>
      <c r="H24" s="76">
        <f t="shared" si="4"/>
        <v>19280371</v>
      </c>
      <c r="I24" s="76">
        <f t="shared" si="4"/>
        <v>62197711</v>
      </c>
      <c r="J24" s="76">
        <f t="shared" si="4"/>
        <v>8296057</v>
      </c>
      <c r="K24" s="76">
        <f t="shared" si="4"/>
        <v>-1103303</v>
      </c>
      <c r="L24" s="76">
        <f t="shared" si="4"/>
        <v>43388876</v>
      </c>
      <c r="M24" s="76">
        <f t="shared" si="4"/>
        <v>50581630</v>
      </c>
      <c r="N24" s="76">
        <f t="shared" si="4"/>
        <v>12948386</v>
      </c>
      <c r="O24" s="76">
        <f t="shared" si="4"/>
        <v>-36576417</v>
      </c>
      <c r="P24" s="76">
        <f t="shared" si="4"/>
        <v>27950240</v>
      </c>
      <c r="Q24" s="76">
        <f t="shared" si="4"/>
        <v>4322209</v>
      </c>
      <c r="R24" s="76">
        <f t="shared" si="4"/>
        <v>15028631</v>
      </c>
      <c r="S24" s="76">
        <f t="shared" si="4"/>
        <v>13912486</v>
      </c>
      <c r="T24" s="76">
        <f t="shared" si="4"/>
        <v>-16609377</v>
      </c>
      <c r="U24" s="76">
        <f t="shared" si="4"/>
        <v>12331740</v>
      </c>
      <c r="V24" s="76">
        <f t="shared" si="4"/>
        <v>129433290</v>
      </c>
      <c r="W24" s="76">
        <f t="shared" si="4"/>
        <v>85608354</v>
      </c>
      <c r="X24" s="76">
        <f t="shared" si="4"/>
        <v>43824936</v>
      </c>
      <c r="Y24" s="77">
        <f>+IF(W24&lt;&gt;0,(X24/W24)*100,0)</f>
        <v>51.192359100841955</v>
      </c>
      <c r="Z24" s="78">
        <f t="shared" si="4"/>
        <v>85608354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75859682</v>
      </c>
      <c r="C27" s="21">
        <v>0</v>
      </c>
      <c r="D27" s="98">
        <v>79888998</v>
      </c>
      <c r="E27" s="99">
        <v>79888998</v>
      </c>
      <c r="F27" s="99">
        <v>9280354</v>
      </c>
      <c r="G27" s="99">
        <v>2966297</v>
      </c>
      <c r="H27" s="99">
        <v>7219913</v>
      </c>
      <c r="I27" s="99">
        <v>19466564</v>
      </c>
      <c r="J27" s="99">
        <v>7708502</v>
      </c>
      <c r="K27" s="99">
        <v>5164193</v>
      </c>
      <c r="L27" s="99">
        <v>8697582</v>
      </c>
      <c r="M27" s="99">
        <v>21570277</v>
      </c>
      <c r="N27" s="99">
        <v>0</v>
      </c>
      <c r="O27" s="99">
        <v>2625337</v>
      </c>
      <c r="P27" s="99">
        <v>2083355</v>
      </c>
      <c r="Q27" s="99">
        <v>4708692</v>
      </c>
      <c r="R27" s="99">
        <v>5009526</v>
      </c>
      <c r="S27" s="99">
        <v>5591807</v>
      </c>
      <c r="T27" s="99">
        <v>4651262</v>
      </c>
      <c r="U27" s="99">
        <v>15252595</v>
      </c>
      <c r="V27" s="99">
        <v>60998128</v>
      </c>
      <c r="W27" s="99">
        <v>79888998</v>
      </c>
      <c r="X27" s="99">
        <v>-18890870</v>
      </c>
      <c r="Y27" s="100">
        <v>-23.65</v>
      </c>
      <c r="Z27" s="101">
        <v>79888998</v>
      </c>
    </row>
    <row r="28" spans="1:26" ht="13.5">
      <c r="A28" s="102" t="s">
        <v>44</v>
      </c>
      <c r="B28" s="18">
        <v>73953363</v>
      </c>
      <c r="C28" s="18">
        <v>0</v>
      </c>
      <c r="D28" s="58">
        <v>71888998</v>
      </c>
      <c r="E28" s="59">
        <v>71888998</v>
      </c>
      <c r="F28" s="59">
        <v>9280354</v>
      </c>
      <c r="G28" s="59">
        <v>2966297</v>
      </c>
      <c r="H28" s="59">
        <v>7219913</v>
      </c>
      <c r="I28" s="59">
        <v>19466564</v>
      </c>
      <c r="J28" s="59">
        <v>7708502</v>
      </c>
      <c r="K28" s="59">
        <v>5164193</v>
      </c>
      <c r="L28" s="59">
        <v>8697582</v>
      </c>
      <c r="M28" s="59">
        <v>21570277</v>
      </c>
      <c r="N28" s="59">
        <v>0</v>
      </c>
      <c r="O28" s="59">
        <v>2625337</v>
      </c>
      <c r="P28" s="59">
        <v>2083355</v>
      </c>
      <c r="Q28" s="59">
        <v>4708692</v>
      </c>
      <c r="R28" s="59">
        <v>5009526</v>
      </c>
      <c r="S28" s="59">
        <v>5591807</v>
      </c>
      <c r="T28" s="59">
        <v>4651262</v>
      </c>
      <c r="U28" s="59">
        <v>15252595</v>
      </c>
      <c r="V28" s="59">
        <v>60998128</v>
      </c>
      <c r="W28" s="59">
        <v>71888998</v>
      </c>
      <c r="X28" s="59">
        <v>-10890870</v>
      </c>
      <c r="Y28" s="60">
        <v>-15.15</v>
      </c>
      <c r="Z28" s="61">
        <v>71888998</v>
      </c>
    </row>
    <row r="29" spans="1:26" ht="13.5">
      <c r="A29" s="57" t="s">
        <v>103</v>
      </c>
      <c r="B29" s="18">
        <v>1906319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8000000</v>
      </c>
      <c r="E31" s="59">
        <v>8000000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8000000</v>
      </c>
      <c r="X31" s="59">
        <v>-8000000</v>
      </c>
      <c r="Y31" s="60">
        <v>-100</v>
      </c>
      <c r="Z31" s="61">
        <v>8000000</v>
      </c>
    </row>
    <row r="32" spans="1:26" ht="13.5">
      <c r="A32" s="69" t="s">
        <v>50</v>
      </c>
      <c r="B32" s="21">
        <f>SUM(B28:B31)</f>
        <v>75859682</v>
      </c>
      <c r="C32" s="21">
        <f>SUM(C28:C31)</f>
        <v>0</v>
      </c>
      <c r="D32" s="98">
        <f aca="true" t="shared" si="5" ref="D32:Z32">SUM(D28:D31)</f>
        <v>79888998</v>
      </c>
      <c r="E32" s="99">
        <f t="shared" si="5"/>
        <v>79888998</v>
      </c>
      <c r="F32" s="99">
        <f t="shared" si="5"/>
        <v>9280354</v>
      </c>
      <c r="G32" s="99">
        <f t="shared" si="5"/>
        <v>2966297</v>
      </c>
      <c r="H32" s="99">
        <f t="shared" si="5"/>
        <v>7219913</v>
      </c>
      <c r="I32" s="99">
        <f t="shared" si="5"/>
        <v>19466564</v>
      </c>
      <c r="J32" s="99">
        <f t="shared" si="5"/>
        <v>7708502</v>
      </c>
      <c r="K32" s="99">
        <f t="shared" si="5"/>
        <v>5164193</v>
      </c>
      <c r="L32" s="99">
        <f t="shared" si="5"/>
        <v>8697582</v>
      </c>
      <c r="M32" s="99">
        <f t="shared" si="5"/>
        <v>21570277</v>
      </c>
      <c r="N32" s="99">
        <f t="shared" si="5"/>
        <v>0</v>
      </c>
      <c r="O32" s="99">
        <f t="shared" si="5"/>
        <v>2625337</v>
      </c>
      <c r="P32" s="99">
        <f t="shared" si="5"/>
        <v>2083355</v>
      </c>
      <c r="Q32" s="99">
        <f t="shared" si="5"/>
        <v>4708692</v>
      </c>
      <c r="R32" s="99">
        <f t="shared" si="5"/>
        <v>5009526</v>
      </c>
      <c r="S32" s="99">
        <f t="shared" si="5"/>
        <v>5591807</v>
      </c>
      <c r="T32" s="99">
        <f t="shared" si="5"/>
        <v>4651262</v>
      </c>
      <c r="U32" s="99">
        <f t="shared" si="5"/>
        <v>15252595</v>
      </c>
      <c r="V32" s="99">
        <f t="shared" si="5"/>
        <v>60998128</v>
      </c>
      <c r="W32" s="99">
        <f t="shared" si="5"/>
        <v>79888998</v>
      </c>
      <c r="X32" s="99">
        <f t="shared" si="5"/>
        <v>-18890870</v>
      </c>
      <c r="Y32" s="100">
        <f>+IF(W32&lt;&gt;0,(X32/W32)*100,0)</f>
        <v>-23.646397467646295</v>
      </c>
      <c r="Z32" s="101">
        <f t="shared" si="5"/>
        <v>79888998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90071457</v>
      </c>
      <c r="C35" s="18">
        <v>0</v>
      </c>
      <c r="D35" s="58">
        <v>96755474</v>
      </c>
      <c r="E35" s="59">
        <v>96755474</v>
      </c>
      <c r="F35" s="59">
        <v>19247676</v>
      </c>
      <c r="G35" s="59">
        <v>15861518</v>
      </c>
      <c r="H35" s="59">
        <v>9326267</v>
      </c>
      <c r="I35" s="59">
        <v>9326267</v>
      </c>
      <c r="J35" s="59">
        <v>8147659</v>
      </c>
      <c r="K35" s="59">
        <v>6118838</v>
      </c>
      <c r="L35" s="59">
        <v>17039778</v>
      </c>
      <c r="M35" s="59">
        <v>17039778</v>
      </c>
      <c r="N35" s="59">
        <v>9808865</v>
      </c>
      <c r="O35" s="59">
        <v>40539884</v>
      </c>
      <c r="P35" s="59">
        <v>20103571</v>
      </c>
      <c r="Q35" s="59">
        <v>20103571</v>
      </c>
      <c r="R35" s="59">
        <v>10551459</v>
      </c>
      <c r="S35" s="59">
        <v>10661242</v>
      </c>
      <c r="T35" s="59">
        <v>32803529</v>
      </c>
      <c r="U35" s="59">
        <v>32803529</v>
      </c>
      <c r="V35" s="59">
        <v>32803529</v>
      </c>
      <c r="W35" s="59">
        <v>96755474</v>
      </c>
      <c r="X35" s="59">
        <v>-63951945</v>
      </c>
      <c r="Y35" s="60">
        <v>-66.1</v>
      </c>
      <c r="Z35" s="61">
        <v>96755474</v>
      </c>
    </row>
    <row r="36" spans="1:26" ht="13.5">
      <c r="A36" s="57" t="s">
        <v>53</v>
      </c>
      <c r="B36" s="18">
        <v>1932775383</v>
      </c>
      <c r="C36" s="18">
        <v>0</v>
      </c>
      <c r="D36" s="58">
        <v>2041461943</v>
      </c>
      <c r="E36" s="59">
        <v>2041461943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2041461943</v>
      </c>
      <c r="X36" s="59">
        <v>-2041461943</v>
      </c>
      <c r="Y36" s="60">
        <v>-100</v>
      </c>
      <c r="Z36" s="61">
        <v>2041461943</v>
      </c>
    </row>
    <row r="37" spans="1:26" ht="13.5">
      <c r="A37" s="57" t="s">
        <v>54</v>
      </c>
      <c r="B37" s="18">
        <v>304826807</v>
      </c>
      <c r="C37" s="18">
        <v>0</v>
      </c>
      <c r="D37" s="58">
        <v>267252635</v>
      </c>
      <c r="E37" s="59">
        <v>267252635</v>
      </c>
      <c r="F37" s="59">
        <v>-17849487</v>
      </c>
      <c r="G37" s="59">
        <v>24670393</v>
      </c>
      <c r="H37" s="59">
        <v>-1560081</v>
      </c>
      <c r="I37" s="59">
        <v>-1560081</v>
      </c>
      <c r="J37" s="59">
        <v>8763862</v>
      </c>
      <c r="K37" s="59">
        <v>-1268362</v>
      </c>
      <c r="L37" s="59">
        <v>-16606175</v>
      </c>
      <c r="M37" s="59">
        <v>-16606175</v>
      </c>
      <c r="N37" s="59">
        <v>-2105907</v>
      </c>
      <c r="O37" s="59">
        <v>-1707728</v>
      </c>
      <c r="P37" s="59">
        <v>-7795700</v>
      </c>
      <c r="Q37" s="59">
        <v>-7795700</v>
      </c>
      <c r="R37" s="59">
        <v>1594214</v>
      </c>
      <c r="S37" s="59">
        <v>3385057</v>
      </c>
      <c r="T37" s="59">
        <v>9981887</v>
      </c>
      <c r="U37" s="59">
        <v>9981887</v>
      </c>
      <c r="V37" s="59">
        <v>9981887</v>
      </c>
      <c r="W37" s="59">
        <v>267252635</v>
      </c>
      <c r="X37" s="59">
        <v>-257270748</v>
      </c>
      <c r="Y37" s="60">
        <v>-96.26</v>
      </c>
      <c r="Z37" s="61">
        <v>267252635</v>
      </c>
    </row>
    <row r="38" spans="1:26" ht="13.5">
      <c r="A38" s="57" t="s">
        <v>55</v>
      </c>
      <c r="B38" s="18">
        <v>79155657</v>
      </c>
      <c r="C38" s="18">
        <v>0</v>
      </c>
      <c r="D38" s="58">
        <v>87662880</v>
      </c>
      <c r="E38" s="59">
        <v>87662880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-2092036</v>
      </c>
      <c r="Q38" s="59">
        <v>-2092036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87662880</v>
      </c>
      <c r="X38" s="59">
        <v>-87662880</v>
      </c>
      <c r="Y38" s="60">
        <v>-100</v>
      </c>
      <c r="Z38" s="61">
        <v>87662880</v>
      </c>
    </row>
    <row r="39" spans="1:26" ht="13.5">
      <c r="A39" s="57" t="s">
        <v>56</v>
      </c>
      <c r="B39" s="18">
        <v>1638864376</v>
      </c>
      <c r="C39" s="18">
        <v>0</v>
      </c>
      <c r="D39" s="58">
        <v>1783301902</v>
      </c>
      <c r="E39" s="59">
        <v>1783301902</v>
      </c>
      <c r="F39" s="59">
        <v>37097163</v>
      </c>
      <c r="G39" s="59">
        <v>-8808875</v>
      </c>
      <c r="H39" s="59">
        <v>10886348</v>
      </c>
      <c r="I39" s="59">
        <v>10886348</v>
      </c>
      <c r="J39" s="59">
        <v>-616203</v>
      </c>
      <c r="K39" s="59">
        <v>7387200</v>
      </c>
      <c r="L39" s="59">
        <v>33645953</v>
      </c>
      <c r="M39" s="59">
        <v>33645953</v>
      </c>
      <c r="N39" s="59">
        <v>11914772</v>
      </c>
      <c r="O39" s="59">
        <v>42247612</v>
      </c>
      <c r="P39" s="59">
        <v>29991307</v>
      </c>
      <c r="Q39" s="59">
        <v>29991307</v>
      </c>
      <c r="R39" s="59">
        <v>8957245</v>
      </c>
      <c r="S39" s="59">
        <v>7276185</v>
      </c>
      <c r="T39" s="59">
        <v>22821642</v>
      </c>
      <c r="U39" s="59">
        <v>22821642</v>
      </c>
      <c r="V39" s="59">
        <v>22821642</v>
      </c>
      <c r="W39" s="59">
        <v>1783301902</v>
      </c>
      <c r="X39" s="59">
        <v>-1760480260</v>
      </c>
      <c r="Y39" s="60">
        <v>-98.72</v>
      </c>
      <c r="Z39" s="61">
        <v>1783301902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63159533</v>
      </c>
      <c r="C42" s="18">
        <v>0</v>
      </c>
      <c r="D42" s="58">
        <v>254785640</v>
      </c>
      <c r="E42" s="59">
        <v>254785640</v>
      </c>
      <c r="F42" s="59">
        <v>26324065</v>
      </c>
      <c r="G42" s="59">
        <v>-5825671</v>
      </c>
      <c r="H42" s="59">
        <v>18795548</v>
      </c>
      <c r="I42" s="59">
        <v>39293942</v>
      </c>
      <c r="J42" s="59">
        <v>15923811</v>
      </c>
      <c r="K42" s="59">
        <v>10063510</v>
      </c>
      <c r="L42" s="59">
        <v>43003280</v>
      </c>
      <c r="M42" s="59">
        <v>68990601</v>
      </c>
      <c r="N42" s="59">
        <v>11676919</v>
      </c>
      <c r="O42" s="59">
        <v>4764438</v>
      </c>
      <c r="P42" s="59">
        <v>24762726</v>
      </c>
      <c r="Q42" s="59">
        <v>41204083</v>
      </c>
      <c r="R42" s="59">
        <v>13995556</v>
      </c>
      <c r="S42" s="59">
        <v>8475831</v>
      </c>
      <c r="T42" s="59">
        <v>7051342</v>
      </c>
      <c r="U42" s="59">
        <v>29522729</v>
      </c>
      <c r="V42" s="59">
        <v>179011355</v>
      </c>
      <c r="W42" s="59">
        <v>254785640</v>
      </c>
      <c r="X42" s="59">
        <v>-75774285</v>
      </c>
      <c r="Y42" s="60">
        <v>-29.74</v>
      </c>
      <c r="Z42" s="61">
        <v>254785640</v>
      </c>
    </row>
    <row r="43" spans="1:26" ht="13.5">
      <c r="A43" s="57" t="s">
        <v>59</v>
      </c>
      <c r="B43" s="18">
        <v>-71923727</v>
      </c>
      <c r="C43" s="18">
        <v>0</v>
      </c>
      <c r="D43" s="58">
        <v>-71888998</v>
      </c>
      <c r="E43" s="59">
        <v>-71888998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-71888998</v>
      </c>
      <c r="X43" s="59">
        <v>71888998</v>
      </c>
      <c r="Y43" s="60">
        <v>-100</v>
      </c>
      <c r="Z43" s="61">
        <v>-71888998</v>
      </c>
    </row>
    <row r="44" spans="1:26" ht="13.5">
      <c r="A44" s="57" t="s">
        <v>60</v>
      </c>
      <c r="B44" s="18">
        <v>-2860953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-7368335</v>
      </c>
      <c r="C45" s="21">
        <v>0</v>
      </c>
      <c r="D45" s="98">
        <v>182896642</v>
      </c>
      <c r="E45" s="99">
        <v>182896642</v>
      </c>
      <c r="F45" s="99">
        <v>46419060</v>
      </c>
      <c r="G45" s="99">
        <v>40593389</v>
      </c>
      <c r="H45" s="99">
        <v>59388937</v>
      </c>
      <c r="I45" s="99">
        <v>59388937</v>
      </c>
      <c r="J45" s="99">
        <v>75312748</v>
      </c>
      <c r="K45" s="99">
        <v>85376258</v>
      </c>
      <c r="L45" s="99">
        <v>128379538</v>
      </c>
      <c r="M45" s="99">
        <v>128379538</v>
      </c>
      <c r="N45" s="99">
        <v>140056457</v>
      </c>
      <c r="O45" s="99">
        <v>144820895</v>
      </c>
      <c r="P45" s="99">
        <v>169583621</v>
      </c>
      <c r="Q45" s="99">
        <v>140056457</v>
      </c>
      <c r="R45" s="99">
        <v>183579177</v>
      </c>
      <c r="S45" s="99">
        <v>192055008</v>
      </c>
      <c r="T45" s="99">
        <v>199106350</v>
      </c>
      <c r="U45" s="99">
        <v>199106350</v>
      </c>
      <c r="V45" s="99">
        <v>199106350</v>
      </c>
      <c r="W45" s="99">
        <v>182896642</v>
      </c>
      <c r="X45" s="99">
        <v>16209708</v>
      </c>
      <c r="Y45" s="100">
        <v>8.86</v>
      </c>
      <c r="Z45" s="101">
        <v>182896642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33940821</v>
      </c>
      <c r="C49" s="51">
        <v>0</v>
      </c>
      <c r="D49" s="128">
        <v>19003367</v>
      </c>
      <c r="E49" s="53">
        <v>16748056</v>
      </c>
      <c r="F49" s="53">
        <v>0</v>
      </c>
      <c r="G49" s="53">
        <v>0</v>
      </c>
      <c r="H49" s="53">
        <v>0</v>
      </c>
      <c r="I49" s="53">
        <v>574880717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644572961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21604024</v>
      </c>
      <c r="C51" s="51">
        <v>0</v>
      </c>
      <c r="D51" s="128">
        <v>16696105</v>
      </c>
      <c r="E51" s="53">
        <v>9945899</v>
      </c>
      <c r="F51" s="53">
        <v>0</v>
      </c>
      <c r="G51" s="53">
        <v>0</v>
      </c>
      <c r="H51" s="53">
        <v>0</v>
      </c>
      <c r="I51" s="53">
        <v>129406725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177652753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73.93350397680561</v>
      </c>
      <c r="C58" s="5">
        <f>IF(C67=0,0,+(C76/C67)*100)</f>
        <v>0</v>
      </c>
      <c r="D58" s="6">
        <f aca="true" t="shared" si="6" ref="D58:Z58">IF(D67=0,0,+(D76/D67)*100)</f>
        <v>100.19337563271817</v>
      </c>
      <c r="E58" s="7">
        <f t="shared" si="6"/>
        <v>100.19337563271817</v>
      </c>
      <c r="F58" s="7">
        <f t="shared" si="6"/>
        <v>99.99999411862994</v>
      </c>
      <c r="G58" s="7">
        <f t="shared" si="6"/>
        <v>100.00000229933887</v>
      </c>
      <c r="H58" s="7">
        <f t="shared" si="6"/>
        <v>99.99999545926205</v>
      </c>
      <c r="I58" s="7">
        <f t="shared" si="6"/>
        <v>99.99999711285119</v>
      </c>
      <c r="J58" s="7">
        <f t="shared" si="6"/>
        <v>100</v>
      </c>
      <c r="K58" s="7">
        <f t="shared" si="6"/>
        <v>99.99999453901638</v>
      </c>
      <c r="L58" s="7">
        <f t="shared" si="6"/>
        <v>99.9999893414506</v>
      </c>
      <c r="M58" s="7">
        <f t="shared" si="6"/>
        <v>99.99999481718734</v>
      </c>
      <c r="N58" s="7">
        <f t="shared" si="6"/>
        <v>99.9988083310428</v>
      </c>
      <c r="O58" s="7">
        <f t="shared" si="6"/>
        <v>95.26634958025461</v>
      </c>
      <c r="P58" s="7">
        <f t="shared" si="6"/>
        <v>99.99999493724</v>
      </c>
      <c r="Q58" s="7">
        <f t="shared" si="6"/>
        <v>98.38731788957838</v>
      </c>
      <c r="R58" s="7">
        <f t="shared" si="6"/>
        <v>99.74703910567044</v>
      </c>
      <c r="S58" s="7">
        <f t="shared" si="6"/>
        <v>99.99999001977308</v>
      </c>
      <c r="T58" s="7">
        <f t="shared" si="6"/>
        <v>99.99999510413265</v>
      </c>
      <c r="U58" s="7">
        <f t="shared" si="6"/>
        <v>99.91697949919352</v>
      </c>
      <c r="V58" s="7">
        <f t="shared" si="6"/>
        <v>99.57890398341166</v>
      </c>
      <c r="W58" s="7">
        <f t="shared" si="6"/>
        <v>100.19337563271817</v>
      </c>
      <c r="X58" s="7">
        <f t="shared" si="6"/>
        <v>0</v>
      </c>
      <c r="Y58" s="7">
        <f t="shared" si="6"/>
        <v>0</v>
      </c>
      <c r="Z58" s="8">
        <f t="shared" si="6"/>
        <v>100.19337563271817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99.99998602884429</v>
      </c>
      <c r="M59" s="10">
        <f t="shared" si="7"/>
        <v>99.9999945426453</v>
      </c>
      <c r="N59" s="10">
        <f t="shared" si="7"/>
        <v>99.99305339824978</v>
      </c>
      <c r="O59" s="10">
        <f t="shared" si="7"/>
        <v>78.24896796790766</v>
      </c>
      <c r="P59" s="10">
        <f t="shared" si="7"/>
        <v>100</v>
      </c>
      <c r="Q59" s="10">
        <f t="shared" si="7"/>
        <v>91.51718235950473</v>
      </c>
      <c r="R59" s="10">
        <f t="shared" si="7"/>
        <v>100</v>
      </c>
      <c r="S59" s="10">
        <f t="shared" si="7"/>
        <v>100</v>
      </c>
      <c r="T59" s="10">
        <f t="shared" si="7"/>
        <v>99.99998578764179</v>
      </c>
      <c r="U59" s="10">
        <f t="shared" si="7"/>
        <v>99.99999533131488</v>
      </c>
      <c r="V59" s="10">
        <f t="shared" si="7"/>
        <v>97.8782281286956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91.17022401933978</v>
      </c>
      <c r="C60" s="12">
        <f t="shared" si="7"/>
        <v>0</v>
      </c>
      <c r="D60" s="3">
        <f t="shared" si="7"/>
        <v>100.2655012510645</v>
      </c>
      <c r="E60" s="13">
        <f t="shared" si="7"/>
        <v>100.2655012510645</v>
      </c>
      <c r="F60" s="13">
        <f t="shared" si="7"/>
        <v>99.99999043160021</v>
      </c>
      <c r="G60" s="13">
        <f t="shared" si="7"/>
        <v>100.00000307963515</v>
      </c>
      <c r="H60" s="13">
        <f t="shared" si="7"/>
        <v>99.99999388604692</v>
      </c>
      <c r="I60" s="13">
        <f t="shared" si="7"/>
        <v>99.99999585649569</v>
      </c>
      <c r="J60" s="13">
        <f t="shared" si="7"/>
        <v>100</v>
      </c>
      <c r="K60" s="13">
        <f t="shared" si="7"/>
        <v>99.99999655397214</v>
      </c>
      <c r="L60" s="13">
        <f t="shared" si="7"/>
        <v>99.99998862811557</v>
      </c>
      <c r="M60" s="13">
        <f t="shared" si="7"/>
        <v>99.99999533228817</v>
      </c>
      <c r="N60" s="13">
        <f t="shared" si="7"/>
        <v>99.99998710795118</v>
      </c>
      <c r="O60" s="13">
        <f t="shared" si="7"/>
        <v>99.99999654423203</v>
      </c>
      <c r="P60" s="13">
        <f t="shared" si="7"/>
        <v>99.99999296258495</v>
      </c>
      <c r="Q60" s="13">
        <f t="shared" si="7"/>
        <v>99.99999207997237</v>
      </c>
      <c r="R60" s="13">
        <f t="shared" si="7"/>
        <v>99.64999778630241</v>
      </c>
      <c r="S60" s="13">
        <f t="shared" si="7"/>
        <v>99.99998959382081</v>
      </c>
      <c r="T60" s="13">
        <f t="shared" si="7"/>
        <v>100</v>
      </c>
      <c r="U60" s="13">
        <f t="shared" si="7"/>
        <v>99.88582533120626</v>
      </c>
      <c r="V60" s="13">
        <f t="shared" si="7"/>
        <v>99.97207721116071</v>
      </c>
      <c r="W60" s="13">
        <f t="shared" si="7"/>
        <v>100.2655012510645</v>
      </c>
      <c r="X60" s="13">
        <f t="shared" si="7"/>
        <v>0</v>
      </c>
      <c r="Y60" s="13">
        <f t="shared" si="7"/>
        <v>0</v>
      </c>
      <c r="Z60" s="14">
        <f t="shared" si="7"/>
        <v>100.2655012510645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100.72568324035566</v>
      </c>
      <c r="G61" s="13">
        <f t="shared" si="7"/>
        <v>100.74216810683087</v>
      </c>
      <c r="H61" s="13">
        <f t="shared" si="7"/>
        <v>100.55336417953178</v>
      </c>
      <c r="I61" s="13">
        <f t="shared" si="7"/>
        <v>100.67290892544646</v>
      </c>
      <c r="J61" s="13">
        <f t="shared" si="7"/>
        <v>100.89837191643798</v>
      </c>
      <c r="K61" s="13">
        <f t="shared" si="7"/>
        <v>100.92969727897967</v>
      </c>
      <c r="L61" s="13">
        <f t="shared" si="7"/>
        <v>100.83291132119065</v>
      </c>
      <c r="M61" s="13">
        <f t="shared" si="7"/>
        <v>100.89018002787789</v>
      </c>
      <c r="N61" s="13">
        <f t="shared" si="7"/>
        <v>100.72329260812526</v>
      </c>
      <c r="O61" s="13">
        <f t="shared" si="7"/>
        <v>100.82681182556516</v>
      </c>
      <c r="P61" s="13">
        <f t="shared" si="7"/>
        <v>100.73103287201886</v>
      </c>
      <c r="Q61" s="13">
        <f t="shared" si="7"/>
        <v>100.75870038235308</v>
      </c>
      <c r="R61" s="13">
        <f t="shared" si="7"/>
        <v>100.6377334984399</v>
      </c>
      <c r="S61" s="13">
        <f t="shared" si="7"/>
        <v>100.96615458152505</v>
      </c>
      <c r="T61" s="13">
        <f t="shared" si="7"/>
        <v>100.79525197741164</v>
      </c>
      <c r="U61" s="13">
        <f t="shared" si="7"/>
        <v>100.79991676964501</v>
      </c>
      <c r="V61" s="13">
        <f t="shared" si="7"/>
        <v>100.77368728075236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99.99998321328313</v>
      </c>
      <c r="K62" s="13">
        <f t="shared" si="7"/>
        <v>100</v>
      </c>
      <c r="L62" s="13">
        <f t="shared" si="7"/>
        <v>100</v>
      </c>
      <c r="M62" s="13">
        <f t="shared" si="7"/>
        <v>99.9999942822307</v>
      </c>
      <c r="N62" s="13">
        <f t="shared" si="7"/>
        <v>99.99998220104384</v>
      </c>
      <c r="O62" s="13">
        <f t="shared" si="7"/>
        <v>100</v>
      </c>
      <c r="P62" s="13">
        <f t="shared" si="7"/>
        <v>100</v>
      </c>
      <c r="Q62" s="13">
        <f t="shared" si="7"/>
        <v>99.99999407319461</v>
      </c>
      <c r="R62" s="13">
        <f t="shared" si="7"/>
        <v>99.99998120155523</v>
      </c>
      <c r="S62" s="13">
        <f t="shared" si="7"/>
        <v>100</v>
      </c>
      <c r="T62" s="13">
        <f t="shared" si="7"/>
        <v>100</v>
      </c>
      <c r="U62" s="13">
        <f t="shared" si="7"/>
        <v>99.99999396746134</v>
      </c>
      <c r="V62" s="13">
        <f t="shared" si="7"/>
        <v>99.99999555344696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99.99997639092845</v>
      </c>
      <c r="G63" s="13">
        <f t="shared" si="7"/>
        <v>100</v>
      </c>
      <c r="H63" s="13">
        <f t="shared" si="7"/>
        <v>99.99997643556317</v>
      </c>
      <c r="I63" s="13">
        <f t="shared" si="7"/>
        <v>99.9999842715127</v>
      </c>
      <c r="J63" s="13">
        <f t="shared" si="7"/>
        <v>100</v>
      </c>
      <c r="K63" s="13">
        <f t="shared" si="7"/>
        <v>100</v>
      </c>
      <c r="L63" s="13">
        <f t="shared" si="7"/>
        <v>99.9999766433396</v>
      </c>
      <c r="M63" s="13">
        <f t="shared" si="7"/>
        <v>99.9999921980777</v>
      </c>
      <c r="N63" s="13">
        <f t="shared" si="7"/>
        <v>99.99997674087027</v>
      </c>
      <c r="O63" s="13">
        <f t="shared" si="7"/>
        <v>99.99997661922943</v>
      </c>
      <c r="P63" s="13">
        <f t="shared" si="7"/>
        <v>99.9999766835905</v>
      </c>
      <c r="Q63" s="13">
        <f t="shared" si="7"/>
        <v>99.99997668133592</v>
      </c>
      <c r="R63" s="13">
        <f t="shared" si="7"/>
        <v>97.669828212133</v>
      </c>
      <c r="S63" s="13">
        <f t="shared" si="7"/>
        <v>100</v>
      </c>
      <c r="T63" s="13">
        <f t="shared" si="7"/>
        <v>100</v>
      </c>
      <c r="U63" s="13">
        <f t="shared" si="7"/>
        <v>99.22470349081516</v>
      </c>
      <c r="V63" s="13">
        <f t="shared" si="7"/>
        <v>99.80504236659193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102.13052844603926</v>
      </c>
      <c r="E64" s="13">
        <f t="shared" si="7"/>
        <v>102.13052844603926</v>
      </c>
      <c r="F64" s="13">
        <f t="shared" si="7"/>
        <v>99.99997498866361</v>
      </c>
      <c r="G64" s="13">
        <f t="shared" si="7"/>
        <v>96.6503386796825</v>
      </c>
      <c r="H64" s="13">
        <f t="shared" si="7"/>
        <v>100</v>
      </c>
      <c r="I64" s="13">
        <f t="shared" si="7"/>
        <v>98.86095065108611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99.99997497648415</v>
      </c>
      <c r="T64" s="13">
        <f t="shared" si="7"/>
        <v>100</v>
      </c>
      <c r="U64" s="13">
        <f t="shared" si="7"/>
        <v>99.99999165084989</v>
      </c>
      <c r="V64" s="13">
        <f t="shared" si="7"/>
        <v>99.7111296867374</v>
      </c>
      <c r="W64" s="13">
        <f t="shared" si="7"/>
        <v>102.13052844603926</v>
      </c>
      <c r="X64" s="13">
        <f t="shared" si="7"/>
        <v>0</v>
      </c>
      <c r="Y64" s="13">
        <f t="shared" si="7"/>
        <v>0</v>
      </c>
      <c r="Z64" s="14">
        <f t="shared" si="7"/>
        <v>102.13052844603926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99.99997418670704</v>
      </c>
      <c r="L66" s="16">
        <f t="shared" si="7"/>
        <v>100</v>
      </c>
      <c r="M66" s="16">
        <f t="shared" si="7"/>
        <v>99.99999148810629</v>
      </c>
      <c r="N66" s="16">
        <f t="shared" si="7"/>
        <v>100</v>
      </c>
      <c r="O66" s="16">
        <f t="shared" si="7"/>
        <v>99.99997572013474</v>
      </c>
      <c r="P66" s="16">
        <f t="shared" si="7"/>
        <v>100</v>
      </c>
      <c r="Q66" s="16">
        <f t="shared" si="7"/>
        <v>99.99999172322875</v>
      </c>
      <c r="R66" s="16">
        <f t="shared" si="7"/>
        <v>100</v>
      </c>
      <c r="S66" s="16">
        <f t="shared" si="7"/>
        <v>99.99997438817184</v>
      </c>
      <c r="T66" s="16">
        <f t="shared" si="7"/>
        <v>99.99997241701175</v>
      </c>
      <c r="U66" s="16">
        <f t="shared" si="7"/>
        <v>99.99998253786467</v>
      </c>
      <c r="V66" s="16">
        <f t="shared" si="7"/>
        <v>99.99999136696361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456281542</v>
      </c>
      <c r="C67" s="23"/>
      <c r="D67" s="24">
        <v>540235595</v>
      </c>
      <c r="E67" s="25">
        <v>540235595</v>
      </c>
      <c r="F67" s="25">
        <v>51008523</v>
      </c>
      <c r="G67" s="25">
        <v>43490762</v>
      </c>
      <c r="H67" s="25">
        <v>44045704</v>
      </c>
      <c r="I67" s="25">
        <v>138544989</v>
      </c>
      <c r="J67" s="25">
        <v>41615258</v>
      </c>
      <c r="K67" s="25">
        <v>36623439</v>
      </c>
      <c r="L67" s="25">
        <v>37528559</v>
      </c>
      <c r="M67" s="25">
        <v>115767256</v>
      </c>
      <c r="N67" s="25">
        <v>42293625</v>
      </c>
      <c r="O67" s="25">
        <v>42250733</v>
      </c>
      <c r="P67" s="25">
        <v>39504144</v>
      </c>
      <c r="Q67" s="25">
        <v>124048502</v>
      </c>
      <c r="R67" s="25">
        <v>39532988</v>
      </c>
      <c r="S67" s="25">
        <v>40079249</v>
      </c>
      <c r="T67" s="25">
        <v>40850780</v>
      </c>
      <c r="U67" s="25">
        <v>120463017</v>
      </c>
      <c r="V67" s="25">
        <v>498823764</v>
      </c>
      <c r="W67" s="25">
        <v>540235595</v>
      </c>
      <c r="X67" s="25"/>
      <c r="Y67" s="24"/>
      <c r="Z67" s="26">
        <v>540235595</v>
      </c>
    </row>
    <row r="68" spans="1:26" ht="13.5" hidden="1">
      <c r="A68" s="36" t="s">
        <v>31</v>
      </c>
      <c r="B68" s="18">
        <v>90188155</v>
      </c>
      <c r="C68" s="18"/>
      <c r="D68" s="19">
        <v>107626700</v>
      </c>
      <c r="E68" s="20">
        <v>107626700</v>
      </c>
      <c r="F68" s="20">
        <v>16058414</v>
      </c>
      <c r="G68" s="20">
        <v>7445494</v>
      </c>
      <c r="H68" s="20">
        <v>7454423</v>
      </c>
      <c r="I68" s="20">
        <v>30958331</v>
      </c>
      <c r="J68" s="20">
        <v>7435744</v>
      </c>
      <c r="K68" s="20">
        <v>3730548</v>
      </c>
      <c r="L68" s="20">
        <v>7157604</v>
      </c>
      <c r="M68" s="20">
        <v>18323896</v>
      </c>
      <c r="N68" s="20">
        <v>7197764</v>
      </c>
      <c r="O68" s="20">
        <v>9194966</v>
      </c>
      <c r="P68" s="20">
        <v>7190236</v>
      </c>
      <c r="Q68" s="20">
        <v>23582966</v>
      </c>
      <c r="R68" s="20">
        <v>7037399</v>
      </c>
      <c r="S68" s="20">
        <v>7345778</v>
      </c>
      <c r="T68" s="20">
        <v>7036130</v>
      </c>
      <c r="U68" s="20">
        <v>21419307</v>
      </c>
      <c r="V68" s="20">
        <v>94284500</v>
      </c>
      <c r="W68" s="20">
        <v>107626700</v>
      </c>
      <c r="X68" s="20"/>
      <c r="Y68" s="19"/>
      <c r="Z68" s="22">
        <v>107626700</v>
      </c>
    </row>
    <row r="69" spans="1:26" ht="13.5" hidden="1">
      <c r="A69" s="37" t="s">
        <v>32</v>
      </c>
      <c r="B69" s="18">
        <v>325585327</v>
      </c>
      <c r="C69" s="18"/>
      <c r="D69" s="19">
        <v>393476112</v>
      </c>
      <c r="E69" s="20">
        <v>393476112</v>
      </c>
      <c r="F69" s="20">
        <v>31353205</v>
      </c>
      <c r="G69" s="20">
        <v>32471379</v>
      </c>
      <c r="H69" s="20">
        <v>32712060</v>
      </c>
      <c r="I69" s="20">
        <v>96536644</v>
      </c>
      <c r="J69" s="20">
        <v>30295323</v>
      </c>
      <c r="K69" s="20">
        <v>29018918</v>
      </c>
      <c r="L69" s="20">
        <v>26380852</v>
      </c>
      <c r="M69" s="20">
        <v>85695093</v>
      </c>
      <c r="N69" s="20">
        <v>31026876</v>
      </c>
      <c r="O69" s="20">
        <v>28937128</v>
      </c>
      <c r="P69" s="20">
        <v>28419526</v>
      </c>
      <c r="Q69" s="20">
        <v>88383530</v>
      </c>
      <c r="R69" s="20">
        <v>28572105</v>
      </c>
      <c r="S69" s="20">
        <v>28829025</v>
      </c>
      <c r="T69" s="20">
        <v>30189227</v>
      </c>
      <c r="U69" s="20">
        <v>87590357</v>
      </c>
      <c r="V69" s="20">
        <v>358205624</v>
      </c>
      <c r="W69" s="20">
        <v>393476112</v>
      </c>
      <c r="X69" s="20"/>
      <c r="Y69" s="19"/>
      <c r="Z69" s="22">
        <v>393476112</v>
      </c>
    </row>
    <row r="70" spans="1:26" ht="13.5" hidden="1">
      <c r="A70" s="38" t="s">
        <v>106</v>
      </c>
      <c r="B70" s="18">
        <v>174080498</v>
      </c>
      <c r="C70" s="18"/>
      <c r="D70" s="19">
        <v>218805595</v>
      </c>
      <c r="E70" s="20">
        <v>218805595</v>
      </c>
      <c r="F70" s="20">
        <v>17704970</v>
      </c>
      <c r="G70" s="20">
        <v>18619636</v>
      </c>
      <c r="H70" s="20">
        <v>18603481</v>
      </c>
      <c r="I70" s="20">
        <v>54928087</v>
      </c>
      <c r="J70" s="20">
        <v>15919576</v>
      </c>
      <c r="K70" s="20">
        <v>14782984</v>
      </c>
      <c r="L70" s="20">
        <v>12477919</v>
      </c>
      <c r="M70" s="20">
        <v>43180479</v>
      </c>
      <c r="N70" s="20">
        <v>17036950</v>
      </c>
      <c r="O70" s="20">
        <v>14777002</v>
      </c>
      <c r="P70" s="20">
        <v>14574584</v>
      </c>
      <c r="Q70" s="20">
        <v>46388536</v>
      </c>
      <c r="R70" s="20">
        <v>14878472</v>
      </c>
      <c r="S70" s="20">
        <v>14962616</v>
      </c>
      <c r="T70" s="20">
        <v>15930674</v>
      </c>
      <c r="U70" s="20">
        <v>45771762</v>
      </c>
      <c r="V70" s="20">
        <v>190268864</v>
      </c>
      <c r="W70" s="20">
        <v>218805595</v>
      </c>
      <c r="X70" s="20"/>
      <c r="Y70" s="19"/>
      <c r="Z70" s="22">
        <v>218805595</v>
      </c>
    </row>
    <row r="71" spans="1:26" ht="13.5" hidden="1">
      <c r="A71" s="38" t="s">
        <v>107</v>
      </c>
      <c r="B71" s="18">
        <v>67843752</v>
      </c>
      <c r="C71" s="18"/>
      <c r="D71" s="19">
        <v>73782584</v>
      </c>
      <c r="E71" s="20">
        <v>73782584</v>
      </c>
      <c r="F71" s="20">
        <v>5285905</v>
      </c>
      <c r="G71" s="20">
        <v>5489873</v>
      </c>
      <c r="H71" s="20">
        <v>5753610</v>
      </c>
      <c r="I71" s="20">
        <v>16529388</v>
      </c>
      <c r="J71" s="20">
        <v>5957091</v>
      </c>
      <c r="K71" s="20">
        <v>5857825</v>
      </c>
      <c r="L71" s="20">
        <v>5674422</v>
      </c>
      <c r="M71" s="20">
        <v>17489338</v>
      </c>
      <c r="N71" s="20">
        <v>5618307</v>
      </c>
      <c r="O71" s="20">
        <v>5772278</v>
      </c>
      <c r="P71" s="20">
        <v>5481911</v>
      </c>
      <c r="Q71" s="20">
        <v>16872496</v>
      </c>
      <c r="R71" s="20">
        <v>5319589</v>
      </c>
      <c r="S71" s="20">
        <v>5431241</v>
      </c>
      <c r="T71" s="20">
        <v>5825939</v>
      </c>
      <c r="U71" s="20">
        <v>16576769</v>
      </c>
      <c r="V71" s="20">
        <v>67467991</v>
      </c>
      <c r="W71" s="20">
        <v>73782584</v>
      </c>
      <c r="X71" s="20"/>
      <c r="Y71" s="19"/>
      <c r="Z71" s="22">
        <v>73782584</v>
      </c>
    </row>
    <row r="72" spans="1:26" ht="13.5" hidden="1">
      <c r="A72" s="38" t="s">
        <v>108</v>
      </c>
      <c r="B72" s="18">
        <v>43694229</v>
      </c>
      <c r="C72" s="18"/>
      <c r="D72" s="19">
        <v>51853901</v>
      </c>
      <c r="E72" s="20">
        <v>51853901</v>
      </c>
      <c r="F72" s="20">
        <v>4235660</v>
      </c>
      <c r="G72" s="20">
        <v>4236438</v>
      </c>
      <c r="H72" s="20">
        <v>4243683</v>
      </c>
      <c r="I72" s="20">
        <v>12715781</v>
      </c>
      <c r="J72" s="20">
        <v>4275521</v>
      </c>
      <c r="K72" s="20">
        <v>4260399</v>
      </c>
      <c r="L72" s="20">
        <v>4281434</v>
      </c>
      <c r="M72" s="20">
        <v>12817354</v>
      </c>
      <c r="N72" s="20">
        <v>4299387</v>
      </c>
      <c r="O72" s="20">
        <v>4277019</v>
      </c>
      <c r="P72" s="20">
        <v>4288825</v>
      </c>
      <c r="Q72" s="20">
        <v>12865231</v>
      </c>
      <c r="R72" s="20">
        <v>4291572</v>
      </c>
      <c r="S72" s="20">
        <v>4294363</v>
      </c>
      <c r="T72" s="20">
        <v>4312485</v>
      </c>
      <c r="U72" s="20">
        <v>12898420</v>
      </c>
      <c r="V72" s="20">
        <v>51296786</v>
      </c>
      <c r="W72" s="20">
        <v>51853901</v>
      </c>
      <c r="X72" s="20"/>
      <c r="Y72" s="19"/>
      <c r="Z72" s="22">
        <v>51853901</v>
      </c>
    </row>
    <row r="73" spans="1:26" ht="13.5" hidden="1">
      <c r="A73" s="38" t="s">
        <v>109</v>
      </c>
      <c r="B73" s="18">
        <v>39966848</v>
      </c>
      <c r="C73" s="18"/>
      <c r="D73" s="19">
        <v>49034032</v>
      </c>
      <c r="E73" s="20">
        <v>49034032</v>
      </c>
      <c r="F73" s="20">
        <v>3998187</v>
      </c>
      <c r="G73" s="20">
        <v>4125432</v>
      </c>
      <c r="H73" s="20">
        <v>4008340</v>
      </c>
      <c r="I73" s="20">
        <v>12131959</v>
      </c>
      <c r="J73" s="20">
        <v>4000119</v>
      </c>
      <c r="K73" s="20">
        <v>3980272</v>
      </c>
      <c r="L73" s="20">
        <v>3843145</v>
      </c>
      <c r="M73" s="20">
        <v>11823536</v>
      </c>
      <c r="N73" s="20">
        <v>3949003</v>
      </c>
      <c r="O73" s="20">
        <v>3988651</v>
      </c>
      <c r="P73" s="20">
        <v>3967660</v>
      </c>
      <c r="Q73" s="20">
        <v>11905314</v>
      </c>
      <c r="R73" s="20">
        <v>3987586</v>
      </c>
      <c r="S73" s="20">
        <v>3996241</v>
      </c>
      <c r="T73" s="20">
        <v>3993440</v>
      </c>
      <c r="U73" s="20">
        <v>11977267</v>
      </c>
      <c r="V73" s="20">
        <v>47838076</v>
      </c>
      <c r="W73" s="20">
        <v>49034032</v>
      </c>
      <c r="X73" s="20"/>
      <c r="Y73" s="19"/>
      <c r="Z73" s="22">
        <v>49034032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128483</v>
      </c>
      <c r="G74" s="20"/>
      <c r="H74" s="20">
        <v>102946</v>
      </c>
      <c r="I74" s="20">
        <v>231429</v>
      </c>
      <c r="J74" s="20">
        <v>143016</v>
      </c>
      <c r="K74" s="20">
        <v>137438</v>
      </c>
      <c r="L74" s="20">
        <v>103932</v>
      </c>
      <c r="M74" s="20">
        <v>384386</v>
      </c>
      <c r="N74" s="20">
        <v>123229</v>
      </c>
      <c r="O74" s="20">
        <v>122178</v>
      </c>
      <c r="P74" s="20">
        <v>106546</v>
      </c>
      <c r="Q74" s="20">
        <v>351953</v>
      </c>
      <c r="R74" s="20">
        <v>94886</v>
      </c>
      <c r="S74" s="20">
        <v>144564</v>
      </c>
      <c r="T74" s="20">
        <v>126689</v>
      </c>
      <c r="U74" s="20">
        <v>366139</v>
      </c>
      <c r="V74" s="20">
        <v>1333907</v>
      </c>
      <c r="W74" s="20"/>
      <c r="X74" s="20"/>
      <c r="Y74" s="19"/>
      <c r="Z74" s="22"/>
    </row>
    <row r="75" spans="1:26" ht="13.5" hidden="1">
      <c r="A75" s="39" t="s">
        <v>111</v>
      </c>
      <c r="B75" s="27">
        <v>40508060</v>
      </c>
      <c r="C75" s="27"/>
      <c r="D75" s="28">
        <v>39132783</v>
      </c>
      <c r="E75" s="29">
        <v>39132783</v>
      </c>
      <c r="F75" s="29">
        <v>3596904</v>
      </c>
      <c r="G75" s="29">
        <v>3573889</v>
      </c>
      <c r="H75" s="29">
        <v>3879221</v>
      </c>
      <c r="I75" s="29">
        <v>11050014</v>
      </c>
      <c r="J75" s="29">
        <v>3884191</v>
      </c>
      <c r="K75" s="29">
        <v>3873973</v>
      </c>
      <c r="L75" s="29">
        <v>3990103</v>
      </c>
      <c r="M75" s="29">
        <v>11748267</v>
      </c>
      <c r="N75" s="29">
        <v>4068985</v>
      </c>
      <c r="O75" s="29">
        <v>4118639</v>
      </c>
      <c r="P75" s="29">
        <v>3894382</v>
      </c>
      <c r="Q75" s="29">
        <v>12082006</v>
      </c>
      <c r="R75" s="29">
        <v>3923484</v>
      </c>
      <c r="S75" s="29">
        <v>3904446</v>
      </c>
      <c r="T75" s="29">
        <v>3625423</v>
      </c>
      <c r="U75" s="29">
        <v>11453353</v>
      </c>
      <c r="V75" s="29">
        <v>46333640</v>
      </c>
      <c r="W75" s="29">
        <v>39132783</v>
      </c>
      <c r="X75" s="29"/>
      <c r="Y75" s="28"/>
      <c r="Z75" s="30">
        <v>39132783</v>
      </c>
    </row>
    <row r="76" spans="1:26" ht="13.5" hidden="1">
      <c r="A76" s="41" t="s">
        <v>113</v>
      </c>
      <c r="B76" s="31">
        <v>337344932</v>
      </c>
      <c r="C76" s="31"/>
      <c r="D76" s="32">
        <v>541280279</v>
      </c>
      <c r="E76" s="33">
        <v>541280279</v>
      </c>
      <c r="F76" s="33">
        <v>51008520</v>
      </c>
      <c r="G76" s="33">
        <v>43490763</v>
      </c>
      <c r="H76" s="33">
        <v>44045702</v>
      </c>
      <c r="I76" s="33">
        <v>138544985</v>
      </c>
      <c r="J76" s="33">
        <v>41615258</v>
      </c>
      <c r="K76" s="33">
        <v>36623437</v>
      </c>
      <c r="L76" s="33">
        <v>37528555</v>
      </c>
      <c r="M76" s="33">
        <v>115767250</v>
      </c>
      <c r="N76" s="33">
        <v>42293121</v>
      </c>
      <c r="O76" s="33">
        <v>40250731</v>
      </c>
      <c r="P76" s="33">
        <v>39504142</v>
      </c>
      <c r="Q76" s="33">
        <v>122047994</v>
      </c>
      <c r="R76" s="33">
        <v>39432985</v>
      </c>
      <c r="S76" s="33">
        <v>40079245</v>
      </c>
      <c r="T76" s="33">
        <v>40850778</v>
      </c>
      <c r="U76" s="33">
        <v>120363008</v>
      </c>
      <c r="V76" s="33">
        <v>496723237</v>
      </c>
      <c r="W76" s="33">
        <v>541280279</v>
      </c>
      <c r="X76" s="33"/>
      <c r="Y76" s="32"/>
      <c r="Z76" s="34">
        <v>541280279</v>
      </c>
    </row>
    <row r="77" spans="1:26" ht="13.5" hidden="1">
      <c r="A77" s="36" t="s">
        <v>31</v>
      </c>
      <c r="B77" s="18"/>
      <c r="C77" s="18"/>
      <c r="D77" s="19">
        <v>107626700</v>
      </c>
      <c r="E77" s="20">
        <v>107626700</v>
      </c>
      <c r="F77" s="20">
        <v>16058414</v>
      </c>
      <c r="G77" s="20">
        <v>7445494</v>
      </c>
      <c r="H77" s="20">
        <v>7454423</v>
      </c>
      <c r="I77" s="20">
        <v>30958331</v>
      </c>
      <c r="J77" s="20">
        <v>7435744</v>
      </c>
      <c r="K77" s="20">
        <v>3730548</v>
      </c>
      <c r="L77" s="20">
        <v>7157603</v>
      </c>
      <c r="M77" s="20">
        <v>18323895</v>
      </c>
      <c r="N77" s="20">
        <v>7197264</v>
      </c>
      <c r="O77" s="20">
        <v>7194966</v>
      </c>
      <c r="P77" s="20">
        <v>7190236</v>
      </c>
      <c r="Q77" s="20">
        <v>21582466</v>
      </c>
      <c r="R77" s="20">
        <v>7037399</v>
      </c>
      <c r="S77" s="20">
        <v>7345778</v>
      </c>
      <c r="T77" s="20">
        <v>7036129</v>
      </c>
      <c r="U77" s="20">
        <v>21419306</v>
      </c>
      <c r="V77" s="20">
        <v>92283998</v>
      </c>
      <c r="W77" s="20">
        <v>107626700</v>
      </c>
      <c r="X77" s="20"/>
      <c r="Y77" s="19"/>
      <c r="Z77" s="22">
        <v>107626700</v>
      </c>
    </row>
    <row r="78" spans="1:26" ht="13.5" hidden="1">
      <c r="A78" s="37" t="s">
        <v>32</v>
      </c>
      <c r="B78" s="18">
        <v>296836872</v>
      </c>
      <c r="C78" s="18"/>
      <c r="D78" s="19">
        <v>394520796</v>
      </c>
      <c r="E78" s="20">
        <v>394520796</v>
      </c>
      <c r="F78" s="20">
        <v>31353202</v>
      </c>
      <c r="G78" s="20">
        <v>32471380</v>
      </c>
      <c r="H78" s="20">
        <v>32712058</v>
      </c>
      <c r="I78" s="20">
        <v>96536640</v>
      </c>
      <c r="J78" s="20">
        <v>30295323</v>
      </c>
      <c r="K78" s="20">
        <v>29018917</v>
      </c>
      <c r="L78" s="20">
        <v>26380849</v>
      </c>
      <c r="M78" s="20">
        <v>85695089</v>
      </c>
      <c r="N78" s="20">
        <v>31026872</v>
      </c>
      <c r="O78" s="20">
        <v>28937127</v>
      </c>
      <c r="P78" s="20">
        <v>28419524</v>
      </c>
      <c r="Q78" s="20">
        <v>88383523</v>
      </c>
      <c r="R78" s="20">
        <v>28472102</v>
      </c>
      <c r="S78" s="20">
        <v>28829022</v>
      </c>
      <c r="T78" s="20">
        <v>30189227</v>
      </c>
      <c r="U78" s="20">
        <v>87490351</v>
      </c>
      <c r="V78" s="20">
        <v>358105603</v>
      </c>
      <c r="W78" s="20">
        <v>394520796</v>
      </c>
      <c r="X78" s="20"/>
      <c r="Y78" s="19"/>
      <c r="Z78" s="22">
        <v>394520796</v>
      </c>
    </row>
    <row r="79" spans="1:26" ht="13.5" hidden="1">
      <c r="A79" s="38" t="s">
        <v>106</v>
      </c>
      <c r="B79" s="18"/>
      <c r="C79" s="18"/>
      <c r="D79" s="19">
        <v>218805595</v>
      </c>
      <c r="E79" s="20">
        <v>218805595</v>
      </c>
      <c r="F79" s="20">
        <v>17833452</v>
      </c>
      <c r="G79" s="20">
        <v>18757825</v>
      </c>
      <c r="H79" s="20">
        <v>18706426</v>
      </c>
      <c r="I79" s="20">
        <v>55297703</v>
      </c>
      <c r="J79" s="20">
        <v>16062593</v>
      </c>
      <c r="K79" s="20">
        <v>14920421</v>
      </c>
      <c r="L79" s="20">
        <v>12581849</v>
      </c>
      <c r="M79" s="20">
        <v>43564863</v>
      </c>
      <c r="N79" s="20">
        <v>17160177</v>
      </c>
      <c r="O79" s="20">
        <v>14899180</v>
      </c>
      <c r="P79" s="20">
        <v>14681129</v>
      </c>
      <c r="Q79" s="20">
        <v>46740486</v>
      </c>
      <c r="R79" s="20">
        <v>14973357</v>
      </c>
      <c r="S79" s="20">
        <v>15107178</v>
      </c>
      <c r="T79" s="20">
        <v>16057363</v>
      </c>
      <c r="U79" s="20">
        <v>46137898</v>
      </c>
      <c r="V79" s="20">
        <v>191740950</v>
      </c>
      <c r="W79" s="20">
        <v>218805595</v>
      </c>
      <c r="X79" s="20"/>
      <c r="Y79" s="19"/>
      <c r="Z79" s="22">
        <v>218805595</v>
      </c>
    </row>
    <row r="80" spans="1:26" ht="13.5" hidden="1">
      <c r="A80" s="38" t="s">
        <v>107</v>
      </c>
      <c r="B80" s="18"/>
      <c r="C80" s="18"/>
      <c r="D80" s="19">
        <v>73782584</v>
      </c>
      <c r="E80" s="20">
        <v>73782584</v>
      </c>
      <c r="F80" s="20">
        <v>5285905</v>
      </c>
      <c r="G80" s="20">
        <v>5489873</v>
      </c>
      <c r="H80" s="20">
        <v>5753610</v>
      </c>
      <c r="I80" s="20">
        <v>16529388</v>
      </c>
      <c r="J80" s="20">
        <v>5957090</v>
      </c>
      <c r="K80" s="20">
        <v>5857825</v>
      </c>
      <c r="L80" s="20">
        <v>5674422</v>
      </c>
      <c r="M80" s="20">
        <v>17489337</v>
      </c>
      <c r="N80" s="20">
        <v>5618306</v>
      </c>
      <c r="O80" s="20">
        <v>5772278</v>
      </c>
      <c r="P80" s="20">
        <v>5481911</v>
      </c>
      <c r="Q80" s="20">
        <v>16872495</v>
      </c>
      <c r="R80" s="20">
        <v>5319588</v>
      </c>
      <c r="S80" s="20">
        <v>5431241</v>
      </c>
      <c r="T80" s="20">
        <v>5825939</v>
      </c>
      <c r="U80" s="20">
        <v>16576768</v>
      </c>
      <c r="V80" s="20">
        <v>67467988</v>
      </c>
      <c r="W80" s="20">
        <v>73782584</v>
      </c>
      <c r="X80" s="20"/>
      <c r="Y80" s="19"/>
      <c r="Z80" s="22">
        <v>73782584</v>
      </c>
    </row>
    <row r="81" spans="1:26" ht="13.5" hidden="1">
      <c r="A81" s="38" t="s">
        <v>108</v>
      </c>
      <c r="B81" s="18"/>
      <c r="C81" s="18"/>
      <c r="D81" s="19">
        <v>51853901</v>
      </c>
      <c r="E81" s="20">
        <v>51853901</v>
      </c>
      <c r="F81" s="20">
        <v>4235659</v>
      </c>
      <c r="G81" s="20">
        <v>4236438</v>
      </c>
      <c r="H81" s="20">
        <v>4243682</v>
      </c>
      <c r="I81" s="20">
        <v>12715779</v>
      </c>
      <c r="J81" s="20">
        <v>4275521</v>
      </c>
      <c r="K81" s="20">
        <v>4260399</v>
      </c>
      <c r="L81" s="20">
        <v>4281433</v>
      </c>
      <c r="M81" s="20">
        <v>12817353</v>
      </c>
      <c r="N81" s="20">
        <v>4299386</v>
      </c>
      <c r="O81" s="20">
        <v>4277018</v>
      </c>
      <c r="P81" s="20">
        <v>4288824</v>
      </c>
      <c r="Q81" s="20">
        <v>12865228</v>
      </c>
      <c r="R81" s="20">
        <v>4191571</v>
      </c>
      <c r="S81" s="20">
        <v>4294363</v>
      </c>
      <c r="T81" s="20">
        <v>4312485</v>
      </c>
      <c r="U81" s="20">
        <v>12798419</v>
      </c>
      <c r="V81" s="20">
        <v>51196779</v>
      </c>
      <c r="W81" s="20">
        <v>51853901</v>
      </c>
      <c r="X81" s="20"/>
      <c r="Y81" s="19"/>
      <c r="Z81" s="22">
        <v>51853901</v>
      </c>
    </row>
    <row r="82" spans="1:26" ht="13.5" hidden="1">
      <c r="A82" s="38" t="s">
        <v>109</v>
      </c>
      <c r="B82" s="18"/>
      <c r="C82" s="18"/>
      <c r="D82" s="19">
        <v>50078716</v>
      </c>
      <c r="E82" s="20">
        <v>50078716</v>
      </c>
      <c r="F82" s="20">
        <v>3998186</v>
      </c>
      <c r="G82" s="20">
        <v>3987244</v>
      </c>
      <c r="H82" s="20">
        <v>4008340</v>
      </c>
      <c r="I82" s="20">
        <v>11993770</v>
      </c>
      <c r="J82" s="20">
        <v>4000119</v>
      </c>
      <c r="K82" s="20">
        <v>3980272</v>
      </c>
      <c r="L82" s="20">
        <v>3843145</v>
      </c>
      <c r="M82" s="20">
        <v>11823536</v>
      </c>
      <c r="N82" s="20">
        <v>3949003</v>
      </c>
      <c r="O82" s="20">
        <v>3988651</v>
      </c>
      <c r="P82" s="20">
        <v>3967660</v>
      </c>
      <c r="Q82" s="20">
        <v>11905314</v>
      </c>
      <c r="R82" s="20">
        <v>3987586</v>
      </c>
      <c r="S82" s="20">
        <v>3996240</v>
      </c>
      <c r="T82" s="20">
        <v>3993440</v>
      </c>
      <c r="U82" s="20">
        <v>11977266</v>
      </c>
      <c r="V82" s="20">
        <v>47699886</v>
      </c>
      <c r="W82" s="20">
        <v>50078716</v>
      </c>
      <c r="X82" s="20"/>
      <c r="Y82" s="19"/>
      <c r="Z82" s="22">
        <v>50078716</v>
      </c>
    </row>
    <row r="83" spans="1:26" ht="13.5" hidden="1">
      <c r="A83" s="38" t="s">
        <v>110</v>
      </c>
      <c r="B83" s="18">
        <v>296836872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40508060</v>
      </c>
      <c r="C84" s="27"/>
      <c r="D84" s="28">
        <v>39132783</v>
      </c>
      <c r="E84" s="29">
        <v>39132783</v>
      </c>
      <c r="F84" s="29">
        <v>3596904</v>
      </c>
      <c r="G84" s="29">
        <v>3573889</v>
      </c>
      <c r="H84" s="29">
        <v>3879221</v>
      </c>
      <c r="I84" s="29">
        <v>11050014</v>
      </c>
      <c r="J84" s="29">
        <v>3884191</v>
      </c>
      <c r="K84" s="29">
        <v>3873972</v>
      </c>
      <c r="L84" s="29">
        <v>3990103</v>
      </c>
      <c r="M84" s="29">
        <v>11748266</v>
      </c>
      <c r="N84" s="29">
        <v>4068985</v>
      </c>
      <c r="O84" s="29">
        <v>4118638</v>
      </c>
      <c r="P84" s="29">
        <v>3894382</v>
      </c>
      <c r="Q84" s="29">
        <v>12082005</v>
      </c>
      <c r="R84" s="29">
        <v>3923484</v>
      </c>
      <c r="S84" s="29">
        <v>3904445</v>
      </c>
      <c r="T84" s="29">
        <v>3625422</v>
      </c>
      <c r="U84" s="29">
        <v>11453351</v>
      </c>
      <c r="V84" s="29">
        <v>46333636</v>
      </c>
      <c r="W84" s="29">
        <v>39132783</v>
      </c>
      <c r="X84" s="29"/>
      <c r="Y84" s="28"/>
      <c r="Z84" s="30">
        <v>39132783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16613156</v>
      </c>
      <c r="C5" s="18">
        <v>0</v>
      </c>
      <c r="D5" s="58">
        <v>18428651</v>
      </c>
      <c r="E5" s="59">
        <v>19537746</v>
      </c>
      <c r="F5" s="59">
        <v>2341171</v>
      </c>
      <c r="G5" s="59">
        <v>1506007</v>
      </c>
      <c r="H5" s="59">
        <v>1460943</v>
      </c>
      <c r="I5" s="59">
        <v>5308121</v>
      </c>
      <c r="J5" s="59">
        <v>1468360</v>
      </c>
      <c r="K5" s="59">
        <v>1465567</v>
      </c>
      <c r="L5" s="59">
        <v>1470835</v>
      </c>
      <c r="M5" s="59">
        <v>4404762</v>
      </c>
      <c r="N5" s="59">
        <v>1493095</v>
      </c>
      <c r="O5" s="59">
        <v>1471732</v>
      </c>
      <c r="P5" s="59">
        <v>1472169</v>
      </c>
      <c r="Q5" s="59">
        <v>4436996</v>
      </c>
      <c r="R5" s="59">
        <v>1463418</v>
      </c>
      <c r="S5" s="59">
        <v>2919474</v>
      </c>
      <c r="T5" s="59">
        <v>1175096</v>
      </c>
      <c r="U5" s="59">
        <v>5557988</v>
      </c>
      <c r="V5" s="59">
        <v>19707867</v>
      </c>
      <c r="W5" s="59">
        <v>18428651</v>
      </c>
      <c r="X5" s="59">
        <v>1279216</v>
      </c>
      <c r="Y5" s="60">
        <v>6.94</v>
      </c>
      <c r="Z5" s="61">
        <v>19537746</v>
      </c>
    </row>
    <row r="6" spans="1:26" ht="13.5">
      <c r="A6" s="57" t="s">
        <v>32</v>
      </c>
      <c r="B6" s="18">
        <v>128350839</v>
      </c>
      <c r="C6" s="18">
        <v>0</v>
      </c>
      <c r="D6" s="58">
        <v>138498085</v>
      </c>
      <c r="E6" s="59">
        <v>136770288</v>
      </c>
      <c r="F6" s="59">
        <v>11130681</v>
      </c>
      <c r="G6" s="59">
        <v>11979110</v>
      </c>
      <c r="H6" s="59">
        <v>13933347</v>
      </c>
      <c r="I6" s="59">
        <v>37043138</v>
      </c>
      <c r="J6" s="59">
        <v>13227800</v>
      </c>
      <c r="K6" s="59">
        <v>13294849</v>
      </c>
      <c r="L6" s="59">
        <v>13310976</v>
      </c>
      <c r="M6" s="59">
        <v>39833625</v>
      </c>
      <c r="N6" s="59">
        <v>14320210</v>
      </c>
      <c r="O6" s="59">
        <v>13171259</v>
      </c>
      <c r="P6" s="59">
        <v>13357832</v>
      </c>
      <c r="Q6" s="59">
        <v>40849301</v>
      </c>
      <c r="R6" s="59">
        <v>13818142</v>
      </c>
      <c r="S6" s="59">
        <v>28782660</v>
      </c>
      <c r="T6" s="59">
        <v>13129975</v>
      </c>
      <c r="U6" s="59">
        <v>55730777</v>
      </c>
      <c r="V6" s="59">
        <v>173456841</v>
      </c>
      <c r="W6" s="59">
        <v>138498085</v>
      </c>
      <c r="X6" s="59">
        <v>34958756</v>
      </c>
      <c r="Y6" s="60">
        <v>25.24</v>
      </c>
      <c r="Z6" s="61">
        <v>136770288</v>
      </c>
    </row>
    <row r="7" spans="1:26" ht="13.5">
      <c r="A7" s="57" t="s">
        <v>33</v>
      </c>
      <c r="B7" s="18">
        <v>1101572</v>
      </c>
      <c r="C7" s="18">
        <v>0</v>
      </c>
      <c r="D7" s="58">
        <v>400000</v>
      </c>
      <c r="E7" s="59">
        <v>1202537</v>
      </c>
      <c r="F7" s="59">
        <v>0</v>
      </c>
      <c r="G7" s="59">
        <v>103354</v>
      </c>
      <c r="H7" s="59">
        <v>0</v>
      </c>
      <c r="I7" s="59">
        <v>103354</v>
      </c>
      <c r="J7" s="59">
        <v>358429</v>
      </c>
      <c r="K7" s="59">
        <v>83047</v>
      </c>
      <c r="L7" s="59">
        <v>56439</v>
      </c>
      <c r="M7" s="59">
        <v>497915</v>
      </c>
      <c r="N7" s="59">
        <v>113821</v>
      </c>
      <c r="O7" s="59">
        <v>57840</v>
      </c>
      <c r="P7" s="59">
        <v>27254</v>
      </c>
      <c r="Q7" s="59">
        <v>198915</v>
      </c>
      <c r="R7" s="59">
        <v>48559</v>
      </c>
      <c r="S7" s="59">
        <v>154641</v>
      </c>
      <c r="T7" s="59">
        <v>212753</v>
      </c>
      <c r="U7" s="59">
        <v>415953</v>
      </c>
      <c r="V7" s="59">
        <v>1216137</v>
      </c>
      <c r="W7" s="59">
        <v>400000</v>
      </c>
      <c r="X7" s="59">
        <v>816137</v>
      </c>
      <c r="Y7" s="60">
        <v>204.03</v>
      </c>
      <c r="Z7" s="61">
        <v>1202537</v>
      </c>
    </row>
    <row r="8" spans="1:26" ht="13.5">
      <c r="A8" s="57" t="s">
        <v>34</v>
      </c>
      <c r="B8" s="18">
        <v>85568721</v>
      </c>
      <c r="C8" s="18">
        <v>0</v>
      </c>
      <c r="D8" s="58">
        <v>83002001</v>
      </c>
      <c r="E8" s="59">
        <v>81702000</v>
      </c>
      <c r="F8" s="59">
        <v>32939000</v>
      </c>
      <c r="G8" s="59">
        <v>1625000</v>
      </c>
      <c r="H8" s="59">
        <v>0</v>
      </c>
      <c r="I8" s="59">
        <v>34564000</v>
      </c>
      <c r="J8" s="59">
        <v>0</v>
      </c>
      <c r="K8" s="59">
        <v>26508000</v>
      </c>
      <c r="L8" s="59">
        <v>0</v>
      </c>
      <c r="M8" s="59">
        <v>26508000</v>
      </c>
      <c r="N8" s="59">
        <v>0</v>
      </c>
      <c r="O8" s="59">
        <v>0</v>
      </c>
      <c r="P8" s="59">
        <v>307000</v>
      </c>
      <c r="Q8" s="59">
        <v>307000</v>
      </c>
      <c r="R8" s="59">
        <v>0</v>
      </c>
      <c r="S8" s="59">
        <v>0</v>
      </c>
      <c r="T8" s="59">
        <v>0</v>
      </c>
      <c r="U8" s="59">
        <v>0</v>
      </c>
      <c r="V8" s="59">
        <v>61379000</v>
      </c>
      <c r="W8" s="59">
        <v>83002000</v>
      </c>
      <c r="X8" s="59">
        <v>-21623000</v>
      </c>
      <c r="Y8" s="60">
        <v>-26.05</v>
      </c>
      <c r="Z8" s="61">
        <v>81702000</v>
      </c>
    </row>
    <row r="9" spans="1:26" ht="13.5">
      <c r="A9" s="57" t="s">
        <v>35</v>
      </c>
      <c r="B9" s="18">
        <v>35358561</v>
      </c>
      <c r="C9" s="18">
        <v>0</v>
      </c>
      <c r="D9" s="58">
        <v>67476531</v>
      </c>
      <c r="E9" s="59">
        <v>53875132</v>
      </c>
      <c r="F9" s="59">
        <v>6448978</v>
      </c>
      <c r="G9" s="59">
        <v>2798887</v>
      </c>
      <c r="H9" s="59">
        <v>3372206</v>
      </c>
      <c r="I9" s="59">
        <v>12620071</v>
      </c>
      <c r="J9" s="59">
        <v>4234453</v>
      </c>
      <c r="K9" s="59">
        <v>4796920</v>
      </c>
      <c r="L9" s="59">
        <v>3036492</v>
      </c>
      <c r="M9" s="59">
        <v>12067865</v>
      </c>
      <c r="N9" s="59">
        <v>3097848</v>
      </c>
      <c r="O9" s="59">
        <v>5849427</v>
      </c>
      <c r="P9" s="59">
        <v>6521175</v>
      </c>
      <c r="Q9" s="59">
        <v>15468450</v>
      </c>
      <c r="R9" s="59">
        <v>4850933</v>
      </c>
      <c r="S9" s="59">
        <v>10204591</v>
      </c>
      <c r="T9" s="59">
        <v>31376793</v>
      </c>
      <c r="U9" s="59">
        <v>46432317</v>
      </c>
      <c r="V9" s="59">
        <v>86588703</v>
      </c>
      <c r="W9" s="59">
        <v>67476531</v>
      </c>
      <c r="X9" s="59">
        <v>19112172</v>
      </c>
      <c r="Y9" s="60">
        <v>28.32</v>
      </c>
      <c r="Z9" s="61">
        <v>53875132</v>
      </c>
    </row>
    <row r="10" spans="1:26" ht="25.5">
      <c r="A10" s="62" t="s">
        <v>98</v>
      </c>
      <c r="B10" s="63">
        <f>SUM(B5:B9)</f>
        <v>266992849</v>
      </c>
      <c r="C10" s="63">
        <f>SUM(C5:C9)</f>
        <v>0</v>
      </c>
      <c r="D10" s="64">
        <f aca="true" t="shared" si="0" ref="D10:Z10">SUM(D5:D9)</f>
        <v>307805268</v>
      </c>
      <c r="E10" s="65">
        <f t="shared" si="0"/>
        <v>293087703</v>
      </c>
      <c r="F10" s="65">
        <f t="shared" si="0"/>
        <v>52859830</v>
      </c>
      <c r="G10" s="65">
        <f t="shared" si="0"/>
        <v>18012358</v>
      </c>
      <c r="H10" s="65">
        <f t="shared" si="0"/>
        <v>18766496</v>
      </c>
      <c r="I10" s="65">
        <f t="shared" si="0"/>
        <v>89638684</v>
      </c>
      <c r="J10" s="65">
        <f t="shared" si="0"/>
        <v>19289042</v>
      </c>
      <c r="K10" s="65">
        <f t="shared" si="0"/>
        <v>46148383</v>
      </c>
      <c r="L10" s="65">
        <f t="shared" si="0"/>
        <v>17874742</v>
      </c>
      <c r="M10" s="65">
        <f t="shared" si="0"/>
        <v>83312167</v>
      </c>
      <c r="N10" s="65">
        <f t="shared" si="0"/>
        <v>19024974</v>
      </c>
      <c r="O10" s="65">
        <f t="shared" si="0"/>
        <v>20550258</v>
      </c>
      <c r="P10" s="65">
        <f t="shared" si="0"/>
        <v>21685430</v>
      </c>
      <c r="Q10" s="65">
        <f t="shared" si="0"/>
        <v>61260662</v>
      </c>
      <c r="R10" s="65">
        <f t="shared" si="0"/>
        <v>20181052</v>
      </c>
      <c r="S10" s="65">
        <f t="shared" si="0"/>
        <v>42061366</v>
      </c>
      <c r="T10" s="65">
        <f t="shared" si="0"/>
        <v>45894617</v>
      </c>
      <c r="U10" s="65">
        <f t="shared" si="0"/>
        <v>108137035</v>
      </c>
      <c r="V10" s="65">
        <f t="shared" si="0"/>
        <v>342348548</v>
      </c>
      <c r="W10" s="65">
        <f t="shared" si="0"/>
        <v>307805267</v>
      </c>
      <c r="X10" s="65">
        <f t="shared" si="0"/>
        <v>34543281</v>
      </c>
      <c r="Y10" s="66">
        <f>+IF(W10&lt;&gt;0,(X10/W10)*100,0)</f>
        <v>11.222446365740714</v>
      </c>
      <c r="Z10" s="67">
        <f t="shared" si="0"/>
        <v>293087703</v>
      </c>
    </row>
    <row r="11" spans="1:26" ht="13.5">
      <c r="A11" s="57" t="s">
        <v>36</v>
      </c>
      <c r="B11" s="18">
        <v>80810390</v>
      </c>
      <c r="C11" s="18">
        <v>0</v>
      </c>
      <c r="D11" s="58">
        <v>75195700</v>
      </c>
      <c r="E11" s="59">
        <v>86156239</v>
      </c>
      <c r="F11" s="59">
        <v>7047531</v>
      </c>
      <c r="G11" s="59">
        <v>7143573</v>
      </c>
      <c r="H11" s="59">
        <v>7321134</v>
      </c>
      <c r="I11" s="59">
        <v>21512238</v>
      </c>
      <c r="J11" s="59">
        <v>7092640</v>
      </c>
      <c r="K11" s="59">
        <v>7624620</v>
      </c>
      <c r="L11" s="59">
        <v>7593628</v>
      </c>
      <c r="M11" s="59">
        <v>22310888</v>
      </c>
      <c r="N11" s="59">
        <v>7578289</v>
      </c>
      <c r="O11" s="59">
        <v>6933651</v>
      </c>
      <c r="P11" s="59">
        <v>7702549</v>
      </c>
      <c r="Q11" s="59">
        <v>22214489</v>
      </c>
      <c r="R11" s="59">
        <v>7263127</v>
      </c>
      <c r="S11" s="59">
        <v>15771191</v>
      </c>
      <c r="T11" s="59">
        <v>7768246</v>
      </c>
      <c r="U11" s="59">
        <v>30802564</v>
      </c>
      <c r="V11" s="59">
        <v>96840179</v>
      </c>
      <c r="W11" s="59">
        <v>75195700</v>
      </c>
      <c r="X11" s="59">
        <v>21644479</v>
      </c>
      <c r="Y11" s="60">
        <v>28.78</v>
      </c>
      <c r="Z11" s="61">
        <v>86156239</v>
      </c>
    </row>
    <row r="12" spans="1:26" ht="13.5">
      <c r="A12" s="57" t="s">
        <v>37</v>
      </c>
      <c r="B12" s="18">
        <v>6891541</v>
      </c>
      <c r="C12" s="18">
        <v>0</v>
      </c>
      <c r="D12" s="58">
        <v>7062712</v>
      </c>
      <c r="E12" s="59">
        <v>8749576</v>
      </c>
      <c r="F12" s="59">
        <v>869273</v>
      </c>
      <c r="G12" s="59">
        <v>1377570</v>
      </c>
      <c r="H12" s="59">
        <v>615090</v>
      </c>
      <c r="I12" s="59">
        <v>2861933</v>
      </c>
      <c r="J12" s="59">
        <v>559435</v>
      </c>
      <c r="K12" s="59">
        <v>556156</v>
      </c>
      <c r="L12" s="59">
        <v>432840</v>
      </c>
      <c r="M12" s="59">
        <v>1548431</v>
      </c>
      <c r="N12" s="59">
        <v>559463</v>
      </c>
      <c r="O12" s="59">
        <v>601310</v>
      </c>
      <c r="P12" s="59">
        <v>581115</v>
      </c>
      <c r="Q12" s="59">
        <v>1741888</v>
      </c>
      <c r="R12" s="59">
        <v>648194</v>
      </c>
      <c r="S12" s="59">
        <v>574360</v>
      </c>
      <c r="T12" s="59">
        <v>693927</v>
      </c>
      <c r="U12" s="59">
        <v>1916481</v>
      </c>
      <c r="V12" s="59">
        <v>8068733</v>
      </c>
      <c r="W12" s="59">
        <v>7062712</v>
      </c>
      <c r="X12" s="59">
        <v>1006021</v>
      </c>
      <c r="Y12" s="60">
        <v>14.24</v>
      </c>
      <c r="Z12" s="61">
        <v>8749576</v>
      </c>
    </row>
    <row r="13" spans="1:26" ht="13.5">
      <c r="A13" s="57" t="s">
        <v>99</v>
      </c>
      <c r="B13" s="18">
        <v>58502538</v>
      </c>
      <c r="C13" s="18">
        <v>0</v>
      </c>
      <c r="D13" s="58">
        <v>68544000</v>
      </c>
      <c r="E13" s="59">
        <v>58502541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58467853</v>
      </c>
      <c r="U13" s="59">
        <v>58467853</v>
      </c>
      <c r="V13" s="59">
        <v>58467853</v>
      </c>
      <c r="W13" s="59">
        <v>68544000</v>
      </c>
      <c r="X13" s="59">
        <v>-10076147</v>
      </c>
      <c r="Y13" s="60">
        <v>-14.7</v>
      </c>
      <c r="Z13" s="61">
        <v>58502541</v>
      </c>
    </row>
    <row r="14" spans="1:26" ht="13.5">
      <c r="A14" s="57" t="s">
        <v>38</v>
      </c>
      <c r="B14" s="18">
        <v>10202243</v>
      </c>
      <c r="C14" s="18">
        <v>0</v>
      </c>
      <c r="D14" s="58">
        <v>1200000</v>
      </c>
      <c r="E14" s="59">
        <v>17575034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85287</v>
      </c>
      <c r="O14" s="59">
        <v>2778143</v>
      </c>
      <c r="P14" s="59">
        <v>1440403</v>
      </c>
      <c r="Q14" s="59">
        <v>4303833</v>
      </c>
      <c r="R14" s="59">
        <v>0</v>
      </c>
      <c r="S14" s="59">
        <v>0</v>
      </c>
      <c r="T14" s="59">
        <v>9463051</v>
      </c>
      <c r="U14" s="59">
        <v>9463051</v>
      </c>
      <c r="V14" s="59">
        <v>13766884</v>
      </c>
      <c r="W14" s="59">
        <v>1200000</v>
      </c>
      <c r="X14" s="59">
        <v>12566884</v>
      </c>
      <c r="Y14" s="60">
        <v>1047.24</v>
      </c>
      <c r="Z14" s="61">
        <v>17575034</v>
      </c>
    </row>
    <row r="15" spans="1:26" ht="13.5">
      <c r="A15" s="57" t="s">
        <v>39</v>
      </c>
      <c r="B15" s="18">
        <v>62245242</v>
      </c>
      <c r="C15" s="18">
        <v>0</v>
      </c>
      <c r="D15" s="58">
        <v>57183938</v>
      </c>
      <c r="E15" s="59">
        <v>64947103</v>
      </c>
      <c r="F15" s="59">
        <v>531299</v>
      </c>
      <c r="G15" s="59">
        <v>7241708</v>
      </c>
      <c r="H15" s="59">
        <v>7036757</v>
      </c>
      <c r="I15" s="59">
        <v>14809764</v>
      </c>
      <c r="J15" s="59">
        <v>1388266</v>
      </c>
      <c r="K15" s="59">
        <v>714265</v>
      </c>
      <c r="L15" s="59">
        <v>119872436</v>
      </c>
      <c r="M15" s="59">
        <v>121974967</v>
      </c>
      <c r="N15" s="59">
        <v>3699877</v>
      </c>
      <c r="O15" s="59">
        <v>146802</v>
      </c>
      <c r="P15" s="59">
        <v>769822</v>
      </c>
      <c r="Q15" s="59">
        <v>4616501</v>
      </c>
      <c r="R15" s="59">
        <v>1935305</v>
      </c>
      <c r="S15" s="59">
        <v>648137</v>
      </c>
      <c r="T15" s="59">
        <v>601125</v>
      </c>
      <c r="U15" s="59">
        <v>3184567</v>
      </c>
      <c r="V15" s="59">
        <v>144585799</v>
      </c>
      <c r="W15" s="59">
        <v>57183938</v>
      </c>
      <c r="X15" s="59">
        <v>87401861</v>
      </c>
      <c r="Y15" s="60">
        <v>152.84</v>
      </c>
      <c r="Z15" s="61">
        <v>64947103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149505151</v>
      </c>
      <c r="C17" s="18">
        <v>0</v>
      </c>
      <c r="D17" s="58">
        <v>98238830</v>
      </c>
      <c r="E17" s="59">
        <v>100193448</v>
      </c>
      <c r="F17" s="59">
        <v>3315635</v>
      </c>
      <c r="G17" s="59">
        <v>35171512</v>
      </c>
      <c r="H17" s="59">
        <v>8995567</v>
      </c>
      <c r="I17" s="59">
        <v>47482714</v>
      </c>
      <c r="J17" s="59">
        <v>12514563</v>
      </c>
      <c r="K17" s="59">
        <v>18123142</v>
      </c>
      <c r="L17" s="59">
        <v>12777485</v>
      </c>
      <c r="M17" s="59">
        <v>43415190</v>
      </c>
      <c r="N17" s="59">
        <v>7275162</v>
      </c>
      <c r="O17" s="59">
        <v>15563735</v>
      </c>
      <c r="P17" s="59">
        <v>14996451</v>
      </c>
      <c r="Q17" s="59">
        <v>37835348</v>
      </c>
      <c r="R17" s="59">
        <v>34279330</v>
      </c>
      <c r="S17" s="59">
        <v>49259997</v>
      </c>
      <c r="T17" s="59">
        <v>82712909</v>
      </c>
      <c r="U17" s="59">
        <v>166252236</v>
      </c>
      <c r="V17" s="59">
        <v>294985488</v>
      </c>
      <c r="W17" s="59">
        <v>98238833</v>
      </c>
      <c r="X17" s="59">
        <v>196746655</v>
      </c>
      <c r="Y17" s="60">
        <v>200.27</v>
      </c>
      <c r="Z17" s="61">
        <v>100193448</v>
      </c>
    </row>
    <row r="18" spans="1:26" ht="13.5">
      <c r="A18" s="69" t="s">
        <v>42</v>
      </c>
      <c r="B18" s="70">
        <f>SUM(B11:B17)</f>
        <v>368157105</v>
      </c>
      <c r="C18" s="70">
        <f>SUM(C11:C17)</f>
        <v>0</v>
      </c>
      <c r="D18" s="71">
        <f aca="true" t="shared" si="1" ref="D18:Z18">SUM(D11:D17)</f>
        <v>307425180</v>
      </c>
      <c r="E18" s="72">
        <f t="shared" si="1"/>
        <v>336123941</v>
      </c>
      <c r="F18" s="72">
        <f t="shared" si="1"/>
        <v>11763738</v>
      </c>
      <c r="G18" s="72">
        <f t="shared" si="1"/>
        <v>50934363</v>
      </c>
      <c r="H18" s="72">
        <f t="shared" si="1"/>
        <v>23968548</v>
      </c>
      <c r="I18" s="72">
        <f t="shared" si="1"/>
        <v>86666649</v>
      </c>
      <c r="J18" s="72">
        <f t="shared" si="1"/>
        <v>21554904</v>
      </c>
      <c r="K18" s="72">
        <f t="shared" si="1"/>
        <v>27018183</v>
      </c>
      <c r="L18" s="72">
        <f t="shared" si="1"/>
        <v>140676389</v>
      </c>
      <c r="M18" s="72">
        <f t="shared" si="1"/>
        <v>189249476</v>
      </c>
      <c r="N18" s="72">
        <f t="shared" si="1"/>
        <v>19198078</v>
      </c>
      <c r="O18" s="72">
        <f t="shared" si="1"/>
        <v>26023641</v>
      </c>
      <c r="P18" s="72">
        <f t="shared" si="1"/>
        <v>25490340</v>
      </c>
      <c r="Q18" s="72">
        <f t="shared" si="1"/>
        <v>70712059</v>
      </c>
      <c r="R18" s="72">
        <f t="shared" si="1"/>
        <v>44125956</v>
      </c>
      <c r="S18" s="72">
        <f t="shared" si="1"/>
        <v>66253685</v>
      </c>
      <c r="T18" s="72">
        <f t="shared" si="1"/>
        <v>159707111</v>
      </c>
      <c r="U18" s="72">
        <f t="shared" si="1"/>
        <v>270086752</v>
      </c>
      <c r="V18" s="72">
        <f t="shared" si="1"/>
        <v>616714936</v>
      </c>
      <c r="W18" s="72">
        <f t="shared" si="1"/>
        <v>307425183</v>
      </c>
      <c r="X18" s="72">
        <f t="shared" si="1"/>
        <v>309289753</v>
      </c>
      <c r="Y18" s="66">
        <f>+IF(W18&lt;&gt;0,(X18/W18)*100,0)</f>
        <v>100.60651179640023</v>
      </c>
      <c r="Z18" s="73">
        <f t="shared" si="1"/>
        <v>336123941</v>
      </c>
    </row>
    <row r="19" spans="1:26" ht="13.5">
      <c r="A19" s="69" t="s">
        <v>43</v>
      </c>
      <c r="B19" s="74">
        <f>+B10-B18</f>
        <v>-101164256</v>
      </c>
      <c r="C19" s="74">
        <f>+C10-C18</f>
        <v>0</v>
      </c>
      <c r="D19" s="75">
        <f aca="true" t="shared" si="2" ref="D19:Z19">+D10-D18</f>
        <v>380088</v>
      </c>
      <c r="E19" s="76">
        <f t="shared" si="2"/>
        <v>-43036238</v>
      </c>
      <c r="F19" s="76">
        <f t="shared" si="2"/>
        <v>41096092</v>
      </c>
      <c r="G19" s="76">
        <f t="shared" si="2"/>
        <v>-32922005</v>
      </c>
      <c r="H19" s="76">
        <f t="shared" si="2"/>
        <v>-5202052</v>
      </c>
      <c r="I19" s="76">
        <f t="shared" si="2"/>
        <v>2972035</v>
      </c>
      <c r="J19" s="76">
        <f t="shared" si="2"/>
        <v>-2265862</v>
      </c>
      <c r="K19" s="76">
        <f t="shared" si="2"/>
        <v>19130200</v>
      </c>
      <c r="L19" s="76">
        <f t="shared" si="2"/>
        <v>-122801647</v>
      </c>
      <c r="M19" s="76">
        <f t="shared" si="2"/>
        <v>-105937309</v>
      </c>
      <c r="N19" s="76">
        <f t="shared" si="2"/>
        <v>-173104</v>
      </c>
      <c r="O19" s="76">
        <f t="shared" si="2"/>
        <v>-5473383</v>
      </c>
      <c r="P19" s="76">
        <f t="shared" si="2"/>
        <v>-3804910</v>
      </c>
      <c r="Q19" s="76">
        <f t="shared" si="2"/>
        <v>-9451397</v>
      </c>
      <c r="R19" s="76">
        <f t="shared" si="2"/>
        <v>-23944904</v>
      </c>
      <c r="S19" s="76">
        <f t="shared" si="2"/>
        <v>-24192319</v>
      </c>
      <c r="T19" s="76">
        <f t="shared" si="2"/>
        <v>-113812494</v>
      </c>
      <c r="U19" s="76">
        <f t="shared" si="2"/>
        <v>-161949717</v>
      </c>
      <c r="V19" s="76">
        <f t="shared" si="2"/>
        <v>-274366388</v>
      </c>
      <c r="W19" s="76">
        <f>IF(E10=E18,0,W10-W18)</f>
        <v>380084</v>
      </c>
      <c r="X19" s="76">
        <f t="shared" si="2"/>
        <v>-274746472</v>
      </c>
      <c r="Y19" s="77">
        <f>+IF(W19&lt;&gt;0,(X19/W19)*100,0)</f>
        <v>-72285.7242083329</v>
      </c>
      <c r="Z19" s="78">
        <f t="shared" si="2"/>
        <v>-43036238</v>
      </c>
    </row>
    <row r="20" spans="1:26" ht="13.5">
      <c r="A20" s="57" t="s">
        <v>44</v>
      </c>
      <c r="B20" s="18">
        <v>59864687</v>
      </c>
      <c r="C20" s="18">
        <v>0</v>
      </c>
      <c r="D20" s="58">
        <v>64218001</v>
      </c>
      <c r="E20" s="59">
        <v>64218000</v>
      </c>
      <c r="F20" s="59">
        <v>11391000</v>
      </c>
      <c r="G20" s="59">
        <v>0</v>
      </c>
      <c r="H20" s="59">
        <v>0</v>
      </c>
      <c r="I20" s="59">
        <v>11391000</v>
      </c>
      <c r="J20" s="59">
        <v>0</v>
      </c>
      <c r="K20" s="59">
        <v>0</v>
      </c>
      <c r="L20" s="59">
        <v>8402000</v>
      </c>
      <c r="M20" s="59">
        <v>8402000</v>
      </c>
      <c r="N20" s="59">
        <v>0</v>
      </c>
      <c r="O20" s="59">
        <v>0</v>
      </c>
      <c r="P20" s="59">
        <v>26689000</v>
      </c>
      <c r="Q20" s="59">
        <v>26689000</v>
      </c>
      <c r="R20" s="59">
        <v>0</v>
      </c>
      <c r="S20" s="59">
        <v>5640496</v>
      </c>
      <c r="T20" s="59">
        <v>0</v>
      </c>
      <c r="U20" s="59">
        <v>5640496</v>
      </c>
      <c r="V20" s="59">
        <v>52122496</v>
      </c>
      <c r="W20" s="59">
        <v>64218000</v>
      </c>
      <c r="X20" s="59">
        <v>-12095504</v>
      </c>
      <c r="Y20" s="60">
        <v>-18.84</v>
      </c>
      <c r="Z20" s="61">
        <v>64218000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-41299569</v>
      </c>
      <c r="C22" s="85">
        <f>SUM(C19:C21)</f>
        <v>0</v>
      </c>
      <c r="D22" s="86">
        <f aca="true" t="shared" si="3" ref="D22:Z22">SUM(D19:D21)</f>
        <v>64598089</v>
      </c>
      <c r="E22" s="87">
        <f t="shared" si="3"/>
        <v>21181762</v>
      </c>
      <c r="F22" s="87">
        <f t="shared" si="3"/>
        <v>52487092</v>
      </c>
      <c r="G22" s="87">
        <f t="shared" si="3"/>
        <v>-32922005</v>
      </c>
      <c r="H22" s="87">
        <f t="shared" si="3"/>
        <v>-5202052</v>
      </c>
      <c r="I22" s="87">
        <f t="shared" si="3"/>
        <v>14363035</v>
      </c>
      <c r="J22" s="87">
        <f t="shared" si="3"/>
        <v>-2265862</v>
      </c>
      <c r="K22" s="87">
        <f t="shared" si="3"/>
        <v>19130200</v>
      </c>
      <c r="L22" s="87">
        <f t="shared" si="3"/>
        <v>-114399647</v>
      </c>
      <c r="M22" s="87">
        <f t="shared" si="3"/>
        <v>-97535309</v>
      </c>
      <c r="N22" s="87">
        <f t="shared" si="3"/>
        <v>-173104</v>
      </c>
      <c r="O22" s="87">
        <f t="shared" si="3"/>
        <v>-5473383</v>
      </c>
      <c r="P22" s="87">
        <f t="shared" si="3"/>
        <v>22884090</v>
      </c>
      <c r="Q22" s="87">
        <f t="shared" si="3"/>
        <v>17237603</v>
      </c>
      <c r="R22" s="87">
        <f t="shared" si="3"/>
        <v>-23944904</v>
      </c>
      <c r="S22" s="87">
        <f t="shared" si="3"/>
        <v>-18551823</v>
      </c>
      <c r="T22" s="87">
        <f t="shared" si="3"/>
        <v>-113812494</v>
      </c>
      <c r="U22" s="87">
        <f t="shared" si="3"/>
        <v>-156309221</v>
      </c>
      <c r="V22" s="87">
        <f t="shared" si="3"/>
        <v>-222243892</v>
      </c>
      <c r="W22" s="87">
        <f t="shared" si="3"/>
        <v>64598084</v>
      </c>
      <c r="X22" s="87">
        <f t="shared" si="3"/>
        <v>-286841976</v>
      </c>
      <c r="Y22" s="88">
        <f>+IF(W22&lt;&gt;0,(X22/W22)*100,0)</f>
        <v>-444.04099663389394</v>
      </c>
      <c r="Z22" s="89">
        <f t="shared" si="3"/>
        <v>21181762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-41299569</v>
      </c>
      <c r="C24" s="74">
        <f>SUM(C22:C23)</f>
        <v>0</v>
      </c>
      <c r="D24" s="75">
        <f aca="true" t="shared" si="4" ref="D24:Z24">SUM(D22:D23)</f>
        <v>64598089</v>
      </c>
      <c r="E24" s="76">
        <f t="shared" si="4"/>
        <v>21181762</v>
      </c>
      <c r="F24" s="76">
        <f t="shared" si="4"/>
        <v>52487092</v>
      </c>
      <c r="G24" s="76">
        <f t="shared" si="4"/>
        <v>-32922005</v>
      </c>
      <c r="H24" s="76">
        <f t="shared" si="4"/>
        <v>-5202052</v>
      </c>
      <c r="I24" s="76">
        <f t="shared" si="4"/>
        <v>14363035</v>
      </c>
      <c r="J24" s="76">
        <f t="shared" si="4"/>
        <v>-2265862</v>
      </c>
      <c r="K24" s="76">
        <f t="shared" si="4"/>
        <v>19130200</v>
      </c>
      <c r="L24" s="76">
        <f t="shared" si="4"/>
        <v>-114399647</v>
      </c>
      <c r="M24" s="76">
        <f t="shared" si="4"/>
        <v>-97535309</v>
      </c>
      <c r="N24" s="76">
        <f t="shared" si="4"/>
        <v>-173104</v>
      </c>
      <c r="O24" s="76">
        <f t="shared" si="4"/>
        <v>-5473383</v>
      </c>
      <c r="P24" s="76">
        <f t="shared" si="4"/>
        <v>22884090</v>
      </c>
      <c r="Q24" s="76">
        <f t="shared" si="4"/>
        <v>17237603</v>
      </c>
      <c r="R24" s="76">
        <f t="shared" si="4"/>
        <v>-23944904</v>
      </c>
      <c r="S24" s="76">
        <f t="shared" si="4"/>
        <v>-18551823</v>
      </c>
      <c r="T24" s="76">
        <f t="shared" si="4"/>
        <v>-113812494</v>
      </c>
      <c r="U24" s="76">
        <f t="shared" si="4"/>
        <v>-156309221</v>
      </c>
      <c r="V24" s="76">
        <f t="shared" si="4"/>
        <v>-222243892</v>
      </c>
      <c r="W24" s="76">
        <f t="shared" si="4"/>
        <v>64598084</v>
      </c>
      <c r="X24" s="76">
        <f t="shared" si="4"/>
        <v>-286841976</v>
      </c>
      <c r="Y24" s="77">
        <f>+IF(W24&lt;&gt;0,(X24/W24)*100,0)</f>
        <v>-444.04099663389394</v>
      </c>
      <c r="Z24" s="78">
        <f t="shared" si="4"/>
        <v>21181762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59576592</v>
      </c>
      <c r="C27" s="21">
        <v>0</v>
      </c>
      <c r="D27" s="98">
        <v>64218001</v>
      </c>
      <c r="E27" s="99">
        <v>64218001</v>
      </c>
      <c r="F27" s="99">
        <v>4005896</v>
      </c>
      <c r="G27" s="99">
        <v>2265771</v>
      </c>
      <c r="H27" s="99">
        <v>1147002</v>
      </c>
      <c r="I27" s="99">
        <v>7418669</v>
      </c>
      <c r="J27" s="99">
        <v>1844227</v>
      </c>
      <c r="K27" s="99">
        <v>2135047</v>
      </c>
      <c r="L27" s="99">
        <v>3607840</v>
      </c>
      <c r="M27" s="99">
        <v>7587114</v>
      </c>
      <c r="N27" s="99">
        <v>923216</v>
      </c>
      <c r="O27" s="99">
        <v>420208</v>
      </c>
      <c r="P27" s="99">
        <v>3086638</v>
      </c>
      <c r="Q27" s="99">
        <v>4430062</v>
      </c>
      <c r="R27" s="99">
        <v>3335875</v>
      </c>
      <c r="S27" s="99">
        <v>4018719</v>
      </c>
      <c r="T27" s="99">
        <v>1744315</v>
      </c>
      <c r="U27" s="99">
        <v>9098909</v>
      </c>
      <c r="V27" s="99">
        <v>28534754</v>
      </c>
      <c r="W27" s="99">
        <v>64218001</v>
      </c>
      <c r="X27" s="99">
        <v>-35683247</v>
      </c>
      <c r="Y27" s="100">
        <v>-55.57</v>
      </c>
      <c r="Z27" s="101">
        <v>64218001</v>
      </c>
    </row>
    <row r="28" spans="1:26" ht="13.5">
      <c r="A28" s="102" t="s">
        <v>44</v>
      </c>
      <c r="B28" s="18">
        <v>58035212</v>
      </c>
      <c r="C28" s="18">
        <v>0</v>
      </c>
      <c r="D28" s="58">
        <v>64218001</v>
      </c>
      <c r="E28" s="59">
        <v>64218001</v>
      </c>
      <c r="F28" s="59">
        <v>3816068</v>
      </c>
      <c r="G28" s="59">
        <v>2044538</v>
      </c>
      <c r="H28" s="59">
        <v>1134210</v>
      </c>
      <c r="I28" s="59">
        <v>6994816</v>
      </c>
      <c r="J28" s="59">
        <v>1713429</v>
      </c>
      <c r="K28" s="59">
        <v>2132929</v>
      </c>
      <c r="L28" s="59">
        <v>2933549</v>
      </c>
      <c r="M28" s="59">
        <v>6779907</v>
      </c>
      <c r="N28" s="59">
        <v>837403</v>
      </c>
      <c r="O28" s="59">
        <v>420208</v>
      </c>
      <c r="P28" s="59">
        <v>2917147</v>
      </c>
      <c r="Q28" s="59">
        <v>4174758</v>
      </c>
      <c r="R28" s="59">
        <v>3159675</v>
      </c>
      <c r="S28" s="59">
        <v>3621596</v>
      </c>
      <c r="T28" s="59">
        <v>1684522</v>
      </c>
      <c r="U28" s="59">
        <v>8465793</v>
      </c>
      <c r="V28" s="59">
        <v>26415274</v>
      </c>
      <c r="W28" s="59">
        <v>64218001</v>
      </c>
      <c r="X28" s="59">
        <v>-37802727</v>
      </c>
      <c r="Y28" s="60">
        <v>-58.87</v>
      </c>
      <c r="Z28" s="61">
        <v>64218001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1541380</v>
      </c>
      <c r="C31" s="18">
        <v>0</v>
      </c>
      <c r="D31" s="58">
        <v>0</v>
      </c>
      <c r="E31" s="59">
        <v>0</v>
      </c>
      <c r="F31" s="59">
        <v>189828</v>
      </c>
      <c r="G31" s="59">
        <v>221233</v>
      </c>
      <c r="H31" s="59">
        <v>12792</v>
      </c>
      <c r="I31" s="59">
        <v>423853</v>
      </c>
      <c r="J31" s="59">
        <v>130798</v>
      </c>
      <c r="K31" s="59">
        <v>2118</v>
      </c>
      <c r="L31" s="59">
        <v>674291</v>
      </c>
      <c r="M31" s="59">
        <v>807207</v>
      </c>
      <c r="N31" s="59">
        <v>85813</v>
      </c>
      <c r="O31" s="59">
        <v>0</v>
      </c>
      <c r="P31" s="59">
        <v>169491</v>
      </c>
      <c r="Q31" s="59">
        <v>255304</v>
      </c>
      <c r="R31" s="59">
        <v>176200</v>
      </c>
      <c r="S31" s="59">
        <v>397123</v>
      </c>
      <c r="T31" s="59">
        <v>59793</v>
      </c>
      <c r="U31" s="59">
        <v>633116</v>
      </c>
      <c r="V31" s="59">
        <v>2119480</v>
      </c>
      <c r="W31" s="59"/>
      <c r="X31" s="59">
        <v>2119480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59576592</v>
      </c>
      <c r="C32" s="21">
        <f>SUM(C28:C31)</f>
        <v>0</v>
      </c>
      <c r="D32" s="98">
        <f aca="true" t="shared" si="5" ref="D32:Z32">SUM(D28:D31)</f>
        <v>64218001</v>
      </c>
      <c r="E32" s="99">
        <f t="shared" si="5"/>
        <v>64218001</v>
      </c>
      <c r="F32" s="99">
        <f t="shared" si="5"/>
        <v>4005896</v>
      </c>
      <c r="G32" s="99">
        <f t="shared" si="5"/>
        <v>2265771</v>
      </c>
      <c r="H32" s="99">
        <f t="shared" si="5"/>
        <v>1147002</v>
      </c>
      <c r="I32" s="99">
        <f t="shared" si="5"/>
        <v>7418669</v>
      </c>
      <c r="J32" s="99">
        <f t="shared" si="5"/>
        <v>1844227</v>
      </c>
      <c r="K32" s="99">
        <f t="shared" si="5"/>
        <v>2135047</v>
      </c>
      <c r="L32" s="99">
        <f t="shared" si="5"/>
        <v>3607840</v>
      </c>
      <c r="M32" s="99">
        <f t="shared" si="5"/>
        <v>7587114</v>
      </c>
      <c r="N32" s="99">
        <f t="shared" si="5"/>
        <v>923216</v>
      </c>
      <c r="O32" s="99">
        <f t="shared" si="5"/>
        <v>420208</v>
      </c>
      <c r="P32" s="99">
        <f t="shared" si="5"/>
        <v>3086638</v>
      </c>
      <c r="Q32" s="99">
        <f t="shared" si="5"/>
        <v>4430062</v>
      </c>
      <c r="R32" s="99">
        <f t="shared" si="5"/>
        <v>3335875</v>
      </c>
      <c r="S32" s="99">
        <f t="shared" si="5"/>
        <v>4018719</v>
      </c>
      <c r="T32" s="99">
        <f t="shared" si="5"/>
        <v>1744315</v>
      </c>
      <c r="U32" s="99">
        <f t="shared" si="5"/>
        <v>9098909</v>
      </c>
      <c r="V32" s="99">
        <f t="shared" si="5"/>
        <v>28534754</v>
      </c>
      <c r="W32" s="99">
        <f t="shared" si="5"/>
        <v>64218001</v>
      </c>
      <c r="X32" s="99">
        <f t="shared" si="5"/>
        <v>-35683247</v>
      </c>
      <c r="Y32" s="100">
        <f>+IF(W32&lt;&gt;0,(X32/W32)*100,0)</f>
        <v>-55.565801557728335</v>
      </c>
      <c r="Z32" s="101">
        <f t="shared" si="5"/>
        <v>64218001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25304023</v>
      </c>
      <c r="C35" s="18">
        <v>0</v>
      </c>
      <c r="D35" s="58">
        <v>80044152</v>
      </c>
      <c r="E35" s="59">
        <v>362149435</v>
      </c>
      <c r="F35" s="59">
        <v>482155994</v>
      </c>
      <c r="G35" s="59">
        <v>88700892</v>
      </c>
      <c r="H35" s="59">
        <v>94675349</v>
      </c>
      <c r="I35" s="59">
        <v>94675349</v>
      </c>
      <c r="J35" s="59">
        <v>384419495</v>
      </c>
      <c r="K35" s="59">
        <v>406871194</v>
      </c>
      <c r="L35" s="59">
        <v>402489793</v>
      </c>
      <c r="M35" s="59">
        <v>402489793</v>
      </c>
      <c r="N35" s="59">
        <v>369201944</v>
      </c>
      <c r="O35" s="59">
        <v>361703313</v>
      </c>
      <c r="P35" s="59">
        <v>394214966</v>
      </c>
      <c r="Q35" s="59">
        <v>394214966</v>
      </c>
      <c r="R35" s="59">
        <v>399255692</v>
      </c>
      <c r="S35" s="59">
        <v>446165391</v>
      </c>
      <c r="T35" s="59">
        <v>426660269</v>
      </c>
      <c r="U35" s="59">
        <v>426660269</v>
      </c>
      <c r="V35" s="59">
        <v>426660269</v>
      </c>
      <c r="W35" s="59">
        <v>362149435</v>
      </c>
      <c r="X35" s="59">
        <v>64510834</v>
      </c>
      <c r="Y35" s="60">
        <v>17.81</v>
      </c>
      <c r="Z35" s="61">
        <v>362149435</v>
      </c>
    </row>
    <row r="36" spans="1:26" ht="13.5">
      <c r="A36" s="57" t="s">
        <v>53</v>
      </c>
      <c r="B36" s="18">
        <v>1026074097</v>
      </c>
      <c r="C36" s="18">
        <v>0</v>
      </c>
      <c r="D36" s="58">
        <v>611762920</v>
      </c>
      <c r="E36" s="59">
        <v>1026809022</v>
      </c>
      <c r="F36" s="59">
        <v>553271777</v>
      </c>
      <c r="G36" s="59">
        <v>453401938</v>
      </c>
      <c r="H36" s="59">
        <v>453401938</v>
      </c>
      <c r="I36" s="59">
        <v>453401938</v>
      </c>
      <c r="J36" s="59">
        <v>1015893250</v>
      </c>
      <c r="K36" s="59">
        <v>1015893250</v>
      </c>
      <c r="L36" s="59">
        <v>1015893250</v>
      </c>
      <c r="M36" s="59">
        <v>1015893250</v>
      </c>
      <c r="N36" s="59">
        <v>1021231745</v>
      </c>
      <c r="O36" s="59">
        <v>1027941638</v>
      </c>
      <c r="P36" s="59">
        <v>1021231745</v>
      </c>
      <c r="Q36" s="59">
        <v>1021231745</v>
      </c>
      <c r="R36" s="59">
        <v>1021231745</v>
      </c>
      <c r="S36" s="59">
        <v>1019467821</v>
      </c>
      <c r="T36" s="59">
        <v>1019467821</v>
      </c>
      <c r="U36" s="59">
        <v>1019467821</v>
      </c>
      <c r="V36" s="59">
        <v>1019467821</v>
      </c>
      <c r="W36" s="59">
        <v>1026809022</v>
      </c>
      <c r="X36" s="59">
        <v>-7341201</v>
      </c>
      <c r="Y36" s="60">
        <v>-0.71</v>
      </c>
      <c r="Z36" s="61">
        <v>1026809022</v>
      </c>
    </row>
    <row r="37" spans="1:26" ht="13.5">
      <c r="A37" s="57" t="s">
        <v>54</v>
      </c>
      <c r="B37" s="18">
        <v>181295443</v>
      </c>
      <c r="C37" s="18">
        <v>0</v>
      </c>
      <c r="D37" s="58">
        <v>140468404</v>
      </c>
      <c r="E37" s="59">
        <v>166484173</v>
      </c>
      <c r="F37" s="59">
        <v>157811896</v>
      </c>
      <c r="G37" s="59">
        <v>29910173</v>
      </c>
      <c r="H37" s="59">
        <v>27741777</v>
      </c>
      <c r="I37" s="59">
        <v>27741777</v>
      </c>
      <c r="J37" s="59">
        <v>164863906</v>
      </c>
      <c r="K37" s="59">
        <v>175282202</v>
      </c>
      <c r="L37" s="59">
        <v>163642101</v>
      </c>
      <c r="M37" s="59">
        <v>163642101</v>
      </c>
      <c r="N37" s="59">
        <v>160839000</v>
      </c>
      <c r="O37" s="59">
        <v>179479624</v>
      </c>
      <c r="P37" s="59">
        <v>170668833</v>
      </c>
      <c r="Q37" s="59">
        <v>170668833</v>
      </c>
      <c r="R37" s="59">
        <v>195788354</v>
      </c>
      <c r="S37" s="59">
        <v>201383437</v>
      </c>
      <c r="T37" s="59">
        <v>223416854</v>
      </c>
      <c r="U37" s="59">
        <v>223416854</v>
      </c>
      <c r="V37" s="59">
        <v>223416854</v>
      </c>
      <c r="W37" s="59">
        <v>166484173</v>
      </c>
      <c r="X37" s="59">
        <v>56932681</v>
      </c>
      <c r="Y37" s="60">
        <v>34.2</v>
      </c>
      <c r="Z37" s="61">
        <v>166484173</v>
      </c>
    </row>
    <row r="38" spans="1:26" ht="13.5">
      <c r="A38" s="57" t="s">
        <v>55</v>
      </c>
      <c r="B38" s="18">
        <v>27415767</v>
      </c>
      <c r="C38" s="18">
        <v>0</v>
      </c>
      <c r="D38" s="58">
        <v>23574036</v>
      </c>
      <c r="E38" s="59">
        <v>309250281</v>
      </c>
      <c r="F38" s="59">
        <v>253301389</v>
      </c>
      <c r="G38" s="59">
        <v>57319567</v>
      </c>
      <c r="H38" s="59">
        <v>57095608</v>
      </c>
      <c r="I38" s="59">
        <v>57095608</v>
      </c>
      <c r="J38" s="59">
        <v>309356625</v>
      </c>
      <c r="K38" s="59">
        <v>309356625</v>
      </c>
      <c r="L38" s="59">
        <v>309250281</v>
      </c>
      <c r="M38" s="59">
        <v>309250281</v>
      </c>
      <c r="N38" s="59">
        <v>308913178</v>
      </c>
      <c r="O38" s="59">
        <v>308913178</v>
      </c>
      <c r="P38" s="59">
        <v>308913178</v>
      </c>
      <c r="Q38" s="59">
        <v>308913178</v>
      </c>
      <c r="R38" s="59">
        <v>347778369</v>
      </c>
      <c r="S38" s="59">
        <v>347778369</v>
      </c>
      <c r="T38" s="59">
        <v>346952369</v>
      </c>
      <c r="U38" s="59">
        <v>346952369</v>
      </c>
      <c r="V38" s="59">
        <v>346952369</v>
      </c>
      <c r="W38" s="59">
        <v>309250281</v>
      </c>
      <c r="X38" s="59">
        <v>37702088</v>
      </c>
      <c r="Y38" s="60">
        <v>12.19</v>
      </c>
      <c r="Z38" s="61">
        <v>309250281</v>
      </c>
    </row>
    <row r="39" spans="1:26" ht="13.5">
      <c r="A39" s="57" t="s">
        <v>56</v>
      </c>
      <c r="B39" s="18">
        <v>842666910</v>
      </c>
      <c r="C39" s="18">
        <v>0</v>
      </c>
      <c r="D39" s="58">
        <v>527764633</v>
      </c>
      <c r="E39" s="59">
        <v>913224002</v>
      </c>
      <c r="F39" s="59">
        <v>624314486</v>
      </c>
      <c r="G39" s="59">
        <v>454873090</v>
      </c>
      <c r="H39" s="59">
        <v>463239902</v>
      </c>
      <c r="I39" s="59">
        <v>463239902</v>
      </c>
      <c r="J39" s="59">
        <v>926092214</v>
      </c>
      <c r="K39" s="59">
        <v>938125617</v>
      </c>
      <c r="L39" s="59">
        <v>945490661</v>
      </c>
      <c r="M39" s="59">
        <v>945490661</v>
      </c>
      <c r="N39" s="59">
        <v>920681511</v>
      </c>
      <c r="O39" s="59">
        <v>901252149</v>
      </c>
      <c r="P39" s="59">
        <v>935864700</v>
      </c>
      <c r="Q39" s="59">
        <v>935864700</v>
      </c>
      <c r="R39" s="59">
        <v>876920714</v>
      </c>
      <c r="S39" s="59">
        <v>916471406</v>
      </c>
      <c r="T39" s="59">
        <v>875758867</v>
      </c>
      <c r="U39" s="59">
        <v>875758867</v>
      </c>
      <c r="V39" s="59">
        <v>875758867</v>
      </c>
      <c r="W39" s="59">
        <v>913224002</v>
      </c>
      <c r="X39" s="59">
        <v>-37465135</v>
      </c>
      <c r="Y39" s="60">
        <v>-4.1</v>
      </c>
      <c r="Z39" s="61">
        <v>913224002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60900965</v>
      </c>
      <c r="C42" s="18">
        <v>0</v>
      </c>
      <c r="D42" s="58">
        <v>35224481</v>
      </c>
      <c r="E42" s="59">
        <v>192917739</v>
      </c>
      <c r="F42" s="59">
        <v>39282403</v>
      </c>
      <c r="G42" s="59">
        <v>-7257701</v>
      </c>
      <c r="H42" s="59">
        <v>-24378091</v>
      </c>
      <c r="I42" s="59">
        <v>7646611</v>
      </c>
      <c r="J42" s="59">
        <v>-5328497</v>
      </c>
      <c r="K42" s="59">
        <v>-3201271</v>
      </c>
      <c r="L42" s="59">
        <v>16120702</v>
      </c>
      <c r="M42" s="59">
        <v>7590934</v>
      </c>
      <c r="N42" s="59">
        <v>-8683095</v>
      </c>
      <c r="O42" s="59">
        <v>-3964537</v>
      </c>
      <c r="P42" s="59">
        <v>16519152</v>
      </c>
      <c r="Q42" s="59">
        <v>3871520</v>
      </c>
      <c r="R42" s="59">
        <v>-6048776</v>
      </c>
      <c r="S42" s="59">
        <v>4058758</v>
      </c>
      <c r="T42" s="59">
        <v>-2016157</v>
      </c>
      <c r="U42" s="59">
        <v>-4006175</v>
      </c>
      <c r="V42" s="59">
        <v>15102890</v>
      </c>
      <c r="W42" s="59">
        <v>192917739</v>
      </c>
      <c r="X42" s="59">
        <v>-177814849</v>
      </c>
      <c r="Y42" s="60">
        <v>-92.17</v>
      </c>
      <c r="Z42" s="61">
        <v>192917739</v>
      </c>
    </row>
    <row r="43" spans="1:26" ht="13.5">
      <c r="A43" s="57" t="s">
        <v>59</v>
      </c>
      <c r="B43" s="18">
        <v>-59271489</v>
      </c>
      <c r="C43" s="18">
        <v>0</v>
      </c>
      <c r="D43" s="58">
        <v>-64218000</v>
      </c>
      <c r="E43" s="59">
        <v>-64218000</v>
      </c>
      <c r="F43" s="59">
        <v>-29983176</v>
      </c>
      <c r="G43" s="59">
        <v>22086566</v>
      </c>
      <c r="H43" s="59">
        <v>-3034396</v>
      </c>
      <c r="I43" s="59">
        <v>-10931006</v>
      </c>
      <c r="J43" s="59">
        <v>-2405834</v>
      </c>
      <c r="K43" s="59">
        <v>-5191158</v>
      </c>
      <c r="L43" s="59">
        <v>-10398237</v>
      </c>
      <c r="M43" s="59">
        <v>-17995229</v>
      </c>
      <c r="N43" s="59">
        <v>-2670306</v>
      </c>
      <c r="O43" s="59">
        <v>-736495</v>
      </c>
      <c r="P43" s="59">
        <v>-8763393</v>
      </c>
      <c r="Q43" s="59">
        <v>-12170194</v>
      </c>
      <c r="R43" s="59">
        <v>-2925297</v>
      </c>
      <c r="S43" s="59">
        <v>-9624719</v>
      </c>
      <c r="T43" s="59">
        <v>-1833693</v>
      </c>
      <c r="U43" s="59">
        <v>-14383709</v>
      </c>
      <c r="V43" s="59">
        <v>-55480138</v>
      </c>
      <c r="W43" s="59">
        <v>-64218000</v>
      </c>
      <c r="X43" s="59">
        <v>8737862</v>
      </c>
      <c r="Y43" s="60">
        <v>-13.61</v>
      </c>
      <c r="Z43" s="61">
        <v>-64218000</v>
      </c>
    </row>
    <row r="44" spans="1:26" ht="13.5">
      <c r="A44" s="57" t="s">
        <v>60</v>
      </c>
      <c r="B44" s="18">
        <v>-812885</v>
      </c>
      <c r="C44" s="18">
        <v>0</v>
      </c>
      <c r="D44" s="58">
        <v>-8489508</v>
      </c>
      <c r="E44" s="59">
        <v>-8504369</v>
      </c>
      <c r="F44" s="59">
        <v>8472</v>
      </c>
      <c r="G44" s="59">
        <v>16098</v>
      </c>
      <c r="H44" s="59">
        <v>14398</v>
      </c>
      <c r="I44" s="59">
        <v>38968</v>
      </c>
      <c r="J44" s="59">
        <v>10168</v>
      </c>
      <c r="K44" s="59">
        <v>8894</v>
      </c>
      <c r="L44" s="59">
        <v>8101</v>
      </c>
      <c r="M44" s="59">
        <v>27163</v>
      </c>
      <c r="N44" s="59">
        <v>13981</v>
      </c>
      <c r="O44" s="59">
        <v>11014</v>
      </c>
      <c r="P44" s="59">
        <v>5929</v>
      </c>
      <c r="Q44" s="59">
        <v>30924</v>
      </c>
      <c r="R44" s="59">
        <v>8470</v>
      </c>
      <c r="S44" s="59">
        <v>8894</v>
      </c>
      <c r="T44" s="59">
        <v>222</v>
      </c>
      <c r="U44" s="59">
        <v>17586</v>
      </c>
      <c r="V44" s="59">
        <v>114641</v>
      </c>
      <c r="W44" s="59">
        <v>-8504369</v>
      </c>
      <c r="X44" s="59">
        <v>8619010</v>
      </c>
      <c r="Y44" s="60">
        <v>-101.35</v>
      </c>
      <c r="Z44" s="61">
        <v>-8504369</v>
      </c>
    </row>
    <row r="45" spans="1:26" ht="13.5">
      <c r="A45" s="69" t="s">
        <v>61</v>
      </c>
      <c r="B45" s="21">
        <v>2527021</v>
      </c>
      <c r="C45" s="21">
        <v>0</v>
      </c>
      <c r="D45" s="98">
        <v>-30213742</v>
      </c>
      <c r="E45" s="99">
        <v>127464655</v>
      </c>
      <c r="F45" s="99">
        <v>16576984</v>
      </c>
      <c r="G45" s="99">
        <v>31421947</v>
      </c>
      <c r="H45" s="99">
        <v>4023858</v>
      </c>
      <c r="I45" s="99">
        <v>4023858</v>
      </c>
      <c r="J45" s="99">
        <v>-3700305</v>
      </c>
      <c r="K45" s="99">
        <v>-12083840</v>
      </c>
      <c r="L45" s="99">
        <v>-6353274</v>
      </c>
      <c r="M45" s="99">
        <v>-6353274</v>
      </c>
      <c r="N45" s="99">
        <v>-17692694</v>
      </c>
      <c r="O45" s="99">
        <v>-22382712</v>
      </c>
      <c r="P45" s="99">
        <v>-14621024</v>
      </c>
      <c r="Q45" s="99">
        <v>-17692694</v>
      </c>
      <c r="R45" s="99">
        <v>-23586627</v>
      </c>
      <c r="S45" s="99">
        <v>-29143694</v>
      </c>
      <c r="T45" s="99">
        <v>-32993322</v>
      </c>
      <c r="U45" s="99">
        <v>-32993322</v>
      </c>
      <c r="V45" s="99">
        <v>-32993322</v>
      </c>
      <c r="W45" s="99">
        <v>127464655</v>
      </c>
      <c r="X45" s="99">
        <v>-160457977</v>
      </c>
      <c r="Y45" s="100">
        <v>-125.88</v>
      </c>
      <c r="Z45" s="101">
        <v>127464655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15105980</v>
      </c>
      <c r="C49" s="51">
        <v>0</v>
      </c>
      <c r="D49" s="128">
        <v>9376870</v>
      </c>
      <c r="E49" s="53">
        <v>8832921</v>
      </c>
      <c r="F49" s="53">
        <v>0</v>
      </c>
      <c r="G49" s="53">
        <v>0</v>
      </c>
      <c r="H49" s="53">
        <v>0</v>
      </c>
      <c r="I49" s="53">
        <v>8523672</v>
      </c>
      <c r="J49" s="53">
        <v>0</v>
      </c>
      <c r="K49" s="53">
        <v>0</v>
      </c>
      <c r="L49" s="53">
        <v>0</v>
      </c>
      <c r="M49" s="53">
        <v>8438337</v>
      </c>
      <c r="N49" s="53">
        <v>0</v>
      </c>
      <c r="O49" s="53">
        <v>0</v>
      </c>
      <c r="P49" s="53">
        <v>0</v>
      </c>
      <c r="Q49" s="53">
        <v>323569493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373847273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25753878</v>
      </c>
      <c r="C51" s="51">
        <v>0</v>
      </c>
      <c r="D51" s="128">
        <v>6831644</v>
      </c>
      <c r="E51" s="53">
        <v>5074703</v>
      </c>
      <c r="F51" s="53">
        <v>0</v>
      </c>
      <c r="G51" s="53">
        <v>0</v>
      </c>
      <c r="H51" s="53">
        <v>0</v>
      </c>
      <c r="I51" s="53">
        <v>548487</v>
      </c>
      <c r="J51" s="53">
        <v>0</v>
      </c>
      <c r="K51" s="53">
        <v>0</v>
      </c>
      <c r="L51" s="53">
        <v>0</v>
      </c>
      <c r="M51" s="53">
        <v>132976813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171185525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50.6967253206382</v>
      </c>
      <c r="C58" s="5">
        <f>IF(C67=0,0,+(C76/C67)*100)</f>
        <v>0</v>
      </c>
      <c r="D58" s="6">
        <f aca="true" t="shared" si="6" ref="D58:Z58">IF(D67=0,0,+(D76/D67)*100)</f>
        <v>37.61619819734048</v>
      </c>
      <c r="E58" s="7">
        <f t="shared" si="6"/>
        <v>122.42083844660337</v>
      </c>
      <c r="F58" s="7">
        <f t="shared" si="6"/>
        <v>30.037019059898412</v>
      </c>
      <c r="G58" s="7">
        <f t="shared" si="6"/>
        <v>16.633616830515983</v>
      </c>
      <c r="H58" s="7">
        <f t="shared" si="6"/>
        <v>39.873229976478356</v>
      </c>
      <c r="I58" s="7">
        <f t="shared" si="6"/>
        <v>29.31596785814016</v>
      </c>
      <c r="J58" s="7">
        <f t="shared" si="6"/>
        <v>37.97053853023384</v>
      </c>
      <c r="K58" s="7">
        <f t="shared" si="6"/>
        <v>26.37776520259198</v>
      </c>
      <c r="L58" s="7">
        <f t="shared" si="6"/>
        <v>24.390239119654932</v>
      </c>
      <c r="M58" s="7">
        <f t="shared" si="6"/>
        <v>29.497832988461848</v>
      </c>
      <c r="N58" s="7">
        <f t="shared" si="6"/>
        <v>24.000452827790077</v>
      </c>
      <c r="O58" s="7">
        <f t="shared" si="6"/>
        <v>26.058622828679795</v>
      </c>
      <c r="P58" s="7">
        <f t="shared" si="6"/>
        <v>24.346105432890905</v>
      </c>
      <c r="Q58" s="7">
        <f t="shared" si="6"/>
        <v>24.80814428604917</v>
      </c>
      <c r="R58" s="7">
        <f t="shared" si="6"/>
        <v>23.955023851028894</v>
      </c>
      <c r="S58" s="7">
        <f t="shared" si="6"/>
        <v>18.21233148135346</v>
      </c>
      <c r="T58" s="7">
        <f t="shared" si="6"/>
        <v>30.86144798002652</v>
      </c>
      <c r="U58" s="7">
        <f t="shared" si="6"/>
        <v>22.94515480243949</v>
      </c>
      <c r="V58" s="7">
        <f t="shared" si="6"/>
        <v>26.169881032896086</v>
      </c>
      <c r="W58" s="7">
        <f t="shared" si="6"/>
        <v>122.66305748370439</v>
      </c>
      <c r="X58" s="7">
        <f t="shared" si="6"/>
        <v>0</v>
      </c>
      <c r="Y58" s="7">
        <f t="shared" si="6"/>
        <v>0</v>
      </c>
      <c r="Z58" s="8">
        <f t="shared" si="6"/>
        <v>122.42083844660337</v>
      </c>
    </row>
    <row r="59" spans="1:26" ht="13.5">
      <c r="A59" s="36" t="s">
        <v>31</v>
      </c>
      <c r="B59" s="9">
        <f aca="true" t="shared" si="7" ref="B59:Z66">IF(B68=0,0,+(B77/B68)*100)</f>
        <v>100.36614355514388</v>
      </c>
      <c r="C59" s="9">
        <f t="shared" si="7"/>
        <v>0</v>
      </c>
      <c r="D59" s="2">
        <f t="shared" si="7"/>
        <v>47.6446268367663</v>
      </c>
      <c r="E59" s="10">
        <f t="shared" si="7"/>
        <v>100</v>
      </c>
      <c r="F59" s="10">
        <f t="shared" si="7"/>
        <v>17.06346952016747</v>
      </c>
      <c r="G59" s="10">
        <f t="shared" si="7"/>
        <v>37.941921916697595</v>
      </c>
      <c r="H59" s="10">
        <f t="shared" si="7"/>
        <v>67.56896059599862</v>
      </c>
      <c r="I59" s="10">
        <f t="shared" si="7"/>
        <v>36.88757283415355</v>
      </c>
      <c r="J59" s="10">
        <f t="shared" si="7"/>
        <v>97.13374104443052</v>
      </c>
      <c r="K59" s="10">
        <f t="shared" si="7"/>
        <v>47.27876651152762</v>
      </c>
      <c r="L59" s="10">
        <f t="shared" si="7"/>
        <v>21.816043267939637</v>
      </c>
      <c r="M59" s="10">
        <f t="shared" si="7"/>
        <v>55.395796640090886</v>
      </c>
      <c r="N59" s="10">
        <f t="shared" si="7"/>
        <v>26.333756391924158</v>
      </c>
      <c r="O59" s="10">
        <f t="shared" si="7"/>
        <v>55.2446369311804</v>
      </c>
      <c r="P59" s="10">
        <f t="shared" si="7"/>
        <v>50.527758701616456</v>
      </c>
      <c r="Q59" s="10">
        <f t="shared" si="7"/>
        <v>43.9507946367317</v>
      </c>
      <c r="R59" s="10">
        <f t="shared" si="7"/>
        <v>34.617382046687965</v>
      </c>
      <c r="S59" s="10">
        <f t="shared" si="7"/>
        <v>24.90277358181645</v>
      </c>
      <c r="T59" s="10">
        <f t="shared" si="7"/>
        <v>68.2714433544153</v>
      </c>
      <c r="U59" s="10">
        <f t="shared" si="7"/>
        <v>36.6298379917337</v>
      </c>
      <c r="V59" s="10">
        <f t="shared" si="7"/>
        <v>42.54172711841419</v>
      </c>
      <c r="W59" s="10">
        <f t="shared" si="7"/>
        <v>106.01831897516536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53.90219225602413</v>
      </c>
      <c r="C60" s="12">
        <f t="shared" si="7"/>
        <v>0</v>
      </c>
      <c r="D60" s="3">
        <f t="shared" si="7"/>
        <v>45.61674841930125</v>
      </c>
      <c r="E60" s="13">
        <f t="shared" si="7"/>
        <v>131.64439852608922</v>
      </c>
      <c r="F60" s="13">
        <f t="shared" si="7"/>
        <v>41.006206179118784</v>
      </c>
      <c r="G60" s="13">
        <f t="shared" si="7"/>
        <v>15.75930098312813</v>
      </c>
      <c r="H60" s="13">
        <f t="shared" si="7"/>
        <v>41.21794282450584</v>
      </c>
      <c r="I60" s="13">
        <f t="shared" si="7"/>
        <v>32.92143608351971</v>
      </c>
      <c r="J60" s="13">
        <f t="shared" si="7"/>
        <v>35.4851751614025</v>
      </c>
      <c r="K60" s="13">
        <f t="shared" si="7"/>
        <v>29.42739703173763</v>
      </c>
      <c r="L60" s="13">
        <f t="shared" si="7"/>
        <v>27.150706304331102</v>
      </c>
      <c r="M60" s="13">
        <f t="shared" si="7"/>
        <v>30.678252355892795</v>
      </c>
      <c r="N60" s="13">
        <f t="shared" si="7"/>
        <v>25.822309868360872</v>
      </c>
      <c r="O60" s="13">
        <f t="shared" si="7"/>
        <v>28.629108272793058</v>
      </c>
      <c r="P60" s="13">
        <f t="shared" si="7"/>
        <v>27.008724170209657</v>
      </c>
      <c r="Q60" s="13">
        <f t="shared" si="7"/>
        <v>27.115281605430653</v>
      </c>
      <c r="R60" s="13">
        <f t="shared" si="7"/>
        <v>27.87351584605224</v>
      </c>
      <c r="S60" s="13">
        <f t="shared" si="7"/>
        <v>21.39307138395131</v>
      </c>
      <c r="T60" s="13">
        <f t="shared" si="7"/>
        <v>41.374991193814154</v>
      </c>
      <c r="U60" s="13">
        <f t="shared" si="7"/>
        <v>27.707532231248095</v>
      </c>
      <c r="V60" s="13">
        <f t="shared" si="7"/>
        <v>29.36374184284839</v>
      </c>
      <c r="W60" s="13">
        <f t="shared" si="7"/>
        <v>130.00210291716309</v>
      </c>
      <c r="X60" s="13">
        <f t="shared" si="7"/>
        <v>0</v>
      </c>
      <c r="Y60" s="13">
        <f t="shared" si="7"/>
        <v>0</v>
      </c>
      <c r="Z60" s="14">
        <f t="shared" si="7"/>
        <v>131.64439852608922</v>
      </c>
    </row>
    <row r="61" spans="1:26" ht="13.5">
      <c r="A61" s="38" t="s">
        <v>106</v>
      </c>
      <c r="B61" s="12">
        <f t="shared" si="7"/>
        <v>53.90221290013398</v>
      </c>
      <c r="C61" s="12">
        <f t="shared" si="7"/>
        <v>0</v>
      </c>
      <c r="D61" s="3">
        <f t="shared" si="7"/>
        <v>78.83823674867799</v>
      </c>
      <c r="E61" s="13">
        <f t="shared" si="7"/>
        <v>104.10715494732628</v>
      </c>
      <c r="F61" s="13">
        <f t="shared" si="7"/>
        <v>163.0490393620909</v>
      </c>
      <c r="G61" s="13">
        <f t="shared" si="7"/>
        <v>67.2474229242157</v>
      </c>
      <c r="H61" s="13">
        <f t="shared" si="7"/>
        <v>111.05851822885602</v>
      </c>
      <c r="I61" s="13">
        <f t="shared" si="7"/>
        <v>116.68077470390388</v>
      </c>
      <c r="J61" s="13">
        <f t="shared" si="7"/>
        <v>170.37834861006408</v>
      </c>
      <c r="K61" s="13">
        <f t="shared" si="7"/>
        <v>86.75446213371558</v>
      </c>
      <c r="L61" s="13">
        <f t="shared" si="7"/>
        <v>86.4935640576613</v>
      </c>
      <c r="M61" s="13">
        <f t="shared" si="7"/>
        <v>107.80132852437892</v>
      </c>
      <c r="N61" s="13">
        <f t="shared" si="7"/>
        <v>82.15734860256973</v>
      </c>
      <c r="O61" s="13">
        <f t="shared" si="7"/>
        <v>98.23998777793821</v>
      </c>
      <c r="P61" s="13">
        <f t="shared" si="7"/>
        <v>86.90958526420027</v>
      </c>
      <c r="Q61" s="13">
        <f t="shared" si="7"/>
        <v>88.72966175710401</v>
      </c>
      <c r="R61" s="13">
        <f t="shared" si="7"/>
        <v>86.07381304091028</v>
      </c>
      <c r="S61" s="13">
        <f t="shared" si="7"/>
        <v>61.78643371809992</v>
      </c>
      <c r="T61" s="13">
        <f t="shared" si="7"/>
        <v>67.17321732200217</v>
      </c>
      <c r="U61" s="13">
        <f t="shared" si="7"/>
        <v>68.91106767772285</v>
      </c>
      <c r="V61" s="13">
        <f t="shared" si="7"/>
        <v>91.50342144897184</v>
      </c>
      <c r="W61" s="13">
        <f t="shared" si="7"/>
        <v>107.47257381283643</v>
      </c>
      <c r="X61" s="13">
        <f t="shared" si="7"/>
        <v>0</v>
      </c>
      <c r="Y61" s="13">
        <f t="shared" si="7"/>
        <v>0</v>
      </c>
      <c r="Z61" s="14">
        <f t="shared" si="7"/>
        <v>104.10715494732628</v>
      </c>
    </row>
    <row r="62" spans="1:26" ht="13.5">
      <c r="A62" s="38" t="s">
        <v>107</v>
      </c>
      <c r="B62" s="12">
        <f t="shared" si="7"/>
        <v>53.902211045178575</v>
      </c>
      <c r="C62" s="12">
        <f t="shared" si="7"/>
        <v>0</v>
      </c>
      <c r="D62" s="3">
        <f t="shared" si="7"/>
        <v>26.601963140371808</v>
      </c>
      <c r="E62" s="13">
        <f t="shared" si="7"/>
        <v>159.2752376147764</v>
      </c>
      <c r="F62" s="13">
        <f t="shared" si="7"/>
        <v>13.250106014081076</v>
      </c>
      <c r="G62" s="13">
        <f t="shared" si="7"/>
        <v>8.23966824601715</v>
      </c>
      <c r="H62" s="13">
        <f t="shared" si="7"/>
        <v>19.55122936603226</v>
      </c>
      <c r="I62" s="13">
        <f t="shared" si="7"/>
        <v>13.752805268799225</v>
      </c>
      <c r="J62" s="13">
        <f t="shared" si="7"/>
        <v>13.228184130515306</v>
      </c>
      <c r="K62" s="13">
        <f t="shared" si="7"/>
        <v>14.329813568728266</v>
      </c>
      <c r="L62" s="13">
        <f t="shared" si="7"/>
        <v>11.759590934493012</v>
      </c>
      <c r="M62" s="13">
        <f t="shared" si="7"/>
        <v>13.11103537381402</v>
      </c>
      <c r="N62" s="13">
        <f t="shared" si="7"/>
        <v>10.708210604627757</v>
      </c>
      <c r="O62" s="13">
        <f t="shared" si="7"/>
        <v>12.34639674728174</v>
      </c>
      <c r="P62" s="13">
        <f t="shared" si="7"/>
        <v>11.605100969338784</v>
      </c>
      <c r="Q62" s="13">
        <f t="shared" si="7"/>
        <v>11.519344437488833</v>
      </c>
      <c r="R62" s="13">
        <f t="shared" si="7"/>
        <v>12.609648706027581</v>
      </c>
      <c r="S62" s="13">
        <f t="shared" si="7"/>
        <v>7.501765919521215</v>
      </c>
      <c r="T62" s="13">
        <f t="shared" si="7"/>
        <v>34.895868960138145</v>
      </c>
      <c r="U62" s="13">
        <f t="shared" si="7"/>
        <v>13.7832586337226</v>
      </c>
      <c r="V62" s="13">
        <f t="shared" si="7"/>
        <v>13.065386619919888</v>
      </c>
      <c r="W62" s="13">
        <f t="shared" si="7"/>
        <v>151.5952195047149</v>
      </c>
      <c r="X62" s="13">
        <f t="shared" si="7"/>
        <v>0</v>
      </c>
      <c r="Y62" s="13">
        <f t="shared" si="7"/>
        <v>0</v>
      </c>
      <c r="Z62" s="14">
        <f t="shared" si="7"/>
        <v>159.2752376147764</v>
      </c>
    </row>
    <row r="63" spans="1:26" ht="13.5">
      <c r="A63" s="38" t="s">
        <v>108</v>
      </c>
      <c r="B63" s="12">
        <f t="shared" si="7"/>
        <v>53.90208467379309</v>
      </c>
      <c r="C63" s="12">
        <f t="shared" si="7"/>
        <v>0</v>
      </c>
      <c r="D63" s="3">
        <f t="shared" si="7"/>
        <v>34.15039231652712</v>
      </c>
      <c r="E63" s="13">
        <f t="shared" si="7"/>
        <v>129.74019371567408</v>
      </c>
      <c r="F63" s="13">
        <f t="shared" si="7"/>
        <v>19.911946245904335</v>
      </c>
      <c r="G63" s="13">
        <f t="shared" si="7"/>
        <v>9.013874386130423</v>
      </c>
      <c r="H63" s="13">
        <f t="shared" si="7"/>
        <v>34.27607175129678</v>
      </c>
      <c r="I63" s="13">
        <f t="shared" si="7"/>
        <v>21.525138164140042</v>
      </c>
      <c r="J63" s="13">
        <f t="shared" si="7"/>
        <v>24.490520498754588</v>
      </c>
      <c r="K63" s="13">
        <f t="shared" si="7"/>
        <v>22.99886427770152</v>
      </c>
      <c r="L63" s="13">
        <f t="shared" si="7"/>
        <v>19.58790665674645</v>
      </c>
      <c r="M63" s="13">
        <f t="shared" si="7"/>
        <v>22.36315512810829</v>
      </c>
      <c r="N63" s="13">
        <f t="shared" si="7"/>
        <v>22.21549032116279</v>
      </c>
      <c r="O63" s="13">
        <f t="shared" si="7"/>
        <v>21.284420631521446</v>
      </c>
      <c r="P63" s="13">
        <f t="shared" si="7"/>
        <v>20.194515205477384</v>
      </c>
      <c r="Q63" s="13">
        <f t="shared" si="7"/>
        <v>21.22606657821779</v>
      </c>
      <c r="R63" s="13">
        <f t="shared" si="7"/>
        <v>23.34571126717715</v>
      </c>
      <c r="S63" s="13">
        <f t="shared" si="7"/>
        <v>26.67539384879988</v>
      </c>
      <c r="T63" s="13">
        <f t="shared" si="7"/>
        <v>32.22148146404455</v>
      </c>
      <c r="U63" s="13">
        <f t="shared" si="7"/>
        <v>27.339458643699498</v>
      </c>
      <c r="V63" s="13">
        <f t="shared" si="7"/>
        <v>23.489991480454353</v>
      </c>
      <c r="W63" s="13">
        <f t="shared" si="7"/>
        <v>128.48014646366676</v>
      </c>
      <c r="X63" s="13">
        <f t="shared" si="7"/>
        <v>0</v>
      </c>
      <c r="Y63" s="13">
        <f t="shared" si="7"/>
        <v>0</v>
      </c>
      <c r="Z63" s="14">
        <f t="shared" si="7"/>
        <v>129.74019371567408</v>
      </c>
    </row>
    <row r="64" spans="1:26" ht="13.5">
      <c r="A64" s="38" t="s">
        <v>109</v>
      </c>
      <c r="B64" s="12">
        <f t="shared" si="7"/>
        <v>53.90220927343445</v>
      </c>
      <c r="C64" s="12">
        <f t="shared" si="7"/>
        <v>0</v>
      </c>
      <c r="D64" s="3">
        <f t="shared" si="7"/>
        <v>25.244520543850594</v>
      </c>
      <c r="E64" s="13">
        <f t="shared" si="7"/>
        <v>136.2360100001005</v>
      </c>
      <c r="F64" s="13">
        <f t="shared" si="7"/>
        <v>10.479206730660765</v>
      </c>
      <c r="G64" s="13">
        <f t="shared" si="7"/>
        <v>7.665628848550213</v>
      </c>
      <c r="H64" s="13">
        <f t="shared" si="7"/>
        <v>11.602479525598925</v>
      </c>
      <c r="I64" s="13">
        <f t="shared" si="7"/>
        <v>9.917351994471163</v>
      </c>
      <c r="J64" s="13">
        <f t="shared" si="7"/>
        <v>14.253731207670123</v>
      </c>
      <c r="K64" s="13">
        <f t="shared" si="7"/>
        <v>14.586092081943713</v>
      </c>
      <c r="L64" s="13">
        <f t="shared" si="7"/>
        <v>11.360234603891978</v>
      </c>
      <c r="M64" s="13">
        <f t="shared" si="7"/>
        <v>13.400471827734952</v>
      </c>
      <c r="N64" s="13">
        <f t="shared" si="7"/>
        <v>13.546844018431031</v>
      </c>
      <c r="O64" s="13">
        <f t="shared" si="7"/>
        <v>12.66290282388432</v>
      </c>
      <c r="P64" s="13">
        <f t="shared" si="7"/>
        <v>12.328082191780823</v>
      </c>
      <c r="Q64" s="13">
        <f t="shared" si="7"/>
        <v>12.846425574145046</v>
      </c>
      <c r="R64" s="13">
        <f t="shared" si="7"/>
        <v>13.775725127193278</v>
      </c>
      <c r="S64" s="13">
        <f t="shared" si="7"/>
        <v>15.019389162346759</v>
      </c>
      <c r="T64" s="13">
        <f t="shared" si="7"/>
        <v>22.80036231603558</v>
      </c>
      <c r="U64" s="13">
        <f t="shared" si="7"/>
        <v>16.675747856049636</v>
      </c>
      <c r="V64" s="13">
        <f t="shared" si="7"/>
        <v>13.5205790446875</v>
      </c>
      <c r="W64" s="13">
        <f t="shared" si="7"/>
        <v>131.67954123815085</v>
      </c>
      <c r="X64" s="13">
        <f t="shared" si="7"/>
        <v>0</v>
      </c>
      <c r="Y64" s="13">
        <f t="shared" si="7"/>
        <v>0</v>
      </c>
      <c r="Z64" s="14">
        <f t="shared" si="7"/>
        <v>136.2360100001005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1.4290827209250896</v>
      </c>
      <c r="E66" s="16">
        <f t="shared" si="7"/>
        <v>100</v>
      </c>
      <c r="F66" s="16">
        <f t="shared" si="7"/>
        <v>1.314420261875706</v>
      </c>
      <c r="G66" s="16">
        <f t="shared" si="7"/>
        <v>3.6049648501914193</v>
      </c>
      <c r="H66" s="16">
        <f t="shared" si="7"/>
        <v>4.216261146899648</v>
      </c>
      <c r="I66" s="16">
        <f t="shared" si="7"/>
        <v>2.637689232775238</v>
      </c>
      <c r="J66" s="16">
        <f t="shared" si="7"/>
        <v>6.051481215474512</v>
      </c>
      <c r="K66" s="16">
        <f t="shared" si="7"/>
        <v>2.869436952513821</v>
      </c>
      <c r="L66" s="16">
        <f t="shared" si="7"/>
        <v>2.9453158702593107</v>
      </c>
      <c r="M66" s="16">
        <f t="shared" si="7"/>
        <v>3.74849670762186</v>
      </c>
      <c r="N66" s="16">
        <f t="shared" si="7"/>
        <v>3.311966185666825</v>
      </c>
      <c r="O66" s="16">
        <f t="shared" si="7"/>
        <v>2.027331224417454</v>
      </c>
      <c r="P66" s="16">
        <f t="shared" si="7"/>
        <v>1.9474096043071862</v>
      </c>
      <c r="Q66" s="16">
        <f t="shared" si="7"/>
        <v>2.2254411062071653</v>
      </c>
      <c r="R66" s="16">
        <f t="shared" si="7"/>
        <v>2.720440828379849</v>
      </c>
      <c r="S66" s="16">
        <f t="shared" si="7"/>
        <v>1.2370216489485744</v>
      </c>
      <c r="T66" s="16">
        <f t="shared" si="7"/>
        <v>1.468709181887126</v>
      </c>
      <c r="U66" s="16">
        <f t="shared" si="7"/>
        <v>1.6307180793541518</v>
      </c>
      <c r="V66" s="16">
        <f t="shared" si="7"/>
        <v>2.298572608491024</v>
      </c>
      <c r="W66" s="16">
        <f t="shared" si="7"/>
        <v>102.79864528598546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169355909</v>
      </c>
      <c r="C67" s="23"/>
      <c r="D67" s="24">
        <v>192654129</v>
      </c>
      <c r="E67" s="25">
        <v>193035310</v>
      </c>
      <c r="F67" s="25">
        <v>16665199</v>
      </c>
      <c r="G67" s="25">
        <v>15144301</v>
      </c>
      <c r="H67" s="25">
        <v>17054505</v>
      </c>
      <c r="I67" s="25">
        <v>48864005</v>
      </c>
      <c r="J67" s="25">
        <v>16387845</v>
      </c>
      <c r="K67" s="25">
        <v>17788118</v>
      </c>
      <c r="L67" s="25">
        <v>16318692</v>
      </c>
      <c r="M67" s="25">
        <v>50494655</v>
      </c>
      <c r="N67" s="25">
        <v>17242758</v>
      </c>
      <c r="O67" s="25">
        <v>17839262</v>
      </c>
      <c r="P67" s="25">
        <v>18138704</v>
      </c>
      <c r="Q67" s="25">
        <v>53220724</v>
      </c>
      <c r="R67" s="25">
        <v>18566285</v>
      </c>
      <c r="S67" s="25">
        <v>38245916</v>
      </c>
      <c r="T67" s="25">
        <v>20497175</v>
      </c>
      <c r="U67" s="25">
        <v>77309376</v>
      </c>
      <c r="V67" s="25">
        <v>229888760</v>
      </c>
      <c r="W67" s="25">
        <v>192654129</v>
      </c>
      <c r="X67" s="25"/>
      <c r="Y67" s="24"/>
      <c r="Z67" s="26">
        <v>193035310</v>
      </c>
    </row>
    <row r="68" spans="1:26" ht="13.5" hidden="1">
      <c r="A68" s="36" t="s">
        <v>31</v>
      </c>
      <c r="B68" s="18">
        <v>16613156</v>
      </c>
      <c r="C68" s="18"/>
      <c r="D68" s="19">
        <v>18428651</v>
      </c>
      <c r="E68" s="20">
        <v>19537746</v>
      </c>
      <c r="F68" s="20">
        <v>2341171</v>
      </c>
      <c r="G68" s="20">
        <v>1506007</v>
      </c>
      <c r="H68" s="20">
        <v>1460943</v>
      </c>
      <c r="I68" s="20">
        <v>5308121</v>
      </c>
      <c r="J68" s="20">
        <v>1468360</v>
      </c>
      <c r="K68" s="20">
        <v>1465567</v>
      </c>
      <c r="L68" s="20">
        <v>1470835</v>
      </c>
      <c r="M68" s="20">
        <v>4404762</v>
      </c>
      <c r="N68" s="20">
        <v>1493095</v>
      </c>
      <c r="O68" s="20">
        <v>1471732</v>
      </c>
      <c r="P68" s="20">
        <v>1472169</v>
      </c>
      <c r="Q68" s="20">
        <v>4436996</v>
      </c>
      <c r="R68" s="20">
        <v>1463418</v>
      </c>
      <c r="S68" s="20">
        <v>2919474</v>
      </c>
      <c r="T68" s="20">
        <v>1175096</v>
      </c>
      <c r="U68" s="20">
        <v>5557988</v>
      </c>
      <c r="V68" s="20">
        <v>19707867</v>
      </c>
      <c r="W68" s="20">
        <v>18428651</v>
      </c>
      <c r="X68" s="20"/>
      <c r="Y68" s="19"/>
      <c r="Z68" s="22">
        <v>19537746</v>
      </c>
    </row>
    <row r="69" spans="1:26" ht="13.5" hidden="1">
      <c r="A69" s="37" t="s">
        <v>32</v>
      </c>
      <c r="B69" s="18">
        <v>128350839</v>
      </c>
      <c r="C69" s="18"/>
      <c r="D69" s="19">
        <v>138498085</v>
      </c>
      <c r="E69" s="20">
        <v>136770288</v>
      </c>
      <c r="F69" s="20">
        <v>11130681</v>
      </c>
      <c r="G69" s="20">
        <v>11979110</v>
      </c>
      <c r="H69" s="20">
        <v>13933347</v>
      </c>
      <c r="I69" s="20">
        <v>37043138</v>
      </c>
      <c r="J69" s="20">
        <v>13227800</v>
      </c>
      <c r="K69" s="20">
        <v>13294849</v>
      </c>
      <c r="L69" s="20">
        <v>13310976</v>
      </c>
      <c r="M69" s="20">
        <v>39833625</v>
      </c>
      <c r="N69" s="20">
        <v>14320210</v>
      </c>
      <c r="O69" s="20">
        <v>13171259</v>
      </c>
      <c r="P69" s="20">
        <v>13357832</v>
      </c>
      <c r="Q69" s="20">
        <v>40849301</v>
      </c>
      <c r="R69" s="20">
        <v>13818142</v>
      </c>
      <c r="S69" s="20">
        <v>28782660</v>
      </c>
      <c r="T69" s="20">
        <v>13129975</v>
      </c>
      <c r="U69" s="20">
        <v>55730777</v>
      </c>
      <c r="V69" s="20">
        <v>173456841</v>
      </c>
      <c r="W69" s="20">
        <v>138498085</v>
      </c>
      <c r="X69" s="20"/>
      <c r="Y69" s="19"/>
      <c r="Z69" s="22">
        <v>136770288</v>
      </c>
    </row>
    <row r="70" spans="1:26" ht="13.5" hidden="1">
      <c r="A70" s="38" t="s">
        <v>106</v>
      </c>
      <c r="B70" s="18">
        <v>46084095</v>
      </c>
      <c r="C70" s="18"/>
      <c r="D70" s="19">
        <v>47972855</v>
      </c>
      <c r="E70" s="20">
        <v>49523649</v>
      </c>
      <c r="F70" s="20">
        <v>2003044</v>
      </c>
      <c r="G70" s="20">
        <v>1522268</v>
      </c>
      <c r="H70" s="20">
        <v>3135194</v>
      </c>
      <c r="I70" s="20">
        <v>6660506</v>
      </c>
      <c r="J70" s="20">
        <v>1703244</v>
      </c>
      <c r="K70" s="20">
        <v>2505976</v>
      </c>
      <c r="L70" s="20">
        <v>2526825</v>
      </c>
      <c r="M70" s="20">
        <v>6736045</v>
      </c>
      <c r="N70" s="20">
        <v>2595371</v>
      </c>
      <c r="O70" s="20">
        <v>2264757</v>
      </c>
      <c r="P70" s="20">
        <v>2461977</v>
      </c>
      <c r="Q70" s="20">
        <v>7322105</v>
      </c>
      <c r="R70" s="20">
        <v>2517631</v>
      </c>
      <c r="S70" s="20">
        <v>5161311</v>
      </c>
      <c r="T70" s="20">
        <v>3704006</v>
      </c>
      <c r="U70" s="20">
        <v>11382948</v>
      </c>
      <c r="V70" s="20">
        <v>32101604</v>
      </c>
      <c r="W70" s="20">
        <v>47972855</v>
      </c>
      <c r="X70" s="20"/>
      <c r="Y70" s="19"/>
      <c r="Z70" s="22">
        <v>49523649</v>
      </c>
    </row>
    <row r="71" spans="1:26" ht="13.5" hidden="1">
      <c r="A71" s="38" t="s">
        <v>107</v>
      </c>
      <c r="B71" s="18">
        <v>44260561</v>
      </c>
      <c r="C71" s="18"/>
      <c r="D71" s="19">
        <v>49939679</v>
      </c>
      <c r="E71" s="20">
        <v>47531661</v>
      </c>
      <c r="F71" s="20">
        <v>4655042</v>
      </c>
      <c r="G71" s="20">
        <v>6306601</v>
      </c>
      <c r="H71" s="20">
        <v>6399884</v>
      </c>
      <c r="I71" s="20">
        <v>17361527</v>
      </c>
      <c r="J71" s="20">
        <v>7149016</v>
      </c>
      <c r="K71" s="20">
        <v>6440014</v>
      </c>
      <c r="L71" s="20">
        <v>6427528</v>
      </c>
      <c r="M71" s="20">
        <v>20016558</v>
      </c>
      <c r="N71" s="20">
        <v>7376704</v>
      </c>
      <c r="O71" s="20">
        <v>6558699</v>
      </c>
      <c r="P71" s="20">
        <v>6519702</v>
      </c>
      <c r="Q71" s="20">
        <v>20455105</v>
      </c>
      <c r="R71" s="20">
        <v>6840254</v>
      </c>
      <c r="S71" s="20">
        <v>14592964</v>
      </c>
      <c r="T71" s="20">
        <v>4721983</v>
      </c>
      <c r="U71" s="20">
        <v>26155201</v>
      </c>
      <c r="V71" s="20">
        <v>83988391</v>
      </c>
      <c r="W71" s="20">
        <v>49939679</v>
      </c>
      <c r="X71" s="20"/>
      <c r="Y71" s="19"/>
      <c r="Z71" s="22">
        <v>47531661</v>
      </c>
    </row>
    <row r="72" spans="1:26" ht="13.5" hidden="1">
      <c r="A72" s="38" t="s">
        <v>108</v>
      </c>
      <c r="B72" s="18">
        <v>19500461</v>
      </c>
      <c r="C72" s="18"/>
      <c r="D72" s="19">
        <v>20512391</v>
      </c>
      <c r="E72" s="20">
        <v>20313173</v>
      </c>
      <c r="F72" s="20">
        <v>2256349</v>
      </c>
      <c r="G72" s="20">
        <v>1954609</v>
      </c>
      <c r="H72" s="20">
        <v>2203333</v>
      </c>
      <c r="I72" s="20">
        <v>6414291</v>
      </c>
      <c r="J72" s="20">
        <v>2174376</v>
      </c>
      <c r="K72" s="20">
        <v>2152815</v>
      </c>
      <c r="L72" s="20">
        <v>2159899</v>
      </c>
      <c r="M72" s="20">
        <v>6487090</v>
      </c>
      <c r="N72" s="20">
        <v>2152273</v>
      </c>
      <c r="O72" s="20">
        <v>2152706</v>
      </c>
      <c r="P72" s="20">
        <v>2186153</v>
      </c>
      <c r="Q72" s="20">
        <v>6491132</v>
      </c>
      <c r="R72" s="20">
        <v>2169452</v>
      </c>
      <c r="S72" s="20">
        <v>4442060</v>
      </c>
      <c r="T72" s="20">
        <v>2378944</v>
      </c>
      <c r="U72" s="20">
        <v>8990456</v>
      </c>
      <c r="V72" s="20">
        <v>28382969</v>
      </c>
      <c r="W72" s="20">
        <v>20512391</v>
      </c>
      <c r="X72" s="20"/>
      <c r="Y72" s="19"/>
      <c r="Z72" s="22">
        <v>20313173</v>
      </c>
    </row>
    <row r="73" spans="1:26" ht="13.5" hidden="1">
      <c r="A73" s="38" t="s">
        <v>109</v>
      </c>
      <c r="B73" s="18">
        <v>18505722</v>
      </c>
      <c r="C73" s="18"/>
      <c r="D73" s="19">
        <v>20073160</v>
      </c>
      <c r="E73" s="20">
        <v>19401805</v>
      </c>
      <c r="F73" s="20">
        <v>2216246</v>
      </c>
      <c r="G73" s="20">
        <v>2195632</v>
      </c>
      <c r="H73" s="20">
        <v>2194936</v>
      </c>
      <c r="I73" s="20">
        <v>6606814</v>
      </c>
      <c r="J73" s="20">
        <v>2201164</v>
      </c>
      <c r="K73" s="20">
        <v>2196044</v>
      </c>
      <c r="L73" s="20">
        <v>2196724</v>
      </c>
      <c r="M73" s="20">
        <v>6593932</v>
      </c>
      <c r="N73" s="20">
        <v>2195862</v>
      </c>
      <c r="O73" s="20">
        <v>2195097</v>
      </c>
      <c r="P73" s="20">
        <v>2190000</v>
      </c>
      <c r="Q73" s="20">
        <v>6580959</v>
      </c>
      <c r="R73" s="20">
        <v>2290805</v>
      </c>
      <c r="S73" s="20">
        <v>4586325</v>
      </c>
      <c r="T73" s="20">
        <v>2325042</v>
      </c>
      <c r="U73" s="20">
        <v>9202172</v>
      </c>
      <c r="V73" s="20">
        <v>28983877</v>
      </c>
      <c r="W73" s="20">
        <v>20073160</v>
      </c>
      <c r="X73" s="20"/>
      <c r="Y73" s="19"/>
      <c r="Z73" s="22">
        <v>19401805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24391914</v>
      </c>
      <c r="C75" s="27"/>
      <c r="D75" s="28">
        <v>35727393</v>
      </c>
      <c r="E75" s="29">
        <v>36727276</v>
      </c>
      <c r="F75" s="29">
        <v>3193347</v>
      </c>
      <c r="G75" s="29">
        <v>1659184</v>
      </c>
      <c r="H75" s="29">
        <v>1660215</v>
      </c>
      <c r="I75" s="29">
        <v>6512746</v>
      </c>
      <c r="J75" s="29">
        <v>1691685</v>
      </c>
      <c r="K75" s="29">
        <v>3027702</v>
      </c>
      <c r="L75" s="29">
        <v>1536881</v>
      </c>
      <c r="M75" s="29">
        <v>6256268</v>
      </c>
      <c r="N75" s="29">
        <v>1429453</v>
      </c>
      <c r="O75" s="29">
        <v>3196271</v>
      </c>
      <c r="P75" s="29">
        <v>3308703</v>
      </c>
      <c r="Q75" s="29">
        <v>7934427</v>
      </c>
      <c r="R75" s="29">
        <v>3284725</v>
      </c>
      <c r="S75" s="29">
        <v>6543782</v>
      </c>
      <c r="T75" s="29">
        <v>6192104</v>
      </c>
      <c r="U75" s="29">
        <v>16020611</v>
      </c>
      <c r="V75" s="29">
        <v>36724052</v>
      </c>
      <c r="W75" s="29">
        <v>35727393</v>
      </c>
      <c r="X75" s="29"/>
      <c r="Y75" s="28"/>
      <c r="Z75" s="30">
        <v>36727276</v>
      </c>
    </row>
    <row r="76" spans="1:26" ht="13.5" hidden="1">
      <c r="A76" s="41" t="s">
        <v>113</v>
      </c>
      <c r="B76" s="31">
        <v>85857900</v>
      </c>
      <c r="C76" s="31"/>
      <c r="D76" s="32">
        <v>72469159</v>
      </c>
      <c r="E76" s="33">
        <v>236315445</v>
      </c>
      <c r="F76" s="33">
        <v>5005729</v>
      </c>
      <c r="G76" s="33">
        <v>2519045</v>
      </c>
      <c r="H76" s="33">
        <v>6800182</v>
      </c>
      <c r="I76" s="33">
        <v>14324956</v>
      </c>
      <c r="J76" s="33">
        <v>6222553</v>
      </c>
      <c r="K76" s="33">
        <v>4692108</v>
      </c>
      <c r="L76" s="33">
        <v>3980168</v>
      </c>
      <c r="M76" s="33">
        <v>14894829</v>
      </c>
      <c r="N76" s="33">
        <v>4138340</v>
      </c>
      <c r="O76" s="33">
        <v>4648666</v>
      </c>
      <c r="P76" s="33">
        <v>4416068</v>
      </c>
      <c r="Q76" s="33">
        <v>13203074</v>
      </c>
      <c r="R76" s="33">
        <v>4447558</v>
      </c>
      <c r="S76" s="33">
        <v>6965473</v>
      </c>
      <c r="T76" s="33">
        <v>6325725</v>
      </c>
      <c r="U76" s="33">
        <v>17738756</v>
      </c>
      <c r="V76" s="33">
        <v>60161615</v>
      </c>
      <c r="W76" s="33">
        <v>236315445</v>
      </c>
      <c r="X76" s="33"/>
      <c r="Y76" s="32"/>
      <c r="Z76" s="34">
        <v>236315445</v>
      </c>
    </row>
    <row r="77" spans="1:26" ht="13.5" hidden="1">
      <c r="A77" s="36" t="s">
        <v>31</v>
      </c>
      <c r="B77" s="18">
        <v>16673984</v>
      </c>
      <c r="C77" s="18"/>
      <c r="D77" s="19">
        <v>8780262</v>
      </c>
      <c r="E77" s="20">
        <v>19537746</v>
      </c>
      <c r="F77" s="20">
        <v>399485</v>
      </c>
      <c r="G77" s="20">
        <v>571408</v>
      </c>
      <c r="H77" s="20">
        <v>987144</v>
      </c>
      <c r="I77" s="20">
        <v>1958037</v>
      </c>
      <c r="J77" s="20">
        <v>1426273</v>
      </c>
      <c r="K77" s="20">
        <v>692902</v>
      </c>
      <c r="L77" s="20">
        <v>320878</v>
      </c>
      <c r="M77" s="20">
        <v>2440053</v>
      </c>
      <c r="N77" s="20">
        <v>393188</v>
      </c>
      <c r="O77" s="20">
        <v>813053</v>
      </c>
      <c r="P77" s="20">
        <v>743854</v>
      </c>
      <c r="Q77" s="20">
        <v>1950095</v>
      </c>
      <c r="R77" s="20">
        <v>506597</v>
      </c>
      <c r="S77" s="20">
        <v>727030</v>
      </c>
      <c r="T77" s="20">
        <v>802255</v>
      </c>
      <c r="U77" s="20">
        <v>2035882</v>
      </c>
      <c r="V77" s="20">
        <v>8384067</v>
      </c>
      <c r="W77" s="20">
        <v>19537746</v>
      </c>
      <c r="X77" s="20"/>
      <c r="Y77" s="19"/>
      <c r="Z77" s="22">
        <v>19537746</v>
      </c>
    </row>
    <row r="78" spans="1:26" ht="13.5" hidden="1">
      <c r="A78" s="37" t="s">
        <v>32</v>
      </c>
      <c r="B78" s="18">
        <v>69183916</v>
      </c>
      <c r="C78" s="18"/>
      <c r="D78" s="19">
        <v>63178323</v>
      </c>
      <c r="E78" s="20">
        <v>180050423</v>
      </c>
      <c r="F78" s="20">
        <v>4564270</v>
      </c>
      <c r="G78" s="20">
        <v>1887824</v>
      </c>
      <c r="H78" s="20">
        <v>5743039</v>
      </c>
      <c r="I78" s="20">
        <v>12195133</v>
      </c>
      <c r="J78" s="20">
        <v>4693908</v>
      </c>
      <c r="K78" s="20">
        <v>3912328</v>
      </c>
      <c r="L78" s="20">
        <v>3614024</v>
      </c>
      <c r="M78" s="20">
        <v>12220260</v>
      </c>
      <c r="N78" s="20">
        <v>3697809</v>
      </c>
      <c r="O78" s="20">
        <v>3770814</v>
      </c>
      <c r="P78" s="20">
        <v>3607780</v>
      </c>
      <c r="Q78" s="20">
        <v>11076403</v>
      </c>
      <c r="R78" s="20">
        <v>3851602</v>
      </c>
      <c r="S78" s="20">
        <v>6157495</v>
      </c>
      <c r="T78" s="20">
        <v>5432526</v>
      </c>
      <c r="U78" s="20">
        <v>15441623</v>
      </c>
      <c r="V78" s="20">
        <v>50933419</v>
      </c>
      <c r="W78" s="20">
        <v>180050423</v>
      </c>
      <c r="X78" s="20"/>
      <c r="Y78" s="19"/>
      <c r="Z78" s="22">
        <v>180050423</v>
      </c>
    </row>
    <row r="79" spans="1:26" ht="13.5" hidden="1">
      <c r="A79" s="38" t="s">
        <v>106</v>
      </c>
      <c r="B79" s="18">
        <v>24840347</v>
      </c>
      <c r="C79" s="18"/>
      <c r="D79" s="19">
        <v>37820953</v>
      </c>
      <c r="E79" s="20">
        <v>51557662</v>
      </c>
      <c r="F79" s="20">
        <v>3265944</v>
      </c>
      <c r="G79" s="20">
        <v>1023686</v>
      </c>
      <c r="H79" s="20">
        <v>3481900</v>
      </c>
      <c r="I79" s="20">
        <v>7771530</v>
      </c>
      <c r="J79" s="20">
        <v>2901959</v>
      </c>
      <c r="K79" s="20">
        <v>2174046</v>
      </c>
      <c r="L79" s="20">
        <v>2185541</v>
      </c>
      <c r="M79" s="20">
        <v>7261546</v>
      </c>
      <c r="N79" s="20">
        <v>2132288</v>
      </c>
      <c r="O79" s="20">
        <v>2224897</v>
      </c>
      <c r="P79" s="20">
        <v>2139694</v>
      </c>
      <c r="Q79" s="20">
        <v>6496879</v>
      </c>
      <c r="R79" s="20">
        <v>2167021</v>
      </c>
      <c r="S79" s="20">
        <v>3188990</v>
      </c>
      <c r="T79" s="20">
        <v>2488100</v>
      </c>
      <c r="U79" s="20">
        <v>7844111</v>
      </c>
      <c r="V79" s="20">
        <v>29374066</v>
      </c>
      <c r="W79" s="20">
        <v>51557662</v>
      </c>
      <c r="X79" s="20"/>
      <c r="Y79" s="19"/>
      <c r="Z79" s="22">
        <v>51557662</v>
      </c>
    </row>
    <row r="80" spans="1:26" ht="13.5" hidden="1">
      <c r="A80" s="38" t="s">
        <v>107</v>
      </c>
      <c r="B80" s="18">
        <v>23857421</v>
      </c>
      <c r="C80" s="18"/>
      <c r="D80" s="19">
        <v>13284935</v>
      </c>
      <c r="E80" s="20">
        <v>75706166</v>
      </c>
      <c r="F80" s="20">
        <v>616798</v>
      </c>
      <c r="G80" s="20">
        <v>519643</v>
      </c>
      <c r="H80" s="20">
        <v>1251256</v>
      </c>
      <c r="I80" s="20">
        <v>2387697</v>
      </c>
      <c r="J80" s="20">
        <v>945685</v>
      </c>
      <c r="K80" s="20">
        <v>922842</v>
      </c>
      <c r="L80" s="20">
        <v>755851</v>
      </c>
      <c r="M80" s="20">
        <v>2624378</v>
      </c>
      <c r="N80" s="20">
        <v>789913</v>
      </c>
      <c r="O80" s="20">
        <v>809763</v>
      </c>
      <c r="P80" s="20">
        <v>756618</v>
      </c>
      <c r="Q80" s="20">
        <v>2356294</v>
      </c>
      <c r="R80" s="20">
        <v>862532</v>
      </c>
      <c r="S80" s="20">
        <v>1094730</v>
      </c>
      <c r="T80" s="20">
        <v>1647777</v>
      </c>
      <c r="U80" s="20">
        <v>3605039</v>
      </c>
      <c r="V80" s="20">
        <v>10973408</v>
      </c>
      <c r="W80" s="20">
        <v>75706166</v>
      </c>
      <c r="X80" s="20"/>
      <c r="Y80" s="19"/>
      <c r="Z80" s="22">
        <v>75706166</v>
      </c>
    </row>
    <row r="81" spans="1:26" ht="13.5" hidden="1">
      <c r="A81" s="38" t="s">
        <v>108</v>
      </c>
      <c r="B81" s="18">
        <v>10511155</v>
      </c>
      <c r="C81" s="18"/>
      <c r="D81" s="19">
        <v>7005062</v>
      </c>
      <c r="E81" s="20">
        <v>26354350</v>
      </c>
      <c r="F81" s="20">
        <v>449283</v>
      </c>
      <c r="G81" s="20">
        <v>176186</v>
      </c>
      <c r="H81" s="20">
        <v>755216</v>
      </c>
      <c r="I81" s="20">
        <v>1380685</v>
      </c>
      <c r="J81" s="20">
        <v>532516</v>
      </c>
      <c r="K81" s="20">
        <v>495123</v>
      </c>
      <c r="L81" s="20">
        <v>423079</v>
      </c>
      <c r="M81" s="20">
        <v>1450718</v>
      </c>
      <c r="N81" s="20">
        <v>478138</v>
      </c>
      <c r="O81" s="20">
        <v>458191</v>
      </c>
      <c r="P81" s="20">
        <v>441483</v>
      </c>
      <c r="Q81" s="20">
        <v>1377812</v>
      </c>
      <c r="R81" s="20">
        <v>506474</v>
      </c>
      <c r="S81" s="20">
        <v>1184937</v>
      </c>
      <c r="T81" s="20">
        <v>766531</v>
      </c>
      <c r="U81" s="20">
        <v>2457942</v>
      </c>
      <c r="V81" s="20">
        <v>6667157</v>
      </c>
      <c r="W81" s="20">
        <v>26354350</v>
      </c>
      <c r="X81" s="20"/>
      <c r="Y81" s="19"/>
      <c r="Z81" s="22">
        <v>26354350</v>
      </c>
    </row>
    <row r="82" spans="1:26" ht="13.5" hidden="1">
      <c r="A82" s="38" t="s">
        <v>109</v>
      </c>
      <c r="B82" s="18">
        <v>9974993</v>
      </c>
      <c r="C82" s="18"/>
      <c r="D82" s="19">
        <v>5067373</v>
      </c>
      <c r="E82" s="20">
        <v>26432245</v>
      </c>
      <c r="F82" s="20">
        <v>232245</v>
      </c>
      <c r="G82" s="20">
        <v>168309</v>
      </c>
      <c r="H82" s="20">
        <v>254667</v>
      </c>
      <c r="I82" s="20">
        <v>655221</v>
      </c>
      <c r="J82" s="20">
        <v>313748</v>
      </c>
      <c r="K82" s="20">
        <v>320317</v>
      </c>
      <c r="L82" s="20">
        <v>249553</v>
      </c>
      <c r="M82" s="20">
        <v>883618</v>
      </c>
      <c r="N82" s="20">
        <v>297470</v>
      </c>
      <c r="O82" s="20">
        <v>277963</v>
      </c>
      <c r="P82" s="20">
        <v>269985</v>
      </c>
      <c r="Q82" s="20">
        <v>845418</v>
      </c>
      <c r="R82" s="20">
        <v>315575</v>
      </c>
      <c r="S82" s="20">
        <v>688838</v>
      </c>
      <c r="T82" s="20">
        <v>530118</v>
      </c>
      <c r="U82" s="20">
        <v>1534531</v>
      </c>
      <c r="V82" s="20">
        <v>3918788</v>
      </c>
      <c r="W82" s="20">
        <v>26432245</v>
      </c>
      <c r="X82" s="20"/>
      <c r="Y82" s="19"/>
      <c r="Z82" s="22">
        <v>26432245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510574</v>
      </c>
      <c r="E84" s="29">
        <v>36727276</v>
      </c>
      <c r="F84" s="29">
        <v>41974</v>
      </c>
      <c r="G84" s="29">
        <v>59813</v>
      </c>
      <c r="H84" s="29">
        <v>69999</v>
      </c>
      <c r="I84" s="29">
        <v>171786</v>
      </c>
      <c r="J84" s="29">
        <v>102372</v>
      </c>
      <c r="K84" s="29">
        <v>86878</v>
      </c>
      <c r="L84" s="29">
        <v>45266</v>
      </c>
      <c r="M84" s="29">
        <v>234516</v>
      </c>
      <c r="N84" s="29">
        <v>47343</v>
      </c>
      <c r="O84" s="29">
        <v>64799</v>
      </c>
      <c r="P84" s="29">
        <v>64434</v>
      </c>
      <c r="Q84" s="29">
        <v>176576</v>
      </c>
      <c r="R84" s="29">
        <v>89359</v>
      </c>
      <c r="S84" s="29">
        <v>80948</v>
      </c>
      <c r="T84" s="29">
        <v>90944</v>
      </c>
      <c r="U84" s="29">
        <v>261251</v>
      </c>
      <c r="V84" s="29">
        <v>844129</v>
      </c>
      <c r="W84" s="29">
        <v>36727276</v>
      </c>
      <c r="X84" s="29"/>
      <c r="Y84" s="28"/>
      <c r="Z84" s="30">
        <v>36727276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208269730</v>
      </c>
      <c r="C5" s="18">
        <v>0</v>
      </c>
      <c r="D5" s="58">
        <v>207596000</v>
      </c>
      <c r="E5" s="59">
        <v>207596000</v>
      </c>
      <c r="F5" s="59">
        <v>51810065</v>
      </c>
      <c r="G5" s="59">
        <v>12669886</v>
      </c>
      <c r="H5" s="59">
        <v>563673</v>
      </c>
      <c r="I5" s="59">
        <v>65043624</v>
      </c>
      <c r="J5" s="59">
        <v>6768433</v>
      </c>
      <c r="K5" s="59">
        <v>12442907</v>
      </c>
      <c r="L5" s="59">
        <v>-4085477</v>
      </c>
      <c r="M5" s="59">
        <v>15125863</v>
      </c>
      <c r="N5" s="59">
        <v>12718062</v>
      </c>
      <c r="O5" s="59">
        <v>8196836</v>
      </c>
      <c r="P5" s="59">
        <v>12463710</v>
      </c>
      <c r="Q5" s="59">
        <v>33378608</v>
      </c>
      <c r="R5" s="59">
        <v>12551577</v>
      </c>
      <c r="S5" s="59">
        <v>12697396</v>
      </c>
      <c r="T5" s="59">
        <v>12332378</v>
      </c>
      <c r="U5" s="59">
        <v>37581351</v>
      </c>
      <c r="V5" s="59">
        <v>151129446</v>
      </c>
      <c r="W5" s="59">
        <v>207596000</v>
      </c>
      <c r="X5" s="59">
        <v>-56466554</v>
      </c>
      <c r="Y5" s="60">
        <v>-27.2</v>
      </c>
      <c r="Z5" s="61">
        <v>207596000</v>
      </c>
    </row>
    <row r="6" spans="1:26" ht="13.5">
      <c r="A6" s="57" t="s">
        <v>32</v>
      </c>
      <c r="B6" s="18">
        <v>403379790</v>
      </c>
      <c r="C6" s="18">
        <v>0</v>
      </c>
      <c r="D6" s="58">
        <v>714783525</v>
      </c>
      <c r="E6" s="59">
        <v>708018273</v>
      </c>
      <c r="F6" s="59">
        <v>37131008</v>
      </c>
      <c r="G6" s="59">
        <v>36788766</v>
      </c>
      <c r="H6" s="59">
        <v>36040479</v>
      </c>
      <c r="I6" s="59">
        <v>109960253</v>
      </c>
      <c r="J6" s="59">
        <v>30556912</v>
      </c>
      <c r="K6" s="59">
        <v>33604260</v>
      </c>
      <c r="L6" s="59">
        <v>28825184</v>
      </c>
      <c r="M6" s="59">
        <v>92986356</v>
      </c>
      <c r="N6" s="59">
        <v>20982393</v>
      </c>
      <c r="O6" s="59">
        <v>27268852</v>
      </c>
      <c r="P6" s="59">
        <v>56016655</v>
      </c>
      <c r="Q6" s="59">
        <v>104267900</v>
      </c>
      <c r="R6" s="59">
        <v>35974274</v>
      </c>
      <c r="S6" s="59">
        <v>32591479</v>
      </c>
      <c r="T6" s="59">
        <v>29495396</v>
      </c>
      <c r="U6" s="59">
        <v>98061149</v>
      </c>
      <c r="V6" s="59">
        <v>405275658</v>
      </c>
      <c r="W6" s="59">
        <v>714783526</v>
      </c>
      <c r="X6" s="59">
        <v>-309507868</v>
      </c>
      <c r="Y6" s="60">
        <v>-43.3</v>
      </c>
      <c r="Z6" s="61">
        <v>708018273</v>
      </c>
    </row>
    <row r="7" spans="1:26" ht="13.5">
      <c r="A7" s="57" t="s">
        <v>33</v>
      </c>
      <c r="B7" s="18">
        <v>2035720</v>
      </c>
      <c r="C7" s="18">
        <v>0</v>
      </c>
      <c r="D7" s="58">
        <v>2400000</v>
      </c>
      <c r="E7" s="59">
        <v>2900000</v>
      </c>
      <c r="F7" s="59">
        <v>78797</v>
      </c>
      <c r="G7" s="59">
        <v>337278</v>
      </c>
      <c r="H7" s="59">
        <v>402104</v>
      </c>
      <c r="I7" s="59">
        <v>818179</v>
      </c>
      <c r="J7" s="59">
        <v>323818</v>
      </c>
      <c r="K7" s="59">
        <v>72764</v>
      </c>
      <c r="L7" s="59">
        <v>178636</v>
      </c>
      <c r="M7" s="59">
        <v>575218</v>
      </c>
      <c r="N7" s="59">
        <v>58212</v>
      </c>
      <c r="O7" s="59">
        <v>65837</v>
      </c>
      <c r="P7" s="59">
        <v>190982</v>
      </c>
      <c r="Q7" s="59">
        <v>315031</v>
      </c>
      <c r="R7" s="59">
        <v>96133</v>
      </c>
      <c r="S7" s="59">
        <v>71855</v>
      </c>
      <c r="T7" s="59">
        <v>18228</v>
      </c>
      <c r="U7" s="59">
        <v>186216</v>
      </c>
      <c r="V7" s="59">
        <v>1894644</v>
      </c>
      <c r="W7" s="59">
        <v>2400000</v>
      </c>
      <c r="X7" s="59">
        <v>-505356</v>
      </c>
      <c r="Y7" s="60">
        <v>-21.06</v>
      </c>
      <c r="Z7" s="61">
        <v>2900000</v>
      </c>
    </row>
    <row r="8" spans="1:26" ht="13.5">
      <c r="A8" s="57" t="s">
        <v>34</v>
      </c>
      <c r="B8" s="18">
        <v>454043000</v>
      </c>
      <c r="C8" s="18">
        <v>0</v>
      </c>
      <c r="D8" s="58">
        <v>564907000</v>
      </c>
      <c r="E8" s="59">
        <v>564266000</v>
      </c>
      <c r="F8" s="59">
        <v>196039667</v>
      </c>
      <c r="G8" s="59">
        <v>5746285</v>
      </c>
      <c r="H8" s="59">
        <v>13650772</v>
      </c>
      <c r="I8" s="59">
        <v>215436724</v>
      </c>
      <c r="J8" s="59">
        <v>1600000</v>
      </c>
      <c r="K8" s="59">
        <v>8632943</v>
      </c>
      <c r="L8" s="59">
        <v>159966333</v>
      </c>
      <c r="M8" s="59">
        <v>170199276</v>
      </c>
      <c r="N8" s="59">
        <v>9000000</v>
      </c>
      <c r="O8" s="59">
        <v>8750000</v>
      </c>
      <c r="P8" s="59">
        <v>136700125</v>
      </c>
      <c r="Q8" s="59">
        <v>154450125</v>
      </c>
      <c r="R8" s="59">
        <v>0</v>
      </c>
      <c r="S8" s="59">
        <v>0</v>
      </c>
      <c r="T8" s="59">
        <v>10083333</v>
      </c>
      <c r="U8" s="59">
        <v>10083333</v>
      </c>
      <c r="V8" s="59">
        <v>550169458</v>
      </c>
      <c r="W8" s="59">
        <v>564907000</v>
      </c>
      <c r="X8" s="59">
        <v>-14737542</v>
      </c>
      <c r="Y8" s="60">
        <v>-2.61</v>
      </c>
      <c r="Z8" s="61">
        <v>564266000</v>
      </c>
    </row>
    <row r="9" spans="1:26" ht="13.5">
      <c r="A9" s="57" t="s">
        <v>35</v>
      </c>
      <c r="B9" s="18">
        <v>82884247</v>
      </c>
      <c r="C9" s="18">
        <v>0</v>
      </c>
      <c r="D9" s="58">
        <v>138178253</v>
      </c>
      <c r="E9" s="59">
        <v>136725505</v>
      </c>
      <c r="F9" s="59">
        <v>10146993</v>
      </c>
      <c r="G9" s="59">
        <v>6169691</v>
      </c>
      <c r="H9" s="59">
        <v>19968875</v>
      </c>
      <c r="I9" s="59">
        <v>36285559</v>
      </c>
      <c r="J9" s="59">
        <v>7935267</v>
      </c>
      <c r="K9" s="59">
        <v>4064366</v>
      </c>
      <c r="L9" s="59">
        <v>8871670</v>
      </c>
      <c r="M9" s="59">
        <v>20871303</v>
      </c>
      <c r="N9" s="59">
        <v>5663714</v>
      </c>
      <c r="O9" s="59">
        <v>10235903</v>
      </c>
      <c r="P9" s="59">
        <v>6905034</v>
      </c>
      <c r="Q9" s="59">
        <v>22804651</v>
      </c>
      <c r="R9" s="59">
        <v>11894875</v>
      </c>
      <c r="S9" s="59">
        <v>10716630</v>
      </c>
      <c r="T9" s="59">
        <v>6642210</v>
      </c>
      <c r="U9" s="59">
        <v>29253715</v>
      </c>
      <c r="V9" s="59">
        <v>109215228</v>
      </c>
      <c r="W9" s="59">
        <v>138178254</v>
      </c>
      <c r="X9" s="59">
        <v>-28963026</v>
      </c>
      <c r="Y9" s="60">
        <v>-20.96</v>
      </c>
      <c r="Z9" s="61">
        <v>136725505</v>
      </c>
    </row>
    <row r="10" spans="1:26" ht="25.5">
      <c r="A10" s="62" t="s">
        <v>98</v>
      </c>
      <c r="B10" s="63">
        <f>SUM(B5:B9)</f>
        <v>1150612487</v>
      </c>
      <c r="C10" s="63">
        <f>SUM(C5:C9)</f>
        <v>0</v>
      </c>
      <c r="D10" s="64">
        <f aca="true" t="shared" si="0" ref="D10:Z10">SUM(D5:D9)</f>
        <v>1627864778</v>
      </c>
      <c r="E10" s="65">
        <f t="shared" si="0"/>
        <v>1619505778</v>
      </c>
      <c r="F10" s="65">
        <f t="shared" si="0"/>
        <v>295206530</v>
      </c>
      <c r="G10" s="65">
        <f t="shared" si="0"/>
        <v>61711906</v>
      </c>
      <c r="H10" s="65">
        <f t="shared" si="0"/>
        <v>70625903</v>
      </c>
      <c r="I10" s="65">
        <f t="shared" si="0"/>
        <v>427544339</v>
      </c>
      <c r="J10" s="65">
        <f t="shared" si="0"/>
        <v>47184430</v>
      </c>
      <c r="K10" s="65">
        <f t="shared" si="0"/>
        <v>58817240</v>
      </c>
      <c r="L10" s="65">
        <f t="shared" si="0"/>
        <v>193756346</v>
      </c>
      <c r="M10" s="65">
        <f t="shared" si="0"/>
        <v>299758016</v>
      </c>
      <c r="N10" s="65">
        <f t="shared" si="0"/>
        <v>48422381</v>
      </c>
      <c r="O10" s="65">
        <f t="shared" si="0"/>
        <v>54517428</v>
      </c>
      <c r="P10" s="65">
        <f t="shared" si="0"/>
        <v>212276506</v>
      </c>
      <c r="Q10" s="65">
        <f t="shared" si="0"/>
        <v>315216315</v>
      </c>
      <c r="R10" s="65">
        <f t="shared" si="0"/>
        <v>60516859</v>
      </c>
      <c r="S10" s="65">
        <f t="shared" si="0"/>
        <v>56077360</v>
      </c>
      <c r="T10" s="65">
        <f t="shared" si="0"/>
        <v>58571545</v>
      </c>
      <c r="U10" s="65">
        <f t="shared" si="0"/>
        <v>175165764</v>
      </c>
      <c r="V10" s="65">
        <f t="shared" si="0"/>
        <v>1217684434</v>
      </c>
      <c r="W10" s="65">
        <f t="shared" si="0"/>
        <v>1627864780</v>
      </c>
      <c r="X10" s="65">
        <f t="shared" si="0"/>
        <v>-410180346</v>
      </c>
      <c r="Y10" s="66">
        <f>+IF(W10&lt;&gt;0,(X10/W10)*100,0)</f>
        <v>-25.197445822250664</v>
      </c>
      <c r="Z10" s="67">
        <f t="shared" si="0"/>
        <v>1619505778</v>
      </c>
    </row>
    <row r="11" spans="1:26" ht="13.5">
      <c r="A11" s="57" t="s">
        <v>36</v>
      </c>
      <c r="B11" s="18">
        <v>415082931</v>
      </c>
      <c r="C11" s="18">
        <v>0</v>
      </c>
      <c r="D11" s="58">
        <v>447899233</v>
      </c>
      <c r="E11" s="59">
        <v>435380419</v>
      </c>
      <c r="F11" s="59">
        <v>35707919</v>
      </c>
      <c r="G11" s="59">
        <v>36485695</v>
      </c>
      <c r="H11" s="59">
        <v>36461984</v>
      </c>
      <c r="I11" s="59">
        <v>108655598</v>
      </c>
      <c r="J11" s="59">
        <v>35851052</v>
      </c>
      <c r="K11" s="59">
        <v>33462742</v>
      </c>
      <c r="L11" s="59">
        <v>39803876</v>
      </c>
      <c r="M11" s="59">
        <v>109117670</v>
      </c>
      <c r="N11" s="59">
        <v>37762598</v>
      </c>
      <c r="O11" s="59">
        <v>36724295</v>
      </c>
      <c r="P11" s="59">
        <v>36273322</v>
      </c>
      <c r="Q11" s="59">
        <v>110760215</v>
      </c>
      <c r="R11" s="59">
        <v>37060989</v>
      </c>
      <c r="S11" s="59">
        <v>37899138</v>
      </c>
      <c r="T11" s="59">
        <v>37527339</v>
      </c>
      <c r="U11" s="59">
        <v>112487466</v>
      </c>
      <c r="V11" s="59">
        <v>441020949</v>
      </c>
      <c r="W11" s="59">
        <v>447899231</v>
      </c>
      <c r="X11" s="59">
        <v>-6878282</v>
      </c>
      <c r="Y11" s="60">
        <v>-1.54</v>
      </c>
      <c r="Z11" s="61">
        <v>435380419</v>
      </c>
    </row>
    <row r="12" spans="1:26" ht="13.5">
      <c r="A12" s="57" t="s">
        <v>37</v>
      </c>
      <c r="B12" s="18">
        <v>23134449</v>
      </c>
      <c r="C12" s="18">
        <v>0</v>
      </c>
      <c r="D12" s="58">
        <v>24097817</v>
      </c>
      <c r="E12" s="59">
        <v>21828955</v>
      </c>
      <c r="F12" s="59">
        <v>1819721</v>
      </c>
      <c r="G12" s="59">
        <v>1621262</v>
      </c>
      <c r="H12" s="59">
        <v>1641569</v>
      </c>
      <c r="I12" s="59">
        <v>5082552</v>
      </c>
      <c r="J12" s="59">
        <v>1943399</v>
      </c>
      <c r="K12" s="59">
        <v>1936378</v>
      </c>
      <c r="L12" s="59">
        <v>1886588</v>
      </c>
      <c r="M12" s="59">
        <v>5766365</v>
      </c>
      <c r="N12" s="59">
        <v>1885241</v>
      </c>
      <c r="O12" s="59">
        <v>1891027</v>
      </c>
      <c r="P12" s="59">
        <v>1863996</v>
      </c>
      <c r="Q12" s="59">
        <v>5640264</v>
      </c>
      <c r="R12" s="59">
        <v>1963506</v>
      </c>
      <c r="S12" s="59">
        <v>1940745</v>
      </c>
      <c r="T12" s="59">
        <v>1721128</v>
      </c>
      <c r="U12" s="59">
        <v>5625379</v>
      </c>
      <c r="V12" s="59">
        <v>22114560</v>
      </c>
      <c r="W12" s="59">
        <v>24097816</v>
      </c>
      <c r="X12" s="59">
        <v>-1983256</v>
      </c>
      <c r="Y12" s="60">
        <v>-8.23</v>
      </c>
      <c r="Z12" s="61">
        <v>21828955</v>
      </c>
    </row>
    <row r="13" spans="1:26" ht="13.5">
      <c r="A13" s="57" t="s">
        <v>99</v>
      </c>
      <c r="B13" s="18">
        <v>279488973</v>
      </c>
      <c r="C13" s="18">
        <v>0</v>
      </c>
      <c r="D13" s="58">
        <v>50000000</v>
      </c>
      <c r="E13" s="59">
        <v>52866000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50000000</v>
      </c>
      <c r="X13" s="59">
        <v>-50000000</v>
      </c>
      <c r="Y13" s="60">
        <v>-100</v>
      </c>
      <c r="Z13" s="61">
        <v>52866000</v>
      </c>
    </row>
    <row r="14" spans="1:26" ht="13.5">
      <c r="A14" s="57" t="s">
        <v>38</v>
      </c>
      <c r="B14" s="18">
        <v>20685301</v>
      </c>
      <c r="C14" s="18">
        <v>0</v>
      </c>
      <c r="D14" s="58">
        <v>6000000</v>
      </c>
      <c r="E14" s="59">
        <v>4500000</v>
      </c>
      <c r="F14" s="59">
        <v>1999026</v>
      </c>
      <c r="G14" s="59">
        <v>91862</v>
      </c>
      <c r="H14" s="59">
        <v>166822</v>
      </c>
      <c r="I14" s="59">
        <v>2257710</v>
      </c>
      <c r="J14" s="59">
        <v>0</v>
      </c>
      <c r="K14" s="59">
        <v>-1914443</v>
      </c>
      <c r="L14" s="59">
        <v>82013</v>
      </c>
      <c r="M14" s="59">
        <v>-1832430</v>
      </c>
      <c r="N14" s="59">
        <v>2058457</v>
      </c>
      <c r="O14" s="59">
        <v>71829</v>
      </c>
      <c r="P14" s="59">
        <v>-513560</v>
      </c>
      <c r="Q14" s="59">
        <v>1616726</v>
      </c>
      <c r="R14" s="59">
        <v>69839</v>
      </c>
      <c r="S14" s="59">
        <v>67586</v>
      </c>
      <c r="T14" s="59">
        <v>-52409</v>
      </c>
      <c r="U14" s="59">
        <v>85016</v>
      </c>
      <c r="V14" s="59">
        <v>2127022</v>
      </c>
      <c r="W14" s="59">
        <v>6000000</v>
      </c>
      <c r="X14" s="59">
        <v>-3872978</v>
      </c>
      <c r="Y14" s="60">
        <v>-64.55</v>
      </c>
      <c r="Z14" s="61">
        <v>4500000</v>
      </c>
    </row>
    <row r="15" spans="1:26" ht="13.5">
      <c r="A15" s="57" t="s">
        <v>39</v>
      </c>
      <c r="B15" s="18">
        <v>778061562</v>
      </c>
      <c r="C15" s="18">
        <v>0</v>
      </c>
      <c r="D15" s="58">
        <v>400838300</v>
      </c>
      <c r="E15" s="59">
        <v>363178714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26315789</v>
      </c>
      <c r="M15" s="59">
        <v>26315789</v>
      </c>
      <c r="N15" s="59">
        <v>0</v>
      </c>
      <c r="O15" s="59">
        <v>13157895</v>
      </c>
      <c r="P15" s="59">
        <v>19298246</v>
      </c>
      <c r="Q15" s="59">
        <v>32456141</v>
      </c>
      <c r="R15" s="59">
        <v>7186875</v>
      </c>
      <c r="S15" s="59">
        <v>1989648</v>
      </c>
      <c r="T15" s="59">
        <v>7825713</v>
      </c>
      <c r="U15" s="59">
        <v>17002236</v>
      </c>
      <c r="V15" s="59">
        <v>75774166</v>
      </c>
      <c r="W15" s="59">
        <v>400838302</v>
      </c>
      <c r="X15" s="59">
        <v>-325064136</v>
      </c>
      <c r="Y15" s="60">
        <v>-81.1</v>
      </c>
      <c r="Z15" s="61">
        <v>363178714</v>
      </c>
    </row>
    <row r="16" spans="1:26" ht="13.5">
      <c r="A16" s="68" t="s">
        <v>40</v>
      </c>
      <c r="B16" s="18">
        <v>0</v>
      </c>
      <c r="C16" s="18">
        <v>0</v>
      </c>
      <c r="D16" s="58">
        <v>105000000</v>
      </c>
      <c r="E16" s="59">
        <v>109000000</v>
      </c>
      <c r="F16" s="59">
        <v>1509134</v>
      </c>
      <c r="G16" s="59">
        <v>19404094</v>
      </c>
      <c r="H16" s="59">
        <v>-12158473</v>
      </c>
      <c r="I16" s="59">
        <v>8754755</v>
      </c>
      <c r="J16" s="59">
        <v>152437</v>
      </c>
      <c r="K16" s="59">
        <v>-1773859</v>
      </c>
      <c r="L16" s="59">
        <v>10366667</v>
      </c>
      <c r="M16" s="59">
        <v>8745245</v>
      </c>
      <c r="N16" s="59">
        <v>8692970</v>
      </c>
      <c r="O16" s="59">
        <v>5298968</v>
      </c>
      <c r="P16" s="59">
        <v>-17743</v>
      </c>
      <c r="Q16" s="59">
        <v>13974195</v>
      </c>
      <c r="R16" s="59">
        <v>28573125</v>
      </c>
      <c r="S16" s="59">
        <v>1000000</v>
      </c>
      <c r="T16" s="59">
        <v>5347903</v>
      </c>
      <c r="U16" s="59">
        <v>34921028</v>
      </c>
      <c r="V16" s="59">
        <v>66395223</v>
      </c>
      <c r="W16" s="59">
        <v>105000000</v>
      </c>
      <c r="X16" s="59">
        <v>-38604777</v>
      </c>
      <c r="Y16" s="60">
        <v>-36.77</v>
      </c>
      <c r="Z16" s="61">
        <v>109000000</v>
      </c>
    </row>
    <row r="17" spans="1:26" ht="13.5">
      <c r="A17" s="57" t="s">
        <v>41</v>
      </c>
      <c r="B17" s="18">
        <v>671017178</v>
      </c>
      <c r="C17" s="18">
        <v>0</v>
      </c>
      <c r="D17" s="58">
        <v>521629430</v>
      </c>
      <c r="E17" s="59">
        <v>548751690</v>
      </c>
      <c r="F17" s="59">
        <v>52397379</v>
      </c>
      <c r="G17" s="59">
        <v>28563525</v>
      </c>
      <c r="H17" s="59">
        <v>41979617</v>
      </c>
      <c r="I17" s="59">
        <v>122940521</v>
      </c>
      <c r="J17" s="59">
        <v>14253907</v>
      </c>
      <c r="K17" s="59">
        <v>16160881</v>
      </c>
      <c r="L17" s="59">
        <v>35125978</v>
      </c>
      <c r="M17" s="59">
        <v>65540766</v>
      </c>
      <c r="N17" s="59">
        <v>25814408</v>
      </c>
      <c r="O17" s="59">
        <v>15611153</v>
      </c>
      <c r="P17" s="59">
        <v>42353269</v>
      </c>
      <c r="Q17" s="59">
        <v>83778830</v>
      </c>
      <c r="R17" s="59">
        <v>23431692</v>
      </c>
      <c r="S17" s="59">
        <v>25790719</v>
      </c>
      <c r="T17" s="59">
        <v>111006757</v>
      </c>
      <c r="U17" s="59">
        <v>160229168</v>
      </c>
      <c r="V17" s="59">
        <v>432489285</v>
      </c>
      <c r="W17" s="59">
        <v>521629428</v>
      </c>
      <c r="X17" s="59">
        <v>-89140143</v>
      </c>
      <c r="Y17" s="60">
        <v>-17.09</v>
      </c>
      <c r="Z17" s="61">
        <v>548751690</v>
      </c>
    </row>
    <row r="18" spans="1:26" ht="13.5">
      <c r="A18" s="69" t="s">
        <v>42</v>
      </c>
      <c r="B18" s="70">
        <f>SUM(B11:B17)</f>
        <v>2187470394</v>
      </c>
      <c r="C18" s="70">
        <f>SUM(C11:C17)</f>
        <v>0</v>
      </c>
      <c r="D18" s="71">
        <f aca="true" t="shared" si="1" ref="D18:Z18">SUM(D11:D17)</f>
        <v>1555464780</v>
      </c>
      <c r="E18" s="72">
        <f t="shared" si="1"/>
        <v>1535505778</v>
      </c>
      <c r="F18" s="72">
        <f t="shared" si="1"/>
        <v>93433179</v>
      </c>
      <c r="G18" s="72">
        <f t="shared" si="1"/>
        <v>86166438</v>
      </c>
      <c r="H18" s="72">
        <f t="shared" si="1"/>
        <v>68091519</v>
      </c>
      <c r="I18" s="72">
        <f t="shared" si="1"/>
        <v>247691136</v>
      </c>
      <c r="J18" s="72">
        <f t="shared" si="1"/>
        <v>52200795</v>
      </c>
      <c r="K18" s="72">
        <f t="shared" si="1"/>
        <v>47871699</v>
      </c>
      <c r="L18" s="72">
        <f t="shared" si="1"/>
        <v>113580911</v>
      </c>
      <c r="M18" s="72">
        <f t="shared" si="1"/>
        <v>213653405</v>
      </c>
      <c r="N18" s="72">
        <f t="shared" si="1"/>
        <v>76213674</v>
      </c>
      <c r="O18" s="72">
        <f t="shared" si="1"/>
        <v>72755167</v>
      </c>
      <c r="P18" s="72">
        <f t="shared" si="1"/>
        <v>99257530</v>
      </c>
      <c r="Q18" s="72">
        <f t="shared" si="1"/>
        <v>248226371</v>
      </c>
      <c r="R18" s="72">
        <f t="shared" si="1"/>
        <v>98286026</v>
      </c>
      <c r="S18" s="72">
        <f t="shared" si="1"/>
        <v>68687836</v>
      </c>
      <c r="T18" s="72">
        <f t="shared" si="1"/>
        <v>163376431</v>
      </c>
      <c r="U18" s="72">
        <f t="shared" si="1"/>
        <v>330350293</v>
      </c>
      <c r="V18" s="72">
        <f t="shared" si="1"/>
        <v>1039921205</v>
      </c>
      <c r="W18" s="72">
        <f t="shared" si="1"/>
        <v>1555464777</v>
      </c>
      <c r="X18" s="72">
        <f t="shared" si="1"/>
        <v>-515543572</v>
      </c>
      <c r="Y18" s="66">
        <f>+IF(W18&lt;&gt;0,(X18/W18)*100,0)</f>
        <v>-33.14402097836768</v>
      </c>
      <c r="Z18" s="73">
        <f t="shared" si="1"/>
        <v>1535505778</v>
      </c>
    </row>
    <row r="19" spans="1:26" ht="13.5">
      <c r="A19" s="69" t="s">
        <v>43</v>
      </c>
      <c r="B19" s="74">
        <f>+B10-B18</f>
        <v>-1036857907</v>
      </c>
      <c r="C19" s="74">
        <f>+C10-C18</f>
        <v>0</v>
      </c>
      <c r="D19" s="75">
        <f aca="true" t="shared" si="2" ref="D19:Z19">+D10-D18</f>
        <v>72399998</v>
      </c>
      <c r="E19" s="76">
        <f t="shared" si="2"/>
        <v>84000000</v>
      </c>
      <c r="F19" s="76">
        <f t="shared" si="2"/>
        <v>201773351</v>
      </c>
      <c r="G19" s="76">
        <f t="shared" si="2"/>
        <v>-24454532</v>
      </c>
      <c r="H19" s="76">
        <f t="shared" si="2"/>
        <v>2534384</v>
      </c>
      <c r="I19" s="76">
        <f t="shared" si="2"/>
        <v>179853203</v>
      </c>
      <c r="J19" s="76">
        <f t="shared" si="2"/>
        <v>-5016365</v>
      </c>
      <c r="K19" s="76">
        <f t="shared" si="2"/>
        <v>10945541</v>
      </c>
      <c r="L19" s="76">
        <f t="shared" si="2"/>
        <v>80175435</v>
      </c>
      <c r="M19" s="76">
        <f t="shared" si="2"/>
        <v>86104611</v>
      </c>
      <c r="N19" s="76">
        <f t="shared" si="2"/>
        <v>-27791293</v>
      </c>
      <c r="O19" s="76">
        <f t="shared" si="2"/>
        <v>-18237739</v>
      </c>
      <c r="P19" s="76">
        <f t="shared" si="2"/>
        <v>113018976</v>
      </c>
      <c r="Q19" s="76">
        <f t="shared" si="2"/>
        <v>66989944</v>
      </c>
      <c r="R19" s="76">
        <f t="shared" si="2"/>
        <v>-37769167</v>
      </c>
      <c r="S19" s="76">
        <f t="shared" si="2"/>
        <v>-12610476</v>
      </c>
      <c r="T19" s="76">
        <f t="shared" si="2"/>
        <v>-104804886</v>
      </c>
      <c r="U19" s="76">
        <f t="shared" si="2"/>
        <v>-155184529</v>
      </c>
      <c r="V19" s="76">
        <f t="shared" si="2"/>
        <v>177763229</v>
      </c>
      <c r="W19" s="76">
        <f>IF(E10=E18,0,W10-W18)</f>
        <v>72400003</v>
      </c>
      <c r="X19" s="76">
        <f t="shared" si="2"/>
        <v>105363226</v>
      </c>
      <c r="Y19" s="77">
        <f>+IF(W19&lt;&gt;0,(X19/W19)*100,0)</f>
        <v>145.5293116493379</v>
      </c>
      <c r="Z19" s="78">
        <f t="shared" si="2"/>
        <v>84000000</v>
      </c>
    </row>
    <row r="20" spans="1:26" ht="13.5">
      <c r="A20" s="57" t="s">
        <v>44</v>
      </c>
      <c r="B20" s="18">
        <v>186197274</v>
      </c>
      <c r="C20" s="18">
        <v>0</v>
      </c>
      <c r="D20" s="58">
        <v>185520000</v>
      </c>
      <c r="E20" s="59">
        <v>182520000</v>
      </c>
      <c r="F20" s="59">
        <v>72775000</v>
      </c>
      <c r="G20" s="59">
        <v>21913000</v>
      </c>
      <c r="H20" s="59">
        <v>0</v>
      </c>
      <c r="I20" s="59">
        <v>94688000</v>
      </c>
      <c r="J20" s="59">
        <v>0</v>
      </c>
      <c r="K20" s="59">
        <v>0</v>
      </c>
      <c r="L20" s="59">
        <v>42200000</v>
      </c>
      <c r="M20" s="59">
        <v>42200000</v>
      </c>
      <c r="N20" s="59">
        <v>0</v>
      </c>
      <c r="O20" s="59">
        <v>2295000</v>
      </c>
      <c r="P20" s="59">
        <v>43337000</v>
      </c>
      <c r="Q20" s="59">
        <v>45632000</v>
      </c>
      <c r="R20" s="59">
        <v>0</v>
      </c>
      <c r="S20" s="59">
        <v>0</v>
      </c>
      <c r="T20" s="59">
        <v>0</v>
      </c>
      <c r="U20" s="59">
        <v>0</v>
      </c>
      <c r="V20" s="59">
        <v>182520000</v>
      </c>
      <c r="W20" s="59">
        <v>185520000</v>
      </c>
      <c r="X20" s="59">
        <v>-3000000</v>
      </c>
      <c r="Y20" s="60">
        <v>-1.62</v>
      </c>
      <c r="Z20" s="61">
        <v>182520000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-850660633</v>
      </c>
      <c r="C22" s="85">
        <f>SUM(C19:C21)</f>
        <v>0</v>
      </c>
      <c r="D22" s="86">
        <f aca="true" t="shared" si="3" ref="D22:Z22">SUM(D19:D21)</f>
        <v>257919998</v>
      </c>
      <c r="E22" s="87">
        <f t="shared" si="3"/>
        <v>266520000</v>
      </c>
      <c r="F22" s="87">
        <f t="shared" si="3"/>
        <v>274548351</v>
      </c>
      <c r="G22" s="87">
        <f t="shared" si="3"/>
        <v>-2541532</v>
      </c>
      <c r="H22" s="87">
        <f t="shared" si="3"/>
        <v>2534384</v>
      </c>
      <c r="I22" s="87">
        <f t="shared" si="3"/>
        <v>274541203</v>
      </c>
      <c r="J22" s="87">
        <f t="shared" si="3"/>
        <v>-5016365</v>
      </c>
      <c r="K22" s="87">
        <f t="shared" si="3"/>
        <v>10945541</v>
      </c>
      <c r="L22" s="87">
        <f t="shared" si="3"/>
        <v>122375435</v>
      </c>
      <c r="M22" s="87">
        <f t="shared" si="3"/>
        <v>128304611</v>
      </c>
      <c r="N22" s="87">
        <f t="shared" si="3"/>
        <v>-27791293</v>
      </c>
      <c r="O22" s="87">
        <f t="shared" si="3"/>
        <v>-15942739</v>
      </c>
      <c r="P22" s="87">
        <f t="shared" si="3"/>
        <v>156355976</v>
      </c>
      <c r="Q22" s="87">
        <f t="shared" si="3"/>
        <v>112621944</v>
      </c>
      <c r="R22" s="87">
        <f t="shared" si="3"/>
        <v>-37769167</v>
      </c>
      <c r="S22" s="87">
        <f t="shared" si="3"/>
        <v>-12610476</v>
      </c>
      <c r="T22" s="87">
        <f t="shared" si="3"/>
        <v>-104804886</v>
      </c>
      <c r="U22" s="87">
        <f t="shared" si="3"/>
        <v>-155184529</v>
      </c>
      <c r="V22" s="87">
        <f t="shared" si="3"/>
        <v>360283229</v>
      </c>
      <c r="W22" s="87">
        <f t="shared" si="3"/>
        <v>257920003</v>
      </c>
      <c r="X22" s="87">
        <f t="shared" si="3"/>
        <v>102363226</v>
      </c>
      <c r="Y22" s="88">
        <f>+IF(W22&lt;&gt;0,(X22/W22)*100,0)</f>
        <v>39.687974879559846</v>
      </c>
      <c r="Z22" s="89">
        <f t="shared" si="3"/>
        <v>266520000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-850660633</v>
      </c>
      <c r="C24" s="74">
        <f>SUM(C22:C23)</f>
        <v>0</v>
      </c>
      <c r="D24" s="75">
        <f aca="true" t="shared" si="4" ref="D24:Z24">SUM(D22:D23)</f>
        <v>257919998</v>
      </c>
      <c r="E24" s="76">
        <f t="shared" si="4"/>
        <v>266520000</v>
      </c>
      <c r="F24" s="76">
        <f t="shared" si="4"/>
        <v>274548351</v>
      </c>
      <c r="G24" s="76">
        <f t="shared" si="4"/>
        <v>-2541532</v>
      </c>
      <c r="H24" s="76">
        <f t="shared" si="4"/>
        <v>2534384</v>
      </c>
      <c r="I24" s="76">
        <f t="shared" si="4"/>
        <v>274541203</v>
      </c>
      <c r="J24" s="76">
        <f t="shared" si="4"/>
        <v>-5016365</v>
      </c>
      <c r="K24" s="76">
        <f t="shared" si="4"/>
        <v>10945541</v>
      </c>
      <c r="L24" s="76">
        <f t="shared" si="4"/>
        <v>122375435</v>
      </c>
      <c r="M24" s="76">
        <f t="shared" si="4"/>
        <v>128304611</v>
      </c>
      <c r="N24" s="76">
        <f t="shared" si="4"/>
        <v>-27791293</v>
      </c>
      <c r="O24" s="76">
        <f t="shared" si="4"/>
        <v>-15942739</v>
      </c>
      <c r="P24" s="76">
        <f t="shared" si="4"/>
        <v>156355976</v>
      </c>
      <c r="Q24" s="76">
        <f t="shared" si="4"/>
        <v>112621944</v>
      </c>
      <c r="R24" s="76">
        <f t="shared" si="4"/>
        <v>-37769167</v>
      </c>
      <c r="S24" s="76">
        <f t="shared" si="4"/>
        <v>-12610476</v>
      </c>
      <c r="T24" s="76">
        <f t="shared" si="4"/>
        <v>-104804886</v>
      </c>
      <c r="U24" s="76">
        <f t="shared" si="4"/>
        <v>-155184529</v>
      </c>
      <c r="V24" s="76">
        <f t="shared" si="4"/>
        <v>360283229</v>
      </c>
      <c r="W24" s="76">
        <f t="shared" si="4"/>
        <v>257920003</v>
      </c>
      <c r="X24" s="76">
        <f t="shared" si="4"/>
        <v>102363226</v>
      </c>
      <c r="Y24" s="77">
        <f>+IF(W24&lt;&gt;0,(X24/W24)*100,0)</f>
        <v>39.687974879559846</v>
      </c>
      <c r="Z24" s="78">
        <f t="shared" si="4"/>
        <v>266520000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204879128</v>
      </c>
      <c r="C27" s="21">
        <v>0</v>
      </c>
      <c r="D27" s="98">
        <v>257920000</v>
      </c>
      <c r="E27" s="99">
        <v>266520000</v>
      </c>
      <c r="F27" s="99">
        <v>6564748</v>
      </c>
      <c r="G27" s="99">
        <v>16322898</v>
      </c>
      <c r="H27" s="99">
        <v>15773454</v>
      </c>
      <c r="I27" s="99">
        <v>38661100</v>
      </c>
      <c r="J27" s="99">
        <v>1762980</v>
      </c>
      <c r="K27" s="99">
        <v>22179794</v>
      </c>
      <c r="L27" s="99">
        <v>34509352</v>
      </c>
      <c r="M27" s="99">
        <v>58452126</v>
      </c>
      <c r="N27" s="99">
        <v>5378708</v>
      </c>
      <c r="O27" s="99">
        <v>10021077</v>
      </c>
      <c r="P27" s="99">
        <v>11802276</v>
      </c>
      <c r="Q27" s="99">
        <v>27202061</v>
      </c>
      <c r="R27" s="99">
        <v>5847514</v>
      </c>
      <c r="S27" s="99">
        <v>1429257</v>
      </c>
      <c r="T27" s="99">
        <v>84497066</v>
      </c>
      <c r="U27" s="99">
        <v>91773837</v>
      </c>
      <c r="V27" s="99">
        <v>216089124</v>
      </c>
      <c r="W27" s="99">
        <v>266520000</v>
      </c>
      <c r="X27" s="99">
        <v>-50430876</v>
      </c>
      <c r="Y27" s="100">
        <v>-18.92</v>
      </c>
      <c r="Z27" s="101">
        <v>266520000</v>
      </c>
    </row>
    <row r="28" spans="1:26" ht="13.5">
      <c r="A28" s="102" t="s">
        <v>44</v>
      </c>
      <c r="B28" s="18">
        <v>186197273</v>
      </c>
      <c r="C28" s="18">
        <v>0</v>
      </c>
      <c r="D28" s="58">
        <v>185520000</v>
      </c>
      <c r="E28" s="59">
        <v>182520000</v>
      </c>
      <c r="F28" s="59">
        <v>2264181</v>
      </c>
      <c r="G28" s="59">
        <v>15709815</v>
      </c>
      <c r="H28" s="59">
        <v>11227969</v>
      </c>
      <c r="I28" s="59">
        <v>29201965</v>
      </c>
      <c r="J28" s="59">
        <v>1589508</v>
      </c>
      <c r="K28" s="59">
        <v>17415376</v>
      </c>
      <c r="L28" s="59">
        <v>23422464</v>
      </c>
      <c r="M28" s="59">
        <v>42427348</v>
      </c>
      <c r="N28" s="59">
        <v>1664499</v>
      </c>
      <c r="O28" s="59">
        <v>3423159</v>
      </c>
      <c r="P28" s="59">
        <v>12820781</v>
      </c>
      <c r="Q28" s="59">
        <v>17908439</v>
      </c>
      <c r="R28" s="59">
        <v>5428656</v>
      </c>
      <c r="S28" s="59">
        <v>128727</v>
      </c>
      <c r="T28" s="59">
        <v>80586581</v>
      </c>
      <c r="U28" s="59">
        <v>86143964</v>
      </c>
      <c r="V28" s="59">
        <v>175681716</v>
      </c>
      <c r="W28" s="59">
        <v>182520000</v>
      </c>
      <c r="X28" s="59">
        <v>-6838284</v>
      </c>
      <c r="Y28" s="60">
        <v>-3.75</v>
      </c>
      <c r="Z28" s="61">
        <v>182520000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18681855</v>
      </c>
      <c r="C31" s="18">
        <v>0</v>
      </c>
      <c r="D31" s="58">
        <v>72400000</v>
      </c>
      <c r="E31" s="59">
        <v>84000000</v>
      </c>
      <c r="F31" s="59">
        <v>4300567</v>
      </c>
      <c r="G31" s="59">
        <v>613083</v>
      </c>
      <c r="H31" s="59">
        <v>4545485</v>
      </c>
      <c r="I31" s="59">
        <v>9459135</v>
      </c>
      <c r="J31" s="59">
        <v>173472</v>
      </c>
      <c r="K31" s="59">
        <v>4764418</v>
      </c>
      <c r="L31" s="59">
        <v>11086888</v>
      </c>
      <c r="M31" s="59">
        <v>16024778</v>
      </c>
      <c r="N31" s="59">
        <v>3714208</v>
      </c>
      <c r="O31" s="59">
        <v>6597918</v>
      </c>
      <c r="P31" s="59">
        <v>-1018505</v>
      </c>
      <c r="Q31" s="59">
        <v>9293621</v>
      </c>
      <c r="R31" s="59">
        <v>418858</v>
      </c>
      <c r="S31" s="59">
        <v>1300530</v>
      </c>
      <c r="T31" s="59">
        <v>3910485</v>
      </c>
      <c r="U31" s="59">
        <v>5629873</v>
      </c>
      <c r="V31" s="59">
        <v>40407407</v>
      </c>
      <c r="W31" s="59">
        <v>84000000</v>
      </c>
      <c r="X31" s="59">
        <v>-43592593</v>
      </c>
      <c r="Y31" s="60">
        <v>-51.9</v>
      </c>
      <c r="Z31" s="61">
        <v>84000000</v>
      </c>
    </row>
    <row r="32" spans="1:26" ht="13.5">
      <c r="A32" s="69" t="s">
        <v>50</v>
      </c>
      <c r="B32" s="21">
        <f>SUM(B28:B31)</f>
        <v>204879128</v>
      </c>
      <c r="C32" s="21">
        <f>SUM(C28:C31)</f>
        <v>0</v>
      </c>
      <c r="D32" s="98">
        <f aca="true" t="shared" si="5" ref="D32:Z32">SUM(D28:D31)</f>
        <v>257920000</v>
      </c>
      <c r="E32" s="99">
        <f t="shared" si="5"/>
        <v>266520000</v>
      </c>
      <c r="F32" s="99">
        <f t="shared" si="5"/>
        <v>6564748</v>
      </c>
      <c r="G32" s="99">
        <f t="shared" si="5"/>
        <v>16322898</v>
      </c>
      <c r="H32" s="99">
        <f t="shared" si="5"/>
        <v>15773454</v>
      </c>
      <c r="I32" s="99">
        <f t="shared" si="5"/>
        <v>38661100</v>
      </c>
      <c r="J32" s="99">
        <f t="shared" si="5"/>
        <v>1762980</v>
      </c>
      <c r="K32" s="99">
        <f t="shared" si="5"/>
        <v>22179794</v>
      </c>
      <c r="L32" s="99">
        <f t="shared" si="5"/>
        <v>34509352</v>
      </c>
      <c r="M32" s="99">
        <f t="shared" si="5"/>
        <v>58452126</v>
      </c>
      <c r="N32" s="99">
        <f t="shared" si="5"/>
        <v>5378707</v>
      </c>
      <c r="O32" s="99">
        <f t="shared" si="5"/>
        <v>10021077</v>
      </c>
      <c r="P32" s="99">
        <f t="shared" si="5"/>
        <v>11802276</v>
      </c>
      <c r="Q32" s="99">
        <f t="shared" si="5"/>
        <v>27202060</v>
      </c>
      <c r="R32" s="99">
        <f t="shared" si="5"/>
        <v>5847514</v>
      </c>
      <c r="S32" s="99">
        <f t="shared" si="5"/>
        <v>1429257</v>
      </c>
      <c r="T32" s="99">
        <f t="shared" si="5"/>
        <v>84497066</v>
      </c>
      <c r="U32" s="99">
        <f t="shared" si="5"/>
        <v>91773837</v>
      </c>
      <c r="V32" s="99">
        <f t="shared" si="5"/>
        <v>216089123</v>
      </c>
      <c r="W32" s="99">
        <f t="shared" si="5"/>
        <v>266520000</v>
      </c>
      <c r="X32" s="99">
        <f t="shared" si="5"/>
        <v>-50430877</v>
      </c>
      <c r="Y32" s="100">
        <f>+IF(W32&lt;&gt;0,(X32/W32)*100,0)</f>
        <v>-18.921985967282005</v>
      </c>
      <c r="Z32" s="101">
        <f t="shared" si="5"/>
        <v>266520000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529045366</v>
      </c>
      <c r="C35" s="18">
        <v>0</v>
      </c>
      <c r="D35" s="58">
        <v>946929257</v>
      </c>
      <c r="E35" s="59">
        <v>934275712</v>
      </c>
      <c r="F35" s="59">
        <v>-7263226</v>
      </c>
      <c r="G35" s="59">
        <v>-57856678</v>
      </c>
      <c r="H35" s="59">
        <v>83338092</v>
      </c>
      <c r="I35" s="59">
        <v>83338092</v>
      </c>
      <c r="J35" s="59">
        <v>16565681</v>
      </c>
      <c r="K35" s="59">
        <v>110206037</v>
      </c>
      <c r="L35" s="59">
        <v>-72709924</v>
      </c>
      <c r="M35" s="59">
        <v>-72709924</v>
      </c>
      <c r="N35" s="59">
        <v>-1339587</v>
      </c>
      <c r="O35" s="59">
        <v>-9066584</v>
      </c>
      <c r="P35" s="59">
        <v>100701921</v>
      </c>
      <c r="Q35" s="59">
        <v>100701921</v>
      </c>
      <c r="R35" s="59">
        <v>-12899728</v>
      </c>
      <c r="S35" s="59">
        <v>14369215</v>
      </c>
      <c r="T35" s="59">
        <v>-93405741</v>
      </c>
      <c r="U35" s="59">
        <v>-93405741</v>
      </c>
      <c r="V35" s="59">
        <v>-93405741</v>
      </c>
      <c r="W35" s="59">
        <v>934275712</v>
      </c>
      <c r="X35" s="59">
        <v>-1027681453</v>
      </c>
      <c r="Y35" s="60">
        <v>-110</v>
      </c>
      <c r="Z35" s="61">
        <v>934275712</v>
      </c>
    </row>
    <row r="36" spans="1:26" ht="13.5">
      <c r="A36" s="57" t="s">
        <v>53</v>
      </c>
      <c r="B36" s="18">
        <v>2996517283</v>
      </c>
      <c r="C36" s="18">
        <v>0</v>
      </c>
      <c r="D36" s="58">
        <v>3193665621</v>
      </c>
      <c r="E36" s="59">
        <v>3187344669</v>
      </c>
      <c r="F36" s="59">
        <v>70321239</v>
      </c>
      <c r="G36" s="59">
        <v>1864306</v>
      </c>
      <c r="H36" s="59">
        <v>-62587503</v>
      </c>
      <c r="I36" s="59">
        <v>-62587503</v>
      </c>
      <c r="J36" s="59">
        <v>-7242082</v>
      </c>
      <c r="K36" s="59">
        <v>580845</v>
      </c>
      <c r="L36" s="59">
        <v>420377</v>
      </c>
      <c r="M36" s="59">
        <v>420377</v>
      </c>
      <c r="N36" s="59">
        <v>520732</v>
      </c>
      <c r="O36" s="59">
        <v>-627277</v>
      </c>
      <c r="P36" s="59">
        <v>434065</v>
      </c>
      <c r="Q36" s="59">
        <v>434065</v>
      </c>
      <c r="R36" s="59">
        <v>-142672</v>
      </c>
      <c r="S36" s="59">
        <v>-425364</v>
      </c>
      <c r="T36" s="59">
        <v>590239</v>
      </c>
      <c r="U36" s="59">
        <v>590239</v>
      </c>
      <c r="V36" s="59">
        <v>590239</v>
      </c>
      <c r="W36" s="59">
        <v>3187344669</v>
      </c>
      <c r="X36" s="59">
        <v>-3186754430</v>
      </c>
      <c r="Y36" s="60">
        <v>-99.98</v>
      </c>
      <c r="Z36" s="61">
        <v>3187344669</v>
      </c>
    </row>
    <row r="37" spans="1:26" ht="13.5">
      <c r="A37" s="57" t="s">
        <v>54</v>
      </c>
      <c r="B37" s="18">
        <v>1786390122</v>
      </c>
      <c r="C37" s="18">
        <v>0</v>
      </c>
      <c r="D37" s="58">
        <v>892307083</v>
      </c>
      <c r="E37" s="59">
        <v>892307083</v>
      </c>
      <c r="F37" s="59">
        <v>111624549</v>
      </c>
      <c r="G37" s="59">
        <v>29869886</v>
      </c>
      <c r="H37" s="59">
        <v>5439650</v>
      </c>
      <c r="I37" s="59">
        <v>5439650</v>
      </c>
      <c r="J37" s="59">
        <v>-9177582</v>
      </c>
      <c r="K37" s="59">
        <v>38954780</v>
      </c>
      <c r="L37" s="59">
        <v>-51047080</v>
      </c>
      <c r="M37" s="59">
        <v>-51047080</v>
      </c>
      <c r="N37" s="59">
        <v>-14568457</v>
      </c>
      <c r="O37" s="59">
        <v>-12230808</v>
      </c>
      <c r="P37" s="59">
        <v>5959181</v>
      </c>
      <c r="Q37" s="59">
        <v>5959181</v>
      </c>
      <c r="R37" s="59">
        <v>13471934</v>
      </c>
      <c r="S37" s="59">
        <v>-14862868</v>
      </c>
      <c r="T37" s="59">
        <v>5384712</v>
      </c>
      <c r="U37" s="59">
        <v>5384712</v>
      </c>
      <c r="V37" s="59">
        <v>5384712</v>
      </c>
      <c r="W37" s="59">
        <v>892307083</v>
      </c>
      <c r="X37" s="59">
        <v>-886922371</v>
      </c>
      <c r="Y37" s="60">
        <v>-99.4</v>
      </c>
      <c r="Z37" s="61">
        <v>892307083</v>
      </c>
    </row>
    <row r="38" spans="1:26" ht="13.5">
      <c r="A38" s="57" t="s">
        <v>55</v>
      </c>
      <c r="B38" s="18">
        <v>78199644</v>
      </c>
      <c r="C38" s="18">
        <v>0</v>
      </c>
      <c r="D38" s="58">
        <v>54315868</v>
      </c>
      <c r="E38" s="59">
        <v>50815868</v>
      </c>
      <c r="F38" s="59">
        <v>0</v>
      </c>
      <c r="G38" s="59">
        <v>1310456</v>
      </c>
      <c r="H38" s="59">
        <v>-166822</v>
      </c>
      <c r="I38" s="59">
        <v>-166822</v>
      </c>
      <c r="J38" s="59">
        <v>0</v>
      </c>
      <c r="K38" s="59">
        <v>-84747</v>
      </c>
      <c r="L38" s="59">
        <v>-82013</v>
      </c>
      <c r="M38" s="59">
        <v>-82013</v>
      </c>
      <c r="N38" s="59">
        <v>-84747</v>
      </c>
      <c r="O38" s="59">
        <v>-71829</v>
      </c>
      <c r="P38" s="59">
        <v>574915</v>
      </c>
      <c r="Q38" s="59">
        <v>574915</v>
      </c>
      <c r="R38" s="59">
        <v>-69839</v>
      </c>
      <c r="S38" s="59">
        <v>-67586</v>
      </c>
      <c r="T38" s="59">
        <v>0</v>
      </c>
      <c r="U38" s="59">
        <v>0</v>
      </c>
      <c r="V38" s="59">
        <v>0</v>
      </c>
      <c r="W38" s="59">
        <v>50815868</v>
      </c>
      <c r="X38" s="59">
        <v>-50815868</v>
      </c>
      <c r="Y38" s="60">
        <v>-100</v>
      </c>
      <c r="Z38" s="61">
        <v>50815868</v>
      </c>
    </row>
    <row r="39" spans="1:26" ht="13.5">
      <c r="A39" s="57" t="s">
        <v>56</v>
      </c>
      <c r="B39" s="18">
        <v>1660972883</v>
      </c>
      <c r="C39" s="18">
        <v>0</v>
      </c>
      <c r="D39" s="58">
        <v>3193971927</v>
      </c>
      <c r="E39" s="59">
        <v>3178497430</v>
      </c>
      <c r="F39" s="59">
        <v>-48566537</v>
      </c>
      <c r="G39" s="59">
        <v>-87172714</v>
      </c>
      <c r="H39" s="59">
        <v>15477761</v>
      </c>
      <c r="I39" s="59">
        <v>15477761</v>
      </c>
      <c r="J39" s="59">
        <v>18501181</v>
      </c>
      <c r="K39" s="59">
        <v>71916849</v>
      </c>
      <c r="L39" s="59">
        <v>-21160454</v>
      </c>
      <c r="M39" s="59">
        <v>-21160454</v>
      </c>
      <c r="N39" s="59">
        <v>13834349</v>
      </c>
      <c r="O39" s="59">
        <v>2608776</v>
      </c>
      <c r="P39" s="59">
        <v>94601890</v>
      </c>
      <c r="Q39" s="59">
        <v>94601890</v>
      </c>
      <c r="R39" s="59">
        <v>-26444495</v>
      </c>
      <c r="S39" s="59">
        <v>28874305</v>
      </c>
      <c r="T39" s="59">
        <v>-98200214</v>
      </c>
      <c r="U39" s="59">
        <v>-98200214</v>
      </c>
      <c r="V39" s="59">
        <v>-98200214</v>
      </c>
      <c r="W39" s="59">
        <v>3178497430</v>
      </c>
      <c r="X39" s="59">
        <v>-3276697644</v>
      </c>
      <c r="Y39" s="60">
        <v>-103.09</v>
      </c>
      <c r="Z39" s="61">
        <v>3178497430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210415083</v>
      </c>
      <c r="C42" s="18">
        <v>0</v>
      </c>
      <c r="D42" s="58">
        <v>383970003</v>
      </c>
      <c r="E42" s="59">
        <v>393886004</v>
      </c>
      <c r="F42" s="59">
        <v>87129147</v>
      </c>
      <c r="G42" s="59">
        <v>5716100</v>
      </c>
      <c r="H42" s="59">
        <v>-40895398</v>
      </c>
      <c r="I42" s="59">
        <v>51949849</v>
      </c>
      <c r="J42" s="59">
        <v>-13302082</v>
      </c>
      <c r="K42" s="59">
        <v>952683</v>
      </c>
      <c r="L42" s="59">
        <v>36217496</v>
      </c>
      <c r="M42" s="59">
        <v>23868097</v>
      </c>
      <c r="N42" s="59">
        <v>-10387377</v>
      </c>
      <c r="O42" s="59">
        <v>-28184056</v>
      </c>
      <c r="P42" s="59">
        <v>54790273</v>
      </c>
      <c r="Q42" s="59">
        <v>16218840</v>
      </c>
      <c r="R42" s="59">
        <v>-25079106</v>
      </c>
      <c r="S42" s="59">
        <v>806247</v>
      </c>
      <c r="T42" s="59">
        <v>162331</v>
      </c>
      <c r="U42" s="59">
        <v>-24110528</v>
      </c>
      <c r="V42" s="59">
        <v>67926258</v>
      </c>
      <c r="W42" s="59">
        <v>393886004</v>
      </c>
      <c r="X42" s="59">
        <v>-325959746</v>
      </c>
      <c r="Y42" s="60">
        <v>-82.75</v>
      </c>
      <c r="Z42" s="61">
        <v>393886004</v>
      </c>
    </row>
    <row r="43" spans="1:26" ht="13.5">
      <c r="A43" s="57" t="s">
        <v>59</v>
      </c>
      <c r="B43" s="18">
        <v>-205858477</v>
      </c>
      <c r="C43" s="18">
        <v>0</v>
      </c>
      <c r="D43" s="58">
        <v>-251920000</v>
      </c>
      <c r="E43" s="59">
        <v>-266520000</v>
      </c>
      <c r="F43" s="59">
        <v>-76885988</v>
      </c>
      <c r="G43" s="59">
        <v>-17624819</v>
      </c>
      <c r="H43" s="59">
        <v>51904632</v>
      </c>
      <c r="I43" s="59">
        <v>-42606175</v>
      </c>
      <c r="J43" s="59">
        <v>14415251</v>
      </c>
      <c r="K43" s="59">
        <v>-3221685</v>
      </c>
      <c r="L43" s="59">
        <v>-34509353</v>
      </c>
      <c r="M43" s="59">
        <v>-23315787</v>
      </c>
      <c r="N43" s="59">
        <v>2285792</v>
      </c>
      <c r="O43" s="59">
        <v>756223</v>
      </c>
      <c r="P43" s="59">
        <v>-10391277</v>
      </c>
      <c r="Q43" s="59">
        <v>-7349262</v>
      </c>
      <c r="R43" s="59">
        <v>7884927</v>
      </c>
      <c r="S43" s="59">
        <v>-961008</v>
      </c>
      <c r="T43" s="59">
        <v>-17100000</v>
      </c>
      <c r="U43" s="59">
        <v>-10176081</v>
      </c>
      <c r="V43" s="59">
        <v>-83447305</v>
      </c>
      <c r="W43" s="59">
        <v>-266520000</v>
      </c>
      <c r="X43" s="59">
        <v>183072695</v>
      </c>
      <c r="Y43" s="60">
        <v>-68.69</v>
      </c>
      <c r="Z43" s="61">
        <v>-266520000</v>
      </c>
    </row>
    <row r="44" spans="1:26" ht="13.5">
      <c r="A44" s="57" t="s">
        <v>60</v>
      </c>
      <c r="B44" s="18">
        <v>-3221577</v>
      </c>
      <c r="C44" s="18">
        <v>0</v>
      </c>
      <c r="D44" s="58">
        <v>-6000000</v>
      </c>
      <c r="E44" s="59">
        <v>-4500000</v>
      </c>
      <c r="F44" s="59">
        <v>-1999026</v>
      </c>
      <c r="G44" s="59">
        <v>0</v>
      </c>
      <c r="H44" s="59">
        <v>0</v>
      </c>
      <c r="I44" s="59">
        <v>-1999026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-2035066</v>
      </c>
      <c r="Q44" s="59">
        <v>-2035066</v>
      </c>
      <c r="R44" s="59">
        <v>0</v>
      </c>
      <c r="S44" s="59">
        <v>0</v>
      </c>
      <c r="T44" s="59">
        <v>0</v>
      </c>
      <c r="U44" s="59">
        <v>0</v>
      </c>
      <c r="V44" s="59">
        <v>-4034092</v>
      </c>
      <c r="W44" s="59">
        <v>-4500000</v>
      </c>
      <c r="X44" s="59">
        <v>465908</v>
      </c>
      <c r="Y44" s="60">
        <v>-10.35</v>
      </c>
      <c r="Z44" s="61">
        <v>-4500000</v>
      </c>
    </row>
    <row r="45" spans="1:26" ht="13.5">
      <c r="A45" s="69" t="s">
        <v>61</v>
      </c>
      <c r="B45" s="21">
        <v>8051665</v>
      </c>
      <c r="C45" s="21">
        <v>0</v>
      </c>
      <c r="D45" s="98">
        <v>129050002</v>
      </c>
      <c r="E45" s="99">
        <v>125707211</v>
      </c>
      <c r="F45" s="99">
        <v>16836479</v>
      </c>
      <c r="G45" s="99">
        <v>4927760</v>
      </c>
      <c r="H45" s="99">
        <v>15936994</v>
      </c>
      <c r="I45" s="99">
        <v>15936994</v>
      </c>
      <c r="J45" s="99">
        <v>17050163</v>
      </c>
      <c r="K45" s="99">
        <v>14781161</v>
      </c>
      <c r="L45" s="99">
        <v>16489304</v>
      </c>
      <c r="M45" s="99">
        <v>16489304</v>
      </c>
      <c r="N45" s="99">
        <v>8387719</v>
      </c>
      <c r="O45" s="99">
        <v>-19040114</v>
      </c>
      <c r="P45" s="99">
        <v>23323816</v>
      </c>
      <c r="Q45" s="99">
        <v>8387719</v>
      </c>
      <c r="R45" s="99">
        <v>6129637</v>
      </c>
      <c r="S45" s="99">
        <v>5974876</v>
      </c>
      <c r="T45" s="99">
        <v>-10962793</v>
      </c>
      <c r="U45" s="99">
        <v>-10962793</v>
      </c>
      <c r="V45" s="99">
        <v>-10962793</v>
      </c>
      <c r="W45" s="99">
        <v>125707211</v>
      </c>
      <c r="X45" s="99">
        <v>-136670004</v>
      </c>
      <c r="Y45" s="100">
        <v>-108.72</v>
      </c>
      <c r="Z45" s="101">
        <v>125707211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44785475</v>
      </c>
      <c r="C49" s="51">
        <v>0</v>
      </c>
      <c r="D49" s="128">
        <v>27184593</v>
      </c>
      <c r="E49" s="53">
        <v>29027619</v>
      </c>
      <c r="F49" s="53">
        <v>0</v>
      </c>
      <c r="G49" s="53">
        <v>0</v>
      </c>
      <c r="H49" s="53">
        <v>0</v>
      </c>
      <c r="I49" s="53">
        <v>885939854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986937541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75682685</v>
      </c>
      <c r="C51" s="51">
        <v>0</v>
      </c>
      <c r="D51" s="128">
        <v>76892599</v>
      </c>
      <c r="E51" s="53">
        <v>67339618</v>
      </c>
      <c r="F51" s="53">
        <v>0</v>
      </c>
      <c r="G51" s="53">
        <v>0</v>
      </c>
      <c r="H51" s="53">
        <v>0</v>
      </c>
      <c r="I51" s="53">
        <v>96313459</v>
      </c>
      <c r="J51" s="53">
        <v>0</v>
      </c>
      <c r="K51" s="53">
        <v>0</v>
      </c>
      <c r="L51" s="53">
        <v>0</v>
      </c>
      <c r="M51" s="53">
        <v>34982799</v>
      </c>
      <c r="N51" s="53">
        <v>0</v>
      </c>
      <c r="O51" s="53">
        <v>0</v>
      </c>
      <c r="P51" s="53">
        <v>0</v>
      </c>
      <c r="Q51" s="53">
        <v>33093096</v>
      </c>
      <c r="R51" s="53">
        <v>0</v>
      </c>
      <c r="S51" s="53">
        <v>0</v>
      </c>
      <c r="T51" s="53">
        <v>0</v>
      </c>
      <c r="U51" s="53">
        <v>449348560</v>
      </c>
      <c r="V51" s="53">
        <v>1362546060</v>
      </c>
      <c r="W51" s="53">
        <v>2196198876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123.59826928086994</v>
      </c>
      <c r="C58" s="5">
        <f>IF(C67=0,0,+(C76/C67)*100)</f>
        <v>0</v>
      </c>
      <c r="D58" s="6">
        <f aca="true" t="shared" si="6" ref="D58:Z58">IF(D67=0,0,+(D76/D67)*100)</f>
        <v>100.00000010538746</v>
      </c>
      <c r="E58" s="7">
        <f t="shared" si="6"/>
        <v>100.00000010575137</v>
      </c>
      <c r="F58" s="7">
        <f t="shared" si="6"/>
        <v>36.43576609696891</v>
      </c>
      <c r="G58" s="7">
        <f t="shared" si="6"/>
        <v>60.50300040009452</v>
      </c>
      <c r="H58" s="7">
        <f t="shared" si="6"/>
        <v>84.94657262222657</v>
      </c>
      <c r="I58" s="7">
        <f t="shared" si="6"/>
        <v>53.708390272942</v>
      </c>
      <c r="J58" s="7">
        <f t="shared" si="6"/>
        <v>74.6360797488536</v>
      </c>
      <c r="K58" s="7">
        <f t="shared" si="6"/>
        <v>65.9098663356412</v>
      </c>
      <c r="L58" s="7">
        <f t="shared" si="6"/>
        <v>94.12401711199882</v>
      </c>
      <c r="M58" s="7">
        <f t="shared" si="6"/>
        <v>75.59076702715403</v>
      </c>
      <c r="N58" s="7">
        <f t="shared" si="6"/>
        <v>40.17853099939719</v>
      </c>
      <c r="O58" s="7">
        <f t="shared" si="6"/>
        <v>69.11323487249241</v>
      </c>
      <c r="P58" s="7">
        <f t="shared" si="6"/>
        <v>37.85528179548881</v>
      </c>
      <c r="Q58" s="7">
        <f t="shared" si="6"/>
        <v>46.59997715470459</v>
      </c>
      <c r="R58" s="7">
        <f t="shared" si="6"/>
        <v>49.285470490503876</v>
      </c>
      <c r="S58" s="7">
        <f t="shared" si="6"/>
        <v>79.37342314737815</v>
      </c>
      <c r="T58" s="7">
        <f t="shared" si="6"/>
        <v>97.48030037685459</v>
      </c>
      <c r="U58" s="7">
        <f t="shared" si="6"/>
        <v>74.28484529422893</v>
      </c>
      <c r="V58" s="7">
        <f t="shared" si="6"/>
        <v>61.31302364929997</v>
      </c>
      <c r="W58" s="7">
        <f t="shared" si="6"/>
        <v>99.65588339609722</v>
      </c>
      <c r="X58" s="7">
        <f t="shared" si="6"/>
        <v>0</v>
      </c>
      <c r="Y58" s="7">
        <f t="shared" si="6"/>
        <v>0</v>
      </c>
      <c r="Z58" s="8">
        <f t="shared" si="6"/>
        <v>100.00000010575137</v>
      </c>
    </row>
    <row r="59" spans="1:26" ht="13.5">
      <c r="A59" s="36" t="s">
        <v>31</v>
      </c>
      <c r="B59" s="9">
        <f aca="true" t="shared" si="7" ref="B59:Z66">IF(B68=0,0,+(B77/B68)*100)</f>
        <v>43.30125169893868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11.90692580679063</v>
      </c>
      <c r="G59" s="10">
        <f t="shared" si="7"/>
        <v>17.142222116284234</v>
      </c>
      <c r="H59" s="10">
        <f t="shared" si="7"/>
        <v>446.7874104312252</v>
      </c>
      <c r="I59" s="10">
        <f t="shared" si="7"/>
        <v>16.695419677107783</v>
      </c>
      <c r="J59" s="10">
        <f t="shared" si="7"/>
        <v>109.13862928095766</v>
      </c>
      <c r="K59" s="10">
        <f t="shared" si="7"/>
        <v>70.46413671660488</v>
      </c>
      <c r="L59" s="10">
        <f t="shared" si="7"/>
        <v>-199.38168786655757</v>
      </c>
      <c r="M59" s="10">
        <f t="shared" si="7"/>
        <v>160.65499866024174</v>
      </c>
      <c r="N59" s="10">
        <f t="shared" si="7"/>
        <v>17.693033734227747</v>
      </c>
      <c r="O59" s="10">
        <f t="shared" si="7"/>
        <v>179.0133168456707</v>
      </c>
      <c r="P59" s="10">
        <f t="shared" si="7"/>
        <v>84.22429597607774</v>
      </c>
      <c r="Q59" s="10">
        <f t="shared" si="7"/>
        <v>82.15175120544272</v>
      </c>
      <c r="R59" s="10">
        <f t="shared" si="7"/>
        <v>19.80907259701311</v>
      </c>
      <c r="S59" s="10">
        <f t="shared" si="7"/>
        <v>24.777812710574672</v>
      </c>
      <c r="T59" s="10">
        <f t="shared" si="7"/>
        <v>106.72766436448835</v>
      </c>
      <c r="U59" s="10">
        <f t="shared" si="7"/>
        <v>50.0103016520082</v>
      </c>
      <c r="V59" s="10">
        <f t="shared" si="7"/>
        <v>53.84484701942201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166.51476118820923</v>
      </c>
      <c r="C60" s="12">
        <f t="shared" si="7"/>
        <v>0</v>
      </c>
      <c r="D60" s="3">
        <f t="shared" si="7"/>
        <v>100.00000013990248</v>
      </c>
      <c r="E60" s="13">
        <f t="shared" si="7"/>
        <v>100.00000014123928</v>
      </c>
      <c r="F60" s="13">
        <f t="shared" si="7"/>
        <v>67.03699506353288</v>
      </c>
      <c r="G60" s="13">
        <f t="shared" si="7"/>
        <v>72.9115377232278</v>
      </c>
      <c r="H60" s="13">
        <f t="shared" si="7"/>
        <v>78.25328292667808</v>
      </c>
      <c r="I60" s="13">
        <f t="shared" si="7"/>
        <v>72.67864780194712</v>
      </c>
      <c r="J60" s="13">
        <f t="shared" si="7"/>
        <v>64.90873161528887</v>
      </c>
      <c r="K60" s="13">
        <f t="shared" si="7"/>
        <v>61.69538921553398</v>
      </c>
      <c r="L60" s="13">
        <f t="shared" si="7"/>
        <v>51.98093098035385</v>
      </c>
      <c r="M60" s="13">
        <f t="shared" si="7"/>
        <v>59.73992786640655</v>
      </c>
      <c r="N60" s="13">
        <f t="shared" si="7"/>
        <v>45.998890593651545</v>
      </c>
      <c r="O60" s="13">
        <f t="shared" si="7"/>
        <v>33.147380021718554</v>
      </c>
      <c r="P60" s="13">
        <f t="shared" si="7"/>
        <v>24.510638844822132</v>
      </c>
      <c r="Q60" s="13">
        <f t="shared" si="7"/>
        <v>31.093575299780664</v>
      </c>
      <c r="R60" s="13">
        <f t="shared" si="7"/>
        <v>55.51191387489849</v>
      </c>
      <c r="S60" s="13">
        <f t="shared" si="7"/>
        <v>98.75763539298109</v>
      </c>
      <c r="T60" s="13">
        <f t="shared" si="7"/>
        <v>93.35884488548653</v>
      </c>
      <c r="U60" s="13">
        <f t="shared" si="7"/>
        <v>81.26882441485567</v>
      </c>
      <c r="V60" s="13">
        <f t="shared" si="7"/>
        <v>61.089622115917955</v>
      </c>
      <c r="W60" s="13">
        <f t="shared" si="7"/>
        <v>99.05352435332988</v>
      </c>
      <c r="X60" s="13">
        <f t="shared" si="7"/>
        <v>0</v>
      </c>
      <c r="Y60" s="13">
        <f t="shared" si="7"/>
        <v>0</v>
      </c>
      <c r="Z60" s="14">
        <f t="shared" si="7"/>
        <v>100.00000014123928</v>
      </c>
    </row>
    <row r="61" spans="1:26" ht="13.5">
      <c r="A61" s="38" t="s">
        <v>106</v>
      </c>
      <c r="B61" s="12">
        <f t="shared" si="7"/>
        <v>198.26868205379432</v>
      </c>
      <c r="C61" s="12">
        <f t="shared" si="7"/>
        <v>0</v>
      </c>
      <c r="D61" s="3">
        <f t="shared" si="7"/>
        <v>100.00000017580331</v>
      </c>
      <c r="E61" s="13">
        <f t="shared" si="7"/>
        <v>100.00000017791939</v>
      </c>
      <c r="F61" s="13">
        <f t="shared" si="7"/>
        <v>78.03045708819867</v>
      </c>
      <c r="G61" s="13">
        <f t="shared" si="7"/>
        <v>86.42269356457234</v>
      </c>
      <c r="H61" s="13">
        <f t="shared" si="7"/>
        <v>100.67505400991956</v>
      </c>
      <c r="I61" s="13">
        <f t="shared" si="7"/>
        <v>87.87839558998233</v>
      </c>
      <c r="J61" s="13">
        <f t="shared" si="7"/>
        <v>88.5558248468915</v>
      </c>
      <c r="K61" s="13">
        <f t="shared" si="7"/>
        <v>84.86801999929241</v>
      </c>
      <c r="L61" s="13">
        <f t="shared" si="7"/>
        <v>65.32754552067685</v>
      </c>
      <c r="M61" s="13">
        <f t="shared" si="7"/>
        <v>80.21805889257617</v>
      </c>
      <c r="N61" s="13">
        <f t="shared" si="7"/>
        <v>60.92284931822125</v>
      </c>
      <c r="O61" s="13">
        <f t="shared" si="7"/>
        <v>37.736675569467366</v>
      </c>
      <c r="P61" s="13">
        <f t="shared" si="7"/>
        <v>21.918290394609947</v>
      </c>
      <c r="Q61" s="13">
        <f t="shared" si="7"/>
        <v>31.038621328669823</v>
      </c>
      <c r="R61" s="13">
        <f t="shared" si="7"/>
        <v>79.11310280966678</v>
      </c>
      <c r="S61" s="13">
        <f t="shared" si="7"/>
        <v>129.71626398776831</v>
      </c>
      <c r="T61" s="13">
        <f t="shared" si="7"/>
        <v>130.64788912571933</v>
      </c>
      <c r="U61" s="13">
        <f t="shared" si="7"/>
        <v>112.14255941029253</v>
      </c>
      <c r="V61" s="13">
        <f t="shared" si="7"/>
        <v>76.88878900002548</v>
      </c>
      <c r="W61" s="13">
        <f t="shared" si="7"/>
        <v>98.810646351287</v>
      </c>
      <c r="X61" s="13">
        <f t="shared" si="7"/>
        <v>0</v>
      </c>
      <c r="Y61" s="13">
        <f t="shared" si="7"/>
        <v>0</v>
      </c>
      <c r="Z61" s="14">
        <f t="shared" si="7"/>
        <v>100.00000017791939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100.00000135350966</v>
      </c>
      <c r="F62" s="13">
        <f t="shared" si="7"/>
        <v>45.11782994355905</v>
      </c>
      <c r="G62" s="13">
        <f t="shared" si="7"/>
        <v>32.6968050626202</v>
      </c>
      <c r="H62" s="13">
        <f t="shared" si="7"/>
        <v>25.57695248310935</v>
      </c>
      <c r="I62" s="13">
        <f t="shared" si="7"/>
        <v>32.38822789066703</v>
      </c>
      <c r="J62" s="13">
        <f t="shared" si="7"/>
        <v>25.92057271095376</v>
      </c>
      <c r="K62" s="13">
        <f t="shared" si="7"/>
        <v>18.78021174561263</v>
      </c>
      <c r="L62" s="13">
        <f t="shared" si="7"/>
        <v>30.64880868762015</v>
      </c>
      <c r="M62" s="13">
        <f t="shared" si="7"/>
        <v>24.91528651858727</v>
      </c>
      <c r="N62" s="13">
        <f t="shared" si="7"/>
        <v>31.103474499083315</v>
      </c>
      <c r="O62" s="13">
        <f t="shared" si="7"/>
        <v>26.206828235146457</v>
      </c>
      <c r="P62" s="13">
        <f t="shared" si="7"/>
        <v>34.789945034769346</v>
      </c>
      <c r="Q62" s="13">
        <f t="shared" si="7"/>
        <v>30.31806744442232</v>
      </c>
      <c r="R62" s="13">
        <f t="shared" si="7"/>
        <v>16.807956871583958</v>
      </c>
      <c r="S62" s="13">
        <f t="shared" si="7"/>
        <v>40.887000916581094</v>
      </c>
      <c r="T62" s="13">
        <f t="shared" si="7"/>
        <v>38.72707911823688</v>
      </c>
      <c r="U62" s="13">
        <f t="shared" si="7"/>
        <v>29.96640146644966</v>
      </c>
      <c r="V62" s="13">
        <f t="shared" si="7"/>
        <v>29.171202733269162</v>
      </c>
      <c r="W62" s="13">
        <f t="shared" si="7"/>
        <v>100.00000135350966</v>
      </c>
      <c r="X62" s="13">
        <f t="shared" si="7"/>
        <v>0</v>
      </c>
      <c r="Y62" s="13">
        <f t="shared" si="7"/>
        <v>0</v>
      </c>
      <c r="Z62" s="14">
        <f t="shared" si="7"/>
        <v>100.00000135350966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99.99999745054049</v>
      </c>
      <c r="F63" s="13">
        <f t="shared" si="7"/>
        <v>26.87566933590902</v>
      </c>
      <c r="G63" s="13">
        <f t="shared" si="7"/>
        <v>32.715873719692304</v>
      </c>
      <c r="H63" s="13">
        <f t="shared" si="7"/>
        <v>35.19688075847719</v>
      </c>
      <c r="I63" s="13">
        <f t="shared" si="7"/>
        <v>31.260951936138916</v>
      </c>
      <c r="J63" s="13">
        <f t="shared" si="7"/>
        <v>26.581322550512787</v>
      </c>
      <c r="K63" s="13">
        <f t="shared" si="7"/>
        <v>21.658936531156247</v>
      </c>
      <c r="L63" s="13">
        <f t="shared" si="7"/>
        <v>32.0486973235419</v>
      </c>
      <c r="M63" s="13">
        <f t="shared" si="7"/>
        <v>26.7769842770993</v>
      </c>
      <c r="N63" s="13">
        <f t="shared" si="7"/>
        <v>29.30310003338797</v>
      </c>
      <c r="O63" s="13">
        <f t="shared" si="7"/>
        <v>30.542481549428143</v>
      </c>
      <c r="P63" s="13">
        <f t="shared" si="7"/>
        <v>34.53480889752596</v>
      </c>
      <c r="Q63" s="13">
        <f t="shared" si="7"/>
        <v>31.483986753050747</v>
      </c>
      <c r="R63" s="13">
        <f t="shared" si="7"/>
        <v>25.332568815417527</v>
      </c>
      <c r="S63" s="13">
        <f t="shared" si="7"/>
        <v>38.42298877854499</v>
      </c>
      <c r="T63" s="13">
        <f t="shared" si="7"/>
        <v>35.20719293874116</v>
      </c>
      <c r="U63" s="13">
        <f t="shared" si="7"/>
        <v>32.83770031467423</v>
      </c>
      <c r="V63" s="13">
        <f t="shared" si="7"/>
        <v>30.585131952782934</v>
      </c>
      <c r="W63" s="13">
        <f t="shared" si="7"/>
        <v>99.99999745054049</v>
      </c>
      <c r="X63" s="13">
        <f t="shared" si="7"/>
        <v>0</v>
      </c>
      <c r="Y63" s="13">
        <f t="shared" si="7"/>
        <v>0</v>
      </c>
      <c r="Z63" s="14">
        <f t="shared" si="7"/>
        <v>99.99999745054049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28.079212911923136</v>
      </c>
      <c r="G64" s="13">
        <f t="shared" si="7"/>
        <v>30.640407108164187</v>
      </c>
      <c r="H64" s="13">
        <f t="shared" si="7"/>
        <v>34.139012595898585</v>
      </c>
      <c r="I64" s="13">
        <f t="shared" si="7"/>
        <v>30.847149060830375</v>
      </c>
      <c r="J64" s="13">
        <f t="shared" si="7"/>
        <v>27.03965917123344</v>
      </c>
      <c r="K64" s="13">
        <f t="shared" si="7"/>
        <v>22.442679996629142</v>
      </c>
      <c r="L64" s="13">
        <f t="shared" si="7"/>
        <v>34.4574229160636</v>
      </c>
      <c r="M64" s="13">
        <f t="shared" si="7"/>
        <v>28.034669249110088</v>
      </c>
      <c r="N64" s="13">
        <f t="shared" si="7"/>
        <v>34.2147563222795</v>
      </c>
      <c r="O64" s="13">
        <f t="shared" si="7"/>
        <v>27.969760556958796</v>
      </c>
      <c r="P64" s="13">
        <f t="shared" si="7"/>
        <v>36.96438425525771</v>
      </c>
      <c r="Q64" s="13">
        <f t="shared" si="7"/>
        <v>33.060377655029235</v>
      </c>
      <c r="R64" s="13">
        <f t="shared" si="7"/>
        <v>25.218315463432823</v>
      </c>
      <c r="S64" s="13">
        <f t="shared" si="7"/>
        <v>30.70199344734502</v>
      </c>
      <c r="T64" s="13">
        <f t="shared" si="7"/>
        <v>22.551227806461714</v>
      </c>
      <c r="U64" s="13">
        <f t="shared" si="7"/>
        <v>26.15527157791363</v>
      </c>
      <c r="V64" s="13">
        <f t="shared" si="7"/>
        <v>29.514686493376175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113.20754716981132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636575387</v>
      </c>
      <c r="C67" s="23"/>
      <c r="D67" s="24">
        <v>948879525</v>
      </c>
      <c r="E67" s="25">
        <v>945614273</v>
      </c>
      <c r="F67" s="25">
        <v>91058401</v>
      </c>
      <c r="G67" s="25">
        <v>51810257</v>
      </c>
      <c r="H67" s="25">
        <v>39079964</v>
      </c>
      <c r="I67" s="25">
        <v>181948622</v>
      </c>
      <c r="J67" s="25">
        <v>39837162</v>
      </c>
      <c r="K67" s="25">
        <v>48539267</v>
      </c>
      <c r="L67" s="25">
        <v>27406734</v>
      </c>
      <c r="M67" s="25">
        <v>115783163</v>
      </c>
      <c r="N67" s="25">
        <v>36439386</v>
      </c>
      <c r="O67" s="25">
        <v>38053030</v>
      </c>
      <c r="P67" s="25">
        <v>71209355</v>
      </c>
      <c r="Q67" s="25">
        <v>145701771</v>
      </c>
      <c r="R67" s="25">
        <v>51404385</v>
      </c>
      <c r="S67" s="25">
        <v>48268620</v>
      </c>
      <c r="T67" s="25">
        <v>44813040</v>
      </c>
      <c r="U67" s="25">
        <v>144486045</v>
      </c>
      <c r="V67" s="25">
        <v>587919601</v>
      </c>
      <c r="W67" s="25">
        <v>948879526</v>
      </c>
      <c r="X67" s="25"/>
      <c r="Y67" s="24"/>
      <c r="Z67" s="26">
        <v>945614273</v>
      </c>
    </row>
    <row r="68" spans="1:26" ht="13.5" hidden="1">
      <c r="A68" s="36" t="s">
        <v>31</v>
      </c>
      <c r="B68" s="18">
        <v>208269730</v>
      </c>
      <c r="C68" s="18"/>
      <c r="D68" s="19">
        <v>207596000</v>
      </c>
      <c r="E68" s="20">
        <v>207596000</v>
      </c>
      <c r="F68" s="20">
        <v>51810065</v>
      </c>
      <c r="G68" s="20">
        <v>12669886</v>
      </c>
      <c r="H68" s="20">
        <v>563673</v>
      </c>
      <c r="I68" s="20">
        <v>65043624</v>
      </c>
      <c r="J68" s="20">
        <v>6768433</v>
      </c>
      <c r="K68" s="20">
        <v>12442907</v>
      </c>
      <c r="L68" s="20">
        <v>-4085477</v>
      </c>
      <c r="M68" s="20">
        <v>15125863</v>
      </c>
      <c r="N68" s="20">
        <v>12718062</v>
      </c>
      <c r="O68" s="20">
        <v>8196836</v>
      </c>
      <c r="P68" s="20">
        <v>12463710</v>
      </c>
      <c r="Q68" s="20">
        <v>33378608</v>
      </c>
      <c r="R68" s="20">
        <v>12551577</v>
      </c>
      <c r="S68" s="20">
        <v>12697396</v>
      </c>
      <c r="T68" s="20">
        <v>12332378</v>
      </c>
      <c r="U68" s="20">
        <v>37581351</v>
      </c>
      <c r="V68" s="20">
        <v>151129446</v>
      </c>
      <c r="W68" s="20">
        <v>207596000</v>
      </c>
      <c r="X68" s="20"/>
      <c r="Y68" s="19"/>
      <c r="Z68" s="22">
        <v>207596000</v>
      </c>
    </row>
    <row r="69" spans="1:26" ht="13.5" hidden="1">
      <c r="A69" s="37" t="s">
        <v>32</v>
      </c>
      <c r="B69" s="18">
        <v>403379790</v>
      </c>
      <c r="C69" s="18"/>
      <c r="D69" s="19">
        <v>714783525</v>
      </c>
      <c r="E69" s="20">
        <v>708018273</v>
      </c>
      <c r="F69" s="20">
        <v>37131008</v>
      </c>
      <c r="G69" s="20">
        <v>36788766</v>
      </c>
      <c r="H69" s="20">
        <v>36040479</v>
      </c>
      <c r="I69" s="20">
        <v>109960253</v>
      </c>
      <c r="J69" s="20">
        <v>30556912</v>
      </c>
      <c r="K69" s="20">
        <v>33604260</v>
      </c>
      <c r="L69" s="20">
        <v>28825184</v>
      </c>
      <c r="M69" s="20">
        <v>92986356</v>
      </c>
      <c r="N69" s="20">
        <v>20982393</v>
      </c>
      <c r="O69" s="20">
        <v>27268852</v>
      </c>
      <c r="P69" s="20">
        <v>56016655</v>
      </c>
      <c r="Q69" s="20">
        <v>104267900</v>
      </c>
      <c r="R69" s="20">
        <v>35974274</v>
      </c>
      <c r="S69" s="20">
        <v>32591479</v>
      </c>
      <c r="T69" s="20">
        <v>29495396</v>
      </c>
      <c r="U69" s="20">
        <v>98061149</v>
      </c>
      <c r="V69" s="20">
        <v>405275658</v>
      </c>
      <c r="W69" s="20">
        <v>714783526</v>
      </c>
      <c r="X69" s="20"/>
      <c r="Y69" s="19"/>
      <c r="Z69" s="22">
        <v>708018273</v>
      </c>
    </row>
    <row r="70" spans="1:26" ht="13.5" hidden="1">
      <c r="A70" s="38" t="s">
        <v>106</v>
      </c>
      <c r="B70" s="18">
        <v>273034194</v>
      </c>
      <c r="C70" s="18"/>
      <c r="D70" s="19">
        <v>568817525</v>
      </c>
      <c r="E70" s="20">
        <v>562052273</v>
      </c>
      <c r="F70" s="20">
        <v>27946007</v>
      </c>
      <c r="G70" s="20">
        <v>27618755</v>
      </c>
      <c r="H70" s="20">
        <v>24648250</v>
      </c>
      <c r="I70" s="20">
        <v>80213012</v>
      </c>
      <c r="J70" s="20">
        <v>18947674</v>
      </c>
      <c r="K70" s="20">
        <v>21566563</v>
      </c>
      <c r="L70" s="20">
        <v>17344261</v>
      </c>
      <c r="M70" s="20">
        <v>57858498</v>
      </c>
      <c r="N70" s="20">
        <v>10393181</v>
      </c>
      <c r="O70" s="20">
        <v>15048448</v>
      </c>
      <c r="P70" s="20">
        <v>45106643</v>
      </c>
      <c r="Q70" s="20">
        <v>70548272</v>
      </c>
      <c r="R70" s="20">
        <v>21615944</v>
      </c>
      <c r="S70" s="20">
        <v>21595743</v>
      </c>
      <c r="T70" s="20">
        <v>18072938</v>
      </c>
      <c r="U70" s="20">
        <v>61284625</v>
      </c>
      <c r="V70" s="20">
        <v>269904407</v>
      </c>
      <c r="W70" s="20">
        <v>568817526</v>
      </c>
      <c r="X70" s="20"/>
      <c r="Y70" s="19"/>
      <c r="Z70" s="22">
        <v>562052273</v>
      </c>
    </row>
    <row r="71" spans="1:26" ht="13.5" hidden="1">
      <c r="A71" s="38" t="s">
        <v>107</v>
      </c>
      <c r="B71" s="18">
        <v>42926528</v>
      </c>
      <c r="C71" s="18"/>
      <c r="D71" s="19">
        <v>73882000</v>
      </c>
      <c r="E71" s="20">
        <v>73882000</v>
      </c>
      <c r="F71" s="20">
        <v>3195198</v>
      </c>
      <c r="G71" s="20">
        <v>4746791</v>
      </c>
      <c r="H71" s="20">
        <v>6186558</v>
      </c>
      <c r="I71" s="20">
        <v>14128547</v>
      </c>
      <c r="J71" s="20">
        <v>6430888</v>
      </c>
      <c r="K71" s="20">
        <v>6848123</v>
      </c>
      <c r="L71" s="20">
        <v>6200179</v>
      </c>
      <c r="M71" s="20">
        <v>19479190</v>
      </c>
      <c r="N71" s="20">
        <v>5367709</v>
      </c>
      <c r="O71" s="20">
        <v>7106873</v>
      </c>
      <c r="P71" s="20">
        <v>5590989</v>
      </c>
      <c r="Q71" s="20">
        <v>18065571</v>
      </c>
      <c r="R71" s="20">
        <v>8979509</v>
      </c>
      <c r="S71" s="20">
        <v>5785631</v>
      </c>
      <c r="T71" s="20">
        <v>6275064</v>
      </c>
      <c r="U71" s="20">
        <v>21040204</v>
      </c>
      <c r="V71" s="20">
        <v>72713512</v>
      </c>
      <c r="W71" s="20">
        <v>73882000</v>
      </c>
      <c r="X71" s="20"/>
      <c r="Y71" s="19"/>
      <c r="Z71" s="22">
        <v>73882000</v>
      </c>
    </row>
    <row r="72" spans="1:26" ht="13.5" hidden="1">
      <c r="A72" s="38" t="s">
        <v>108</v>
      </c>
      <c r="B72" s="18">
        <v>54592760</v>
      </c>
      <c r="C72" s="18"/>
      <c r="D72" s="19">
        <v>39224000</v>
      </c>
      <c r="E72" s="20">
        <v>39224000</v>
      </c>
      <c r="F72" s="20">
        <v>3188795</v>
      </c>
      <c r="G72" s="20">
        <v>2266545</v>
      </c>
      <c r="H72" s="20">
        <v>2715019</v>
      </c>
      <c r="I72" s="20">
        <v>8170359</v>
      </c>
      <c r="J72" s="20">
        <v>2682786</v>
      </c>
      <c r="K72" s="20">
        <v>2756959</v>
      </c>
      <c r="L72" s="20">
        <v>2776169</v>
      </c>
      <c r="M72" s="20">
        <v>8215914</v>
      </c>
      <c r="N72" s="20">
        <v>2773454</v>
      </c>
      <c r="O72" s="20">
        <v>2619702</v>
      </c>
      <c r="P72" s="20">
        <v>2791068</v>
      </c>
      <c r="Q72" s="20">
        <v>8184224</v>
      </c>
      <c r="R72" s="20">
        <v>2839262</v>
      </c>
      <c r="S72" s="20">
        <v>2696620</v>
      </c>
      <c r="T72" s="20">
        <v>2636697</v>
      </c>
      <c r="U72" s="20">
        <v>8172579</v>
      </c>
      <c r="V72" s="20">
        <v>32743076</v>
      </c>
      <c r="W72" s="20">
        <v>39224000</v>
      </c>
      <c r="X72" s="20"/>
      <c r="Y72" s="19"/>
      <c r="Z72" s="22">
        <v>39224000</v>
      </c>
    </row>
    <row r="73" spans="1:26" ht="13.5" hidden="1">
      <c r="A73" s="38" t="s">
        <v>109</v>
      </c>
      <c r="B73" s="18">
        <v>32826308</v>
      </c>
      <c r="C73" s="18"/>
      <c r="D73" s="19">
        <v>32860000</v>
      </c>
      <c r="E73" s="20">
        <v>32860000</v>
      </c>
      <c r="F73" s="20">
        <v>2801008</v>
      </c>
      <c r="G73" s="20">
        <v>2156675</v>
      </c>
      <c r="H73" s="20">
        <v>2490652</v>
      </c>
      <c r="I73" s="20">
        <v>7448335</v>
      </c>
      <c r="J73" s="20">
        <v>2495564</v>
      </c>
      <c r="K73" s="20">
        <v>2432615</v>
      </c>
      <c r="L73" s="20">
        <v>2504575</v>
      </c>
      <c r="M73" s="20">
        <v>7432754</v>
      </c>
      <c r="N73" s="20">
        <v>2448049</v>
      </c>
      <c r="O73" s="20">
        <v>2493829</v>
      </c>
      <c r="P73" s="20">
        <v>2527955</v>
      </c>
      <c r="Q73" s="20">
        <v>7469833</v>
      </c>
      <c r="R73" s="20">
        <v>2539559</v>
      </c>
      <c r="S73" s="20">
        <v>2513485</v>
      </c>
      <c r="T73" s="20">
        <v>2510697</v>
      </c>
      <c r="U73" s="20">
        <v>7563741</v>
      </c>
      <c r="V73" s="20">
        <v>29914663</v>
      </c>
      <c r="W73" s="20">
        <v>32860000</v>
      </c>
      <c r="X73" s="20"/>
      <c r="Y73" s="19"/>
      <c r="Z73" s="22">
        <v>32860000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24925867</v>
      </c>
      <c r="C75" s="27"/>
      <c r="D75" s="28">
        <v>26500000</v>
      </c>
      <c r="E75" s="29">
        <v>30000000</v>
      </c>
      <c r="F75" s="29">
        <v>2117328</v>
      </c>
      <c r="G75" s="29">
        <v>2351605</v>
      </c>
      <c r="H75" s="29">
        <v>2475812</v>
      </c>
      <c r="I75" s="29">
        <v>6944745</v>
      </c>
      <c r="J75" s="29">
        <v>2511817</v>
      </c>
      <c r="K75" s="29">
        <v>2492100</v>
      </c>
      <c r="L75" s="29">
        <v>2667027</v>
      </c>
      <c r="M75" s="29">
        <v>7670944</v>
      </c>
      <c r="N75" s="29">
        <v>2738931</v>
      </c>
      <c r="O75" s="29">
        <v>2587342</v>
      </c>
      <c r="P75" s="29">
        <v>2728990</v>
      </c>
      <c r="Q75" s="29">
        <v>8055263</v>
      </c>
      <c r="R75" s="29">
        <v>2878534</v>
      </c>
      <c r="S75" s="29">
        <v>2979745</v>
      </c>
      <c r="T75" s="29">
        <v>2985266</v>
      </c>
      <c r="U75" s="29">
        <v>8843545</v>
      </c>
      <c r="V75" s="29">
        <v>31514497</v>
      </c>
      <c r="W75" s="29">
        <v>26500000</v>
      </c>
      <c r="X75" s="29"/>
      <c r="Y75" s="28"/>
      <c r="Z75" s="30">
        <v>30000000</v>
      </c>
    </row>
    <row r="76" spans="1:26" ht="13.5" hidden="1">
      <c r="A76" s="41" t="s">
        <v>113</v>
      </c>
      <c r="B76" s="31">
        <v>786796161</v>
      </c>
      <c r="C76" s="31"/>
      <c r="D76" s="32">
        <v>948879526</v>
      </c>
      <c r="E76" s="33">
        <v>945614274</v>
      </c>
      <c r="F76" s="33">
        <v>33177826</v>
      </c>
      <c r="G76" s="33">
        <v>31346760</v>
      </c>
      <c r="H76" s="33">
        <v>33197090</v>
      </c>
      <c r="I76" s="33">
        <v>97721676</v>
      </c>
      <c r="J76" s="33">
        <v>29732896</v>
      </c>
      <c r="K76" s="33">
        <v>31992166</v>
      </c>
      <c r="L76" s="33">
        <v>25796319</v>
      </c>
      <c r="M76" s="33">
        <v>87521381</v>
      </c>
      <c r="N76" s="33">
        <v>14640810</v>
      </c>
      <c r="O76" s="33">
        <v>26299680</v>
      </c>
      <c r="P76" s="33">
        <v>26956502</v>
      </c>
      <c r="Q76" s="33">
        <v>67896992</v>
      </c>
      <c r="R76" s="33">
        <v>25334893</v>
      </c>
      <c r="S76" s="33">
        <v>38312456</v>
      </c>
      <c r="T76" s="33">
        <v>43683886</v>
      </c>
      <c r="U76" s="33">
        <v>107331235</v>
      </c>
      <c r="V76" s="33">
        <v>360471284</v>
      </c>
      <c r="W76" s="33">
        <v>945614274</v>
      </c>
      <c r="X76" s="33"/>
      <c r="Y76" s="32"/>
      <c r="Z76" s="34">
        <v>945614274</v>
      </c>
    </row>
    <row r="77" spans="1:26" ht="13.5" hidden="1">
      <c r="A77" s="36" t="s">
        <v>31</v>
      </c>
      <c r="B77" s="18">
        <v>90183400</v>
      </c>
      <c r="C77" s="18"/>
      <c r="D77" s="19">
        <v>207596000</v>
      </c>
      <c r="E77" s="20">
        <v>207596000</v>
      </c>
      <c r="F77" s="20">
        <v>6168986</v>
      </c>
      <c r="G77" s="20">
        <v>2171900</v>
      </c>
      <c r="H77" s="20">
        <v>2518420</v>
      </c>
      <c r="I77" s="20">
        <v>10859306</v>
      </c>
      <c r="J77" s="20">
        <v>7386975</v>
      </c>
      <c r="K77" s="20">
        <v>8767787</v>
      </c>
      <c r="L77" s="20">
        <v>8145693</v>
      </c>
      <c r="M77" s="20">
        <v>24300455</v>
      </c>
      <c r="N77" s="20">
        <v>2250211</v>
      </c>
      <c r="O77" s="20">
        <v>14673428</v>
      </c>
      <c r="P77" s="20">
        <v>10497472</v>
      </c>
      <c r="Q77" s="20">
        <v>27421111</v>
      </c>
      <c r="R77" s="20">
        <v>2486351</v>
      </c>
      <c r="S77" s="20">
        <v>3146137</v>
      </c>
      <c r="T77" s="20">
        <v>13162059</v>
      </c>
      <c r="U77" s="20">
        <v>18794547</v>
      </c>
      <c r="V77" s="20">
        <v>81375419</v>
      </c>
      <c r="W77" s="20">
        <v>207596000</v>
      </c>
      <c r="X77" s="20"/>
      <c r="Y77" s="19"/>
      <c r="Z77" s="22">
        <v>207596000</v>
      </c>
    </row>
    <row r="78" spans="1:26" ht="13.5" hidden="1">
      <c r="A78" s="37" t="s">
        <v>32</v>
      </c>
      <c r="B78" s="18">
        <v>671686894</v>
      </c>
      <c r="C78" s="18"/>
      <c r="D78" s="19">
        <v>714783526</v>
      </c>
      <c r="E78" s="20">
        <v>708018274</v>
      </c>
      <c r="F78" s="20">
        <v>24891512</v>
      </c>
      <c r="G78" s="20">
        <v>26823255</v>
      </c>
      <c r="H78" s="20">
        <v>28202858</v>
      </c>
      <c r="I78" s="20">
        <v>79917625</v>
      </c>
      <c r="J78" s="20">
        <v>19834104</v>
      </c>
      <c r="K78" s="20">
        <v>20732279</v>
      </c>
      <c r="L78" s="20">
        <v>14983599</v>
      </c>
      <c r="M78" s="20">
        <v>55549982</v>
      </c>
      <c r="N78" s="20">
        <v>9651668</v>
      </c>
      <c r="O78" s="20">
        <v>9038910</v>
      </c>
      <c r="P78" s="20">
        <v>13730040</v>
      </c>
      <c r="Q78" s="20">
        <v>32420618</v>
      </c>
      <c r="R78" s="20">
        <v>19970008</v>
      </c>
      <c r="S78" s="20">
        <v>32186574</v>
      </c>
      <c r="T78" s="20">
        <v>27536561</v>
      </c>
      <c r="U78" s="20">
        <v>79693143</v>
      </c>
      <c r="V78" s="20">
        <v>247581368</v>
      </c>
      <c r="W78" s="20">
        <v>708018274</v>
      </c>
      <c r="X78" s="20"/>
      <c r="Y78" s="19"/>
      <c r="Z78" s="22">
        <v>708018274</v>
      </c>
    </row>
    <row r="79" spans="1:26" ht="13.5" hidden="1">
      <c r="A79" s="38" t="s">
        <v>106</v>
      </c>
      <c r="B79" s="18">
        <v>541341298</v>
      </c>
      <c r="C79" s="18"/>
      <c r="D79" s="19">
        <v>568817526</v>
      </c>
      <c r="E79" s="20">
        <v>562052274</v>
      </c>
      <c r="F79" s="20">
        <v>21806397</v>
      </c>
      <c r="G79" s="20">
        <v>23868872</v>
      </c>
      <c r="H79" s="20">
        <v>24814639</v>
      </c>
      <c r="I79" s="20">
        <v>70489908</v>
      </c>
      <c r="J79" s="20">
        <v>16779269</v>
      </c>
      <c r="K79" s="20">
        <v>18303115</v>
      </c>
      <c r="L79" s="20">
        <v>11330580</v>
      </c>
      <c r="M79" s="20">
        <v>46412964</v>
      </c>
      <c r="N79" s="20">
        <v>6331822</v>
      </c>
      <c r="O79" s="20">
        <v>5678784</v>
      </c>
      <c r="P79" s="20">
        <v>9886605</v>
      </c>
      <c r="Q79" s="20">
        <v>21897211</v>
      </c>
      <c r="R79" s="20">
        <v>17101044</v>
      </c>
      <c r="S79" s="20">
        <v>28013191</v>
      </c>
      <c r="T79" s="20">
        <v>23611912</v>
      </c>
      <c r="U79" s="20">
        <v>68726147</v>
      </c>
      <c r="V79" s="20">
        <v>207526230</v>
      </c>
      <c r="W79" s="20">
        <v>562052274</v>
      </c>
      <c r="X79" s="20"/>
      <c r="Y79" s="19"/>
      <c r="Z79" s="22">
        <v>562052274</v>
      </c>
    </row>
    <row r="80" spans="1:26" ht="13.5" hidden="1">
      <c r="A80" s="38" t="s">
        <v>107</v>
      </c>
      <c r="B80" s="18">
        <v>42926528</v>
      </c>
      <c r="C80" s="18"/>
      <c r="D80" s="19">
        <v>73882000</v>
      </c>
      <c r="E80" s="20">
        <v>73882001</v>
      </c>
      <c r="F80" s="20">
        <v>1441604</v>
      </c>
      <c r="G80" s="20">
        <v>1552049</v>
      </c>
      <c r="H80" s="20">
        <v>1582333</v>
      </c>
      <c r="I80" s="20">
        <v>4575986</v>
      </c>
      <c r="J80" s="20">
        <v>1666923</v>
      </c>
      <c r="K80" s="20">
        <v>1286092</v>
      </c>
      <c r="L80" s="20">
        <v>1900281</v>
      </c>
      <c r="M80" s="20">
        <v>4853296</v>
      </c>
      <c r="N80" s="20">
        <v>1669544</v>
      </c>
      <c r="O80" s="20">
        <v>1862486</v>
      </c>
      <c r="P80" s="20">
        <v>1945102</v>
      </c>
      <c r="Q80" s="20">
        <v>5477132</v>
      </c>
      <c r="R80" s="20">
        <v>1509272</v>
      </c>
      <c r="S80" s="20">
        <v>2365571</v>
      </c>
      <c r="T80" s="20">
        <v>2430149</v>
      </c>
      <c r="U80" s="20">
        <v>6304992</v>
      </c>
      <c r="V80" s="20">
        <v>21211406</v>
      </c>
      <c r="W80" s="20">
        <v>73882001</v>
      </c>
      <c r="X80" s="20"/>
      <c r="Y80" s="19"/>
      <c r="Z80" s="22">
        <v>73882001</v>
      </c>
    </row>
    <row r="81" spans="1:26" ht="13.5" hidden="1">
      <c r="A81" s="38" t="s">
        <v>108</v>
      </c>
      <c r="B81" s="18">
        <v>54592760</v>
      </c>
      <c r="C81" s="18"/>
      <c r="D81" s="19">
        <v>39224000</v>
      </c>
      <c r="E81" s="20">
        <v>39223999</v>
      </c>
      <c r="F81" s="20">
        <v>857010</v>
      </c>
      <c r="G81" s="20">
        <v>741520</v>
      </c>
      <c r="H81" s="20">
        <v>955602</v>
      </c>
      <c r="I81" s="20">
        <v>2554132</v>
      </c>
      <c r="J81" s="20">
        <v>713120</v>
      </c>
      <c r="K81" s="20">
        <v>597128</v>
      </c>
      <c r="L81" s="20">
        <v>889726</v>
      </c>
      <c r="M81" s="20">
        <v>2199974</v>
      </c>
      <c r="N81" s="20">
        <v>812708</v>
      </c>
      <c r="O81" s="20">
        <v>800122</v>
      </c>
      <c r="P81" s="20">
        <v>963890</v>
      </c>
      <c r="Q81" s="20">
        <v>2576720</v>
      </c>
      <c r="R81" s="20">
        <v>719258</v>
      </c>
      <c r="S81" s="20">
        <v>1036122</v>
      </c>
      <c r="T81" s="20">
        <v>928307</v>
      </c>
      <c r="U81" s="20">
        <v>2683687</v>
      </c>
      <c r="V81" s="20">
        <v>10014513</v>
      </c>
      <c r="W81" s="20">
        <v>39223999</v>
      </c>
      <c r="X81" s="20"/>
      <c r="Y81" s="19"/>
      <c r="Z81" s="22">
        <v>39223999</v>
      </c>
    </row>
    <row r="82" spans="1:26" ht="13.5" hidden="1">
      <c r="A82" s="38" t="s">
        <v>109</v>
      </c>
      <c r="B82" s="18">
        <v>32826308</v>
      </c>
      <c r="C82" s="18"/>
      <c r="D82" s="19">
        <v>32860000</v>
      </c>
      <c r="E82" s="20">
        <v>32860000</v>
      </c>
      <c r="F82" s="20">
        <v>786501</v>
      </c>
      <c r="G82" s="20">
        <v>660814</v>
      </c>
      <c r="H82" s="20">
        <v>850284</v>
      </c>
      <c r="I82" s="20">
        <v>2297599</v>
      </c>
      <c r="J82" s="20">
        <v>674792</v>
      </c>
      <c r="K82" s="20">
        <v>545944</v>
      </c>
      <c r="L82" s="20">
        <v>863012</v>
      </c>
      <c r="M82" s="20">
        <v>2083748</v>
      </c>
      <c r="N82" s="20">
        <v>837594</v>
      </c>
      <c r="O82" s="20">
        <v>697518</v>
      </c>
      <c r="P82" s="20">
        <v>934443</v>
      </c>
      <c r="Q82" s="20">
        <v>2469555</v>
      </c>
      <c r="R82" s="20">
        <v>640434</v>
      </c>
      <c r="S82" s="20">
        <v>771690</v>
      </c>
      <c r="T82" s="20">
        <v>566193</v>
      </c>
      <c r="U82" s="20">
        <v>1978317</v>
      </c>
      <c r="V82" s="20">
        <v>8829219</v>
      </c>
      <c r="W82" s="20">
        <v>32860000</v>
      </c>
      <c r="X82" s="20"/>
      <c r="Y82" s="19"/>
      <c r="Z82" s="22">
        <v>32860000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24925867</v>
      </c>
      <c r="C84" s="27"/>
      <c r="D84" s="28">
        <v>26500000</v>
      </c>
      <c r="E84" s="29">
        <v>30000000</v>
      </c>
      <c r="F84" s="29">
        <v>2117328</v>
      </c>
      <c r="G84" s="29">
        <v>2351605</v>
      </c>
      <c r="H84" s="29">
        <v>2475812</v>
      </c>
      <c r="I84" s="29">
        <v>6944745</v>
      </c>
      <c r="J84" s="29">
        <v>2511817</v>
      </c>
      <c r="K84" s="29">
        <v>2492100</v>
      </c>
      <c r="L84" s="29">
        <v>2667027</v>
      </c>
      <c r="M84" s="29">
        <v>7670944</v>
      </c>
      <c r="N84" s="29">
        <v>2738931</v>
      </c>
      <c r="O84" s="29">
        <v>2587342</v>
      </c>
      <c r="P84" s="29">
        <v>2728990</v>
      </c>
      <c r="Q84" s="29">
        <v>8055263</v>
      </c>
      <c r="R84" s="29">
        <v>2878534</v>
      </c>
      <c r="S84" s="29">
        <v>2979745</v>
      </c>
      <c r="T84" s="29">
        <v>2985266</v>
      </c>
      <c r="U84" s="29">
        <v>8843545</v>
      </c>
      <c r="V84" s="29">
        <v>31514497</v>
      </c>
      <c r="W84" s="29">
        <v>30000000</v>
      </c>
      <c r="X84" s="29"/>
      <c r="Y84" s="28"/>
      <c r="Z84" s="30">
        <v>30000000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11897376</v>
      </c>
      <c r="C5" s="18">
        <v>0</v>
      </c>
      <c r="D5" s="58">
        <v>11992790</v>
      </c>
      <c r="E5" s="59">
        <v>11992790</v>
      </c>
      <c r="F5" s="59">
        <v>6080840</v>
      </c>
      <c r="G5" s="59">
        <v>417621</v>
      </c>
      <c r="H5" s="59">
        <v>464243</v>
      </c>
      <c r="I5" s="59">
        <v>6962704</v>
      </c>
      <c r="J5" s="59">
        <v>497090</v>
      </c>
      <c r="K5" s="59">
        <v>476715</v>
      </c>
      <c r="L5" s="59">
        <v>500090</v>
      </c>
      <c r="M5" s="59">
        <v>1473895</v>
      </c>
      <c r="N5" s="59">
        <v>500743</v>
      </c>
      <c r="O5" s="59">
        <v>495842</v>
      </c>
      <c r="P5" s="59">
        <v>501832</v>
      </c>
      <c r="Q5" s="59">
        <v>1498417</v>
      </c>
      <c r="R5" s="59">
        <v>632111</v>
      </c>
      <c r="S5" s="59">
        <v>501877</v>
      </c>
      <c r="T5" s="59">
        <v>0</v>
      </c>
      <c r="U5" s="59">
        <v>1133988</v>
      </c>
      <c r="V5" s="59">
        <v>11069004</v>
      </c>
      <c r="W5" s="59">
        <v>11992788</v>
      </c>
      <c r="X5" s="59">
        <v>-923784</v>
      </c>
      <c r="Y5" s="60">
        <v>-7.7</v>
      </c>
      <c r="Z5" s="61">
        <v>11992790</v>
      </c>
    </row>
    <row r="6" spans="1:26" ht="13.5">
      <c r="A6" s="57" t="s">
        <v>32</v>
      </c>
      <c r="B6" s="18">
        <v>29550542</v>
      </c>
      <c r="C6" s="18">
        <v>0</v>
      </c>
      <c r="D6" s="58">
        <v>30373821</v>
      </c>
      <c r="E6" s="59">
        <v>38464569</v>
      </c>
      <c r="F6" s="59">
        <v>2757575</v>
      </c>
      <c r="G6" s="59">
        <v>2654498</v>
      </c>
      <c r="H6" s="59">
        <v>2646139</v>
      </c>
      <c r="I6" s="59">
        <v>8058212</v>
      </c>
      <c r="J6" s="59">
        <v>2904108</v>
      </c>
      <c r="K6" s="59">
        <v>4188059</v>
      </c>
      <c r="L6" s="59">
        <v>2655271</v>
      </c>
      <c r="M6" s="59">
        <v>9747438</v>
      </c>
      <c r="N6" s="59">
        <v>2685615</v>
      </c>
      <c r="O6" s="59">
        <v>2640156</v>
      </c>
      <c r="P6" s="59">
        <v>2934737</v>
      </c>
      <c r="Q6" s="59">
        <v>8260508</v>
      </c>
      <c r="R6" s="59">
        <v>3043120</v>
      </c>
      <c r="S6" s="59">
        <v>2836160</v>
      </c>
      <c r="T6" s="59">
        <v>0</v>
      </c>
      <c r="U6" s="59">
        <v>5879280</v>
      </c>
      <c r="V6" s="59">
        <v>31945438</v>
      </c>
      <c r="W6" s="59">
        <v>30373836</v>
      </c>
      <c r="X6" s="59">
        <v>1571602</v>
      </c>
      <c r="Y6" s="60">
        <v>5.17</v>
      </c>
      <c r="Z6" s="61">
        <v>38464569</v>
      </c>
    </row>
    <row r="7" spans="1:26" ht="13.5">
      <c r="A7" s="57" t="s">
        <v>33</v>
      </c>
      <c r="B7" s="18">
        <v>298946</v>
      </c>
      <c r="C7" s="18">
        <v>0</v>
      </c>
      <c r="D7" s="58">
        <v>244216</v>
      </c>
      <c r="E7" s="59">
        <v>206716</v>
      </c>
      <c r="F7" s="59">
        <v>0</v>
      </c>
      <c r="G7" s="59">
        <v>1354</v>
      </c>
      <c r="H7" s="59">
        <v>2320</v>
      </c>
      <c r="I7" s="59">
        <v>3674</v>
      </c>
      <c r="J7" s="59">
        <v>4149</v>
      </c>
      <c r="K7" s="59">
        <v>467153</v>
      </c>
      <c r="L7" s="59">
        <v>1140</v>
      </c>
      <c r="M7" s="59">
        <v>472442</v>
      </c>
      <c r="N7" s="59">
        <v>222</v>
      </c>
      <c r="O7" s="59">
        <v>6813</v>
      </c>
      <c r="P7" s="59">
        <v>921</v>
      </c>
      <c r="Q7" s="59">
        <v>7956</v>
      </c>
      <c r="R7" s="59">
        <v>143</v>
      </c>
      <c r="S7" s="59">
        <v>6033</v>
      </c>
      <c r="T7" s="59">
        <v>0</v>
      </c>
      <c r="U7" s="59">
        <v>6176</v>
      </c>
      <c r="V7" s="59">
        <v>490248</v>
      </c>
      <c r="W7" s="59">
        <v>244212</v>
      </c>
      <c r="X7" s="59">
        <v>246036</v>
      </c>
      <c r="Y7" s="60">
        <v>100.75</v>
      </c>
      <c r="Z7" s="61">
        <v>206716</v>
      </c>
    </row>
    <row r="8" spans="1:26" ht="13.5">
      <c r="A8" s="57" t="s">
        <v>34</v>
      </c>
      <c r="B8" s="18">
        <v>64571401</v>
      </c>
      <c r="C8" s="18">
        <v>0</v>
      </c>
      <c r="D8" s="58">
        <v>62840000</v>
      </c>
      <c r="E8" s="59">
        <v>61088000</v>
      </c>
      <c r="F8" s="59">
        <v>24929000</v>
      </c>
      <c r="G8" s="59">
        <v>2260000</v>
      </c>
      <c r="H8" s="59">
        <v>0</v>
      </c>
      <c r="I8" s="59">
        <v>27189000</v>
      </c>
      <c r="J8" s="59">
        <v>0</v>
      </c>
      <c r="K8" s="59">
        <v>450000</v>
      </c>
      <c r="L8" s="59">
        <v>18191000</v>
      </c>
      <c r="M8" s="59">
        <v>18641000</v>
      </c>
      <c r="N8" s="59">
        <v>0</v>
      </c>
      <c r="O8" s="59">
        <v>0</v>
      </c>
      <c r="P8" s="59">
        <v>15258000</v>
      </c>
      <c r="Q8" s="59">
        <v>15258000</v>
      </c>
      <c r="R8" s="59">
        <v>0</v>
      </c>
      <c r="S8" s="59">
        <v>0</v>
      </c>
      <c r="T8" s="59">
        <v>0</v>
      </c>
      <c r="U8" s="59">
        <v>0</v>
      </c>
      <c r="V8" s="59">
        <v>61088000</v>
      </c>
      <c r="W8" s="59">
        <v>62840004</v>
      </c>
      <c r="X8" s="59">
        <v>-1752004</v>
      </c>
      <c r="Y8" s="60">
        <v>-2.79</v>
      </c>
      <c r="Z8" s="61">
        <v>61088000</v>
      </c>
    </row>
    <row r="9" spans="1:26" ht="13.5">
      <c r="A9" s="57" t="s">
        <v>35</v>
      </c>
      <c r="B9" s="18">
        <v>13271794</v>
      </c>
      <c r="C9" s="18">
        <v>0</v>
      </c>
      <c r="D9" s="58">
        <v>20235653</v>
      </c>
      <c r="E9" s="59">
        <v>17861476</v>
      </c>
      <c r="F9" s="59">
        <v>960050</v>
      </c>
      <c r="G9" s="59">
        <v>910723</v>
      </c>
      <c r="H9" s="59">
        <v>1630176</v>
      </c>
      <c r="I9" s="59">
        <v>3500949</v>
      </c>
      <c r="J9" s="59">
        <v>13840331</v>
      </c>
      <c r="K9" s="59">
        <v>-5302611</v>
      </c>
      <c r="L9" s="59">
        <v>1037860</v>
      </c>
      <c r="M9" s="59">
        <v>9575580</v>
      </c>
      <c r="N9" s="59">
        <v>1036666</v>
      </c>
      <c r="O9" s="59">
        <v>845346</v>
      </c>
      <c r="P9" s="59">
        <v>748859</v>
      </c>
      <c r="Q9" s="59">
        <v>2630871</v>
      </c>
      <c r="R9" s="59">
        <v>1682734</v>
      </c>
      <c r="S9" s="59">
        <v>869099</v>
      </c>
      <c r="T9" s="59">
        <v>0</v>
      </c>
      <c r="U9" s="59">
        <v>2551833</v>
      </c>
      <c r="V9" s="59">
        <v>18259233</v>
      </c>
      <c r="W9" s="59">
        <v>20235660</v>
      </c>
      <c r="X9" s="59">
        <v>-1976427</v>
      </c>
      <c r="Y9" s="60">
        <v>-9.77</v>
      </c>
      <c r="Z9" s="61">
        <v>17861476</v>
      </c>
    </row>
    <row r="10" spans="1:26" ht="25.5">
      <c r="A10" s="62" t="s">
        <v>98</v>
      </c>
      <c r="B10" s="63">
        <f>SUM(B5:B9)</f>
        <v>119590059</v>
      </c>
      <c r="C10" s="63">
        <f>SUM(C5:C9)</f>
        <v>0</v>
      </c>
      <c r="D10" s="64">
        <f aca="true" t="shared" si="0" ref="D10:Z10">SUM(D5:D9)</f>
        <v>125686480</v>
      </c>
      <c r="E10" s="65">
        <f t="shared" si="0"/>
        <v>129613551</v>
      </c>
      <c r="F10" s="65">
        <f t="shared" si="0"/>
        <v>34727465</v>
      </c>
      <c r="G10" s="65">
        <f t="shared" si="0"/>
        <v>6244196</v>
      </c>
      <c r="H10" s="65">
        <f t="shared" si="0"/>
        <v>4742878</v>
      </c>
      <c r="I10" s="65">
        <f t="shared" si="0"/>
        <v>45714539</v>
      </c>
      <c r="J10" s="65">
        <f t="shared" si="0"/>
        <v>17245678</v>
      </c>
      <c r="K10" s="65">
        <f t="shared" si="0"/>
        <v>279316</v>
      </c>
      <c r="L10" s="65">
        <f t="shared" si="0"/>
        <v>22385361</v>
      </c>
      <c r="M10" s="65">
        <f t="shared" si="0"/>
        <v>39910355</v>
      </c>
      <c r="N10" s="65">
        <f t="shared" si="0"/>
        <v>4223246</v>
      </c>
      <c r="O10" s="65">
        <f t="shared" si="0"/>
        <v>3988157</v>
      </c>
      <c r="P10" s="65">
        <f t="shared" si="0"/>
        <v>19444349</v>
      </c>
      <c r="Q10" s="65">
        <f t="shared" si="0"/>
        <v>27655752</v>
      </c>
      <c r="R10" s="65">
        <f t="shared" si="0"/>
        <v>5358108</v>
      </c>
      <c r="S10" s="65">
        <f t="shared" si="0"/>
        <v>4213169</v>
      </c>
      <c r="T10" s="65">
        <f t="shared" si="0"/>
        <v>0</v>
      </c>
      <c r="U10" s="65">
        <f t="shared" si="0"/>
        <v>9571277</v>
      </c>
      <c r="V10" s="65">
        <f t="shared" si="0"/>
        <v>122851923</v>
      </c>
      <c r="W10" s="65">
        <f t="shared" si="0"/>
        <v>125686500</v>
      </c>
      <c r="X10" s="65">
        <f t="shared" si="0"/>
        <v>-2834577</v>
      </c>
      <c r="Y10" s="66">
        <f>+IF(W10&lt;&gt;0,(X10/W10)*100,0)</f>
        <v>-2.255275626260577</v>
      </c>
      <c r="Z10" s="67">
        <f t="shared" si="0"/>
        <v>129613551</v>
      </c>
    </row>
    <row r="11" spans="1:26" ht="13.5">
      <c r="A11" s="57" t="s">
        <v>36</v>
      </c>
      <c r="B11" s="18">
        <v>52132279</v>
      </c>
      <c r="C11" s="18">
        <v>0</v>
      </c>
      <c r="D11" s="58">
        <v>66871102</v>
      </c>
      <c r="E11" s="59">
        <v>62961347</v>
      </c>
      <c r="F11" s="59">
        <v>4921012</v>
      </c>
      <c r="G11" s="59">
        <v>4884819</v>
      </c>
      <c r="H11" s="59">
        <v>4068590</v>
      </c>
      <c r="I11" s="59">
        <v>13874421</v>
      </c>
      <c r="J11" s="59">
        <v>4232910</v>
      </c>
      <c r="K11" s="59">
        <v>4391119</v>
      </c>
      <c r="L11" s="59">
        <v>4781868</v>
      </c>
      <c r="M11" s="59">
        <v>13405897</v>
      </c>
      <c r="N11" s="59">
        <v>4463675</v>
      </c>
      <c r="O11" s="59">
        <v>4438835</v>
      </c>
      <c r="P11" s="59">
        <v>4510454</v>
      </c>
      <c r="Q11" s="59">
        <v>13412964</v>
      </c>
      <c r="R11" s="59">
        <v>4283203</v>
      </c>
      <c r="S11" s="59">
        <v>4486265</v>
      </c>
      <c r="T11" s="59">
        <v>0</v>
      </c>
      <c r="U11" s="59">
        <v>8769468</v>
      </c>
      <c r="V11" s="59">
        <v>49462750</v>
      </c>
      <c r="W11" s="59">
        <v>66871104</v>
      </c>
      <c r="X11" s="59">
        <v>-17408354</v>
      </c>
      <c r="Y11" s="60">
        <v>-26.03</v>
      </c>
      <c r="Z11" s="61">
        <v>62961347</v>
      </c>
    </row>
    <row r="12" spans="1:26" ht="13.5">
      <c r="A12" s="57" t="s">
        <v>37</v>
      </c>
      <c r="B12" s="18">
        <v>4891195</v>
      </c>
      <c r="C12" s="18">
        <v>0</v>
      </c>
      <c r="D12" s="58">
        <v>4804730</v>
      </c>
      <c r="E12" s="59">
        <v>5274401</v>
      </c>
      <c r="F12" s="59">
        <v>381516</v>
      </c>
      <c r="G12" s="59">
        <v>389873</v>
      </c>
      <c r="H12" s="59">
        <v>362584</v>
      </c>
      <c r="I12" s="59">
        <v>1133973</v>
      </c>
      <c r="J12" s="59">
        <v>381197</v>
      </c>
      <c r="K12" s="59">
        <v>383478</v>
      </c>
      <c r="L12" s="59">
        <v>354644</v>
      </c>
      <c r="M12" s="59">
        <v>1119319</v>
      </c>
      <c r="N12" s="59">
        <v>405159</v>
      </c>
      <c r="O12" s="59">
        <v>454888</v>
      </c>
      <c r="P12" s="59">
        <v>732409</v>
      </c>
      <c r="Q12" s="59">
        <v>1592456</v>
      </c>
      <c r="R12" s="59">
        <v>456571</v>
      </c>
      <c r="S12" s="59">
        <v>456620</v>
      </c>
      <c r="T12" s="59">
        <v>0</v>
      </c>
      <c r="U12" s="59">
        <v>913191</v>
      </c>
      <c r="V12" s="59">
        <v>4758939</v>
      </c>
      <c r="W12" s="59">
        <v>4804728</v>
      </c>
      <c r="X12" s="59">
        <v>-45789</v>
      </c>
      <c r="Y12" s="60">
        <v>-0.95</v>
      </c>
      <c r="Z12" s="61">
        <v>5274401</v>
      </c>
    </row>
    <row r="13" spans="1:26" ht="13.5">
      <c r="A13" s="57" t="s">
        <v>99</v>
      </c>
      <c r="B13" s="18">
        <v>17291815</v>
      </c>
      <c r="C13" s="18">
        <v>0</v>
      </c>
      <c r="D13" s="58">
        <v>1983742</v>
      </c>
      <c r="E13" s="59">
        <v>1383742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1983744</v>
      </c>
      <c r="X13" s="59">
        <v>-1983744</v>
      </c>
      <c r="Y13" s="60">
        <v>-100</v>
      </c>
      <c r="Z13" s="61">
        <v>1383742</v>
      </c>
    </row>
    <row r="14" spans="1:26" ht="13.5">
      <c r="A14" s="57" t="s">
        <v>38</v>
      </c>
      <c r="B14" s="18">
        <v>14778137</v>
      </c>
      <c r="C14" s="18">
        <v>0</v>
      </c>
      <c r="D14" s="58">
        <v>634347</v>
      </c>
      <c r="E14" s="59">
        <v>134347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634344</v>
      </c>
      <c r="X14" s="59">
        <v>-634344</v>
      </c>
      <c r="Y14" s="60">
        <v>-100</v>
      </c>
      <c r="Z14" s="61">
        <v>134347</v>
      </c>
    </row>
    <row r="15" spans="1:26" ht="13.5">
      <c r="A15" s="57" t="s">
        <v>39</v>
      </c>
      <c r="B15" s="18">
        <v>32248037</v>
      </c>
      <c r="C15" s="18">
        <v>0</v>
      </c>
      <c r="D15" s="58">
        <v>17124680</v>
      </c>
      <c r="E15" s="59">
        <v>22687659</v>
      </c>
      <c r="F15" s="59">
        <v>-1350</v>
      </c>
      <c r="G15" s="59">
        <v>416692</v>
      </c>
      <c r="H15" s="59">
        <v>5559523</v>
      </c>
      <c r="I15" s="59">
        <v>5974865</v>
      </c>
      <c r="J15" s="59">
        <v>6071986</v>
      </c>
      <c r="K15" s="59">
        <v>2869362</v>
      </c>
      <c r="L15" s="59">
        <v>63092</v>
      </c>
      <c r="M15" s="59">
        <v>9004440</v>
      </c>
      <c r="N15" s="59">
        <v>3441213</v>
      </c>
      <c r="O15" s="59">
        <v>3301234</v>
      </c>
      <c r="P15" s="59">
        <v>306891</v>
      </c>
      <c r="Q15" s="59">
        <v>7049338</v>
      </c>
      <c r="R15" s="59">
        <v>5561404</v>
      </c>
      <c r="S15" s="59">
        <v>1787610</v>
      </c>
      <c r="T15" s="59">
        <v>0</v>
      </c>
      <c r="U15" s="59">
        <v>7349014</v>
      </c>
      <c r="V15" s="59">
        <v>29377657</v>
      </c>
      <c r="W15" s="59">
        <v>17124684</v>
      </c>
      <c r="X15" s="59">
        <v>12252973</v>
      </c>
      <c r="Y15" s="60">
        <v>71.55</v>
      </c>
      <c r="Z15" s="61">
        <v>22687659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3010000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3010000</v>
      </c>
    </row>
    <row r="17" spans="1:26" ht="13.5">
      <c r="A17" s="57" t="s">
        <v>41</v>
      </c>
      <c r="B17" s="18">
        <v>58074839</v>
      </c>
      <c r="C17" s="18">
        <v>0</v>
      </c>
      <c r="D17" s="58">
        <v>34216746</v>
      </c>
      <c r="E17" s="59">
        <v>34223766</v>
      </c>
      <c r="F17" s="59">
        <v>1257788</v>
      </c>
      <c r="G17" s="59">
        <v>1401568</v>
      </c>
      <c r="H17" s="59">
        <v>3122546</v>
      </c>
      <c r="I17" s="59">
        <v>5781902</v>
      </c>
      <c r="J17" s="59">
        <v>6150268</v>
      </c>
      <c r="K17" s="59">
        <v>5902750</v>
      </c>
      <c r="L17" s="59">
        <v>3722615</v>
      </c>
      <c r="M17" s="59">
        <v>15775633</v>
      </c>
      <c r="N17" s="59">
        <v>1867922</v>
      </c>
      <c r="O17" s="59">
        <v>2832936</v>
      </c>
      <c r="P17" s="59">
        <v>5059983</v>
      </c>
      <c r="Q17" s="59">
        <v>9760841</v>
      </c>
      <c r="R17" s="59">
        <v>5441876</v>
      </c>
      <c r="S17" s="59">
        <v>4733999</v>
      </c>
      <c r="T17" s="59">
        <v>0</v>
      </c>
      <c r="U17" s="59">
        <v>10175875</v>
      </c>
      <c r="V17" s="59">
        <v>41494251</v>
      </c>
      <c r="W17" s="59">
        <v>34216752</v>
      </c>
      <c r="X17" s="59">
        <v>7277499</v>
      </c>
      <c r="Y17" s="60">
        <v>21.27</v>
      </c>
      <c r="Z17" s="61">
        <v>34223766</v>
      </c>
    </row>
    <row r="18" spans="1:26" ht="13.5">
      <c r="A18" s="69" t="s">
        <v>42</v>
      </c>
      <c r="B18" s="70">
        <f>SUM(B11:B17)</f>
        <v>179416302</v>
      </c>
      <c r="C18" s="70">
        <f>SUM(C11:C17)</f>
        <v>0</v>
      </c>
      <c r="D18" s="71">
        <f aca="true" t="shared" si="1" ref="D18:Z18">SUM(D11:D17)</f>
        <v>125635347</v>
      </c>
      <c r="E18" s="72">
        <f t="shared" si="1"/>
        <v>129675262</v>
      </c>
      <c r="F18" s="72">
        <f t="shared" si="1"/>
        <v>6558966</v>
      </c>
      <c r="G18" s="72">
        <f t="shared" si="1"/>
        <v>7092952</v>
      </c>
      <c r="H18" s="72">
        <f t="shared" si="1"/>
        <v>13113243</v>
      </c>
      <c r="I18" s="72">
        <f t="shared" si="1"/>
        <v>26765161</v>
      </c>
      <c r="J18" s="72">
        <f t="shared" si="1"/>
        <v>16836361</v>
      </c>
      <c r="K18" s="72">
        <f t="shared" si="1"/>
        <v>13546709</v>
      </c>
      <c r="L18" s="72">
        <f t="shared" si="1"/>
        <v>8922219</v>
      </c>
      <c r="M18" s="72">
        <f t="shared" si="1"/>
        <v>39305289</v>
      </c>
      <c r="N18" s="72">
        <f t="shared" si="1"/>
        <v>10177969</v>
      </c>
      <c r="O18" s="72">
        <f t="shared" si="1"/>
        <v>11027893</v>
      </c>
      <c r="P18" s="72">
        <f t="shared" si="1"/>
        <v>10609737</v>
      </c>
      <c r="Q18" s="72">
        <f t="shared" si="1"/>
        <v>31815599</v>
      </c>
      <c r="R18" s="72">
        <f t="shared" si="1"/>
        <v>15743054</v>
      </c>
      <c r="S18" s="72">
        <f t="shared" si="1"/>
        <v>11464494</v>
      </c>
      <c r="T18" s="72">
        <f t="shared" si="1"/>
        <v>0</v>
      </c>
      <c r="U18" s="72">
        <f t="shared" si="1"/>
        <v>27207548</v>
      </c>
      <c r="V18" s="72">
        <f t="shared" si="1"/>
        <v>125093597</v>
      </c>
      <c r="W18" s="72">
        <f t="shared" si="1"/>
        <v>125635356</v>
      </c>
      <c r="X18" s="72">
        <f t="shared" si="1"/>
        <v>-541759</v>
      </c>
      <c r="Y18" s="66">
        <f>+IF(W18&lt;&gt;0,(X18/W18)*100,0)</f>
        <v>-0.43121539767834144</v>
      </c>
      <c r="Z18" s="73">
        <f t="shared" si="1"/>
        <v>129675262</v>
      </c>
    </row>
    <row r="19" spans="1:26" ht="13.5">
      <c r="A19" s="69" t="s">
        <v>43</v>
      </c>
      <c r="B19" s="74">
        <f>+B10-B18</f>
        <v>-59826243</v>
      </c>
      <c r="C19" s="74">
        <f>+C10-C18</f>
        <v>0</v>
      </c>
      <c r="D19" s="75">
        <f aca="true" t="shared" si="2" ref="D19:Z19">+D10-D18</f>
        <v>51133</v>
      </c>
      <c r="E19" s="76">
        <f t="shared" si="2"/>
        <v>-61711</v>
      </c>
      <c r="F19" s="76">
        <f t="shared" si="2"/>
        <v>28168499</v>
      </c>
      <c r="G19" s="76">
        <f t="shared" si="2"/>
        <v>-848756</v>
      </c>
      <c r="H19" s="76">
        <f t="shared" si="2"/>
        <v>-8370365</v>
      </c>
      <c r="I19" s="76">
        <f t="shared" si="2"/>
        <v>18949378</v>
      </c>
      <c r="J19" s="76">
        <f t="shared" si="2"/>
        <v>409317</v>
      </c>
      <c r="K19" s="76">
        <f t="shared" si="2"/>
        <v>-13267393</v>
      </c>
      <c r="L19" s="76">
        <f t="shared" si="2"/>
        <v>13463142</v>
      </c>
      <c r="M19" s="76">
        <f t="shared" si="2"/>
        <v>605066</v>
      </c>
      <c r="N19" s="76">
        <f t="shared" si="2"/>
        <v>-5954723</v>
      </c>
      <c r="O19" s="76">
        <f t="shared" si="2"/>
        <v>-7039736</v>
      </c>
      <c r="P19" s="76">
        <f t="shared" si="2"/>
        <v>8834612</v>
      </c>
      <c r="Q19" s="76">
        <f t="shared" si="2"/>
        <v>-4159847</v>
      </c>
      <c r="R19" s="76">
        <f t="shared" si="2"/>
        <v>-10384946</v>
      </c>
      <c r="S19" s="76">
        <f t="shared" si="2"/>
        <v>-7251325</v>
      </c>
      <c r="T19" s="76">
        <f t="shared" si="2"/>
        <v>0</v>
      </c>
      <c r="U19" s="76">
        <f t="shared" si="2"/>
        <v>-17636271</v>
      </c>
      <c r="V19" s="76">
        <f t="shared" si="2"/>
        <v>-2241674</v>
      </c>
      <c r="W19" s="76">
        <f>IF(E10=E18,0,W10-W18)</f>
        <v>51144</v>
      </c>
      <c r="X19" s="76">
        <f t="shared" si="2"/>
        <v>-2292818</v>
      </c>
      <c r="Y19" s="77">
        <f>+IF(W19&lt;&gt;0,(X19/W19)*100,0)</f>
        <v>-4483.063506960738</v>
      </c>
      <c r="Z19" s="78">
        <f t="shared" si="2"/>
        <v>-61711</v>
      </c>
    </row>
    <row r="20" spans="1:26" ht="13.5">
      <c r="A20" s="57" t="s">
        <v>44</v>
      </c>
      <c r="B20" s="18">
        <v>32120860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-27705383</v>
      </c>
      <c r="C22" s="85">
        <f>SUM(C19:C21)</f>
        <v>0</v>
      </c>
      <c r="D22" s="86">
        <f aca="true" t="shared" si="3" ref="D22:Z22">SUM(D19:D21)</f>
        <v>51133</v>
      </c>
      <c r="E22" s="87">
        <f t="shared" si="3"/>
        <v>-61711</v>
      </c>
      <c r="F22" s="87">
        <f t="shared" si="3"/>
        <v>28168499</v>
      </c>
      <c r="G22" s="87">
        <f t="shared" si="3"/>
        <v>-848756</v>
      </c>
      <c r="H22" s="87">
        <f t="shared" si="3"/>
        <v>-8370365</v>
      </c>
      <c r="I22" s="87">
        <f t="shared" si="3"/>
        <v>18949378</v>
      </c>
      <c r="J22" s="87">
        <f t="shared" si="3"/>
        <v>409317</v>
      </c>
      <c r="K22" s="87">
        <f t="shared" si="3"/>
        <v>-13267393</v>
      </c>
      <c r="L22" s="87">
        <f t="shared" si="3"/>
        <v>13463142</v>
      </c>
      <c r="M22" s="87">
        <f t="shared" si="3"/>
        <v>605066</v>
      </c>
      <c r="N22" s="87">
        <f t="shared" si="3"/>
        <v>-5954723</v>
      </c>
      <c r="O22" s="87">
        <f t="shared" si="3"/>
        <v>-7039736</v>
      </c>
      <c r="P22" s="87">
        <f t="shared" si="3"/>
        <v>8834612</v>
      </c>
      <c r="Q22" s="87">
        <f t="shared" si="3"/>
        <v>-4159847</v>
      </c>
      <c r="R22" s="87">
        <f t="shared" si="3"/>
        <v>-10384946</v>
      </c>
      <c r="S22" s="87">
        <f t="shared" si="3"/>
        <v>-7251325</v>
      </c>
      <c r="T22" s="87">
        <f t="shared" si="3"/>
        <v>0</v>
      </c>
      <c r="U22" s="87">
        <f t="shared" si="3"/>
        <v>-17636271</v>
      </c>
      <c r="V22" s="87">
        <f t="shared" si="3"/>
        <v>-2241674</v>
      </c>
      <c r="W22" s="87">
        <f t="shared" si="3"/>
        <v>51144</v>
      </c>
      <c r="X22" s="87">
        <f t="shared" si="3"/>
        <v>-2292818</v>
      </c>
      <c r="Y22" s="88">
        <f>+IF(W22&lt;&gt;0,(X22/W22)*100,0)</f>
        <v>-4483.063506960738</v>
      </c>
      <c r="Z22" s="89">
        <f t="shared" si="3"/>
        <v>-61711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-27705383</v>
      </c>
      <c r="C24" s="74">
        <f>SUM(C22:C23)</f>
        <v>0</v>
      </c>
      <c r="D24" s="75">
        <f aca="true" t="shared" si="4" ref="D24:Z24">SUM(D22:D23)</f>
        <v>51133</v>
      </c>
      <c r="E24" s="76">
        <f t="shared" si="4"/>
        <v>-61711</v>
      </c>
      <c r="F24" s="76">
        <f t="shared" si="4"/>
        <v>28168499</v>
      </c>
      <c r="G24" s="76">
        <f t="shared" si="4"/>
        <v>-848756</v>
      </c>
      <c r="H24" s="76">
        <f t="shared" si="4"/>
        <v>-8370365</v>
      </c>
      <c r="I24" s="76">
        <f t="shared" si="4"/>
        <v>18949378</v>
      </c>
      <c r="J24" s="76">
        <f t="shared" si="4"/>
        <v>409317</v>
      </c>
      <c r="K24" s="76">
        <f t="shared" si="4"/>
        <v>-13267393</v>
      </c>
      <c r="L24" s="76">
        <f t="shared" si="4"/>
        <v>13463142</v>
      </c>
      <c r="M24" s="76">
        <f t="shared" si="4"/>
        <v>605066</v>
      </c>
      <c r="N24" s="76">
        <f t="shared" si="4"/>
        <v>-5954723</v>
      </c>
      <c r="O24" s="76">
        <f t="shared" si="4"/>
        <v>-7039736</v>
      </c>
      <c r="P24" s="76">
        <f t="shared" si="4"/>
        <v>8834612</v>
      </c>
      <c r="Q24" s="76">
        <f t="shared" si="4"/>
        <v>-4159847</v>
      </c>
      <c r="R24" s="76">
        <f t="shared" si="4"/>
        <v>-10384946</v>
      </c>
      <c r="S24" s="76">
        <f t="shared" si="4"/>
        <v>-7251325</v>
      </c>
      <c r="T24" s="76">
        <f t="shared" si="4"/>
        <v>0</v>
      </c>
      <c r="U24" s="76">
        <f t="shared" si="4"/>
        <v>-17636271</v>
      </c>
      <c r="V24" s="76">
        <f t="shared" si="4"/>
        <v>-2241674</v>
      </c>
      <c r="W24" s="76">
        <f t="shared" si="4"/>
        <v>51144</v>
      </c>
      <c r="X24" s="76">
        <f t="shared" si="4"/>
        <v>-2292818</v>
      </c>
      <c r="Y24" s="77">
        <f>+IF(W24&lt;&gt;0,(X24/W24)*100,0)</f>
        <v>-4483.063506960738</v>
      </c>
      <c r="Z24" s="78">
        <f t="shared" si="4"/>
        <v>-61711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26372719</v>
      </c>
      <c r="C27" s="21">
        <v>0</v>
      </c>
      <c r="D27" s="98">
        <v>47529977</v>
      </c>
      <c r="E27" s="99">
        <v>47529977</v>
      </c>
      <c r="F27" s="99">
        <v>1768200</v>
      </c>
      <c r="G27" s="99">
        <v>3180248</v>
      </c>
      <c r="H27" s="99">
        <v>2796618</v>
      </c>
      <c r="I27" s="99">
        <v>7745066</v>
      </c>
      <c r="J27" s="99">
        <v>0</v>
      </c>
      <c r="K27" s="99">
        <v>1928709</v>
      </c>
      <c r="L27" s="99">
        <v>6280575</v>
      </c>
      <c r="M27" s="99">
        <v>8209284</v>
      </c>
      <c r="N27" s="99">
        <v>4571025</v>
      </c>
      <c r="O27" s="99">
        <v>2380768</v>
      </c>
      <c r="P27" s="99">
        <v>7626868</v>
      </c>
      <c r="Q27" s="99">
        <v>14578661</v>
      </c>
      <c r="R27" s="99">
        <v>2829572</v>
      </c>
      <c r="S27" s="99">
        <v>8275353</v>
      </c>
      <c r="T27" s="99">
        <v>0</v>
      </c>
      <c r="U27" s="99">
        <v>11104925</v>
      </c>
      <c r="V27" s="99">
        <v>41637936</v>
      </c>
      <c r="W27" s="99">
        <v>47529977</v>
      </c>
      <c r="X27" s="99">
        <v>-5892041</v>
      </c>
      <c r="Y27" s="100">
        <v>-12.4</v>
      </c>
      <c r="Z27" s="101">
        <v>47529977</v>
      </c>
    </row>
    <row r="28" spans="1:26" ht="13.5">
      <c r="A28" s="102" t="s">
        <v>44</v>
      </c>
      <c r="B28" s="18">
        <v>26037948</v>
      </c>
      <c r="C28" s="18">
        <v>0</v>
      </c>
      <c r="D28" s="58">
        <v>47529977</v>
      </c>
      <c r="E28" s="59">
        <v>47529977</v>
      </c>
      <c r="F28" s="59">
        <v>1763053</v>
      </c>
      <c r="G28" s="59">
        <v>3180248</v>
      </c>
      <c r="H28" s="59">
        <v>2770271</v>
      </c>
      <c r="I28" s="59">
        <v>7713572</v>
      </c>
      <c r="J28" s="59">
        <v>0</v>
      </c>
      <c r="K28" s="59">
        <v>1928709</v>
      </c>
      <c r="L28" s="59">
        <v>6280575</v>
      </c>
      <c r="M28" s="59">
        <v>8209284</v>
      </c>
      <c r="N28" s="59">
        <v>4538527</v>
      </c>
      <c r="O28" s="59">
        <v>2373929</v>
      </c>
      <c r="P28" s="59">
        <v>7556256</v>
      </c>
      <c r="Q28" s="59">
        <v>14468712</v>
      </c>
      <c r="R28" s="59">
        <v>2829572</v>
      </c>
      <c r="S28" s="59">
        <v>8275353</v>
      </c>
      <c r="T28" s="59">
        <v>0</v>
      </c>
      <c r="U28" s="59">
        <v>11104925</v>
      </c>
      <c r="V28" s="59">
        <v>41496493</v>
      </c>
      <c r="W28" s="59">
        <v>47529977</v>
      </c>
      <c r="X28" s="59">
        <v>-6033484</v>
      </c>
      <c r="Y28" s="60">
        <v>-12.69</v>
      </c>
      <c r="Z28" s="61">
        <v>47529977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334771</v>
      </c>
      <c r="C31" s="18">
        <v>0</v>
      </c>
      <c r="D31" s="58">
        <v>0</v>
      </c>
      <c r="E31" s="59">
        <v>0</v>
      </c>
      <c r="F31" s="59">
        <v>5147</v>
      </c>
      <c r="G31" s="59">
        <v>0</v>
      </c>
      <c r="H31" s="59">
        <v>26347</v>
      </c>
      <c r="I31" s="59">
        <v>31494</v>
      </c>
      <c r="J31" s="59">
        <v>0</v>
      </c>
      <c r="K31" s="59">
        <v>0</v>
      </c>
      <c r="L31" s="59">
        <v>0</v>
      </c>
      <c r="M31" s="59">
        <v>0</v>
      </c>
      <c r="N31" s="59">
        <v>32498</v>
      </c>
      <c r="O31" s="59">
        <v>6839</v>
      </c>
      <c r="P31" s="59">
        <v>70612</v>
      </c>
      <c r="Q31" s="59">
        <v>109949</v>
      </c>
      <c r="R31" s="59">
        <v>0</v>
      </c>
      <c r="S31" s="59">
        <v>0</v>
      </c>
      <c r="T31" s="59">
        <v>0</v>
      </c>
      <c r="U31" s="59">
        <v>0</v>
      </c>
      <c r="V31" s="59">
        <v>141443</v>
      </c>
      <c r="W31" s="59"/>
      <c r="X31" s="59">
        <v>141443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26372719</v>
      </c>
      <c r="C32" s="21">
        <f>SUM(C28:C31)</f>
        <v>0</v>
      </c>
      <c r="D32" s="98">
        <f aca="true" t="shared" si="5" ref="D32:Z32">SUM(D28:D31)</f>
        <v>47529977</v>
      </c>
      <c r="E32" s="99">
        <f t="shared" si="5"/>
        <v>47529977</v>
      </c>
      <c r="F32" s="99">
        <f t="shared" si="5"/>
        <v>1768200</v>
      </c>
      <c r="G32" s="99">
        <f t="shared" si="5"/>
        <v>3180248</v>
      </c>
      <c r="H32" s="99">
        <f t="shared" si="5"/>
        <v>2796618</v>
      </c>
      <c r="I32" s="99">
        <f t="shared" si="5"/>
        <v>7745066</v>
      </c>
      <c r="J32" s="99">
        <f t="shared" si="5"/>
        <v>0</v>
      </c>
      <c r="K32" s="99">
        <f t="shared" si="5"/>
        <v>1928709</v>
      </c>
      <c r="L32" s="99">
        <f t="shared" si="5"/>
        <v>6280575</v>
      </c>
      <c r="M32" s="99">
        <f t="shared" si="5"/>
        <v>8209284</v>
      </c>
      <c r="N32" s="99">
        <f t="shared" si="5"/>
        <v>4571025</v>
      </c>
      <c r="O32" s="99">
        <f t="shared" si="5"/>
        <v>2380768</v>
      </c>
      <c r="P32" s="99">
        <f t="shared" si="5"/>
        <v>7626868</v>
      </c>
      <c r="Q32" s="99">
        <f t="shared" si="5"/>
        <v>14578661</v>
      </c>
      <c r="R32" s="99">
        <f t="shared" si="5"/>
        <v>2829572</v>
      </c>
      <c r="S32" s="99">
        <f t="shared" si="5"/>
        <v>8275353</v>
      </c>
      <c r="T32" s="99">
        <f t="shared" si="5"/>
        <v>0</v>
      </c>
      <c r="U32" s="99">
        <f t="shared" si="5"/>
        <v>11104925</v>
      </c>
      <c r="V32" s="99">
        <f t="shared" si="5"/>
        <v>41637936</v>
      </c>
      <c r="W32" s="99">
        <f t="shared" si="5"/>
        <v>47529977</v>
      </c>
      <c r="X32" s="99">
        <f t="shared" si="5"/>
        <v>-5892041</v>
      </c>
      <c r="Y32" s="100">
        <f>+IF(W32&lt;&gt;0,(X32/W32)*100,0)</f>
        <v>-12.396473492928473</v>
      </c>
      <c r="Z32" s="101">
        <f t="shared" si="5"/>
        <v>47529977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14442533</v>
      </c>
      <c r="C35" s="18">
        <v>0</v>
      </c>
      <c r="D35" s="58">
        <v>-7304972</v>
      </c>
      <c r="E35" s="59">
        <v>17233146</v>
      </c>
      <c r="F35" s="59">
        <v>171704568</v>
      </c>
      <c r="G35" s="59">
        <v>345647774</v>
      </c>
      <c r="H35" s="59">
        <v>303765099</v>
      </c>
      <c r="I35" s="59">
        <v>303765099</v>
      </c>
      <c r="J35" s="59">
        <v>198195051</v>
      </c>
      <c r="K35" s="59">
        <v>322421791</v>
      </c>
      <c r="L35" s="59">
        <v>326068375</v>
      </c>
      <c r="M35" s="59">
        <v>326068375</v>
      </c>
      <c r="N35" s="59">
        <v>330272513</v>
      </c>
      <c r="O35" s="59">
        <v>333785546</v>
      </c>
      <c r="P35" s="59">
        <v>492366295</v>
      </c>
      <c r="Q35" s="59">
        <v>492366295</v>
      </c>
      <c r="R35" s="59">
        <v>207503932</v>
      </c>
      <c r="S35" s="59">
        <v>209202283</v>
      </c>
      <c r="T35" s="59">
        <v>0</v>
      </c>
      <c r="U35" s="59">
        <v>209202283</v>
      </c>
      <c r="V35" s="59">
        <v>209202283</v>
      </c>
      <c r="W35" s="59">
        <v>17233146</v>
      </c>
      <c r="X35" s="59">
        <v>191969137</v>
      </c>
      <c r="Y35" s="60">
        <v>1113.95</v>
      </c>
      <c r="Z35" s="61">
        <v>17233146</v>
      </c>
    </row>
    <row r="36" spans="1:26" ht="13.5">
      <c r="A36" s="57" t="s">
        <v>53</v>
      </c>
      <c r="B36" s="18">
        <v>653611771</v>
      </c>
      <c r="C36" s="18">
        <v>0</v>
      </c>
      <c r="D36" s="58">
        <v>662105379</v>
      </c>
      <c r="E36" s="59">
        <v>662105379</v>
      </c>
      <c r="F36" s="59">
        <v>677962412</v>
      </c>
      <c r="G36" s="59">
        <v>508480958</v>
      </c>
      <c r="H36" s="59">
        <v>541650796</v>
      </c>
      <c r="I36" s="59">
        <v>541650796</v>
      </c>
      <c r="J36" s="59">
        <v>664844308</v>
      </c>
      <c r="K36" s="59">
        <v>540477435</v>
      </c>
      <c r="L36" s="59">
        <v>543209289</v>
      </c>
      <c r="M36" s="59">
        <v>543209289</v>
      </c>
      <c r="N36" s="59">
        <v>539487330</v>
      </c>
      <c r="O36" s="59">
        <v>540352857</v>
      </c>
      <c r="P36" s="59">
        <v>389687908</v>
      </c>
      <c r="Q36" s="59">
        <v>389687908</v>
      </c>
      <c r="R36" s="59">
        <v>680887628</v>
      </c>
      <c r="S36" s="59">
        <v>689244482</v>
      </c>
      <c r="T36" s="59">
        <v>0</v>
      </c>
      <c r="U36" s="59">
        <v>689244482</v>
      </c>
      <c r="V36" s="59">
        <v>689244482</v>
      </c>
      <c r="W36" s="59">
        <v>662105379</v>
      </c>
      <c r="X36" s="59">
        <v>27139103</v>
      </c>
      <c r="Y36" s="60">
        <v>4.1</v>
      </c>
      <c r="Z36" s="61">
        <v>662105379</v>
      </c>
    </row>
    <row r="37" spans="1:26" ht="13.5">
      <c r="A37" s="57" t="s">
        <v>54</v>
      </c>
      <c r="B37" s="18">
        <v>134910972</v>
      </c>
      <c r="C37" s="18">
        <v>0</v>
      </c>
      <c r="D37" s="58">
        <v>943608</v>
      </c>
      <c r="E37" s="59">
        <v>943608</v>
      </c>
      <c r="F37" s="59">
        <v>251450312</v>
      </c>
      <c r="G37" s="59">
        <v>250105360</v>
      </c>
      <c r="H37" s="59">
        <v>278879862</v>
      </c>
      <c r="I37" s="59">
        <v>278879862</v>
      </c>
      <c r="J37" s="59">
        <v>296171338</v>
      </c>
      <c r="K37" s="59">
        <v>309375933</v>
      </c>
      <c r="L37" s="59">
        <v>302368562</v>
      </c>
      <c r="M37" s="59">
        <v>302368562</v>
      </c>
      <c r="N37" s="59">
        <v>317065861</v>
      </c>
      <c r="O37" s="59">
        <v>328561494</v>
      </c>
      <c r="P37" s="59">
        <v>341182216</v>
      </c>
      <c r="Q37" s="59">
        <v>341182216</v>
      </c>
      <c r="R37" s="59">
        <v>357981857</v>
      </c>
      <c r="S37" s="59">
        <v>375695215</v>
      </c>
      <c r="T37" s="59">
        <v>0</v>
      </c>
      <c r="U37" s="59">
        <v>375695215</v>
      </c>
      <c r="V37" s="59">
        <v>375695215</v>
      </c>
      <c r="W37" s="59">
        <v>943608</v>
      </c>
      <c r="X37" s="59">
        <v>374751607</v>
      </c>
      <c r="Y37" s="60">
        <v>39714.76</v>
      </c>
      <c r="Z37" s="61">
        <v>943608</v>
      </c>
    </row>
    <row r="38" spans="1:26" ht="13.5">
      <c r="A38" s="57" t="s">
        <v>55</v>
      </c>
      <c r="B38" s="18">
        <v>62801549</v>
      </c>
      <c r="C38" s="18">
        <v>0</v>
      </c>
      <c r="D38" s="58">
        <v>31816215</v>
      </c>
      <c r="E38" s="59">
        <v>31816215</v>
      </c>
      <c r="F38" s="59">
        <v>19393350</v>
      </c>
      <c r="G38" s="59">
        <v>19302882</v>
      </c>
      <c r="H38" s="59">
        <v>64421315</v>
      </c>
      <c r="I38" s="59">
        <v>64421315</v>
      </c>
      <c r="J38" s="59">
        <v>64343981</v>
      </c>
      <c r="K38" s="59">
        <v>64266647</v>
      </c>
      <c r="L38" s="59">
        <v>64189313</v>
      </c>
      <c r="M38" s="59">
        <v>64189313</v>
      </c>
      <c r="N38" s="59">
        <v>64111980</v>
      </c>
      <c r="O38" s="59">
        <v>64034646</v>
      </c>
      <c r="P38" s="59">
        <v>63957312</v>
      </c>
      <c r="Q38" s="59">
        <v>63957312</v>
      </c>
      <c r="R38" s="59">
        <v>63879978</v>
      </c>
      <c r="S38" s="59">
        <v>63802643</v>
      </c>
      <c r="T38" s="59">
        <v>0</v>
      </c>
      <c r="U38" s="59">
        <v>63802643</v>
      </c>
      <c r="V38" s="59">
        <v>63802643</v>
      </c>
      <c r="W38" s="59">
        <v>31816215</v>
      </c>
      <c r="X38" s="59">
        <v>31986428</v>
      </c>
      <c r="Y38" s="60">
        <v>100.53</v>
      </c>
      <c r="Z38" s="61">
        <v>31816215</v>
      </c>
    </row>
    <row r="39" spans="1:26" ht="13.5">
      <c r="A39" s="57" t="s">
        <v>56</v>
      </c>
      <c r="B39" s="18">
        <v>470341783</v>
      </c>
      <c r="C39" s="18">
        <v>0</v>
      </c>
      <c r="D39" s="58">
        <v>622040584</v>
      </c>
      <c r="E39" s="59">
        <v>646578701</v>
      </c>
      <c r="F39" s="59">
        <v>578823318</v>
      </c>
      <c r="G39" s="59">
        <v>584720490</v>
      </c>
      <c r="H39" s="59">
        <v>502114718</v>
      </c>
      <c r="I39" s="59">
        <v>502114718</v>
      </c>
      <c r="J39" s="59">
        <v>502524040</v>
      </c>
      <c r="K39" s="59">
        <v>489256646</v>
      </c>
      <c r="L39" s="59">
        <v>502719789</v>
      </c>
      <c r="M39" s="59">
        <v>502719789</v>
      </c>
      <c r="N39" s="59">
        <v>488582002</v>
      </c>
      <c r="O39" s="59">
        <v>481542263</v>
      </c>
      <c r="P39" s="59">
        <v>476914675</v>
      </c>
      <c r="Q39" s="59">
        <v>476914675</v>
      </c>
      <c r="R39" s="59">
        <v>466529725</v>
      </c>
      <c r="S39" s="59">
        <v>458948907</v>
      </c>
      <c r="T39" s="59">
        <v>0</v>
      </c>
      <c r="U39" s="59">
        <v>458948907</v>
      </c>
      <c r="V39" s="59">
        <v>458948907</v>
      </c>
      <c r="W39" s="59">
        <v>646578701</v>
      </c>
      <c r="X39" s="59">
        <v>-187629794</v>
      </c>
      <c r="Y39" s="60">
        <v>-29.02</v>
      </c>
      <c r="Z39" s="61">
        <v>646578701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27475320</v>
      </c>
      <c r="C42" s="18">
        <v>0</v>
      </c>
      <c r="D42" s="58">
        <v>26647299</v>
      </c>
      <c r="E42" s="59">
        <v>52244043</v>
      </c>
      <c r="F42" s="59">
        <v>29069618</v>
      </c>
      <c r="G42" s="59">
        <v>-2145019</v>
      </c>
      <c r="H42" s="59">
        <v>75604</v>
      </c>
      <c r="I42" s="59">
        <v>27000203</v>
      </c>
      <c r="J42" s="59">
        <v>-4848001</v>
      </c>
      <c r="K42" s="59">
        <v>442161</v>
      </c>
      <c r="L42" s="59">
        <v>14366017</v>
      </c>
      <c r="M42" s="59">
        <v>9960177</v>
      </c>
      <c r="N42" s="59">
        <v>-4024375</v>
      </c>
      <c r="O42" s="59">
        <v>-2448289</v>
      </c>
      <c r="P42" s="59">
        <v>22519099</v>
      </c>
      <c r="Q42" s="59">
        <v>16046435</v>
      </c>
      <c r="R42" s="59">
        <v>-4436152</v>
      </c>
      <c r="S42" s="59">
        <v>11148204</v>
      </c>
      <c r="T42" s="59">
        <v>0</v>
      </c>
      <c r="U42" s="59">
        <v>6712052</v>
      </c>
      <c r="V42" s="59">
        <v>59718867</v>
      </c>
      <c r="W42" s="59">
        <v>52244043</v>
      </c>
      <c r="X42" s="59">
        <v>7474824</v>
      </c>
      <c r="Y42" s="60">
        <v>14.31</v>
      </c>
      <c r="Z42" s="61">
        <v>52244043</v>
      </c>
    </row>
    <row r="43" spans="1:26" ht="13.5">
      <c r="A43" s="57" t="s">
        <v>59</v>
      </c>
      <c r="B43" s="18">
        <v>-26345125</v>
      </c>
      <c r="C43" s="18">
        <v>0</v>
      </c>
      <c r="D43" s="58">
        <v>-47529996</v>
      </c>
      <c r="E43" s="59">
        <v>-47529976</v>
      </c>
      <c r="F43" s="59">
        <v>-1768200</v>
      </c>
      <c r="G43" s="59">
        <v>-3180248</v>
      </c>
      <c r="H43" s="59">
        <v>-2796618</v>
      </c>
      <c r="I43" s="59">
        <v>-7745066</v>
      </c>
      <c r="J43" s="59">
        <v>0</v>
      </c>
      <c r="K43" s="59">
        <v>-1928710</v>
      </c>
      <c r="L43" s="59">
        <v>-6280576</v>
      </c>
      <c r="M43" s="59">
        <v>-8209286</v>
      </c>
      <c r="N43" s="59">
        <v>-4570525</v>
      </c>
      <c r="O43" s="59">
        <v>-2380767</v>
      </c>
      <c r="P43" s="59">
        <v>-7626867</v>
      </c>
      <c r="Q43" s="59">
        <v>-14578159</v>
      </c>
      <c r="R43" s="59">
        <v>-2829572</v>
      </c>
      <c r="S43" s="59">
        <v>-8275353</v>
      </c>
      <c r="T43" s="59">
        <v>0</v>
      </c>
      <c r="U43" s="59">
        <v>-11104925</v>
      </c>
      <c r="V43" s="59">
        <v>-41637436</v>
      </c>
      <c r="W43" s="59">
        <v>-47529976</v>
      </c>
      <c r="X43" s="59">
        <v>5892540</v>
      </c>
      <c r="Y43" s="60">
        <v>-12.4</v>
      </c>
      <c r="Z43" s="61">
        <v>-47529976</v>
      </c>
    </row>
    <row r="44" spans="1:26" ht="13.5">
      <c r="A44" s="57" t="s">
        <v>60</v>
      </c>
      <c r="B44" s="18">
        <v>-1248362</v>
      </c>
      <c r="C44" s="18">
        <v>0</v>
      </c>
      <c r="D44" s="58">
        <v>-920143</v>
      </c>
      <c r="E44" s="59">
        <v>-1000001</v>
      </c>
      <c r="F44" s="59">
        <v>0</v>
      </c>
      <c r="G44" s="59">
        <v>0</v>
      </c>
      <c r="H44" s="59">
        <v>0</v>
      </c>
      <c r="I44" s="59">
        <v>0</v>
      </c>
      <c r="J44" s="59">
        <v>-102426</v>
      </c>
      <c r="K44" s="59">
        <v>0</v>
      </c>
      <c r="L44" s="59">
        <v>0</v>
      </c>
      <c r="M44" s="59">
        <v>-102426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-102426</v>
      </c>
      <c r="W44" s="59">
        <v>-1000001</v>
      </c>
      <c r="X44" s="59">
        <v>897575</v>
      </c>
      <c r="Y44" s="60">
        <v>-89.76</v>
      </c>
      <c r="Z44" s="61">
        <v>-1000001</v>
      </c>
    </row>
    <row r="45" spans="1:26" ht="13.5">
      <c r="A45" s="69" t="s">
        <v>61</v>
      </c>
      <c r="B45" s="21">
        <v>470992</v>
      </c>
      <c r="C45" s="21">
        <v>0</v>
      </c>
      <c r="D45" s="98">
        <v>-25027541</v>
      </c>
      <c r="E45" s="99">
        <v>3714064</v>
      </c>
      <c r="F45" s="99">
        <v>43381361</v>
      </c>
      <c r="G45" s="99">
        <v>38056094</v>
      </c>
      <c r="H45" s="99">
        <v>35335080</v>
      </c>
      <c r="I45" s="99">
        <v>35335080</v>
      </c>
      <c r="J45" s="99">
        <v>30384653</v>
      </c>
      <c r="K45" s="99">
        <v>28898104</v>
      </c>
      <c r="L45" s="99">
        <v>36983545</v>
      </c>
      <c r="M45" s="99">
        <v>36983545</v>
      </c>
      <c r="N45" s="99">
        <v>28388645</v>
      </c>
      <c r="O45" s="99">
        <v>23559589</v>
      </c>
      <c r="P45" s="99">
        <v>38451821</v>
      </c>
      <c r="Q45" s="99">
        <v>28388645</v>
      </c>
      <c r="R45" s="99">
        <v>31186097</v>
      </c>
      <c r="S45" s="99">
        <v>34058948</v>
      </c>
      <c r="T45" s="99">
        <v>0</v>
      </c>
      <c r="U45" s="99">
        <v>34058948</v>
      </c>
      <c r="V45" s="99">
        <v>34058948</v>
      </c>
      <c r="W45" s="99">
        <v>3714064</v>
      </c>
      <c r="X45" s="99">
        <v>30344884</v>
      </c>
      <c r="Y45" s="100">
        <v>817.03</v>
      </c>
      <c r="Z45" s="101">
        <v>3714064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99.67942006831196</v>
      </c>
      <c r="C58" s="5">
        <f>IF(C67=0,0,+(C76/C67)*100)</f>
        <v>0</v>
      </c>
      <c r="D58" s="6">
        <f aca="true" t="shared" si="6" ref="D58:Z58">IF(D67=0,0,+(D76/D67)*100)</f>
        <v>78.64858882447157</v>
      </c>
      <c r="E58" s="7">
        <f t="shared" si="6"/>
        <v>67.7974692853089</v>
      </c>
      <c r="F58" s="7">
        <f t="shared" si="6"/>
        <v>16.264845607545304</v>
      </c>
      <c r="G58" s="7">
        <f t="shared" si="6"/>
        <v>67.15802478288471</v>
      </c>
      <c r="H58" s="7">
        <f t="shared" si="6"/>
        <v>95.96578151336482</v>
      </c>
      <c r="I58" s="7">
        <f t="shared" si="6"/>
        <v>45.108070631368655</v>
      </c>
      <c r="J58" s="7">
        <f t="shared" si="6"/>
        <v>53.621543427035476</v>
      </c>
      <c r="K58" s="7">
        <f t="shared" si="6"/>
        <v>58.91375440570471</v>
      </c>
      <c r="L58" s="7">
        <f t="shared" si="6"/>
        <v>54.22881418182709</v>
      </c>
      <c r="M58" s="7">
        <f t="shared" si="6"/>
        <v>55.81759412795926</v>
      </c>
      <c r="N58" s="7">
        <f t="shared" si="6"/>
        <v>48.763893726882166</v>
      </c>
      <c r="O58" s="7">
        <f t="shared" si="6"/>
        <v>64.20725918837256</v>
      </c>
      <c r="P58" s="7">
        <f t="shared" si="6"/>
        <v>60.02265372324669</v>
      </c>
      <c r="Q58" s="7">
        <f t="shared" si="6"/>
        <v>57.55505864896193</v>
      </c>
      <c r="R58" s="7">
        <f t="shared" si="6"/>
        <v>56.466138275809044</v>
      </c>
      <c r="S58" s="7">
        <f t="shared" si="6"/>
        <v>72.81537641308267</v>
      </c>
      <c r="T58" s="7">
        <f t="shared" si="6"/>
        <v>0</v>
      </c>
      <c r="U58" s="7">
        <f t="shared" si="6"/>
        <v>64.34219646703806</v>
      </c>
      <c r="V58" s="7">
        <f t="shared" si="6"/>
        <v>54.04591025005494</v>
      </c>
      <c r="W58" s="7">
        <f t="shared" si="6"/>
        <v>78.10833087819314</v>
      </c>
      <c r="X58" s="7">
        <f t="shared" si="6"/>
        <v>0</v>
      </c>
      <c r="Y58" s="7">
        <f t="shared" si="6"/>
        <v>0</v>
      </c>
      <c r="Z58" s="8">
        <f t="shared" si="6"/>
        <v>67.7974692853089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79.99996664662686</v>
      </c>
      <c r="E59" s="10">
        <f t="shared" si="7"/>
        <v>70.00002501502986</v>
      </c>
      <c r="F59" s="10">
        <f t="shared" si="7"/>
        <v>9.774833740075383</v>
      </c>
      <c r="G59" s="10">
        <f t="shared" si="7"/>
        <v>154.68882072501145</v>
      </c>
      <c r="H59" s="10">
        <f t="shared" si="7"/>
        <v>358.0409397664585</v>
      </c>
      <c r="I59" s="10">
        <f t="shared" si="7"/>
        <v>41.6876115945759</v>
      </c>
      <c r="J59" s="10">
        <f t="shared" si="7"/>
        <v>193.69530668490614</v>
      </c>
      <c r="K59" s="10">
        <f t="shared" si="7"/>
        <v>276.5675508427467</v>
      </c>
      <c r="L59" s="10">
        <f t="shared" si="7"/>
        <v>88.23571757083725</v>
      </c>
      <c r="M59" s="10">
        <f t="shared" si="7"/>
        <v>184.71716099179386</v>
      </c>
      <c r="N59" s="10">
        <f t="shared" si="7"/>
        <v>72.8225856377423</v>
      </c>
      <c r="O59" s="10">
        <f t="shared" si="7"/>
        <v>76.29002787178175</v>
      </c>
      <c r="P59" s="10">
        <f t="shared" si="7"/>
        <v>94.58165282405268</v>
      </c>
      <c r="Q59" s="10">
        <f t="shared" si="7"/>
        <v>81.25728685672946</v>
      </c>
      <c r="R59" s="10">
        <f t="shared" si="7"/>
        <v>55.530278701050925</v>
      </c>
      <c r="S59" s="10">
        <f t="shared" si="7"/>
        <v>216.79036895494312</v>
      </c>
      <c r="T59" s="10">
        <f t="shared" si="7"/>
        <v>0</v>
      </c>
      <c r="U59" s="10">
        <f t="shared" si="7"/>
        <v>126.90028465909693</v>
      </c>
      <c r="V59" s="10">
        <f t="shared" si="7"/>
        <v>74.81909844824341</v>
      </c>
      <c r="W59" s="10">
        <f t="shared" si="7"/>
        <v>70.00003668871658</v>
      </c>
      <c r="X59" s="10">
        <f t="shared" si="7"/>
        <v>0</v>
      </c>
      <c r="Y59" s="10">
        <f t="shared" si="7"/>
        <v>0</v>
      </c>
      <c r="Z59" s="11">
        <f t="shared" si="7"/>
        <v>70.00002501502986</v>
      </c>
    </row>
    <row r="60" spans="1:26" ht="13.5">
      <c r="A60" s="37" t="s">
        <v>32</v>
      </c>
      <c r="B60" s="12">
        <f t="shared" si="7"/>
        <v>99.4461861308669</v>
      </c>
      <c r="C60" s="12">
        <f t="shared" si="7"/>
        <v>0</v>
      </c>
      <c r="D60" s="3">
        <f t="shared" si="7"/>
        <v>79.54777899033513</v>
      </c>
      <c r="E60" s="13">
        <f t="shared" si="7"/>
        <v>66.41821464319541</v>
      </c>
      <c r="F60" s="13">
        <f t="shared" si="7"/>
        <v>35.409299837719736</v>
      </c>
      <c r="G60" s="13">
        <f t="shared" si="7"/>
        <v>73.26323093858048</v>
      </c>
      <c r="H60" s="13">
        <f t="shared" si="7"/>
        <v>75.16823568225252</v>
      </c>
      <c r="I60" s="13">
        <f t="shared" si="7"/>
        <v>60.9349195578374</v>
      </c>
      <c r="J60" s="13">
        <f t="shared" si="7"/>
        <v>45.36814746559013</v>
      </c>
      <c r="K60" s="13">
        <f t="shared" si="7"/>
        <v>40.431713115789435</v>
      </c>
      <c r="L60" s="13">
        <f t="shared" si="7"/>
        <v>66.79171353884405</v>
      </c>
      <c r="M60" s="13">
        <f t="shared" si="7"/>
        <v>49.083102657334166</v>
      </c>
      <c r="N60" s="13">
        <f t="shared" si="7"/>
        <v>61.32744269003562</v>
      </c>
      <c r="O60" s="13">
        <f t="shared" si="7"/>
        <v>80.92006684453494</v>
      </c>
      <c r="P60" s="13">
        <f t="shared" si="7"/>
        <v>68.47622120823775</v>
      </c>
      <c r="Q60" s="13">
        <f t="shared" si="7"/>
        <v>70.12924628848492</v>
      </c>
      <c r="R60" s="13">
        <f t="shared" si="7"/>
        <v>70.87489155866348</v>
      </c>
      <c r="S60" s="13">
        <f t="shared" si="7"/>
        <v>67.62714374365339</v>
      </c>
      <c r="T60" s="13">
        <f t="shared" si="7"/>
        <v>0</v>
      </c>
      <c r="U60" s="13">
        <f t="shared" si="7"/>
        <v>69.30818059354206</v>
      </c>
      <c r="V60" s="13">
        <f t="shared" si="7"/>
        <v>61.23711310516388</v>
      </c>
      <c r="W60" s="13">
        <f t="shared" si="7"/>
        <v>84.11015322529562</v>
      </c>
      <c r="X60" s="13">
        <f t="shared" si="7"/>
        <v>0</v>
      </c>
      <c r="Y60" s="13">
        <f t="shared" si="7"/>
        <v>0</v>
      </c>
      <c r="Z60" s="14">
        <f t="shared" si="7"/>
        <v>66.41821464319541</v>
      </c>
    </row>
    <row r="61" spans="1:26" ht="13.5">
      <c r="A61" s="38" t="s">
        <v>106</v>
      </c>
      <c r="B61" s="12">
        <f t="shared" si="7"/>
        <v>91.42446472857307</v>
      </c>
      <c r="C61" s="12">
        <f t="shared" si="7"/>
        <v>0</v>
      </c>
      <c r="D61" s="3">
        <f t="shared" si="7"/>
        <v>89.99995764953162</v>
      </c>
      <c r="E61" s="13">
        <f t="shared" si="7"/>
        <v>58.043698445716096</v>
      </c>
      <c r="F61" s="13">
        <f t="shared" si="7"/>
        <v>36.04968801934579</v>
      </c>
      <c r="G61" s="13">
        <f t="shared" si="7"/>
        <v>105.16046294996619</v>
      </c>
      <c r="H61" s="13">
        <f t="shared" si="7"/>
        <v>120.47431530118808</v>
      </c>
      <c r="I61" s="13">
        <f t="shared" si="7"/>
        <v>84.85780755223325</v>
      </c>
      <c r="J61" s="13">
        <f t="shared" si="7"/>
        <v>24.969578135173364</v>
      </c>
      <c r="K61" s="13">
        <f t="shared" si="7"/>
        <v>75.90845252521156</v>
      </c>
      <c r="L61" s="13">
        <f t="shared" si="7"/>
        <v>111.47854803590364</v>
      </c>
      <c r="M61" s="13">
        <f t="shared" si="7"/>
        <v>69.5258188358178</v>
      </c>
      <c r="N61" s="13">
        <f t="shared" si="7"/>
        <v>107.42972443477454</v>
      </c>
      <c r="O61" s="13">
        <f t="shared" si="7"/>
        <v>102.35958908540451</v>
      </c>
      <c r="P61" s="13">
        <f t="shared" si="7"/>
        <v>117.60598417903722</v>
      </c>
      <c r="Q61" s="13">
        <f t="shared" si="7"/>
        <v>109.2299496614262</v>
      </c>
      <c r="R61" s="13">
        <f t="shared" si="7"/>
        <v>135.36149908096996</v>
      </c>
      <c r="S61" s="13">
        <f t="shared" si="7"/>
        <v>56.76367476379283</v>
      </c>
      <c r="T61" s="13">
        <f t="shared" si="7"/>
        <v>0</v>
      </c>
      <c r="U61" s="13">
        <f t="shared" si="7"/>
        <v>95.6743025719535</v>
      </c>
      <c r="V61" s="13">
        <f t="shared" si="7"/>
        <v>89.00476592530052</v>
      </c>
      <c r="W61" s="13">
        <f t="shared" si="7"/>
        <v>72.62923189723996</v>
      </c>
      <c r="X61" s="13">
        <f t="shared" si="7"/>
        <v>0</v>
      </c>
      <c r="Y61" s="13">
        <f t="shared" si="7"/>
        <v>0</v>
      </c>
      <c r="Z61" s="14">
        <f t="shared" si="7"/>
        <v>58.043698445716096</v>
      </c>
    </row>
    <row r="62" spans="1:26" ht="13.5">
      <c r="A62" s="38" t="s">
        <v>107</v>
      </c>
      <c r="B62" s="12">
        <f t="shared" si="7"/>
        <v>81.61425019444962</v>
      </c>
      <c r="C62" s="12">
        <f t="shared" si="7"/>
        <v>0</v>
      </c>
      <c r="D62" s="3">
        <f t="shared" si="7"/>
        <v>74.99996109007958</v>
      </c>
      <c r="E62" s="13">
        <f t="shared" si="7"/>
        <v>70.00001950746983</v>
      </c>
      <c r="F62" s="13">
        <f t="shared" si="7"/>
        <v>29.836509440723724</v>
      </c>
      <c r="G62" s="13">
        <f t="shared" si="7"/>
        <v>39.775286356748765</v>
      </c>
      <c r="H62" s="13">
        <f t="shared" si="7"/>
        <v>46.59788504311859</v>
      </c>
      <c r="I62" s="13">
        <f t="shared" si="7"/>
        <v>38.84520822168515</v>
      </c>
      <c r="J62" s="13">
        <f t="shared" si="7"/>
        <v>42.457529763525514</v>
      </c>
      <c r="K62" s="13">
        <f t="shared" si="7"/>
        <v>14.88663065559498</v>
      </c>
      <c r="L62" s="13">
        <f t="shared" si="7"/>
        <v>46.79324557257639</v>
      </c>
      <c r="M62" s="13">
        <f t="shared" si="7"/>
        <v>26.263274698331674</v>
      </c>
      <c r="N62" s="13">
        <f t="shared" si="7"/>
        <v>50.05611892631241</v>
      </c>
      <c r="O62" s="13">
        <f t="shared" si="7"/>
        <v>59.09519540221674</v>
      </c>
      <c r="P62" s="13">
        <f t="shared" si="7"/>
        <v>48.19186451193609</v>
      </c>
      <c r="Q62" s="13">
        <f t="shared" si="7"/>
        <v>51.90461230491221</v>
      </c>
      <c r="R62" s="13">
        <f t="shared" si="7"/>
        <v>35.40769299597806</v>
      </c>
      <c r="S62" s="13">
        <f t="shared" si="7"/>
        <v>66.83039976218923</v>
      </c>
      <c r="T62" s="13">
        <f t="shared" si="7"/>
        <v>0</v>
      </c>
      <c r="U62" s="13">
        <f t="shared" si="7"/>
        <v>49.30043352080691</v>
      </c>
      <c r="V62" s="13">
        <f t="shared" si="7"/>
        <v>38.64625983656619</v>
      </c>
      <c r="W62" s="13">
        <f t="shared" si="7"/>
        <v>97.73618309442654</v>
      </c>
      <c r="X62" s="13">
        <f t="shared" si="7"/>
        <v>0</v>
      </c>
      <c r="Y62" s="13">
        <f t="shared" si="7"/>
        <v>0</v>
      </c>
      <c r="Z62" s="14">
        <f t="shared" si="7"/>
        <v>70.00001950746983</v>
      </c>
    </row>
    <row r="63" spans="1:26" ht="13.5">
      <c r="A63" s="38" t="s">
        <v>108</v>
      </c>
      <c r="B63" s="12">
        <f t="shared" si="7"/>
        <v>109.53051825065839</v>
      </c>
      <c r="C63" s="12">
        <f t="shared" si="7"/>
        <v>0</v>
      </c>
      <c r="D63" s="3">
        <f t="shared" si="7"/>
        <v>75.00008714677958</v>
      </c>
      <c r="E63" s="13">
        <f t="shared" si="7"/>
        <v>69.99998201806466</v>
      </c>
      <c r="F63" s="13">
        <f t="shared" si="7"/>
        <v>35.55640414788071</v>
      </c>
      <c r="G63" s="13">
        <f t="shared" si="7"/>
        <v>72.68186435716868</v>
      </c>
      <c r="H63" s="13">
        <f t="shared" si="7"/>
        <v>65.09566809244689</v>
      </c>
      <c r="I63" s="13">
        <f t="shared" si="7"/>
        <v>56.898718077981925</v>
      </c>
      <c r="J63" s="13">
        <f t="shared" si="7"/>
        <v>55.78685236487787</v>
      </c>
      <c r="K63" s="13">
        <f t="shared" si="7"/>
        <v>61.59059936883303</v>
      </c>
      <c r="L63" s="13">
        <f t="shared" si="7"/>
        <v>54.86880311143077</v>
      </c>
      <c r="M63" s="13">
        <f t="shared" si="7"/>
        <v>57.41337330749205</v>
      </c>
      <c r="N63" s="13">
        <f t="shared" si="7"/>
        <v>45.241377840473895</v>
      </c>
      <c r="O63" s="13">
        <f t="shared" si="7"/>
        <v>80.09777872249974</v>
      </c>
      <c r="P63" s="13">
        <f t="shared" si="7"/>
        <v>54.679834431712024</v>
      </c>
      <c r="Q63" s="13">
        <f t="shared" si="7"/>
        <v>59.94987637514064</v>
      </c>
      <c r="R63" s="13">
        <f t="shared" si="7"/>
        <v>68.1926584584451</v>
      </c>
      <c r="S63" s="13">
        <f t="shared" si="7"/>
        <v>72.59895567568397</v>
      </c>
      <c r="T63" s="13">
        <f t="shared" si="7"/>
        <v>0</v>
      </c>
      <c r="U63" s="13">
        <f t="shared" si="7"/>
        <v>70.37928587838532</v>
      </c>
      <c r="V63" s="13">
        <f t="shared" si="7"/>
        <v>60.538797880970705</v>
      </c>
      <c r="W63" s="13">
        <f t="shared" si="7"/>
        <v>84.81108041609659</v>
      </c>
      <c r="X63" s="13">
        <f t="shared" si="7"/>
        <v>0</v>
      </c>
      <c r="Y63" s="13">
        <f t="shared" si="7"/>
        <v>0</v>
      </c>
      <c r="Z63" s="14">
        <f t="shared" si="7"/>
        <v>69.99998201806466</v>
      </c>
    </row>
    <row r="64" spans="1:26" ht="13.5">
      <c r="A64" s="38" t="s">
        <v>109</v>
      </c>
      <c r="B64" s="12">
        <f t="shared" si="7"/>
        <v>119.27987535476944</v>
      </c>
      <c r="C64" s="12">
        <f t="shared" si="7"/>
        <v>0</v>
      </c>
      <c r="D64" s="3">
        <f t="shared" si="7"/>
        <v>75.00006849421406</v>
      </c>
      <c r="E64" s="13">
        <f t="shared" si="7"/>
        <v>69.9999617094436</v>
      </c>
      <c r="F64" s="13">
        <f t="shared" si="7"/>
        <v>39.95236991960257</v>
      </c>
      <c r="G64" s="13">
        <f t="shared" si="7"/>
        <v>73.55356092086782</v>
      </c>
      <c r="H64" s="13">
        <f t="shared" si="7"/>
        <v>68.43852280695984</v>
      </c>
      <c r="I64" s="13">
        <f t="shared" si="7"/>
        <v>60.196447573937796</v>
      </c>
      <c r="J64" s="13">
        <f t="shared" si="7"/>
        <v>56.64754997048157</v>
      </c>
      <c r="K64" s="13">
        <f t="shared" si="7"/>
        <v>65.38439306765842</v>
      </c>
      <c r="L64" s="13">
        <f t="shared" si="7"/>
        <v>56.607746955345064</v>
      </c>
      <c r="M64" s="13">
        <f t="shared" si="7"/>
        <v>59.543520643628476</v>
      </c>
      <c r="N64" s="13">
        <f t="shared" si="7"/>
        <v>48.16058507302844</v>
      </c>
      <c r="O64" s="13">
        <f t="shared" si="7"/>
        <v>80.33139402075055</v>
      </c>
      <c r="P64" s="13">
        <f t="shared" si="7"/>
        <v>61.952780184322364</v>
      </c>
      <c r="Q64" s="13">
        <f t="shared" si="7"/>
        <v>63.46135971997345</v>
      </c>
      <c r="R64" s="13">
        <f t="shared" si="7"/>
        <v>64.22060964708545</v>
      </c>
      <c r="S64" s="13">
        <f t="shared" si="7"/>
        <v>72.05183057434496</v>
      </c>
      <c r="T64" s="13">
        <f t="shared" si="7"/>
        <v>0</v>
      </c>
      <c r="U64" s="13">
        <f t="shared" si="7"/>
        <v>68.07441184245307</v>
      </c>
      <c r="V64" s="13">
        <f t="shared" si="7"/>
        <v>62.49207570500073</v>
      </c>
      <c r="W64" s="13">
        <f t="shared" si="7"/>
        <v>83.4772928188905</v>
      </c>
      <c r="X64" s="13">
        <f t="shared" si="7"/>
        <v>0</v>
      </c>
      <c r="Y64" s="13">
        <f t="shared" si="7"/>
        <v>0</v>
      </c>
      <c r="Z64" s="14">
        <f t="shared" si="7"/>
        <v>69.9999617094436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100.00002083088353</v>
      </c>
      <c r="C66" s="15">
        <f t="shared" si="7"/>
        <v>0</v>
      </c>
      <c r="D66" s="4">
        <f t="shared" si="7"/>
        <v>75.00003143961493</v>
      </c>
      <c r="E66" s="16">
        <f t="shared" si="7"/>
        <v>69.99999421207343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70.97721357507125</v>
      </c>
      <c r="X66" s="16">
        <f t="shared" si="7"/>
        <v>0</v>
      </c>
      <c r="Y66" s="16">
        <f t="shared" si="7"/>
        <v>0</v>
      </c>
      <c r="Z66" s="17">
        <f t="shared" si="7"/>
        <v>69.99999421207343</v>
      </c>
    </row>
    <row r="67" spans="1:26" ht="13.5" hidden="1">
      <c r="A67" s="40" t="s">
        <v>112</v>
      </c>
      <c r="B67" s="23">
        <v>51049047</v>
      </c>
      <c r="C67" s="23"/>
      <c r="D67" s="24">
        <v>54294238</v>
      </c>
      <c r="E67" s="25">
        <v>62551500</v>
      </c>
      <c r="F67" s="25">
        <v>9657823</v>
      </c>
      <c r="G67" s="25">
        <v>3857743</v>
      </c>
      <c r="H67" s="25">
        <v>3804727</v>
      </c>
      <c r="I67" s="25">
        <v>17320293</v>
      </c>
      <c r="J67" s="25">
        <v>4252731</v>
      </c>
      <c r="K67" s="25">
        <v>5112122</v>
      </c>
      <c r="L67" s="25">
        <v>4084100</v>
      </c>
      <c r="M67" s="25">
        <v>13448953</v>
      </c>
      <c r="N67" s="25">
        <v>4125333</v>
      </c>
      <c r="O67" s="25">
        <v>3916526</v>
      </c>
      <c r="P67" s="25">
        <v>4138834</v>
      </c>
      <c r="Q67" s="25">
        <v>12180693</v>
      </c>
      <c r="R67" s="25">
        <v>4441283</v>
      </c>
      <c r="S67" s="25">
        <v>4128297</v>
      </c>
      <c r="T67" s="25"/>
      <c r="U67" s="25">
        <v>8569580</v>
      </c>
      <c r="V67" s="25">
        <v>51519519</v>
      </c>
      <c r="W67" s="25">
        <v>54294252</v>
      </c>
      <c r="X67" s="25"/>
      <c r="Y67" s="24"/>
      <c r="Z67" s="26">
        <v>62551500</v>
      </c>
    </row>
    <row r="68" spans="1:26" ht="13.5" hidden="1">
      <c r="A68" s="36" t="s">
        <v>31</v>
      </c>
      <c r="B68" s="18">
        <v>11897376</v>
      </c>
      <c r="C68" s="18"/>
      <c r="D68" s="19">
        <v>11992790</v>
      </c>
      <c r="E68" s="20">
        <v>11992790</v>
      </c>
      <c r="F68" s="20">
        <v>6080840</v>
      </c>
      <c r="G68" s="20">
        <v>417621</v>
      </c>
      <c r="H68" s="20">
        <v>464243</v>
      </c>
      <c r="I68" s="20">
        <v>6962704</v>
      </c>
      <c r="J68" s="20">
        <v>497090</v>
      </c>
      <c r="K68" s="20">
        <v>476715</v>
      </c>
      <c r="L68" s="20">
        <v>500090</v>
      </c>
      <c r="M68" s="20">
        <v>1473895</v>
      </c>
      <c r="N68" s="20">
        <v>500743</v>
      </c>
      <c r="O68" s="20">
        <v>495842</v>
      </c>
      <c r="P68" s="20">
        <v>501832</v>
      </c>
      <c r="Q68" s="20">
        <v>1498417</v>
      </c>
      <c r="R68" s="20">
        <v>632111</v>
      </c>
      <c r="S68" s="20">
        <v>501877</v>
      </c>
      <c r="T68" s="20"/>
      <c r="U68" s="20">
        <v>1133988</v>
      </c>
      <c r="V68" s="20">
        <v>11069004</v>
      </c>
      <c r="W68" s="20">
        <v>11992788</v>
      </c>
      <c r="X68" s="20"/>
      <c r="Y68" s="19"/>
      <c r="Z68" s="22">
        <v>11992790</v>
      </c>
    </row>
    <row r="69" spans="1:26" ht="13.5" hidden="1">
      <c r="A69" s="37" t="s">
        <v>32</v>
      </c>
      <c r="B69" s="18">
        <v>29550542</v>
      </c>
      <c r="C69" s="18"/>
      <c r="D69" s="19">
        <v>30373821</v>
      </c>
      <c r="E69" s="20">
        <v>38464569</v>
      </c>
      <c r="F69" s="20">
        <v>2757575</v>
      </c>
      <c r="G69" s="20">
        <v>2654498</v>
      </c>
      <c r="H69" s="20">
        <v>2646139</v>
      </c>
      <c r="I69" s="20">
        <v>8058212</v>
      </c>
      <c r="J69" s="20">
        <v>2904108</v>
      </c>
      <c r="K69" s="20">
        <v>4188059</v>
      </c>
      <c r="L69" s="20">
        <v>2655271</v>
      </c>
      <c r="M69" s="20">
        <v>9747438</v>
      </c>
      <c r="N69" s="20">
        <v>2685615</v>
      </c>
      <c r="O69" s="20">
        <v>2640156</v>
      </c>
      <c r="P69" s="20">
        <v>2934737</v>
      </c>
      <c r="Q69" s="20">
        <v>8260508</v>
      </c>
      <c r="R69" s="20">
        <v>3043120</v>
      </c>
      <c r="S69" s="20">
        <v>2836160</v>
      </c>
      <c r="T69" s="20"/>
      <c r="U69" s="20">
        <v>5879280</v>
      </c>
      <c r="V69" s="20">
        <v>31945438</v>
      </c>
      <c r="W69" s="20">
        <v>30373836</v>
      </c>
      <c r="X69" s="20"/>
      <c r="Y69" s="19"/>
      <c r="Z69" s="22">
        <v>38464569</v>
      </c>
    </row>
    <row r="70" spans="1:26" ht="13.5" hidden="1">
      <c r="A70" s="38" t="s">
        <v>106</v>
      </c>
      <c r="B70" s="18">
        <v>7808842</v>
      </c>
      <c r="C70" s="18"/>
      <c r="D70" s="19">
        <v>9208871</v>
      </c>
      <c r="E70" s="20">
        <v>11522927</v>
      </c>
      <c r="F70" s="20">
        <v>803896</v>
      </c>
      <c r="G70" s="20">
        <v>783670</v>
      </c>
      <c r="H70" s="20">
        <v>654923</v>
      </c>
      <c r="I70" s="20">
        <v>2242489</v>
      </c>
      <c r="J70" s="20">
        <v>668105</v>
      </c>
      <c r="K70" s="20">
        <v>591693</v>
      </c>
      <c r="L70" s="20">
        <v>619547</v>
      </c>
      <c r="M70" s="20">
        <v>1879345</v>
      </c>
      <c r="N70" s="20">
        <v>614047</v>
      </c>
      <c r="O70" s="20">
        <v>618328</v>
      </c>
      <c r="P70" s="20">
        <v>639152</v>
      </c>
      <c r="Q70" s="20">
        <v>1871527</v>
      </c>
      <c r="R70" s="20">
        <v>597913</v>
      </c>
      <c r="S70" s="20">
        <v>609846</v>
      </c>
      <c r="T70" s="20"/>
      <c r="U70" s="20">
        <v>1207759</v>
      </c>
      <c r="V70" s="20">
        <v>7201120</v>
      </c>
      <c r="W70" s="20">
        <v>9208872</v>
      </c>
      <c r="X70" s="20"/>
      <c r="Y70" s="19"/>
      <c r="Z70" s="22">
        <v>11522927</v>
      </c>
    </row>
    <row r="71" spans="1:26" ht="13.5" hidden="1">
      <c r="A71" s="38" t="s">
        <v>107</v>
      </c>
      <c r="B71" s="18">
        <v>7948074</v>
      </c>
      <c r="C71" s="18"/>
      <c r="D71" s="19">
        <v>7710116</v>
      </c>
      <c r="E71" s="20">
        <v>10765107</v>
      </c>
      <c r="F71" s="20">
        <v>627865</v>
      </c>
      <c r="G71" s="20">
        <v>741121</v>
      </c>
      <c r="H71" s="20">
        <v>640675</v>
      </c>
      <c r="I71" s="20">
        <v>2009661</v>
      </c>
      <c r="J71" s="20">
        <v>771246</v>
      </c>
      <c r="K71" s="20">
        <v>2136380</v>
      </c>
      <c r="L71" s="20">
        <v>575504</v>
      </c>
      <c r="M71" s="20">
        <v>3483130</v>
      </c>
      <c r="N71" s="20">
        <v>611202</v>
      </c>
      <c r="O71" s="20">
        <v>559922</v>
      </c>
      <c r="P71" s="20">
        <v>780113</v>
      </c>
      <c r="Q71" s="20">
        <v>1951237</v>
      </c>
      <c r="R71" s="20">
        <v>882907</v>
      </c>
      <c r="S71" s="20">
        <v>699716</v>
      </c>
      <c r="T71" s="20"/>
      <c r="U71" s="20">
        <v>1582623</v>
      </c>
      <c r="V71" s="20">
        <v>9026651</v>
      </c>
      <c r="W71" s="20">
        <v>7710120</v>
      </c>
      <c r="X71" s="20"/>
      <c r="Y71" s="19"/>
      <c r="Z71" s="22">
        <v>10765107</v>
      </c>
    </row>
    <row r="72" spans="1:26" ht="13.5" hidden="1">
      <c r="A72" s="38" t="s">
        <v>108</v>
      </c>
      <c r="B72" s="18">
        <v>7098785</v>
      </c>
      <c r="C72" s="18"/>
      <c r="D72" s="19">
        <v>6884936</v>
      </c>
      <c r="E72" s="20">
        <v>8341705</v>
      </c>
      <c r="F72" s="20">
        <v>691341</v>
      </c>
      <c r="G72" s="20">
        <v>580790</v>
      </c>
      <c r="H72" s="20">
        <v>681732</v>
      </c>
      <c r="I72" s="20">
        <v>1953863</v>
      </c>
      <c r="J72" s="20">
        <v>753337</v>
      </c>
      <c r="K72" s="20">
        <v>750673</v>
      </c>
      <c r="L72" s="20">
        <v>750780</v>
      </c>
      <c r="M72" s="20">
        <v>2254790</v>
      </c>
      <c r="N72" s="20">
        <v>750711</v>
      </c>
      <c r="O72" s="20">
        <v>752720</v>
      </c>
      <c r="P72" s="20">
        <v>782517</v>
      </c>
      <c r="Q72" s="20">
        <v>2285948</v>
      </c>
      <c r="R72" s="20">
        <v>793757</v>
      </c>
      <c r="S72" s="20">
        <v>781941</v>
      </c>
      <c r="T72" s="20"/>
      <c r="U72" s="20">
        <v>1575698</v>
      </c>
      <c r="V72" s="20">
        <v>8070299</v>
      </c>
      <c r="W72" s="20">
        <v>6884940</v>
      </c>
      <c r="X72" s="20"/>
      <c r="Y72" s="19"/>
      <c r="Z72" s="22">
        <v>8341705</v>
      </c>
    </row>
    <row r="73" spans="1:26" ht="13.5" hidden="1">
      <c r="A73" s="38" t="s">
        <v>109</v>
      </c>
      <c r="B73" s="18">
        <v>6694841</v>
      </c>
      <c r="C73" s="18"/>
      <c r="D73" s="19">
        <v>6569898</v>
      </c>
      <c r="E73" s="20">
        <v>7834830</v>
      </c>
      <c r="F73" s="20">
        <v>634473</v>
      </c>
      <c r="G73" s="20">
        <v>548917</v>
      </c>
      <c r="H73" s="20">
        <v>668809</v>
      </c>
      <c r="I73" s="20">
        <v>1852199</v>
      </c>
      <c r="J73" s="20">
        <v>711420</v>
      </c>
      <c r="K73" s="20">
        <v>709313</v>
      </c>
      <c r="L73" s="20">
        <v>709440</v>
      </c>
      <c r="M73" s="20">
        <v>2130173</v>
      </c>
      <c r="N73" s="20">
        <v>709655</v>
      </c>
      <c r="O73" s="20">
        <v>709186</v>
      </c>
      <c r="P73" s="20">
        <v>732955</v>
      </c>
      <c r="Q73" s="20">
        <v>2151796</v>
      </c>
      <c r="R73" s="20">
        <v>768543</v>
      </c>
      <c r="S73" s="20">
        <v>744657</v>
      </c>
      <c r="T73" s="20"/>
      <c r="U73" s="20">
        <v>1513200</v>
      </c>
      <c r="V73" s="20">
        <v>7647368</v>
      </c>
      <c r="W73" s="20">
        <v>6569904</v>
      </c>
      <c r="X73" s="20"/>
      <c r="Y73" s="19"/>
      <c r="Z73" s="22">
        <v>7834830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9601129</v>
      </c>
      <c r="C75" s="27"/>
      <c r="D75" s="28">
        <v>11927627</v>
      </c>
      <c r="E75" s="29">
        <v>12094141</v>
      </c>
      <c r="F75" s="29">
        <v>819408</v>
      </c>
      <c r="G75" s="29">
        <v>785624</v>
      </c>
      <c r="H75" s="29">
        <v>694345</v>
      </c>
      <c r="I75" s="29">
        <v>2299377</v>
      </c>
      <c r="J75" s="29">
        <v>851533</v>
      </c>
      <c r="K75" s="29">
        <v>447348</v>
      </c>
      <c r="L75" s="29">
        <v>928739</v>
      </c>
      <c r="M75" s="29">
        <v>2227620</v>
      </c>
      <c r="N75" s="29">
        <v>938975</v>
      </c>
      <c r="O75" s="29">
        <v>780528</v>
      </c>
      <c r="P75" s="29">
        <v>702265</v>
      </c>
      <c r="Q75" s="29">
        <v>2421768</v>
      </c>
      <c r="R75" s="29">
        <v>766052</v>
      </c>
      <c r="S75" s="29">
        <v>790260</v>
      </c>
      <c r="T75" s="29"/>
      <c r="U75" s="29">
        <v>1556312</v>
      </c>
      <c r="V75" s="29">
        <v>8505077</v>
      </c>
      <c r="W75" s="29">
        <v>11927628</v>
      </c>
      <c r="X75" s="29"/>
      <c r="Y75" s="28"/>
      <c r="Z75" s="30">
        <v>12094141</v>
      </c>
    </row>
    <row r="76" spans="1:26" ht="13.5" hidden="1">
      <c r="A76" s="41" t="s">
        <v>113</v>
      </c>
      <c r="B76" s="31">
        <v>50885394</v>
      </c>
      <c r="C76" s="31"/>
      <c r="D76" s="32">
        <v>42701652</v>
      </c>
      <c r="E76" s="33">
        <v>42408334</v>
      </c>
      <c r="F76" s="33">
        <v>1570830</v>
      </c>
      <c r="G76" s="33">
        <v>2590784</v>
      </c>
      <c r="H76" s="33">
        <v>3651236</v>
      </c>
      <c r="I76" s="33">
        <v>7812850</v>
      </c>
      <c r="J76" s="33">
        <v>2280380</v>
      </c>
      <c r="K76" s="33">
        <v>3011743</v>
      </c>
      <c r="L76" s="33">
        <v>2214759</v>
      </c>
      <c r="M76" s="33">
        <v>7506882</v>
      </c>
      <c r="N76" s="33">
        <v>2011673</v>
      </c>
      <c r="O76" s="33">
        <v>2514694</v>
      </c>
      <c r="P76" s="33">
        <v>2484238</v>
      </c>
      <c r="Q76" s="33">
        <v>7010605</v>
      </c>
      <c r="R76" s="33">
        <v>2507821</v>
      </c>
      <c r="S76" s="33">
        <v>3006035</v>
      </c>
      <c r="T76" s="33"/>
      <c r="U76" s="33">
        <v>5513856</v>
      </c>
      <c r="V76" s="33">
        <v>27844193</v>
      </c>
      <c r="W76" s="33">
        <v>42408334</v>
      </c>
      <c r="X76" s="33"/>
      <c r="Y76" s="32"/>
      <c r="Z76" s="34">
        <v>42408334</v>
      </c>
    </row>
    <row r="77" spans="1:26" ht="13.5" hidden="1">
      <c r="A77" s="36" t="s">
        <v>31</v>
      </c>
      <c r="B77" s="18">
        <v>11897376</v>
      </c>
      <c r="C77" s="18"/>
      <c r="D77" s="19">
        <v>9594228</v>
      </c>
      <c r="E77" s="20">
        <v>8394956</v>
      </c>
      <c r="F77" s="20">
        <v>594392</v>
      </c>
      <c r="G77" s="20">
        <v>646013</v>
      </c>
      <c r="H77" s="20">
        <v>1662180</v>
      </c>
      <c r="I77" s="20">
        <v>2902585</v>
      </c>
      <c r="J77" s="20">
        <v>962840</v>
      </c>
      <c r="K77" s="20">
        <v>1318439</v>
      </c>
      <c r="L77" s="20">
        <v>441258</v>
      </c>
      <c r="M77" s="20">
        <v>2722537</v>
      </c>
      <c r="N77" s="20">
        <v>364654</v>
      </c>
      <c r="O77" s="20">
        <v>378278</v>
      </c>
      <c r="P77" s="20">
        <v>474641</v>
      </c>
      <c r="Q77" s="20">
        <v>1217573</v>
      </c>
      <c r="R77" s="20">
        <v>351013</v>
      </c>
      <c r="S77" s="20">
        <v>1088021</v>
      </c>
      <c r="T77" s="20"/>
      <c r="U77" s="20">
        <v>1439034</v>
      </c>
      <c r="V77" s="20">
        <v>8281729</v>
      </c>
      <c r="W77" s="20">
        <v>8394956</v>
      </c>
      <c r="X77" s="20"/>
      <c r="Y77" s="19"/>
      <c r="Z77" s="22">
        <v>8394956</v>
      </c>
    </row>
    <row r="78" spans="1:26" ht="13.5" hidden="1">
      <c r="A78" s="37" t="s">
        <v>32</v>
      </c>
      <c r="B78" s="18">
        <v>29386887</v>
      </c>
      <c r="C78" s="18"/>
      <c r="D78" s="19">
        <v>24161700</v>
      </c>
      <c r="E78" s="20">
        <v>25547480</v>
      </c>
      <c r="F78" s="20">
        <v>976438</v>
      </c>
      <c r="G78" s="20">
        <v>1944771</v>
      </c>
      <c r="H78" s="20">
        <v>1989056</v>
      </c>
      <c r="I78" s="20">
        <v>4910265</v>
      </c>
      <c r="J78" s="20">
        <v>1317540</v>
      </c>
      <c r="K78" s="20">
        <v>1693304</v>
      </c>
      <c r="L78" s="20">
        <v>1773501</v>
      </c>
      <c r="M78" s="20">
        <v>4784345</v>
      </c>
      <c r="N78" s="20">
        <v>1647019</v>
      </c>
      <c r="O78" s="20">
        <v>2136416</v>
      </c>
      <c r="P78" s="20">
        <v>2009597</v>
      </c>
      <c r="Q78" s="20">
        <v>5793032</v>
      </c>
      <c r="R78" s="20">
        <v>2156808</v>
      </c>
      <c r="S78" s="20">
        <v>1918014</v>
      </c>
      <c r="T78" s="20"/>
      <c r="U78" s="20">
        <v>4074822</v>
      </c>
      <c r="V78" s="20">
        <v>19562464</v>
      </c>
      <c r="W78" s="20">
        <v>25547480</v>
      </c>
      <c r="X78" s="20"/>
      <c r="Y78" s="19"/>
      <c r="Z78" s="22">
        <v>25547480</v>
      </c>
    </row>
    <row r="79" spans="1:26" ht="13.5" hidden="1">
      <c r="A79" s="38" t="s">
        <v>106</v>
      </c>
      <c r="B79" s="18">
        <v>7139192</v>
      </c>
      <c r="C79" s="18"/>
      <c r="D79" s="19">
        <v>8287980</v>
      </c>
      <c r="E79" s="20">
        <v>6688333</v>
      </c>
      <c r="F79" s="20">
        <v>289802</v>
      </c>
      <c r="G79" s="20">
        <v>824111</v>
      </c>
      <c r="H79" s="20">
        <v>789014</v>
      </c>
      <c r="I79" s="20">
        <v>1902927</v>
      </c>
      <c r="J79" s="20">
        <v>166823</v>
      </c>
      <c r="K79" s="20">
        <v>449145</v>
      </c>
      <c r="L79" s="20">
        <v>690662</v>
      </c>
      <c r="M79" s="20">
        <v>1306630</v>
      </c>
      <c r="N79" s="20">
        <v>659669</v>
      </c>
      <c r="O79" s="20">
        <v>632918</v>
      </c>
      <c r="P79" s="20">
        <v>751681</v>
      </c>
      <c r="Q79" s="20">
        <v>2044268</v>
      </c>
      <c r="R79" s="20">
        <v>809344</v>
      </c>
      <c r="S79" s="20">
        <v>346171</v>
      </c>
      <c r="T79" s="20"/>
      <c r="U79" s="20">
        <v>1155515</v>
      </c>
      <c r="V79" s="20">
        <v>6409340</v>
      </c>
      <c r="W79" s="20">
        <v>6688333</v>
      </c>
      <c r="X79" s="20"/>
      <c r="Y79" s="19"/>
      <c r="Z79" s="22">
        <v>6688333</v>
      </c>
    </row>
    <row r="80" spans="1:26" ht="13.5" hidden="1">
      <c r="A80" s="38" t="s">
        <v>107</v>
      </c>
      <c r="B80" s="18">
        <v>6486761</v>
      </c>
      <c r="C80" s="18"/>
      <c r="D80" s="19">
        <v>5782584</v>
      </c>
      <c r="E80" s="20">
        <v>7535577</v>
      </c>
      <c r="F80" s="20">
        <v>187333</v>
      </c>
      <c r="G80" s="20">
        <v>294783</v>
      </c>
      <c r="H80" s="20">
        <v>298541</v>
      </c>
      <c r="I80" s="20">
        <v>780657</v>
      </c>
      <c r="J80" s="20">
        <v>327452</v>
      </c>
      <c r="K80" s="20">
        <v>318035</v>
      </c>
      <c r="L80" s="20">
        <v>269297</v>
      </c>
      <c r="M80" s="20">
        <v>914784</v>
      </c>
      <c r="N80" s="20">
        <v>305944</v>
      </c>
      <c r="O80" s="20">
        <v>330887</v>
      </c>
      <c r="P80" s="20">
        <v>375951</v>
      </c>
      <c r="Q80" s="20">
        <v>1012782</v>
      </c>
      <c r="R80" s="20">
        <v>312617</v>
      </c>
      <c r="S80" s="20">
        <v>467623</v>
      </c>
      <c r="T80" s="20"/>
      <c r="U80" s="20">
        <v>780240</v>
      </c>
      <c r="V80" s="20">
        <v>3488463</v>
      </c>
      <c r="W80" s="20">
        <v>7535577</v>
      </c>
      <c r="X80" s="20"/>
      <c r="Y80" s="19"/>
      <c r="Z80" s="22">
        <v>7535577</v>
      </c>
    </row>
    <row r="81" spans="1:26" ht="13.5" hidden="1">
      <c r="A81" s="38" t="s">
        <v>108</v>
      </c>
      <c r="B81" s="18">
        <v>7775336</v>
      </c>
      <c r="C81" s="18"/>
      <c r="D81" s="19">
        <v>5163708</v>
      </c>
      <c r="E81" s="20">
        <v>5839192</v>
      </c>
      <c r="F81" s="20">
        <v>245816</v>
      </c>
      <c r="G81" s="20">
        <v>422129</v>
      </c>
      <c r="H81" s="20">
        <v>443778</v>
      </c>
      <c r="I81" s="20">
        <v>1111723</v>
      </c>
      <c r="J81" s="20">
        <v>420263</v>
      </c>
      <c r="K81" s="20">
        <v>462344</v>
      </c>
      <c r="L81" s="20">
        <v>411944</v>
      </c>
      <c r="M81" s="20">
        <v>1294551</v>
      </c>
      <c r="N81" s="20">
        <v>339632</v>
      </c>
      <c r="O81" s="20">
        <v>602912</v>
      </c>
      <c r="P81" s="20">
        <v>427879</v>
      </c>
      <c r="Q81" s="20">
        <v>1370423</v>
      </c>
      <c r="R81" s="20">
        <v>541284</v>
      </c>
      <c r="S81" s="20">
        <v>567681</v>
      </c>
      <c r="T81" s="20"/>
      <c r="U81" s="20">
        <v>1108965</v>
      </c>
      <c r="V81" s="20">
        <v>4885662</v>
      </c>
      <c r="W81" s="20">
        <v>5839192</v>
      </c>
      <c r="X81" s="20"/>
      <c r="Y81" s="19"/>
      <c r="Z81" s="22">
        <v>5839192</v>
      </c>
    </row>
    <row r="82" spans="1:26" ht="13.5" hidden="1">
      <c r="A82" s="38" t="s">
        <v>109</v>
      </c>
      <c r="B82" s="18">
        <v>7985598</v>
      </c>
      <c r="C82" s="18"/>
      <c r="D82" s="19">
        <v>4927428</v>
      </c>
      <c r="E82" s="20">
        <v>5484378</v>
      </c>
      <c r="F82" s="20">
        <v>253487</v>
      </c>
      <c r="G82" s="20">
        <v>403748</v>
      </c>
      <c r="H82" s="20">
        <v>457723</v>
      </c>
      <c r="I82" s="20">
        <v>1114958</v>
      </c>
      <c r="J82" s="20">
        <v>403002</v>
      </c>
      <c r="K82" s="20">
        <v>463780</v>
      </c>
      <c r="L82" s="20">
        <v>401598</v>
      </c>
      <c r="M82" s="20">
        <v>1268380</v>
      </c>
      <c r="N82" s="20">
        <v>341774</v>
      </c>
      <c r="O82" s="20">
        <v>569699</v>
      </c>
      <c r="P82" s="20">
        <v>454086</v>
      </c>
      <c r="Q82" s="20">
        <v>1365559</v>
      </c>
      <c r="R82" s="20">
        <v>493563</v>
      </c>
      <c r="S82" s="20">
        <v>536539</v>
      </c>
      <c r="T82" s="20"/>
      <c r="U82" s="20">
        <v>1030102</v>
      </c>
      <c r="V82" s="20">
        <v>4778999</v>
      </c>
      <c r="W82" s="20">
        <v>5484378</v>
      </c>
      <c r="X82" s="20"/>
      <c r="Y82" s="19"/>
      <c r="Z82" s="22">
        <v>5484378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9601131</v>
      </c>
      <c r="C84" s="27"/>
      <c r="D84" s="28">
        <v>8945724</v>
      </c>
      <c r="E84" s="29">
        <v>8465898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8465898</v>
      </c>
      <c r="X84" s="29"/>
      <c r="Y84" s="28"/>
      <c r="Z84" s="30">
        <v>8465898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12729373</v>
      </c>
      <c r="C5" s="18">
        <v>0</v>
      </c>
      <c r="D5" s="58">
        <v>13700535</v>
      </c>
      <c r="E5" s="59">
        <v>13700535</v>
      </c>
      <c r="F5" s="59">
        <v>13851906</v>
      </c>
      <c r="G5" s="59">
        <v>123909</v>
      </c>
      <c r="H5" s="59">
        <v>105670</v>
      </c>
      <c r="I5" s="59">
        <v>14081485</v>
      </c>
      <c r="J5" s="59">
        <v>-6576</v>
      </c>
      <c r="K5" s="59">
        <v>-39767</v>
      </c>
      <c r="L5" s="59">
        <v>12662</v>
      </c>
      <c r="M5" s="59">
        <v>-33681</v>
      </c>
      <c r="N5" s="59">
        <v>-53740</v>
      </c>
      <c r="O5" s="59">
        <v>-95993</v>
      </c>
      <c r="P5" s="59">
        <v>-16236</v>
      </c>
      <c r="Q5" s="59">
        <v>-165969</v>
      </c>
      <c r="R5" s="59">
        <v>-34670</v>
      </c>
      <c r="S5" s="59">
        <v>-45743</v>
      </c>
      <c r="T5" s="59">
        <v>0</v>
      </c>
      <c r="U5" s="59">
        <v>-80413</v>
      </c>
      <c r="V5" s="59">
        <v>13801422</v>
      </c>
      <c r="W5" s="59">
        <v>13700533</v>
      </c>
      <c r="X5" s="59">
        <v>100889</v>
      </c>
      <c r="Y5" s="60">
        <v>0.74</v>
      </c>
      <c r="Z5" s="61">
        <v>13700535</v>
      </c>
    </row>
    <row r="6" spans="1:26" ht="13.5">
      <c r="A6" s="57" t="s">
        <v>32</v>
      </c>
      <c r="B6" s="18">
        <v>94602816</v>
      </c>
      <c r="C6" s="18">
        <v>0</v>
      </c>
      <c r="D6" s="58">
        <v>105424430</v>
      </c>
      <c r="E6" s="59">
        <v>105424430</v>
      </c>
      <c r="F6" s="59">
        <v>9165481</v>
      </c>
      <c r="G6" s="59">
        <v>9319537</v>
      </c>
      <c r="H6" s="59">
        <v>8827812</v>
      </c>
      <c r="I6" s="59">
        <v>27312830</v>
      </c>
      <c r="J6" s="59">
        <v>9027543</v>
      </c>
      <c r="K6" s="59">
        <v>8219344</v>
      </c>
      <c r="L6" s="59">
        <v>7281044</v>
      </c>
      <c r="M6" s="59">
        <v>24527931</v>
      </c>
      <c r="N6" s="59">
        <v>8691555</v>
      </c>
      <c r="O6" s="59">
        <v>9092284</v>
      </c>
      <c r="P6" s="59">
        <v>8318569</v>
      </c>
      <c r="Q6" s="59">
        <v>26102408</v>
      </c>
      <c r="R6" s="59">
        <v>8045715</v>
      </c>
      <c r="S6" s="59">
        <v>5879129</v>
      </c>
      <c r="T6" s="59">
        <v>0</v>
      </c>
      <c r="U6" s="59">
        <v>13924844</v>
      </c>
      <c r="V6" s="59">
        <v>91868013</v>
      </c>
      <c r="W6" s="59">
        <v>105424431</v>
      </c>
      <c r="X6" s="59">
        <v>-13556418</v>
      </c>
      <c r="Y6" s="60">
        <v>-12.86</v>
      </c>
      <c r="Z6" s="61">
        <v>105424430</v>
      </c>
    </row>
    <row r="7" spans="1:26" ht="13.5">
      <c r="A7" s="57" t="s">
        <v>33</v>
      </c>
      <c r="B7" s="18">
        <v>719653</v>
      </c>
      <c r="C7" s="18">
        <v>0</v>
      </c>
      <c r="D7" s="58">
        <v>316000</v>
      </c>
      <c r="E7" s="59">
        <v>316000</v>
      </c>
      <c r="F7" s="59">
        <v>4888</v>
      </c>
      <c r="G7" s="59">
        <v>2676</v>
      </c>
      <c r="H7" s="59">
        <v>1708</v>
      </c>
      <c r="I7" s="59">
        <v>9272</v>
      </c>
      <c r="J7" s="59">
        <v>1285</v>
      </c>
      <c r="K7" s="59">
        <v>304294</v>
      </c>
      <c r="L7" s="59">
        <v>40345</v>
      </c>
      <c r="M7" s="59">
        <v>345924</v>
      </c>
      <c r="N7" s="59">
        <v>50463</v>
      </c>
      <c r="O7" s="59">
        <v>112134</v>
      </c>
      <c r="P7" s="59">
        <v>940</v>
      </c>
      <c r="Q7" s="59">
        <v>163537</v>
      </c>
      <c r="R7" s="59">
        <v>0</v>
      </c>
      <c r="S7" s="59">
        <v>150</v>
      </c>
      <c r="T7" s="59">
        <v>0</v>
      </c>
      <c r="U7" s="59">
        <v>150</v>
      </c>
      <c r="V7" s="59">
        <v>518883</v>
      </c>
      <c r="W7" s="59">
        <v>315996</v>
      </c>
      <c r="X7" s="59">
        <v>202887</v>
      </c>
      <c r="Y7" s="60">
        <v>64.21</v>
      </c>
      <c r="Z7" s="61">
        <v>316000</v>
      </c>
    </row>
    <row r="8" spans="1:26" ht="13.5">
      <c r="A8" s="57" t="s">
        <v>34</v>
      </c>
      <c r="B8" s="18">
        <v>90095636</v>
      </c>
      <c r="C8" s="18">
        <v>0</v>
      </c>
      <c r="D8" s="58">
        <v>71511050</v>
      </c>
      <c r="E8" s="59">
        <v>71511050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903837</v>
      </c>
      <c r="L8" s="59">
        <v>22165000</v>
      </c>
      <c r="M8" s="59">
        <v>23068837</v>
      </c>
      <c r="N8" s="59">
        <v>36754670</v>
      </c>
      <c r="O8" s="59">
        <v>157974</v>
      </c>
      <c r="P8" s="59">
        <v>0</v>
      </c>
      <c r="Q8" s="59">
        <v>36912644</v>
      </c>
      <c r="R8" s="59">
        <v>0</v>
      </c>
      <c r="S8" s="59">
        <v>0</v>
      </c>
      <c r="T8" s="59">
        <v>0</v>
      </c>
      <c r="U8" s="59">
        <v>0</v>
      </c>
      <c r="V8" s="59">
        <v>59981481</v>
      </c>
      <c r="W8" s="59">
        <v>71511048</v>
      </c>
      <c r="X8" s="59">
        <v>-11529567</v>
      </c>
      <c r="Y8" s="60">
        <v>-16.12</v>
      </c>
      <c r="Z8" s="61">
        <v>71511050</v>
      </c>
    </row>
    <row r="9" spans="1:26" ht="13.5">
      <c r="A9" s="57" t="s">
        <v>35</v>
      </c>
      <c r="B9" s="18">
        <v>35773172</v>
      </c>
      <c r="C9" s="18">
        <v>0</v>
      </c>
      <c r="D9" s="58">
        <v>17046886</v>
      </c>
      <c r="E9" s="59">
        <v>17046886</v>
      </c>
      <c r="F9" s="59">
        <v>2019721</v>
      </c>
      <c r="G9" s="59">
        <v>1917105</v>
      </c>
      <c r="H9" s="59">
        <v>2004426</v>
      </c>
      <c r="I9" s="59">
        <v>5941252</v>
      </c>
      <c r="J9" s="59">
        <v>2097809</v>
      </c>
      <c r="K9" s="59">
        <v>2037001</v>
      </c>
      <c r="L9" s="59">
        <v>2107351</v>
      </c>
      <c r="M9" s="59">
        <v>6242161</v>
      </c>
      <c r="N9" s="59">
        <v>2238649</v>
      </c>
      <c r="O9" s="59">
        <v>2239416</v>
      </c>
      <c r="P9" s="59">
        <v>2414069</v>
      </c>
      <c r="Q9" s="59">
        <v>6892134</v>
      </c>
      <c r="R9" s="59">
        <v>2407875</v>
      </c>
      <c r="S9" s="59">
        <v>2445903</v>
      </c>
      <c r="T9" s="59">
        <v>0</v>
      </c>
      <c r="U9" s="59">
        <v>4853778</v>
      </c>
      <c r="V9" s="59">
        <v>23929325</v>
      </c>
      <c r="W9" s="59">
        <v>17046892</v>
      </c>
      <c r="X9" s="59">
        <v>6882433</v>
      </c>
      <c r="Y9" s="60">
        <v>40.37</v>
      </c>
      <c r="Z9" s="61">
        <v>17046886</v>
      </c>
    </row>
    <row r="10" spans="1:26" ht="25.5">
      <c r="A10" s="62" t="s">
        <v>98</v>
      </c>
      <c r="B10" s="63">
        <f>SUM(B5:B9)</f>
        <v>233920650</v>
      </c>
      <c r="C10" s="63">
        <f>SUM(C5:C9)</f>
        <v>0</v>
      </c>
      <c r="D10" s="64">
        <f aca="true" t="shared" si="0" ref="D10:Z10">SUM(D5:D9)</f>
        <v>207998901</v>
      </c>
      <c r="E10" s="65">
        <f t="shared" si="0"/>
        <v>207998901</v>
      </c>
      <c r="F10" s="65">
        <f t="shared" si="0"/>
        <v>25041996</v>
      </c>
      <c r="G10" s="65">
        <f t="shared" si="0"/>
        <v>11363227</v>
      </c>
      <c r="H10" s="65">
        <f t="shared" si="0"/>
        <v>10939616</v>
      </c>
      <c r="I10" s="65">
        <f t="shared" si="0"/>
        <v>47344839</v>
      </c>
      <c r="J10" s="65">
        <f t="shared" si="0"/>
        <v>11120061</v>
      </c>
      <c r="K10" s="65">
        <f t="shared" si="0"/>
        <v>11424709</v>
      </c>
      <c r="L10" s="65">
        <f t="shared" si="0"/>
        <v>31606402</v>
      </c>
      <c r="M10" s="65">
        <f t="shared" si="0"/>
        <v>54151172</v>
      </c>
      <c r="N10" s="65">
        <f t="shared" si="0"/>
        <v>47681597</v>
      </c>
      <c r="O10" s="65">
        <f t="shared" si="0"/>
        <v>11505815</v>
      </c>
      <c r="P10" s="65">
        <f t="shared" si="0"/>
        <v>10717342</v>
      </c>
      <c r="Q10" s="65">
        <f t="shared" si="0"/>
        <v>69904754</v>
      </c>
      <c r="R10" s="65">
        <f t="shared" si="0"/>
        <v>10418920</v>
      </c>
      <c r="S10" s="65">
        <f t="shared" si="0"/>
        <v>8279439</v>
      </c>
      <c r="T10" s="65">
        <f t="shared" si="0"/>
        <v>0</v>
      </c>
      <c r="U10" s="65">
        <f t="shared" si="0"/>
        <v>18698359</v>
      </c>
      <c r="V10" s="65">
        <f t="shared" si="0"/>
        <v>190099124</v>
      </c>
      <c r="W10" s="65">
        <f t="shared" si="0"/>
        <v>207998900</v>
      </c>
      <c r="X10" s="65">
        <f t="shared" si="0"/>
        <v>-17899776</v>
      </c>
      <c r="Y10" s="66">
        <f>+IF(W10&lt;&gt;0,(X10/W10)*100,0)</f>
        <v>-8.605707049412281</v>
      </c>
      <c r="Z10" s="67">
        <f t="shared" si="0"/>
        <v>207998901</v>
      </c>
    </row>
    <row r="11" spans="1:26" ht="13.5">
      <c r="A11" s="57" t="s">
        <v>36</v>
      </c>
      <c r="B11" s="18">
        <v>78534214</v>
      </c>
      <c r="C11" s="18">
        <v>0</v>
      </c>
      <c r="D11" s="58">
        <v>80255703</v>
      </c>
      <c r="E11" s="59">
        <v>80255703</v>
      </c>
      <c r="F11" s="59">
        <v>6496126</v>
      </c>
      <c r="G11" s="59">
        <v>6026726</v>
      </c>
      <c r="H11" s="59">
        <v>6548336</v>
      </c>
      <c r="I11" s="59">
        <v>19071188</v>
      </c>
      <c r="J11" s="59">
        <v>6202470</v>
      </c>
      <c r="K11" s="59">
        <v>6722041</v>
      </c>
      <c r="L11" s="59">
        <v>6368559</v>
      </c>
      <c r="M11" s="59">
        <v>19293070</v>
      </c>
      <c r="N11" s="59">
        <v>6538153</v>
      </c>
      <c r="O11" s="59">
        <v>5971014</v>
      </c>
      <c r="P11" s="59">
        <v>5931251</v>
      </c>
      <c r="Q11" s="59">
        <v>18440418</v>
      </c>
      <c r="R11" s="59">
        <v>5985807</v>
      </c>
      <c r="S11" s="59">
        <v>6395475</v>
      </c>
      <c r="T11" s="59">
        <v>0</v>
      </c>
      <c r="U11" s="59">
        <v>12381282</v>
      </c>
      <c r="V11" s="59">
        <v>69185958</v>
      </c>
      <c r="W11" s="59">
        <v>80255772</v>
      </c>
      <c r="X11" s="59">
        <v>-11069814</v>
      </c>
      <c r="Y11" s="60">
        <v>-13.79</v>
      </c>
      <c r="Z11" s="61">
        <v>80255703</v>
      </c>
    </row>
    <row r="12" spans="1:26" ht="13.5">
      <c r="A12" s="57" t="s">
        <v>37</v>
      </c>
      <c r="B12" s="18">
        <v>5797391</v>
      </c>
      <c r="C12" s="18">
        <v>0</v>
      </c>
      <c r="D12" s="58">
        <v>6793535</v>
      </c>
      <c r="E12" s="59">
        <v>6793535</v>
      </c>
      <c r="F12" s="59">
        <v>464198</v>
      </c>
      <c r="G12" s="59">
        <v>400808</v>
      </c>
      <c r="H12" s="59">
        <v>462358</v>
      </c>
      <c r="I12" s="59">
        <v>1327364</v>
      </c>
      <c r="J12" s="59">
        <v>446451</v>
      </c>
      <c r="K12" s="59">
        <v>569477</v>
      </c>
      <c r="L12" s="59">
        <v>468030</v>
      </c>
      <c r="M12" s="59">
        <v>1483958</v>
      </c>
      <c r="N12" s="59">
        <v>461911</v>
      </c>
      <c r="O12" s="59">
        <v>539905</v>
      </c>
      <c r="P12" s="59">
        <v>643283</v>
      </c>
      <c r="Q12" s="59">
        <v>1645099</v>
      </c>
      <c r="R12" s="59">
        <v>454929</v>
      </c>
      <c r="S12" s="59">
        <v>483466</v>
      </c>
      <c r="T12" s="59">
        <v>0</v>
      </c>
      <c r="U12" s="59">
        <v>938395</v>
      </c>
      <c r="V12" s="59">
        <v>5394816</v>
      </c>
      <c r="W12" s="59">
        <v>6793537</v>
      </c>
      <c r="X12" s="59">
        <v>-1398721</v>
      </c>
      <c r="Y12" s="60">
        <v>-20.59</v>
      </c>
      <c r="Z12" s="61">
        <v>6793535</v>
      </c>
    </row>
    <row r="13" spans="1:26" ht="13.5">
      <c r="A13" s="57" t="s">
        <v>99</v>
      </c>
      <c r="B13" s="18">
        <v>50444422</v>
      </c>
      <c r="C13" s="18">
        <v>0</v>
      </c>
      <c r="D13" s="58">
        <v>3939486</v>
      </c>
      <c r="E13" s="59">
        <v>3939486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1970000</v>
      </c>
      <c r="M13" s="59">
        <v>1970000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1970000</v>
      </c>
      <c r="W13" s="59">
        <v>3939492</v>
      </c>
      <c r="X13" s="59">
        <v>-1969492</v>
      </c>
      <c r="Y13" s="60">
        <v>-49.99</v>
      </c>
      <c r="Z13" s="61">
        <v>3939486</v>
      </c>
    </row>
    <row r="14" spans="1:26" ht="13.5">
      <c r="A14" s="57" t="s">
        <v>38</v>
      </c>
      <c r="B14" s="18">
        <v>14511835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41498508</v>
      </c>
      <c r="C15" s="18">
        <v>0</v>
      </c>
      <c r="D15" s="58">
        <v>45723600</v>
      </c>
      <c r="E15" s="59">
        <v>45723600</v>
      </c>
      <c r="F15" s="59">
        <v>257315</v>
      </c>
      <c r="G15" s="59">
        <v>5804675</v>
      </c>
      <c r="H15" s="59">
        <v>5768840</v>
      </c>
      <c r="I15" s="59">
        <v>11830830</v>
      </c>
      <c r="J15" s="59">
        <v>3216326</v>
      </c>
      <c r="K15" s="59">
        <v>3214490</v>
      </c>
      <c r="L15" s="59">
        <v>4864950</v>
      </c>
      <c r="M15" s="59">
        <v>11295766</v>
      </c>
      <c r="N15" s="59">
        <v>2784432</v>
      </c>
      <c r="O15" s="59">
        <v>2135628</v>
      </c>
      <c r="P15" s="59">
        <v>-2263230</v>
      </c>
      <c r="Q15" s="59">
        <v>2656830</v>
      </c>
      <c r="R15" s="59">
        <v>203669</v>
      </c>
      <c r="S15" s="59">
        <v>10728062</v>
      </c>
      <c r="T15" s="59">
        <v>0</v>
      </c>
      <c r="U15" s="59">
        <v>10931731</v>
      </c>
      <c r="V15" s="59">
        <v>36715157</v>
      </c>
      <c r="W15" s="59">
        <v>45723600</v>
      </c>
      <c r="X15" s="59">
        <v>-9008443</v>
      </c>
      <c r="Y15" s="60">
        <v>-19.7</v>
      </c>
      <c r="Z15" s="61">
        <v>45723600</v>
      </c>
    </row>
    <row r="16" spans="1:26" ht="13.5">
      <c r="A16" s="68" t="s">
        <v>40</v>
      </c>
      <c r="B16" s="18">
        <v>1149349</v>
      </c>
      <c r="C16" s="18">
        <v>0</v>
      </c>
      <c r="D16" s="58">
        <v>1764000</v>
      </c>
      <c r="E16" s="59">
        <v>1764000</v>
      </c>
      <c r="F16" s="59">
        <v>0</v>
      </c>
      <c r="G16" s="59">
        <v>221361</v>
      </c>
      <c r="H16" s="59">
        <v>0</v>
      </c>
      <c r="I16" s="59">
        <v>221361</v>
      </c>
      <c r="J16" s="59">
        <v>114007</v>
      </c>
      <c r="K16" s="59">
        <v>113044</v>
      </c>
      <c r="L16" s="59">
        <v>114730</v>
      </c>
      <c r="M16" s="59">
        <v>341781</v>
      </c>
      <c r="N16" s="59">
        <v>224115</v>
      </c>
      <c r="O16" s="59">
        <v>0</v>
      </c>
      <c r="P16" s="59">
        <v>144080</v>
      </c>
      <c r="Q16" s="59">
        <v>368195</v>
      </c>
      <c r="R16" s="59">
        <v>343670</v>
      </c>
      <c r="S16" s="59">
        <v>679767</v>
      </c>
      <c r="T16" s="59">
        <v>0</v>
      </c>
      <c r="U16" s="59">
        <v>1023437</v>
      </c>
      <c r="V16" s="59">
        <v>1954774</v>
      </c>
      <c r="W16" s="59">
        <v>1764000</v>
      </c>
      <c r="X16" s="59">
        <v>190774</v>
      </c>
      <c r="Y16" s="60">
        <v>10.81</v>
      </c>
      <c r="Z16" s="61">
        <v>1764000</v>
      </c>
    </row>
    <row r="17" spans="1:26" ht="13.5">
      <c r="A17" s="57" t="s">
        <v>41</v>
      </c>
      <c r="B17" s="18">
        <v>56207966</v>
      </c>
      <c r="C17" s="18">
        <v>0</v>
      </c>
      <c r="D17" s="58">
        <v>67763182</v>
      </c>
      <c r="E17" s="59">
        <v>67763182</v>
      </c>
      <c r="F17" s="59">
        <v>1453203</v>
      </c>
      <c r="G17" s="59">
        <v>2362183</v>
      </c>
      <c r="H17" s="59">
        <v>2933680</v>
      </c>
      <c r="I17" s="59">
        <v>6749066</v>
      </c>
      <c r="J17" s="59">
        <v>2931905</v>
      </c>
      <c r="K17" s="59">
        <v>4689187</v>
      </c>
      <c r="L17" s="59">
        <v>22326634</v>
      </c>
      <c r="M17" s="59">
        <v>29947726</v>
      </c>
      <c r="N17" s="59">
        <v>3274667</v>
      </c>
      <c r="O17" s="59">
        <v>7528466</v>
      </c>
      <c r="P17" s="59">
        <v>1221079</v>
      </c>
      <c r="Q17" s="59">
        <v>12024212</v>
      </c>
      <c r="R17" s="59">
        <v>2103556</v>
      </c>
      <c r="S17" s="59">
        <v>3583919</v>
      </c>
      <c r="T17" s="59">
        <v>0</v>
      </c>
      <c r="U17" s="59">
        <v>5687475</v>
      </c>
      <c r="V17" s="59">
        <v>54408479</v>
      </c>
      <c r="W17" s="59">
        <v>67763107</v>
      </c>
      <c r="X17" s="59">
        <v>-13354628</v>
      </c>
      <c r="Y17" s="60">
        <v>-19.71</v>
      </c>
      <c r="Z17" s="61">
        <v>67763182</v>
      </c>
    </row>
    <row r="18" spans="1:26" ht="13.5">
      <c r="A18" s="69" t="s">
        <v>42</v>
      </c>
      <c r="B18" s="70">
        <f>SUM(B11:B17)</f>
        <v>248143685</v>
      </c>
      <c r="C18" s="70">
        <f>SUM(C11:C17)</f>
        <v>0</v>
      </c>
      <c r="D18" s="71">
        <f aca="true" t="shared" si="1" ref="D18:Z18">SUM(D11:D17)</f>
        <v>206239506</v>
      </c>
      <c r="E18" s="72">
        <f t="shared" si="1"/>
        <v>206239506</v>
      </c>
      <c r="F18" s="72">
        <f t="shared" si="1"/>
        <v>8670842</v>
      </c>
      <c r="G18" s="72">
        <f t="shared" si="1"/>
        <v>14815753</v>
      </c>
      <c r="H18" s="72">
        <f t="shared" si="1"/>
        <v>15713214</v>
      </c>
      <c r="I18" s="72">
        <f t="shared" si="1"/>
        <v>39199809</v>
      </c>
      <c r="J18" s="72">
        <f t="shared" si="1"/>
        <v>12911159</v>
      </c>
      <c r="K18" s="72">
        <f t="shared" si="1"/>
        <v>15308239</v>
      </c>
      <c r="L18" s="72">
        <f t="shared" si="1"/>
        <v>36112903</v>
      </c>
      <c r="M18" s="72">
        <f t="shared" si="1"/>
        <v>64332301</v>
      </c>
      <c r="N18" s="72">
        <f t="shared" si="1"/>
        <v>13283278</v>
      </c>
      <c r="O18" s="72">
        <f t="shared" si="1"/>
        <v>16175013</v>
      </c>
      <c r="P18" s="72">
        <f t="shared" si="1"/>
        <v>5676463</v>
      </c>
      <c r="Q18" s="72">
        <f t="shared" si="1"/>
        <v>35134754</v>
      </c>
      <c r="R18" s="72">
        <f t="shared" si="1"/>
        <v>9091631</v>
      </c>
      <c r="S18" s="72">
        <f t="shared" si="1"/>
        <v>21870689</v>
      </c>
      <c r="T18" s="72">
        <f t="shared" si="1"/>
        <v>0</v>
      </c>
      <c r="U18" s="72">
        <f t="shared" si="1"/>
        <v>30962320</v>
      </c>
      <c r="V18" s="72">
        <f t="shared" si="1"/>
        <v>169629184</v>
      </c>
      <c r="W18" s="72">
        <f t="shared" si="1"/>
        <v>206239508</v>
      </c>
      <c r="X18" s="72">
        <f t="shared" si="1"/>
        <v>-36610324</v>
      </c>
      <c r="Y18" s="66">
        <f>+IF(W18&lt;&gt;0,(X18/W18)*100,0)</f>
        <v>-17.751363138434172</v>
      </c>
      <c r="Z18" s="73">
        <f t="shared" si="1"/>
        <v>206239506</v>
      </c>
    </row>
    <row r="19" spans="1:26" ht="13.5">
      <c r="A19" s="69" t="s">
        <v>43</v>
      </c>
      <c r="B19" s="74">
        <f>+B10-B18</f>
        <v>-14223035</v>
      </c>
      <c r="C19" s="74">
        <f>+C10-C18</f>
        <v>0</v>
      </c>
      <c r="D19" s="75">
        <f aca="true" t="shared" si="2" ref="D19:Z19">+D10-D18</f>
        <v>1759395</v>
      </c>
      <c r="E19" s="76">
        <f t="shared" si="2"/>
        <v>1759395</v>
      </c>
      <c r="F19" s="76">
        <f t="shared" si="2"/>
        <v>16371154</v>
      </c>
      <c r="G19" s="76">
        <f t="shared" si="2"/>
        <v>-3452526</v>
      </c>
      <c r="H19" s="76">
        <f t="shared" si="2"/>
        <v>-4773598</v>
      </c>
      <c r="I19" s="76">
        <f t="shared" si="2"/>
        <v>8145030</v>
      </c>
      <c r="J19" s="76">
        <f t="shared" si="2"/>
        <v>-1791098</v>
      </c>
      <c r="K19" s="76">
        <f t="shared" si="2"/>
        <v>-3883530</v>
      </c>
      <c r="L19" s="76">
        <f t="shared" si="2"/>
        <v>-4506501</v>
      </c>
      <c r="M19" s="76">
        <f t="shared" si="2"/>
        <v>-10181129</v>
      </c>
      <c r="N19" s="76">
        <f t="shared" si="2"/>
        <v>34398319</v>
      </c>
      <c r="O19" s="76">
        <f t="shared" si="2"/>
        <v>-4669198</v>
      </c>
      <c r="P19" s="76">
        <f t="shared" si="2"/>
        <v>5040879</v>
      </c>
      <c r="Q19" s="76">
        <f t="shared" si="2"/>
        <v>34770000</v>
      </c>
      <c r="R19" s="76">
        <f t="shared" si="2"/>
        <v>1327289</v>
      </c>
      <c r="S19" s="76">
        <f t="shared" si="2"/>
        <v>-13591250</v>
      </c>
      <c r="T19" s="76">
        <f t="shared" si="2"/>
        <v>0</v>
      </c>
      <c r="U19" s="76">
        <f t="shared" si="2"/>
        <v>-12263961</v>
      </c>
      <c r="V19" s="76">
        <f t="shared" si="2"/>
        <v>20469940</v>
      </c>
      <c r="W19" s="76">
        <f>IF(E10=E18,0,W10-W18)</f>
        <v>1759392</v>
      </c>
      <c r="X19" s="76">
        <f t="shared" si="2"/>
        <v>18710548</v>
      </c>
      <c r="Y19" s="77">
        <f>+IF(W19&lt;&gt;0,(X19/W19)*100,0)</f>
        <v>1063.4666975864388</v>
      </c>
      <c r="Z19" s="78">
        <f t="shared" si="2"/>
        <v>1759395</v>
      </c>
    </row>
    <row r="20" spans="1:26" ht="13.5">
      <c r="A20" s="57" t="s">
        <v>44</v>
      </c>
      <c r="B20" s="18">
        <v>53924514</v>
      </c>
      <c r="C20" s="18">
        <v>0</v>
      </c>
      <c r="D20" s="58">
        <v>56667950</v>
      </c>
      <c r="E20" s="59">
        <v>56667950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6277617</v>
      </c>
      <c r="L20" s="59">
        <v>0</v>
      </c>
      <c r="M20" s="59">
        <v>6277617</v>
      </c>
      <c r="N20" s="59">
        <v>5194526</v>
      </c>
      <c r="O20" s="59">
        <v>0</v>
      </c>
      <c r="P20" s="59">
        <v>0</v>
      </c>
      <c r="Q20" s="59">
        <v>5194526</v>
      </c>
      <c r="R20" s="59">
        <v>0</v>
      </c>
      <c r="S20" s="59">
        <v>0</v>
      </c>
      <c r="T20" s="59">
        <v>0</v>
      </c>
      <c r="U20" s="59">
        <v>0</v>
      </c>
      <c r="V20" s="59">
        <v>11472143</v>
      </c>
      <c r="W20" s="59">
        <v>56667948</v>
      </c>
      <c r="X20" s="59">
        <v>-45195805</v>
      </c>
      <c r="Y20" s="60">
        <v>-79.76</v>
      </c>
      <c r="Z20" s="61">
        <v>56667950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39701479</v>
      </c>
      <c r="C22" s="85">
        <f>SUM(C19:C21)</f>
        <v>0</v>
      </c>
      <c r="D22" s="86">
        <f aca="true" t="shared" si="3" ref="D22:Z22">SUM(D19:D21)</f>
        <v>58427345</v>
      </c>
      <c r="E22" s="87">
        <f t="shared" si="3"/>
        <v>58427345</v>
      </c>
      <c r="F22" s="87">
        <f t="shared" si="3"/>
        <v>16371154</v>
      </c>
      <c r="G22" s="87">
        <f t="shared" si="3"/>
        <v>-3452526</v>
      </c>
      <c r="H22" s="87">
        <f t="shared" si="3"/>
        <v>-4773598</v>
      </c>
      <c r="I22" s="87">
        <f t="shared" si="3"/>
        <v>8145030</v>
      </c>
      <c r="J22" s="87">
        <f t="shared" si="3"/>
        <v>-1791098</v>
      </c>
      <c r="K22" s="87">
        <f t="shared" si="3"/>
        <v>2394087</v>
      </c>
      <c r="L22" s="87">
        <f t="shared" si="3"/>
        <v>-4506501</v>
      </c>
      <c r="M22" s="87">
        <f t="shared" si="3"/>
        <v>-3903512</v>
      </c>
      <c r="N22" s="87">
        <f t="shared" si="3"/>
        <v>39592845</v>
      </c>
      <c r="O22" s="87">
        <f t="shared" si="3"/>
        <v>-4669198</v>
      </c>
      <c r="P22" s="87">
        <f t="shared" si="3"/>
        <v>5040879</v>
      </c>
      <c r="Q22" s="87">
        <f t="shared" si="3"/>
        <v>39964526</v>
      </c>
      <c r="R22" s="87">
        <f t="shared" si="3"/>
        <v>1327289</v>
      </c>
      <c r="S22" s="87">
        <f t="shared" si="3"/>
        <v>-13591250</v>
      </c>
      <c r="T22" s="87">
        <f t="shared" si="3"/>
        <v>0</v>
      </c>
      <c r="U22" s="87">
        <f t="shared" si="3"/>
        <v>-12263961</v>
      </c>
      <c r="V22" s="87">
        <f t="shared" si="3"/>
        <v>31942083</v>
      </c>
      <c r="W22" s="87">
        <f t="shared" si="3"/>
        <v>58427340</v>
      </c>
      <c r="X22" s="87">
        <f t="shared" si="3"/>
        <v>-26485257</v>
      </c>
      <c r="Y22" s="88">
        <f>+IF(W22&lt;&gt;0,(X22/W22)*100,0)</f>
        <v>-45.33024608000296</v>
      </c>
      <c r="Z22" s="89">
        <f t="shared" si="3"/>
        <v>58427345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39701479</v>
      </c>
      <c r="C24" s="74">
        <f>SUM(C22:C23)</f>
        <v>0</v>
      </c>
      <c r="D24" s="75">
        <f aca="true" t="shared" si="4" ref="D24:Z24">SUM(D22:D23)</f>
        <v>58427345</v>
      </c>
      <c r="E24" s="76">
        <f t="shared" si="4"/>
        <v>58427345</v>
      </c>
      <c r="F24" s="76">
        <f t="shared" si="4"/>
        <v>16371154</v>
      </c>
      <c r="G24" s="76">
        <f t="shared" si="4"/>
        <v>-3452526</v>
      </c>
      <c r="H24" s="76">
        <f t="shared" si="4"/>
        <v>-4773598</v>
      </c>
      <c r="I24" s="76">
        <f t="shared" si="4"/>
        <v>8145030</v>
      </c>
      <c r="J24" s="76">
        <f t="shared" si="4"/>
        <v>-1791098</v>
      </c>
      <c r="K24" s="76">
        <f t="shared" si="4"/>
        <v>2394087</v>
      </c>
      <c r="L24" s="76">
        <f t="shared" si="4"/>
        <v>-4506501</v>
      </c>
      <c r="M24" s="76">
        <f t="shared" si="4"/>
        <v>-3903512</v>
      </c>
      <c r="N24" s="76">
        <f t="shared" si="4"/>
        <v>39592845</v>
      </c>
      <c r="O24" s="76">
        <f t="shared" si="4"/>
        <v>-4669198</v>
      </c>
      <c r="P24" s="76">
        <f t="shared" si="4"/>
        <v>5040879</v>
      </c>
      <c r="Q24" s="76">
        <f t="shared" si="4"/>
        <v>39964526</v>
      </c>
      <c r="R24" s="76">
        <f t="shared" si="4"/>
        <v>1327289</v>
      </c>
      <c r="S24" s="76">
        <f t="shared" si="4"/>
        <v>-13591250</v>
      </c>
      <c r="T24" s="76">
        <f t="shared" si="4"/>
        <v>0</v>
      </c>
      <c r="U24" s="76">
        <f t="shared" si="4"/>
        <v>-12263961</v>
      </c>
      <c r="V24" s="76">
        <f t="shared" si="4"/>
        <v>31942083</v>
      </c>
      <c r="W24" s="76">
        <f t="shared" si="4"/>
        <v>58427340</v>
      </c>
      <c r="X24" s="76">
        <f t="shared" si="4"/>
        <v>-26485257</v>
      </c>
      <c r="Y24" s="77">
        <f>+IF(W24&lt;&gt;0,(X24/W24)*100,0)</f>
        <v>-45.33024608000296</v>
      </c>
      <c r="Z24" s="78">
        <f t="shared" si="4"/>
        <v>58427345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62960779</v>
      </c>
      <c r="C27" s="21">
        <v>0</v>
      </c>
      <c r="D27" s="98">
        <v>58417950</v>
      </c>
      <c r="E27" s="99">
        <v>58417950</v>
      </c>
      <c r="F27" s="99">
        <v>492229</v>
      </c>
      <c r="G27" s="99">
        <v>1493987</v>
      </c>
      <c r="H27" s="99">
        <v>1991815</v>
      </c>
      <c r="I27" s="99">
        <v>3978031</v>
      </c>
      <c r="J27" s="99">
        <v>1305535</v>
      </c>
      <c r="K27" s="99">
        <v>393928</v>
      </c>
      <c r="L27" s="99">
        <v>4838957</v>
      </c>
      <c r="M27" s="99">
        <v>6538420</v>
      </c>
      <c r="N27" s="99">
        <v>0</v>
      </c>
      <c r="O27" s="99">
        <v>380571</v>
      </c>
      <c r="P27" s="99">
        <v>4028982</v>
      </c>
      <c r="Q27" s="99">
        <v>4409553</v>
      </c>
      <c r="R27" s="99">
        <v>148010</v>
      </c>
      <c r="S27" s="99">
        <v>1407343</v>
      </c>
      <c r="T27" s="99">
        <v>0</v>
      </c>
      <c r="U27" s="99">
        <v>1555353</v>
      </c>
      <c r="V27" s="99">
        <v>16481357</v>
      </c>
      <c r="W27" s="99">
        <v>58417950</v>
      </c>
      <c r="X27" s="99">
        <v>-41936593</v>
      </c>
      <c r="Y27" s="100">
        <v>-71.79</v>
      </c>
      <c r="Z27" s="101">
        <v>58417950</v>
      </c>
    </row>
    <row r="28" spans="1:26" ht="13.5">
      <c r="A28" s="102" t="s">
        <v>44</v>
      </c>
      <c r="B28" s="18">
        <v>48584974</v>
      </c>
      <c r="C28" s="18">
        <v>0</v>
      </c>
      <c r="D28" s="58">
        <v>56667950</v>
      </c>
      <c r="E28" s="59">
        <v>56667950</v>
      </c>
      <c r="F28" s="59">
        <v>492229</v>
      </c>
      <c r="G28" s="59">
        <v>1485165</v>
      </c>
      <c r="H28" s="59">
        <v>1991815</v>
      </c>
      <c r="I28" s="59">
        <v>3969209</v>
      </c>
      <c r="J28" s="59">
        <v>1305535</v>
      </c>
      <c r="K28" s="59">
        <v>195528</v>
      </c>
      <c r="L28" s="59">
        <v>4361085</v>
      </c>
      <c r="M28" s="59">
        <v>5862148</v>
      </c>
      <c r="N28" s="59">
        <v>0</v>
      </c>
      <c r="O28" s="59">
        <v>374771</v>
      </c>
      <c r="P28" s="59">
        <v>4028982</v>
      </c>
      <c r="Q28" s="59">
        <v>4403753</v>
      </c>
      <c r="R28" s="59">
        <v>148010</v>
      </c>
      <c r="S28" s="59">
        <v>1407343</v>
      </c>
      <c r="T28" s="59">
        <v>0</v>
      </c>
      <c r="U28" s="59">
        <v>1555353</v>
      </c>
      <c r="V28" s="59">
        <v>15790463</v>
      </c>
      <c r="W28" s="59">
        <v>56667950</v>
      </c>
      <c r="X28" s="59">
        <v>-40877487</v>
      </c>
      <c r="Y28" s="60">
        <v>-72.14</v>
      </c>
      <c r="Z28" s="61">
        <v>56667950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14375805</v>
      </c>
      <c r="C31" s="18">
        <v>0</v>
      </c>
      <c r="D31" s="58">
        <v>1750000</v>
      </c>
      <c r="E31" s="59">
        <v>1750000</v>
      </c>
      <c r="F31" s="59">
        <v>0</v>
      </c>
      <c r="G31" s="59">
        <v>8822</v>
      </c>
      <c r="H31" s="59">
        <v>0</v>
      </c>
      <c r="I31" s="59">
        <v>8822</v>
      </c>
      <c r="J31" s="59">
        <v>0</v>
      </c>
      <c r="K31" s="59">
        <v>198400</v>
      </c>
      <c r="L31" s="59">
        <v>477872</v>
      </c>
      <c r="M31" s="59">
        <v>676272</v>
      </c>
      <c r="N31" s="59">
        <v>0</v>
      </c>
      <c r="O31" s="59">
        <v>5800</v>
      </c>
      <c r="P31" s="59">
        <v>0</v>
      </c>
      <c r="Q31" s="59">
        <v>5800</v>
      </c>
      <c r="R31" s="59">
        <v>0</v>
      </c>
      <c r="S31" s="59">
        <v>0</v>
      </c>
      <c r="T31" s="59">
        <v>0</v>
      </c>
      <c r="U31" s="59">
        <v>0</v>
      </c>
      <c r="V31" s="59">
        <v>690894</v>
      </c>
      <c r="W31" s="59">
        <v>1750000</v>
      </c>
      <c r="X31" s="59">
        <v>-1059106</v>
      </c>
      <c r="Y31" s="60">
        <v>-60.52</v>
      </c>
      <c r="Z31" s="61">
        <v>1750000</v>
      </c>
    </row>
    <row r="32" spans="1:26" ht="13.5">
      <c r="A32" s="69" t="s">
        <v>50</v>
      </c>
      <c r="B32" s="21">
        <f>SUM(B28:B31)</f>
        <v>62960779</v>
      </c>
      <c r="C32" s="21">
        <f>SUM(C28:C31)</f>
        <v>0</v>
      </c>
      <c r="D32" s="98">
        <f aca="true" t="shared" si="5" ref="D32:Z32">SUM(D28:D31)</f>
        <v>58417950</v>
      </c>
      <c r="E32" s="99">
        <f t="shared" si="5"/>
        <v>58417950</v>
      </c>
      <c r="F32" s="99">
        <f t="shared" si="5"/>
        <v>492229</v>
      </c>
      <c r="G32" s="99">
        <f t="shared" si="5"/>
        <v>1493987</v>
      </c>
      <c r="H32" s="99">
        <f t="shared" si="5"/>
        <v>1991815</v>
      </c>
      <c r="I32" s="99">
        <f t="shared" si="5"/>
        <v>3978031</v>
      </c>
      <c r="J32" s="99">
        <f t="shared" si="5"/>
        <v>1305535</v>
      </c>
      <c r="K32" s="99">
        <f t="shared" si="5"/>
        <v>393928</v>
      </c>
      <c r="L32" s="99">
        <f t="shared" si="5"/>
        <v>4838957</v>
      </c>
      <c r="M32" s="99">
        <f t="shared" si="5"/>
        <v>6538420</v>
      </c>
      <c r="N32" s="99">
        <f t="shared" si="5"/>
        <v>0</v>
      </c>
      <c r="O32" s="99">
        <f t="shared" si="5"/>
        <v>380571</v>
      </c>
      <c r="P32" s="99">
        <f t="shared" si="5"/>
        <v>4028982</v>
      </c>
      <c r="Q32" s="99">
        <f t="shared" si="5"/>
        <v>4409553</v>
      </c>
      <c r="R32" s="99">
        <f t="shared" si="5"/>
        <v>148010</v>
      </c>
      <c r="S32" s="99">
        <f t="shared" si="5"/>
        <v>1407343</v>
      </c>
      <c r="T32" s="99">
        <f t="shared" si="5"/>
        <v>0</v>
      </c>
      <c r="U32" s="99">
        <f t="shared" si="5"/>
        <v>1555353</v>
      </c>
      <c r="V32" s="99">
        <f t="shared" si="5"/>
        <v>16481357</v>
      </c>
      <c r="W32" s="99">
        <f t="shared" si="5"/>
        <v>58417950</v>
      </c>
      <c r="X32" s="99">
        <f t="shared" si="5"/>
        <v>-41936593</v>
      </c>
      <c r="Y32" s="100">
        <f>+IF(W32&lt;&gt;0,(X32/W32)*100,0)</f>
        <v>-71.78716986816552</v>
      </c>
      <c r="Z32" s="101">
        <f t="shared" si="5"/>
        <v>58417950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90776334</v>
      </c>
      <c r="C35" s="18">
        <v>0</v>
      </c>
      <c r="D35" s="58">
        <v>327763239</v>
      </c>
      <c r="E35" s="59">
        <v>327763239</v>
      </c>
      <c r="F35" s="59">
        <v>0</v>
      </c>
      <c r="G35" s="59">
        <v>134088088</v>
      </c>
      <c r="H35" s="59">
        <v>0</v>
      </c>
      <c r="I35" s="59">
        <v>0</v>
      </c>
      <c r="J35" s="59">
        <v>137253774</v>
      </c>
      <c r="K35" s="59">
        <v>136663526</v>
      </c>
      <c r="L35" s="59">
        <v>152218446</v>
      </c>
      <c r="M35" s="59">
        <v>152218446</v>
      </c>
      <c r="N35" s="59">
        <v>146571756</v>
      </c>
      <c r="O35" s="59">
        <v>147587247</v>
      </c>
      <c r="P35" s="59">
        <v>145458134</v>
      </c>
      <c r="Q35" s="59">
        <v>145458134</v>
      </c>
      <c r="R35" s="59">
        <v>150978120</v>
      </c>
      <c r="S35" s="59">
        <v>170386912</v>
      </c>
      <c r="T35" s="59">
        <v>0</v>
      </c>
      <c r="U35" s="59">
        <v>170386912</v>
      </c>
      <c r="V35" s="59">
        <v>170386912</v>
      </c>
      <c r="W35" s="59">
        <v>327763239</v>
      </c>
      <c r="X35" s="59">
        <v>-157376327</v>
      </c>
      <c r="Y35" s="60">
        <v>-48.02</v>
      </c>
      <c r="Z35" s="61">
        <v>327763239</v>
      </c>
    </row>
    <row r="36" spans="1:26" ht="13.5">
      <c r="A36" s="57" t="s">
        <v>53</v>
      </c>
      <c r="B36" s="18">
        <v>1089830529</v>
      </c>
      <c r="C36" s="18">
        <v>0</v>
      </c>
      <c r="D36" s="58">
        <v>1337583879</v>
      </c>
      <c r="E36" s="59">
        <v>1337583879</v>
      </c>
      <c r="F36" s="59">
        <v>0</v>
      </c>
      <c r="G36" s="59">
        <v>705534826</v>
      </c>
      <c r="H36" s="59">
        <v>0</v>
      </c>
      <c r="I36" s="59">
        <v>0</v>
      </c>
      <c r="J36" s="59">
        <v>1064258025</v>
      </c>
      <c r="K36" s="59">
        <v>1065953241</v>
      </c>
      <c r="L36" s="59">
        <v>1070792198</v>
      </c>
      <c r="M36" s="59">
        <v>1070792198</v>
      </c>
      <c r="N36" s="59">
        <v>1100270123</v>
      </c>
      <c r="O36" s="59">
        <v>1100867318</v>
      </c>
      <c r="P36" s="59">
        <v>1055556299</v>
      </c>
      <c r="Q36" s="59">
        <v>1055556299</v>
      </c>
      <c r="R36" s="59">
        <v>1105054220</v>
      </c>
      <c r="S36" s="59">
        <v>1106461562</v>
      </c>
      <c r="T36" s="59">
        <v>0</v>
      </c>
      <c r="U36" s="59">
        <v>1106461562</v>
      </c>
      <c r="V36" s="59">
        <v>1106461562</v>
      </c>
      <c r="W36" s="59">
        <v>1337583879</v>
      </c>
      <c r="X36" s="59">
        <v>-231122317</v>
      </c>
      <c r="Y36" s="60">
        <v>-17.28</v>
      </c>
      <c r="Z36" s="61">
        <v>1337583879</v>
      </c>
    </row>
    <row r="37" spans="1:26" ht="13.5">
      <c r="A37" s="57" t="s">
        <v>54</v>
      </c>
      <c r="B37" s="18">
        <v>123120855</v>
      </c>
      <c r="C37" s="18">
        <v>0</v>
      </c>
      <c r="D37" s="58">
        <v>46647996</v>
      </c>
      <c r="E37" s="59">
        <v>46647996</v>
      </c>
      <c r="F37" s="59">
        <v>0</v>
      </c>
      <c r="G37" s="59">
        <v>175001183</v>
      </c>
      <c r="H37" s="59">
        <v>0</v>
      </c>
      <c r="I37" s="59">
        <v>0</v>
      </c>
      <c r="J37" s="59">
        <v>175339419</v>
      </c>
      <c r="K37" s="59">
        <v>168313052</v>
      </c>
      <c r="L37" s="59">
        <v>194674356</v>
      </c>
      <c r="M37" s="59">
        <v>194674356</v>
      </c>
      <c r="N37" s="59">
        <v>149881997</v>
      </c>
      <c r="O37" s="59">
        <v>155340475</v>
      </c>
      <c r="P37" s="59">
        <v>156308018</v>
      </c>
      <c r="Q37" s="59">
        <v>156308018</v>
      </c>
      <c r="R37" s="59">
        <v>172541761</v>
      </c>
      <c r="S37" s="59">
        <v>189021300</v>
      </c>
      <c r="T37" s="59">
        <v>0</v>
      </c>
      <c r="U37" s="59">
        <v>189021300</v>
      </c>
      <c r="V37" s="59">
        <v>189021300</v>
      </c>
      <c r="W37" s="59">
        <v>46647996</v>
      </c>
      <c r="X37" s="59">
        <v>142373304</v>
      </c>
      <c r="Y37" s="60">
        <v>305.21</v>
      </c>
      <c r="Z37" s="61">
        <v>46647996</v>
      </c>
    </row>
    <row r="38" spans="1:26" ht="13.5">
      <c r="A38" s="57" t="s">
        <v>55</v>
      </c>
      <c r="B38" s="18">
        <v>34440321</v>
      </c>
      <c r="C38" s="18">
        <v>0</v>
      </c>
      <c r="D38" s="58">
        <v>48786562</v>
      </c>
      <c r="E38" s="59">
        <v>48786562</v>
      </c>
      <c r="F38" s="59">
        <v>0</v>
      </c>
      <c r="G38" s="59">
        <v>49239562</v>
      </c>
      <c r="H38" s="59">
        <v>0</v>
      </c>
      <c r="I38" s="59">
        <v>0</v>
      </c>
      <c r="J38" s="59">
        <v>56227550</v>
      </c>
      <c r="K38" s="59">
        <v>50289122</v>
      </c>
      <c r="L38" s="59">
        <v>50289122</v>
      </c>
      <c r="M38" s="59">
        <v>50289122</v>
      </c>
      <c r="N38" s="59">
        <v>33957122</v>
      </c>
      <c r="O38" s="59">
        <v>33957123</v>
      </c>
      <c r="P38" s="59">
        <v>30985123</v>
      </c>
      <c r="Q38" s="59">
        <v>30985123</v>
      </c>
      <c r="R38" s="59">
        <v>30985123</v>
      </c>
      <c r="S38" s="59">
        <v>30986015</v>
      </c>
      <c r="T38" s="59">
        <v>0</v>
      </c>
      <c r="U38" s="59">
        <v>30986015</v>
      </c>
      <c r="V38" s="59">
        <v>30986015</v>
      </c>
      <c r="W38" s="59">
        <v>48786562</v>
      </c>
      <c r="X38" s="59">
        <v>-17800547</v>
      </c>
      <c r="Y38" s="60">
        <v>-36.49</v>
      </c>
      <c r="Z38" s="61">
        <v>48786562</v>
      </c>
    </row>
    <row r="39" spans="1:26" ht="13.5">
      <c r="A39" s="57" t="s">
        <v>56</v>
      </c>
      <c r="B39" s="18">
        <v>1023045687</v>
      </c>
      <c r="C39" s="18">
        <v>0</v>
      </c>
      <c r="D39" s="58">
        <v>1569912560</v>
      </c>
      <c r="E39" s="59">
        <v>1569912560</v>
      </c>
      <c r="F39" s="59">
        <v>0</v>
      </c>
      <c r="G39" s="59">
        <v>615382169</v>
      </c>
      <c r="H39" s="59">
        <v>0</v>
      </c>
      <c r="I39" s="59">
        <v>0</v>
      </c>
      <c r="J39" s="59">
        <v>969944830</v>
      </c>
      <c r="K39" s="59">
        <v>984014593</v>
      </c>
      <c r="L39" s="59">
        <v>978047166</v>
      </c>
      <c r="M39" s="59">
        <v>978047166</v>
      </c>
      <c r="N39" s="59">
        <v>1063002760</v>
      </c>
      <c r="O39" s="59">
        <v>1059156967</v>
      </c>
      <c r="P39" s="59">
        <v>1013721292</v>
      </c>
      <c r="Q39" s="59">
        <v>1013721292</v>
      </c>
      <c r="R39" s="59">
        <v>1052505456</v>
      </c>
      <c r="S39" s="59">
        <v>1056841159</v>
      </c>
      <c r="T39" s="59">
        <v>0</v>
      </c>
      <c r="U39" s="59">
        <v>1056841159</v>
      </c>
      <c r="V39" s="59">
        <v>1056841159</v>
      </c>
      <c r="W39" s="59">
        <v>1569912560</v>
      </c>
      <c r="X39" s="59">
        <v>-513071401</v>
      </c>
      <c r="Y39" s="60">
        <v>-32.68</v>
      </c>
      <c r="Z39" s="61">
        <v>1569912560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22419540</v>
      </c>
      <c r="C42" s="18">
        <v>0</v>
      </c>
      <c r="D42" s="58">
        <v>50763207</v>
      </c>
      <c r="E42" s="59">
        <v>50763207</v>
      </c>
      <c r="F42" s="59">
        <v>15231312</v>
      </c>
      <c r="G42" s="59">
        <v>-5420327</v>
      </c>
      <c r="H42" s="59">
        <v>-2545000</v>
      </c>
      <c r="I42" s="59">
        <v>7265985</v>
      </c>
      <c r="J42" s="59">
        <v>-8115241</v>
      </c>
      <c r="K42" s="59">
        <v>-5605708</v>
      </c>
      <c r="L42" s="59">
        <v>21353069</v>
      </c>
      <c r="M42" s="59">
        <v>7632120</v>
      </c>
      <c r="N42" s="59">
        <v>-11680929</v>
      </c>
      <c r="O42" s="59">
        <v>-12542945</v>
      </c>
      <c r="P42" s="59">
        <v>20072753</v>
      </c>
      <c r="Q42" s="59">
        <v>-4151121</v>
      </c>
      <c r="R42" s="59">
        <v>-3823831</v>
      </c>
      <c r="S42" s="59">
        <v>-6698430</v>
      </c>
      <c r="T42" s="59">
        <v>0</v>
      </c>
      <c r="U42" s="59">
        <v>-10522261</v>
      </c>
      <c r="V42" s="59">
        <v>224723</v>
      </c>
      <c r="W42" s="59">
        <v>50763207</v>
      </c>
      <c r="X42" s="59">
        <v>-50538484</v>
      </c>
      <c r="Y42" s="60">
        <v>-99.56</v>
      </c>
      <c r="Z42" s="61">
        <v>50763207</v>
      </c>
    </row>
    <row r="43" spans="1:26" ht="13.5">
      <c r="A43" s="57" t="s">
        <v>59</v>
      </c>
      <c r="B43" s="18">
        <v>-28729805</v>
      </c>
      <c r="C43" s="18">
        <v>0</v>
      </c>
      <c r="D43" s="58">
        <v>-58417956</v>
      </c>
      <c r="E43" s="59">
        <v>-58417956</v>
      </c>
      <c r="F43" s="59">
        <v>-15872171</v>
      </c>
      <c r="G43" s="59">
        <v>7835161</v>
      </c>
      <c r="H43" s="59">
        <v>600091</v>
      </c>
      <c r="I43" s="59">
        <v>-7436919</v>
      </c>
      <c r="J43" s="59">
        <v>8045573</v>
      </c>
      <c r="K43" s="59">
        <v>5464980</v>
      </c>
      <c r="L43" s="59">
        <v>-21353253</v>
      </c>
      <c r="M43" s="59">
        <v>-7842700</v>
      </c>
      <c r="N43" s="59">
        <v>10765890</v>
      </c>
      <c r="O43" s="59">
        <v>14466534</v>
      </c>
      <c r="P43" s="59">
        <v>-9646391</v>
      </c>
      <c r="Q43" s="59">
        <v>15586033</v>
      </c>
      <c r="R43" s="59">
        <v>-859683</v>
      </c>
      <c r="S43" s="59">
        <v>1068915</v>
      </c>
      <c r="T43" s="59">
        <v>0</v>
      </c>
      <c r="U43" s="59">
        <v>209232</v>
      </c>
      <c r="V43" s="59">
        <v>515646</v>
      </c>
      <c r="W43" s="59">
        <v>-58417956</v>
      </c>
      <c r="X43" s="59">
        <v>58933602</v>
      </c>
      <c r="Y43" s="60">
        <v>-100.88</v>
      </c>
      <c r="Z43" s="61">
        <v>-58417956</v>
      </c>
    </row>
    <row r="44" spans="1:26" ht="13.5">
      <c r="A44" s="57" t="s">
        <v>60</v>
      </c>
      <c r="B44" s="18">
        <v>1990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9660</v>
      </c>
      <c r="L44" s="59">
        <v>0</v>
      </c>
      <c r="M44" s="59">
        <v>9660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9660</v>
      </c>
      <c r="W44" s="59"/>
      <c r="X44" s="59">
        <v>9660</v>
      </c>
      <c r="Y44" s="60">
        <v>0</v>
      </c>
      <c r="Z44" s="61">
        <v>0</v>
      </c>
    </row>
    <row r="45" spans="1:26" ht="13.5">
      <c r="A45" s="69" t="s">
        <v>61</v>
      </c>
      <c r="B45" s="21">
        <v>889346</v>
      </c>
      <c r="C45" s="21">
        <v>0</v>
      </c>
      <c r="D45" s="98">
        <v>-7649749</v>
      </c>
      <c r="E45" s="99">
        <v>-7649749</v>
      </c>
      <c r="F45" s="99">
        <v>-18679</v>
      </c>
      <c r="G45" s="99">
        <v>2396155</v>
      </c>
      <c r="H45" s="99">
        <v>451246</v>
      </c>
      <c r="I45" s="99">
        <v>451246</v>
      </c>
      <c r="J45" s="99">
        <v>381578</v>
      </c>
      <c r="K45" s="99">
        <v>250510</v>
      </c>
      <c r="L45" s="99">
        <v>250326</v>
      </c>
      <c r="M45" s="99">
        <v>250326</v>
      </c>
      <c r="N45" s="99">
        <v>-664713</v>
      </c>
      <c r="O45" s="99">
        <v>1258876</v>
      </c>
      <c r="P45" s="99">
        <v>11685238</v>
      </c>
      <c r="Q45" s="99">
        <v>-664713</v>
      </c>
      <c r="R45" s="99">
        <v>7001724</v>
      </c>
      <c r="S45" s="99">
        <v>1372209</v>
      </c>
      <c r="T45" s="99">
        <v>0</v>
      </c>
      <c r="U45" s="99">
        <v>1372209</v>
      </c>
      <c r="V45" s="99">
        <v>1372209</v>
      </c>
      <c r="W45" s="99">
        <v>-7649749</v>
      </c>
      <c r="X45" s="99">
        <v>9021958</v>
      </c>
      <c r="Y45" s="100">
        <v>-117.94</v>
      </c>
      <c r="Z45" s="101">
        <v>-7649749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43.33495263700664</v>
      </c>
      <c r="C58" s="5">
        <f>IF(C67=0,0,+(C76/C67)*100)</f>
        <v>0</v>
      </c>
      <c r="D58" s="6">
        <f aca="true" t="shared" si="6" ref="D58:Z58">IF(D67=0,0,+(D76/D67)*100)</f>
        <v>81.34214023784676</v>
      </c>
      <c r="E58" s="7">
        <f t="shared" si="6"/>
        <v>81.34214023784676</v>
      </c>
      <c r="F58" s="7">
        <f t="shared" si="6"/>
        <v>12.758860601841763</v>
      </c>
      <c r="G58" s="7">
        <f t="shared" si="6"/>
        <v>48.536033635002696</v>
      </c>
      <c r="H58" s="7">
        <f t="shared" si="6"/>
        <v>43.75202479967672</v>
      </c>
      <c r="I58" s="7">
        <f t="shared" si="6"/>
        <v>28.488186528140098</v>
      </c>
      <c r="J58" s="7">
        <f t="shared" si="6"/>
        <v>41.92332947415154</v>
      </c>
      <c r="K58" s="7">
        <f t="shared" si="6"/>
        <v>39.52593539592414</v>
      </c>
      <c r="L58" s="7">
        <f t="shared" si="6"/>
        <v>49.79915988986306</v>
      </c>
      <c r="M58" s="7">
        <f t="shared" si="6"/>
        <v>43.54193463486844</v>
      </c>
      <c r="N58" s="7">
        <f t="shared" si="6"/>
        <v>42.35158411483324</v>
      </c>
      <c r="O58" s="7">
        <f t="shared" si="6"/>
        <v>39.31702446883442</v>
      </c>
      <c r="P58" s="7">
        <f t="shared" si="6"/>
        <v>50.54760928560923</v>
      </c>
      <c r="Q58" s="7">
        <f t="shared" si="6"/>
        <v>43.9606837029375</v>
      </c>
      <c r="R58" s="7">
        <f t="shared" si="6"/>
        <v>38.560167425929684</v>
      </c>
      <c r="S58" s="7">
        <f t="shared" si="6"/>
        <v>56.802561212619665</v>
      </c>
      <c r="T58" s="7">
        <f t="shared" si="6"/>
        <v>0</v>
      </c>
      <c r="U58" s="7">
        <f t="shared" si="6"/>
        <v>46.529928807423595</v>
      </c>
      <c r="V58" s="7">
        <f t="shared" si="6"/>
        <v>38.56166461196241</v>
      </c>
      <c r="W58" s="7">
        <f t="shared" si="6"/>
        <v>81.34214146233974</v>
      </c>
      <c r="X58" s="7">
        <f t="shared" si="6"/>
        <v>0</v>
      </c>
      <c r="Y58" s="7">
        <f t="shared" si="6"/>
        <v>0</v>
      </c>
      <c r="Z58" s="8">
        <f t="shared" si="6"/>
        <v>81.34214023784676</v>
      </c>
    </row>
    <row r="59" spans="1:26" ht="13.5">
      <c r="A59" s="36" t="s">
        <v>31</v>
      </c>
      <c r="B59" s="9">
        <f aca="true" t="shared" si="7" ref="B59:Z66">IF(B68=0,0,+(B77/B68)*100)</f>
        <v>49.95590120581744</v>
      </c>
      <c r="C59" s="9">
        <f t="shared" si="7"/>
        <v>0</v>
      </c>
      <c r="D59" s="2">
        <f t="shared" si="7"/>
        <v>80.00002919594016</v>
      </c>
      <c r="E59" s="10">
        <f t="shared" si="7"/>
        <v>80.00002919594016</v>
      </c>
      <c r="F59" s="10">
        <f t="shared" si="7"/>
        <v>3.4214497268462547</v>
      </c>
      <c r="G59" s="10">
        <f t="shared" si="7"/>
        <v>579.7310929795253</v>
      </c>
      <c r="H59" s="10">
        <f t="shared" si="7"/>
        <v>513.8894672092363</v>
      </c>
      <c r="I59" s="10">
        <f t="shared" si="7"/>
        <v>12.323288346364038</v>
      </c>
      <c r="J59" s="10">
        <f t="shared" si="7"/>
        <v>-12224.832725060827</v>
      </c>
      <c r="K59" s="10">
        <f t="shared" si="7"/>
        <v>-1742.1580707621895</v>
      </c>
      <c r="L59" s="10">
        <f t="shared" si="7"/>
        <v>9099.249723582372</v>
      </c>
      <c r="M59" s="10">
        <f t="shared" si="7"/>
        <v>-7864.540839048722</v>
      </c>
      <c r="N59" s="10">
        <f t="shared" si="7"/>
        <v>-1454.9665053963529</v>
      </c>
      <c r="O59" s="10">
        <f t="shared" si="7"/>
        <v>0</v>
      </c>
      <c r="P59" s="10">
        <f t="shared" si="7"/>
        <v>0</v>
      </c>
      <c r="Q59" s="10">
        <f t="shared" si="7"/>
        <v>-4391.98920729438</v>
      </c>
      <c r="R59" s="10">
        <f t="shared" si="7"/>
        <v>-2160.7383905393713</v>
      </c>
      <c r="S59" s="10">
        <f t="shared" si="7"/>
        <v>-1553.2059550095096</v>
      </c>
      <c r="T59" s="10">
        <f t="shared" si="7"/>
        <v>0</v>
      </c>
      <c r="U59" s="10">
        <f t="shared" si="7"/>
        <v>-1815.1430738810886</v>
      </c>
      <c r="V59" s="10">
        <f t="shared" si="7"/>
        <v>58.96384780673311</v>
      </c>
      <c r="W59" s="10">
        <f t="shared" si="7"/>
        <v>80.00004087432218</v>
      </c>
      <c r="X59" s="10">
        <f t="shared" si="7"/>
        <v>0</v>
      </c>
      <c r="Y59" s="10">
        <f t="shared" si="7"/>
        <v>0</v>
      </c>
      <c r="Z59" s="11">
        <f t="shared" si="7"/>
        <v>80.00002919594016</v>
      </c>
    </row>
    <row r="60" spans="1:26" ht="13.5">
      <c r="A60" s="37" t="s">
        <v>32</v>
      </c>
      <c r="B60" s="12">
        <f t="shared" si="7"/>
        <v>30.905716379520882</v>
      </c>
      <c r="C60" s="12">
        <f t="shared" si="7"/>
        <v>0</v>
      </c>
      <c r="D60" s="3">
        <f t="shared" si="7"/>
        <v>79.08601829765644</v>
      </c>
      <c r="E60" s="13">
        <f t="shared" si="7"/>
        <v>79.08601829765644</v>
      </c>
      <c r="F60" s="13">
        <f t="shared" si="7"/>
        <v>29.249092328051308</v>
      </c>
      <c r="G60" s="13">
        <f t="shared" si="7"/>
        <v>50.67112239588726</v>
      </c>
      <c r="H60" s="13">
        <f t="shared" si="7"/>
        <v>47.163238184048325</v>
      </c>
      <c r="I60" s="13">
        <f t="shared" si="7"/>
        <v>42.34865446019325</v>
      </c>
      <c r="J60" s="13">
        <f t="shared" si="7"/>
        <v>41.71177030117719</v>
      </c>
      <c r="K60" s="13">
        <f t="shared" si="7"/>
        <v>39.92892863469396</v>
      </c>
      <c r="L60" s="13">
        <f t="shared" si="7"/>
        <v>47.60307725100961</v>
      </c>
      <c r="M60" s="13">
        <f t="shared" si="7"/>
        <v>42.863154662331695</v>
      </c>
      <c r="N60" s="13">
        <f t="shared" si="7"/>
        <v>42.95423546189376</v>
      </c>
      <c r="O60" s="13">
        <f t="shared" si="7"/>
        <v>39.810360081141326</v>
      </c>
      <c r="P60" s="13">
        <f t="shared" si="7"/>
        <v>54.21763046023902</v>
      </c>
      <c r="Q60" s="13">
        <f t="shared" si="7"/>
        <v>45.44865362613288</v>
      </c>
      <c r="R60" s="13">
        <f t="shared" si="7"/>
        <v>39.84235086626857</v>
      </c>
      <c r="S60" s="13">
        <f t="shared" si="7"/>
        <v>64.79216564222354</v>
      </c>
      <c r="T60" s="13">
        <f t="shared" si="7"/>
        <v>0</v>
      </c>
      <c r="U60" s="13">
        <f t="shared" si="7"/>
        <v>50.376269924460196</v>
      </c>
      <c r="V60" s="13">
        <f t="shared" si="7"/>
        <v>44.583603870914246</v>
      </c>
      <c r="W60" s="13">
        <f t="shared" si="7"/>
        <v>79.08601754748858</v>
      </c>
      <c r="X60" s="13">
        <f t="shared" si="7"/>
        <v>0</v>
      </c>
      <c r="Y60" s="13">
        <f t="shared" si="7"/>
        <v>0</v>
      </c>
      <c r="Z60" s="14">
        <f t="shared" si="7"/>
        <v>79.08601829765644</v>
      </c>
    </row>
    <row r="61" spans="1:26" ht="13.5">
      <c r="A61" s="38" t="s">
        <v>106</v>
      </c>
      <c r="B61" s="12">
        <f t="shared" si="7"/>
        <v>19.08206701768402</v>
      </c>
      <c r="C61" s="12">
        <f t="shared" si="7"/>
        <v>0</v>
      </c>
      <c r="D61" s="3">
        <f t="shared" si="7"/>
        <v>93.83829393788339</v>
      </c>
      <c r="E61" s="13">
        <f t="shared" si="7"/>
        <v>93.83829393788339</v>
      </c>
      <c r="F61" s="13">
        <f t="shared" si="7"/>
        <v>56.370197928080614</v>
      </c>
      <c r="G61" s="13">
        <f t="shared" si="7"/>
        <v>87.89481039192022</v>
      </c>
      <c r="H61" s="13">
        <f t="shared" si="7"/>
        <v>89.90315357076636</v>
      </c>
      <c r="I61" s="13">
        <f t="shared" si="7"/>
        <v>78.33812480679474</v>
      </c>
      <c r="J61" s="13">
        <f t="shared" si="7"/>
        <v>77.10919735684553</v>
      </c>
      <c r="K61" s="13">
        <f t="shared" si="7"/>
        <v>69.33871525483546</v>
      </c>
      <c r="L61" s="13">
        <f t="shared" si="7"/>
        <v>118.03347507613609</v>
      </c>
      <c r="M61" s="13">
        <f t="shared" si="7"/>
        <v>84.13759818254057</v>
      </c>
      <c r="N61" s="13">
        <f t="shared" si="7"/>
        <v>103.48059542607018</v>
      </c>
      <c r="O61" s="13">
        <f t="shared" si="7"/>
        <v>79.02993657229707</v>
      </c>
      <c r="P61" s="13">
        <f t="shared" si="7"/>
        <v>143.841936157296</v>
      </c>
      <c r="Q61" s="13">
        <f t="shared" si="7"/>
        <v>106.03564552818811</v>
      </c>
      <c r="R61" s="13">
        <f t="shared" si="7"/>
        <v>72.4536113316843</v>
      </c>
      <c r="S61" s="13">
        <f t="shared" si="7"/>
        <v>151.25442571004842</v>
      </c>
      <c r="T61" s="13">
        <f t="shared" si="7"/>
        <v>0</v>
      </c>
      <c r="U61" s="13">
        <f t="shared" si="7"/>
        <v>105.22020286166392</v>
      </c>
      <c r="V61" s="13">
        <f t="shared" si="7"/>
        <v>90.41038111192469</v>
      </c>
      <c r="W61" s="13">
        <f t="shared" si="7"/>
        <v>93.83829393788339</v>
      </c>
      <c r="X61" s="13">
        <f t="shared" si="7"/>
        <v>0</v>
      </c>
      <c r="Y61" s="13">
        <f t="shared" si="7"/>
        <v>0</v>
      </c>
      <c r="Z61" s="14">
        <f t="shared" si="7"/>
        <v>93.83829393788339</v>
      </c>
    </row>
    <row r="62" spans="1:26" ht="13.5">
      <c r="A62" s="38" t="s">
        <v>107</v>
      </c>
      <c r="B62" s="12">
        <f t="shared" si="7"/>
        <v>15.790760186197897</v>
      </c>
      <c r="C62" s="12">
        <f t="shared" si="7"/>
        <v>0</v>
      </c>
      <c r="D62" s="3">
        <f t="shared" si="7"/>
        <v>67.36943041889079</v>
      </c>
      <c r="E62" s="13">
        <f t="shared" si="7"/>
        <v>67.36943041889079</v>
      </c>
      <c r="F62" s="13">
        <f t="shared" si="7"/>
        <v>14.835495157238132</v>
      </c>
      <c r="G62" s="13">
        <f t="shared" si="7"/>
        <v>28.511338310643108</v>
      </c>
      <c r="H62" s="13">
        <f t="shared" si="7"/>
        <v>22.995388277298424</v>
      </c>
      <c r="I62" s="13">
        <f t="shared" si="7"/>
        <v>22.085282060091448</v>
      </c>
      <c r="J62" s="13">
        <f t="shared" si="7"/>
        <v>21.061582446697017</v>
      </c>
      <c r="K62" s="13">
        <f t="shared" si="7"/>
        <v>30.90213102796445</v>
      </c>
      <c r="L62" s="13">
        <f t="shared" si="7"/>
        <v>28.49653961815997</v>
      </c>
      <c r="M62" s="13">
        <f t="shared" si="7"/>
        <v>26.4179094884656</v>
      </c>
      <c r="N62" s="13">
        <f t="shared" si="7"/>
        <v>19.773040754121364</v>
      </c>
      <c r="O62" s="13">
        <f t="shared" si="7"/>
        <v>20.368640897462242</v>
      </c>
      <c r="P62" s="13">
        <f t="shared" si="7"/>
        <v>20.121479992045145</v>
      </c>
      <c r="Q62" s="13">
        <f t="shared" si="7"/>
        <v>20.076029762398335</v>
      </c>
      <c r="R62" s="13">
        <f t="shared" si="7"/>
        <v>18.00087838571505</v>
      </c>
      <c r="S62" s="13">
        <f t="shared" si="7"/>
        <v>29.92781897399177</v>
      </c>
      <c r="T62" s="13">
        <f t="shared" si="7"/>
        <v>0</v>
      </c>
      <c r="U62" s="13">
        <f t="shared" si="7"/>
        <v>22.659599074254952</v>
      </c>
      <c r="V62" s="13">
        <f t="shared" si="7"/>
        <v>22.639105327951896</v>
      </c>
      <c r="W62" s="13">
        <f t="shared" si="7"/>
        <v>67.36942842079588</v>
      </c>
      <c r="X62" s="13">
        <f t="shared" si="7"/>
        <v>0</v>
      </c>
      <c r="Y62" s="13">
        <f t="shared" si="7"/>
        <v>0</v>
      </c>
      <c r="Z62" s="14">
        <f t="shared" si="7"/>
        <v>67.36943041889079</v>
      </c>
    </row>
    <row r="63" spans="1:26" ht="13.5">
      <c r="A63" s="38" t="s">
        <v>108</v>
      </c>
      <c r="B63" s="12">
        <f t="shared" si="7"/>
        <v>44.14515134461772</v>
      </c>
      <c r="C63" s="12">
        <f t="shared" si="7"/>
        <v>0</v>
      </c>
      <c r="D63" s="3">
        <f t="shared" si="7"/>
        <v>68.99997242236897</v>
      </c>
      <c r="E63" s="13">
        <f t="shared" si="7"/>
        <v>68.99997242236897</v>
      </c>
      <c r="F63" s="13">
        <f t="shared" si="7"/>
        <v>15.498380068104705</v>
      </c>
      <c r="G63" s="13">
        <f t="shared" si="7"/>
        <v>29.45329866959118</v>
      </c>
      <c r="H63" s="13">
        <f t="shared" si="7"/>
        <v>25.73204499718899</v>
      </c>
      <c r="I63" s="13">
        <f t="shared" si="7"/>
        <v>23.29539090854971</v>
      </c>
      <c r="J63" s="13">
        <f t="shared" si="7"/>
        <v>32.17982640798937</v>
      </c>
      <c r="K63" s="13">
        <f t="shared" si="7"/>
        <v>24.66622696051404</v>
      </c>
      <c r="L63" s="13">
        <f t="shared" si="7"/>
        <v>26.06080619144909</v>
      </c>
      <c r="M63" s="13">
        <f t="shared" si="7"/>
        <v>27.622720948586405</v>
      </c>
      <c r="N63" s="13">
        <f t="shared" si="7"/>
        <v>34.14658173833467</v>
      </c>
      <c r="O63" s="13">
        <f t="shared" si="7"/>
        <v>27.927921864443196</v>
      </c>
      <c r="P63" s="13">
        <f t="shared" si="7"/>
        <v>30.20238495349482</v>
      </c>
      <c r="Q63" s="13">
        <f t="shared" si="7"/>
        <v>30.75964640608856</v>
      </c>
      <c r="R63" s="13">
        <f t="shared" si="7"/>
        <v>43.49904328018223</v>
      </c>
      <c r="S63" s="13">
        <f t="shared" si="7"/>
        <v>36.6965498779533</v>
      </c>
      <c r="T63" s="13">
        <f t="shared" si="7"/>
        <v>0</v>
      </c>
      <c r="U63" s="13">
        <f t="shared" si="7"/>
        <v>40.38529824281708</v>
      </c>
      <c r="V63" s="13">
        <f t="shared" si="7"/>
        <v>29.12790632967622</v>
      </c>
      <c r="W63" s="13">
        <f t="shared" si="7"/>
        <v>68.99997242236897</v>
      </c>
      <c r="X63" s="13">
        <f t="shared" si="7"/>
        <v>0</v>
      </c>
      <c r="Y63" s="13">
        <f t="shared" si="7"/>
        <v>0</v>
      </c>
      <c r="Z63" s="14">
        <f t="shared" si="7"/>
        <v>68.99997242236897</v>
      </c>
    </row>
    <row r="64" spans="1:26" ht="13.5">
      <c r="A64" s="38" t="s">
        <v>109</v>
      </c>
      <c r="B64" s="12">
        <f t="shared" si="7"/>
        <v>40.46913521896576</v>
      </c>
      <c r="C64" s="12">
        <f t="shared" si="7"/>
        <v>0</v>
      </c>
      <c r="D64" s="3">
        <f t="shared" si="7"/>
        <v>69.00002795951463</v>
      </c>
      <c r="E64" s="13">
        <f t="shared" si="7"/>
        <v>69.00002795951463</v>
      </c>
      <c r="F64" s="13">
        <f t="shared" si="7"/>
        <v>14.235735442437484</v>
      </c>
      <c r="G64" s="13">
        <f t="shared" si="7"/>
        <v>24.008570470976906</v>
      </c>
      <c r="H64" s="13">
        <f t="shared" si="7"/>
        <v>24.406647817974246</v>
      </c>
      <c r="I64" s="13">
        <f t="shared" si="7"/>
        <v>20.86135481460422</v>
      </c>
      <c r="J64" s="13">
        <f t="shared" si="7"/>
        <v>25.219432946455633</v>
      </c>
      <c r="K64" s="13">
        <f t="shared" si="7"/>
        <v>22.272343004293756</v>
      </c>
      <c r="L64" s="13">
        <f t="shared" si="7"/>
        <v>22.464829790862687</v>
      </c>
      <c r="M64" s="13">
        <f t="shared" si="7"/>
        <v>23.31291797914553</v>
      </c>
      <c r="N64" s="13">
        <f t="shared" si="7"/>
        <v>27.14364644402763</v>
      </c>
      <c r="O64" s="13">
        <f t="shared" si="7"/>
        <v>21.94395530337616</v>
      </c>
      <c r="P64" s="13">
        <f t="shared" si="7"/>
        <v>25.448446854401418</v>
      </c>
      <c r="Q64" s="13">
        <f t="shared" si="7"/>
        <v>24.853742976051567</v>
      </c>
      <c r="R64" s="13">
        <f t="shared" si="7"/>
        <v>29.255132734934218</v>
      </c>
      <c r="S64" s="13">
        <f t="shared" si="7"/>
        <v>32.90006459472231</v>
      </c>
      <c r="T64" s="13">
        <f t="shared" si="7"/>
        <v>0</v>
      </c>
      <c r="U64" s="13">
        <f t="shared" si="7"/>
        <v>30.933223958481467</v>
      </c>
      <c r="V64" s="13">
        <f t="shared" si="7"/>
        <v>24.20868447677369</v>
      </c>
      <c r="W64" s="13">
        <f t="shared" si="7"/>
        <v>69.00002795951463</v>
      </c>
      <c r="X64" s="13">
        <f t="shared" si="7"/>
        <v>0</v>
      </c>
      <c r="Y64" s="13">
        <f t="shared" si="7"/>
        <v>0</v>
      </c>
      <c r="Z64" s="14">
        <f t="shared" si="7"/>
        <v>69.00002795951463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99.99999271854611</v>
      </c>
      <c r="E66" s="16">
        <f t="shared" si="7"/>
        <v>99.99999271854611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99.99999271854611</v>
      </c>
    </row>
    <row r="67" spans="1:26" ht="13.5" hidden="1">
      <c r="A67" s="40" t="s">
        <v>112</v>
      </c>
      <c r="B67" s="23">
        <v>126595567</v>
      </c>
      <c r="C67" s="23"/>
      <c r="D67" s="24">
        <v>132858486</v>
      </c>
      <c r="E67" s="25">
        <v>132858486</v>
      </c>
      <c r="F67" s="25">
        <v>24726001</v>
      </c>
      <c r="G67" s="25">
        <v>11209513</v>
      </c>
      <c r="H67" s="25">
        <v>10757237</v>
      </c>
      <c r="I67" s="25">
        <v>46692751</v>
      </c>
      <c r="J67" s="25">
        <v>10899547</v>
      </c>
      <c r="K67" s="25">
        <v>10055929</v>
      </c>
      <c r="L67" s="25">
        <v>9273546</v>
      </c>
      <c r="M67" s="25">
        <v>30229022</v>
      </c>
      <c r="N67" s="25">
        <v>10661443</v>
      </c>
      <c r="O67" s="25">
        <v>11196038</v>
      </c>
      <c r="P67" s="25">
        <v>10497448</v>
      </c>
      <c r="Q67" s="25">
        <v>32354929</v>
      </c>
      <c r="R67" s="25">
        <v>10255998</v>
      </c>
      <c r="S67" s="25">
        <v>7956856</v>
      </c>
      <c r="T67" s="25"/>
      <c r="U67" s="25">
        <v>18212854</v>
      </c>
      <c r="V67" s="25">
        <v>127489556</v>
      </c>
      <c r="W67" s="25">
        <v>132858484</v>
      </c>
      <c r="X67" s="25"/>
      <c r="Y67" s="24"/>
      <c r="Z67" s="26">
        <v>132858486</v>
      </c>
    </row>
    <row r="68" spans="1:26" ht="13.5" hidden="1">
      <c r="A68" s="36" t="s">
        <v>31</v>
      </c>
      <c r="B68" s="18">
        <v>12729373</v>
      </c>
      <c r="C68" s="18"/>
      <c r="D68" s="19">
        <v>13700535</v>
      </c>
      <c r="E68" s="20">
        <v>13700535</v>
      </c>
      <c r="F68" s="20">
        <v>13851906</v>
      </c>
      <c r="G68" s="20">
        <v>123909</v>
      </c>
      <c r="H68" s="20">
        <v>105670</v>
      </c>
      <c r="I68" s="20">
        <v>14081485</v>
      </c>
      <c r="J68" s="20">
        <v>-6576</v>
      </c>
      <c r="K68" s="20">
        <v>-39767</v>
      </c>
      <c r="L68" s="20">
        <v>12662</v>
      </c>
      <c r="M68" s="20">
        <v>-33681</v>
      </c>
      <c r="N68" s="20">
        <v>-53740</v>
      </c>
      <c r="O68" s="20"/>
      <c r="P68" s="20"/>
      <c r="Q68" s="20">
        <v>-53740</v>
      </c>
      <c r="R68" s="20">
        <v>-34670</v>
      </c>
      <c r="S68" s="20">
        <v>-45743</v>
      </c>
      <c r="T68" s="20"/>
      <c r="U68" s="20">
        <v>-80413</v>
      </c>
      <c r="V68" s="20">
        <v>13913651</v>
      </c>
      <c r="W68" s="20">
        <v>13700533</v>
      </c>
      <c r="X68" s="20"/>
      <c r="Y68" s="19"/>
      <c r="Z68" s="22">
        <v>13700535</v>
      </c>
    </row>
    <row r="69" spans="1:26" ht="13.5" hidden="1">
      <c r="A69" s="37" t="s">
        <v>32</v>
      </c>
      <c r="B69" s="18">
        <v>94602816</v>
      </c>
      <c r="C69" s="18"/>
      <c r="D69" s="19">
        <v>105424430</v>
      </c>
      <c r="E69" s="20">
        <v>105424430</v>
      </c>
      <c r="F69" s="20">
        <v>9165481</v>
      </c>
      <c r="G69" s="20">
        <v>9319537</v>
      </c>
      <c r="H69" s="20">
        <v>8827812</v>
      </c>
      <c r="I69" s="20">
        <v>27312830</v>
      </c>
      <c r="J69" s="20">
        <v>9027543</v>
      </c>
      <c r="K69" s="20">
        <v>8219344</v>
      </c>
      <c r="L69" s="20">
        <v>7281044</v>
      </c>
      <c r="M69" s="20">
        <v>24527931</v>
      </c>
      <c r="N69" s="20">
        <v>8691555</v>
      </c>
      <c r="O69" s="20">
        <v>9092284</v>
      </c>
      <c r="P69" s="20">
        <v>8318569</v>
      </c>
      <c r="Q69" s="20">
        <v>26102408</v>
      </c>
      <c r="R69" s="20">
        <v>8045715</v>
      </c>
      <c r="S69" s="20">
        <v>5879129</v>
      </c>
      <c r="T69" s="20"/>
      <c r="U69" s="20">
        <v>13924844</v>
      </c>
      <c r="V69" s="20">
        <v>91868013</v>
      </c>
      <c r="W69" s="20">
        <v>105424431</v>
      </c>
      <c r="X69" s="20"/>
      <c r="Y69" s="19"/>
      <c r="Z69" s="22">
        <v>105424430</v>
      </c>
    </row>
    <row r="70" spans="1:26" ht="13.5" hidden="1">
      <c r="A70" s="38" t="s">
        <v>106</v>
      </c>
      <c r="B70" s="18">
        <v>34987064</v>
      </c>
      <c r="C70" s="18"/>
      <c r="D70" s="19">
        <v>45022839</v>
      </c>
      <c r="E70" s="20">
        <v>45022839</v>
      </c>
      <c r="F70" s="20">
        <v>3164988</v>
      </c>
      <c r="G70" s="20">
        <v>3542175</v>
      </c>
      <c r="H70" s="20">
        <v>3084884</v>
      </c>
      <c r="I70" s="20">
        <v>9792047</v>
      </c>
      <c r="J70" s="20">
        <v>2846296</v>
      </c>
      <c r="K70" s="20">
        <v>2527474</v>
      </c>
      <c r="L70" s="20">
        <v>1693678</v>
      </c>
      <c r="M70" s="20">
        <v>7067448</v>
      </c>
      <c r="N70" s="20">
        <v>1965181</v>
      </c>
      <c r="O70" s="20">
        <v>2731141</v>
      </c>
      <c r="P70" s="20">
        <v>2083715</v>
      </c>
      <c r="Q70" s="20">
        <v>6780037</v>
      </c>
      <c r="R70" s="20">
        <v>2232819</v>
      </c>
      <c r="S70" s="20">
        <v>1589293</v>
      </c>
      <c r="T70" s="20"/>
      <c r="U70" s="20">
        <v>3822112</v>
      </c>
      <c r="V70" s="20">
        <v>27461644</v>
      </c>
      <c r="W70" s="20">
        <v>45022839</v>
      </c>
      <c r="X70" s="20"/>
      <c r="Y70" s="19"/>
      <c r="Z70" s="22">
        <v>45022839</v>
      </c>
    </row>
    <row r="71" spans="1:26" ht="13.5" hidden="1">
      <c r="A71" s="38" t="s">
        <v>107</v>
      </c>
      <c r="B71" s="18">
        <v>31943003</v>
      </c>
      <c r="C71" s="18"/>
      <c r="D71" s="19">
        <v>33716831</v>
      </c>
      <c r="E71" s="20">
        <v>33716831</v>
      </c>
      <c r="F71" s="20">
        <v>2629801</v>
      </c>
      <c r="G71" s="20">
        <v>2597521</v>
      </c>
      <c r="H71" s="20">
        <v>2608136</v>
      </c>
      <c r="I71" s="20">
        <v>7835458</v>
      </c>
      <c r="J71" s="20">
        <v>2981775</v>
      </c>
      <c r="K71" s="20">
        <v>2493773</v>
      </c>
      <c r="L71" s="20">
        <v>2303792</v>
      </c>
      <c r="M71" s="20">
        <v>7779340</v>
      </c>
      <c r="N71" s="20">
        <v>3541605</v>
      </c>
      <c r="O71" s="20">
        <v>3187655</v>
      </c>
      <c r="P71" s="20">
        <v>3087422</v>
      </c>
      <c r="Q71" s="20">
        <v>9816682</v>
      </c>
      <c r="R71" s="20">
        <v>3085205</v>
      </c>
      <c r="S71" s="20">
        <v>1977528</v>
      </c>
      <c r="T71" s="20"/>
      <c r="U71" s="20">
        <v>5062733</v>
      </c>
      <c r="V71" s="20">
        <v>30494213</v>
      </c>
      <c r="W71" s="20">
        <v>33716832</v>
      </c>
      <c r="X71" s="20"/>
      <c r="Y71" s="19"/>
      <c r="Z71" s="22">
        <v>33716831</v>
      </c>
    </row>
    <row r="72" spans="1:26" ht="13.5" hidden="1">
      <c r="A72" s="38" t="s">
        <v>108</v>
      </c>
      <c r="B72" s="18">
        <v>17263085</v>
      </c>
      <c r="C72" s="18"/>
      <c r="D72" s="19">
        <v>15954960</v>
      </c>
      <c r="E72" s="20">
        <v>15954960</v>
      </c>
      <c r="F72" s="20">
        <v>2116447</v>
      </c>
      <c r="G72" s="20">
        <v>1926701</v>
      </c>
      <c r="H72" s="20">
        <v>1903230</v>
      </c>
      <c r="I72" s="20">
        <v>5946378</v>
      </c>
      <c r="J72" s="20">
        <v>1952394</v>
      </c>
      <c r="K72" s="20">
        <v>1940690</v>
      </c>
      <c r="L72" s="20">
        <v>2022919</v>
      </c>
      <c r="M72" s="20">
        <v>5916003</v>
      </c>
      <c r="N72" s="20">
        <v>1928685</v>
      </c>
      <c r="O72" s="20">
        <v>1931515</v>
      </c>
      <c r="P72" s="20">
        <v>1907207</v>
      </c>
      <c r="Q72" s="20">
        <v>5767407</v>
      </c>
      <c r="R72" s="20">
        <v>1646250</v>
      </c>
      <c r="S72" s="20">
        <v>1389632</v>
      </c>
      <c r="T72" s="20"/>
      <c r="U72" s="20">
        <v>3035882</v>
      </c>
      <c r="V72" s="20">
        <v>20665670</v>
      </c>
      <c r="W72" s="20">
        <v>15954960</v>
      </c>
      <c r="X72" s="20"/>
      <c r="Y72" s="19"/>
      <c r="Z72" s="22">
        <v>15954960</v>
      </c>
    </row>
    <row r="73" spans="1:26" ht="13.5" hidden="1">
      <c r="A73" s="38" t="s">
        <v>109</v>
      </c>
      <c r="B73" s="18">
        <v>10409664</v>
      </c>
      <c r="C73" s="18"/>
      <c r="D73" s="19">
        <v>10729800</v>
      </c>
      <c r="E73" s="20">
        <v>10729800</v>
      </c>
      <c r="F73" s="20">
        <v>1254245</v>
      </c>
      <c r="G73" s="20">
        <v>1253140</v>
      </c>
      <c r="H73" s="20">
        <v>1231562</v>
      </c>
      <c r="I73" s="20">
        <v>3738947</v>
      </c>
      <c r="J73" s="20">
        <v>1247078</v>
      </c>
      <c r="K73" s="20">
        <v>1257407</v>
      </c>
      <c r="L73" s="20">
        <v>1260655</v>
      </c>
      <c r="M73" s="20">
        <v>3765140</v>
      </c>
      <c r="N73" s="20">
        <v>1256084</v>
      </c>
      <c r="O73" s="20">
        <v>1241973</v>
      </c>
      <c r="P73" s="20">
        <v>1240225</v>
      </c>
      <c r="Q73" s="20">
        <v>3738282</v>
      </c>
      <c r="R73" s="20">
        <v>1081441</v>
      </c>
      <c r="S73" s="20">
        <v>922676</v>
      </c>
      <c r="T73" s="20"/>
      <c r="U73" s="20">
        <v>2004117</v>
      </c>
      <c r="V73" s="20">
        <v>13246486</v>
      </c>
      <c r="W73" s="20">
        <v>10729800</v>
      </c>
      <c r="X73" s="20"/>
      <c r="Y73" s="19"/>
      <c r="Z73" s="22">
        <v>10729800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19263378</v>
      </c>
      <c r="C75" s="27"/>
      <c r="D75" s="28">
        <v>13733521</v>
      </c>
      <c r="E75" s="29">
        <v>13733521</v>
      </c>
      <c r="F75" s="29">
        <v>1708614</v>
      </c>
      <c r="G75" s="29">
        <v>1766067</v>
      </c>
      <c r="H75" s="29">
        <v>1823755</v>
      </c>
      <c r="I75" s="29">
        <v>5298436</v>
      </c>
      <c r="J75" s="29">
        <v>1878580</v>
      </c>
      <c r="K75" s="29">
        <v>1876352</v>
      </c>
      <c r="L75" s="29">
        <v>1979840</v>
      </c>
      <c r="M75" s="29">
        <v>5734772</v>
      </c>
      <c r="N75" s="29">
        <v>2023628</v>
      </c>
      <c r="O75" s="29">
        <v>2103754</v>
      </c>
      <c r="P75" s="29">
        <v>2178879</v>
      </c>
      <c r="Q75" s="29">
        <v>6306261</v>
      </c>
      <c r="R75" s="29">
        <v>2244953</v>
      </c>
      <c r="S75" s="29">
        <v>2123470</v>
      </c>
      <c r="T75" s="29"/>
      <c r="U75" s="29">
        <v>4368423</v>
      </c>
      <c r="V75" s="29">
        <v>21707892</v>
      </c>
      <c r="W75" s="29">
        <v>13733520</v>
      </c>
      <c r="X75" s="29"/>
      <c r="Y75" s="28"/>
      <c r="Z75" s="30">
        <v>13733521</v>
      </c>
    </row>
    <row r="76" spans="1:26" ht="13.5" hidden="1">
      <c r="A76" s="41" t="s">
        <v>113</v>
      </c>
      <c r="B76" s="31">
        <v>54860129</v>
      </c>
      <c r="C76" s="31"/>
      <c r="D76" s="32">
        <v>108069936</v>
      </c>
      <c r="E76" s="33">
        <v>108069936</v>
      </c>
      <c r="F76" s="33">
        <v>3154756</v>
      </c>
      <c r="G76" s="33">
        <v>5440653</v>
      </c>
      <c r="H76" s="33">
        <v>4706509</v>
      </c>
      <c r="I76" s="33">
        <v>13301918</v>
      </c>
      <c r="J76" s="33">
        <v>4569453</v>
      </c>
      <c r="K76" s="33">
        <v>3974700</v>
      </c>
      <c r="L76" s="33">
        <v>4618148</v>
      </c>
      <c r="M76" s="33">
        <v>13162301</v>
      </c>
      <c r="N76" s="33">
        <v>4515290</v>
      </c>
      <c r="O76" s="33">
        <v>4401949</v>
      </c>
      <c r="P76" s="33">
        <v>5306209</v>
      </c>
      <c r="Q76" s="33">
        <v>14223448</v>
      </c>
      <c r="R76" s="33">
        <v>3954730</v>
      </c>
      <c r="S76" s="33">
        <v>4519698</v>
      </c>
      <c r="T76" s="33"/>
      <c r="U76" s="33">
        <v>8474428</v>
      </c>
      <c r="V76" s="33">
        <v>49162095</v>
      </c>
      <c r="W76" s="33">
        <v>108069936</v>
      </c>
      <c r="X76" s="33"/>
      <c r="Y76" s="32"/>
      <c r="Z76" s="34">
        <v>108069936</v>
      </c>
    </row>
    <row r="77" spans="1:26" ht="13.5" hidden="1">
      <c r="A77" s="36" t="s">
        <v>31</v>
      </c>
      <c r="B77" s="18">
        <v>6359073</v>
      </c>
      <c r="C77" s="18"/>
      <c r="D77" s="19">
        <v>10960432</v>
      </c>
      <c r="E77" s="20">
        <v>10960432</v>
      </c>
      <c r="F77" s="20">
        <v>473936</v>
      </c>
      <c r="G77" s="20">
        <v>718339</v>
      </c>
      <c r="H77" s="20">
        <v>543027</v>
      </c>
      <c r="I77" s="20">
        <v>1735302</v>
      </c>
      <c r="J77" s="20">
        <v>803905</v>
      </c>
      <c r="K77" s="20">
        <v>692804</v>
      </c>
      <c r="L77" s="20">
        <v>1152147</v>
      </c>
      <c r="M77" s="20">
        <v>2648856</v>
      </c>
      <c r="N77" s="20">
        <v>781899</v>
      </c>
      <c r="O77" s="20">
        <v>782278</v>
      </c>
      <c r="P77" s="20">
        <v>796078</v>
      </c>
      <c r="Q77" s="20">
        <v>2360255</v>
      </c>
      <c r="R77" s="20">
        <v>749128</v>
      </c>
      <c r="S77" s="20">
        <v>710483</v>
      </c>
      <c r="T77" s="20"/>
      <c r="U77" s="20">
        <v>1459611</v>
      </c>
      <c r="V77" s="20">
        <v>8204024</v>
      </c>
      <c r="W77" s="20">
        <v>10960432</v>
      </c>
      <c r="X77" s="20"/>
      <c r="Y77" s="19"/>
      <c r="Z77" s="22">
        <v>10960432</v>
      </c>
    </row>
    <row r="78" spans="1:26" ht="13.5" hidden="1">
      <c r="A78" s="37" t="s">
        <v>32</v>
      </c>
      <c r="B78" s="18">
        <v>29237678</v>
      </c>
      <c r="C78" s="18"/>
      <c r="D78" s="19">
        <v>83375984</v>
      </c>
      <c r="E78" s="20">
        <v>83375984</v>
      </c>
      <c r="F78" s="20">
        <v>2680820</v>
      </c>
      <c r="G78" s="20">
        <v>4722314</v>
      </c>
      <c r="H78" s="20">
        <v>4163482</v>
      </c>
      <c r="I78" s="20">
        <v>11566616</v>
      </c>
      <c r="J78" s="20">
        <v>3765548</v>
      </c>
      <c r="K78" s="20">
        <v>3281896</v>
      </c>
      <c r="L78" s="20">
        <v>3466001</v>
      </c>
      <c r="M78" s="20">
        <v>10513445</v>
      </c>
      <c r="N78" s="20">
        <v>3733391</v>
      </c>
      <c r="O78" s="20">
        <v>3619671</v>
      </c>
      <c r="P78" s="20">
        <v>4510131</v>
      </c>
      <c r="Q78" s="20">
        <v>11863193</v>
      </c>
      <c r="R78" s="20">
        <v>3205602</v>
      </c>
      <c r="S78" s="20">
        <v>3809215</v>
      </c>
      <c r="T78" s="20"/>
      <c r="U78" s="20">
        <v>7014817</v>
      </c>
      <c r="V78" s="20">
        <v>40958071</v>
      </c>
      <c r="W78" s="20">
        <v>83375984</v>
      </c>
      <c r="X78" s="20"/>
      <c r="Y78" s="19"/>
      <c r="Z78" s="22">
        <v>83375984</v>
      </c>
    </row>
    <row r="79" spans="1:26" ht="13.5" hidden="1">
      <c r="A79" s="38" t="s">
        <v>106</v>
      </c>
      <c r="B79" s="18">
        <v>6676255</v>
      </c>
      <c r="C79" s="18"/>
      <c r="D79" s="19">
        <v>42248664</v>
      </c>
      <c r="E79" s="20">
        <v>42248664</v>
      </c>
      <c r="F79" s="20">
        <v>1784110</v>
      </c>
      <c r="G79" s="20">
        <v>3113388</v>
      </c>
      <c r="H79" s="20">
        <v>2773408</v>
      </c>
      <c r="I79" s="20">
        <v>7670906</v>
      </c>
      <c r="J79" s="20">
        <v>2194756</v>
      </c>
      <c r="K79" s="20">
        <v>1752518</v>
      </c>
      <c r="L79" s="20">
        <v>1999107</v>
      </c>
      <c r="M79" s="20">
        <v>5946381</v>
      </c>
      <c r="N79" s="20">
        <v>2033581</v>
      </c>
      <c r="O79" s="20">
        <v>2158419</v>
      </c>
      <c r="P79" s="20">
        <v>2997256</v>
      </c>
      <c r="Q79" s="20">
        <v>7189256</v>
      </c>
      <c r="R79" s="20">
        <v>1617758</v>
      </c>
      <c r="S79" s="20">
        <v>2403876</v>
      </c>
      <c r="T79" s="20"/>
      <c r="U79" s="20">
        <v>4021634</v>
      </c>
      <c r="V79" s="20">
        <v>24828177</v>
      </c>
      <c r="W79" s="20">
        <v>42248664</v>
      </c>
      <c r="X79" s="20"/>
      <c r="Y79" s="19"/>
      <c r="Z79" s="22">
        <v>42248664</v>
      </c>
    </row>
    <row r="80" spans="1:26" ht="13.5" hidden="1">
      <c r="A80" s="38" t="s">
        <v>107</v>
      </c>
      <c r="B80" s="18">
        <v>5044043</v>
      </c>
      <c r="C80" s="18"/>
      <c r="D80" s="19">
        <v>22714837</v>
      </c>
      <c r="E80" s="20">
        <v>22714837</v>
      </c>
      <c r="F80" s="20">
        <v>390144</v>
      </c>
      <c r="G80" s="20">
        <v>740588</v>
      </c>
      <c r="H80" s="20">
        <v>599751</v>
      </c>
      <c r="I80" s="20">
        <v>1730483</v>
      </c>
      <c r="J80" s="20">
        <v>628009</v>
      </c>
      <c r="K80" s="20">
        <v>770629</v>
      </c>
      <c r="L80" s="20">
        <v>656501</v>
      </c>
      <c r="M80" s="20">
        <v>2055139</v>
      </c>
      <c r="N80" s="20">
        <v>700283</v>
      </c>
      <c r="O80" s="20">
        <v>649282</v>
      </c>
      <c r="P80" s="20">
        <v>621235</v>
      </c>
      <c r="Q80" s="20">
        <v>1970800</v>
      </c>
      <c r="R80" s="20">
        <v>555364</v>
      </c>
      <c r="S80" s="20">
        <v>591831</v>
      </c>
      <c r="T80" s="20"/>
      <c r="U80" s="20">
        <v>1147195</v>
      </c>
      <c r="V80" s="20">
        <v>6903617</v>
      </c>
      <c r="W80" s="20">
        <v>22714837</v>
      </c>
      <c r="X80" s="20"/>
      <c r="Y80" s="19"/>
      <c r="Z80" s="22">
        <v>22714837</v>
      </c>
    </row>
    <row r="81" spans="1:26" ht="13.5" hidden="1">
      <c r="A81" s="38" t="s">
        <v>108</v>
      </c>
      <c r="B81" s="18">
        <v>7620815</v>
      </c>
      <c r="C81" s="18"/>
      <c r="D81" s="19">
        <v>11008918</v>
      </c>
      <c r="E81" s="20">
        <v>11008918</v>
      </c>
      <c r="F81" s="20">
        <v>328015</v>
      </c>
      <c r="G81" s="20">
        <v>567477</v>
      </c>
      <c r="H81" s="20">
        <v>489740</v>
      </c>
      <c r="I81" s="20">
        <v>1385232</v>
      </c>
      <c r="J81" s="20">
        <v>628277</v>
      </c>
      <c r="K81" s="20">
        <v>478695</v>
      </c>
      <c r="L81" s="20">
        <v>527189</v>
      </c>
      <c r="M81" s="20">
        <v>1634161</v>
      </c>
      <c r="N81" s="20">
        <v>658580</v>
      </c>
      <c r="O81" s="20">
        <v>539432</v>
      </c>
      <c r="P81" s="20">
        <v>576022</v>
      </c>
      <c r="Q81" s="20">
        <v>1774034</v>
      </c>
      <c r="R81" s="20">
        <v>716103</v>
      </c>
      <c r="S81" s="20">
        <v>509947</v>
      </c>
      <c r="T81" s="20"/>
      <c r="U81" s="20">
        <v>1226050</v>
      </c>
      <c r="V81" s="20">
        <v>6019477</v>
      </c>
      <c r="W81" s="20">
        <v>11008918</v>
      </c>
      <c r="X81" s="20"/>
      <c r="Y81" s="19"/>
      <c r="Z81" s="22">
        <v>11008918</v>
      </c>
    </row>
    <row r="82" spans="1:26" ht="13.5" hidden="1">
      <c r="A82" s="38" t="s">
        <v>109</v>
      </c>
      <c r="B82" s="18">
        <v>4212701</v>
      </c>
      <c r="C82" s="18"/>
      <c r="D82" s="19">
        <v>7403565</v>
      </c>
      <c r="E82" s="20">
        <v>7403565</v>
      </c>
      <c r="F82" s="20">
        <v>178551</v>
      </c>
      <c r="G82" s="20">
        <v>300861</v>
      </c>
      <c r="H82" s="20">
        <v>300583</v>
      </c>
      <c r="I82" s="20">
        <v>779995</v>
      </c>
      <c r="J82" s="20">
        <v>314506</v>
      </c>
      <c r="K82" s="20">
        <v>280054</v>
      </c>
      <c r="L82" s="20">
        <v>283204</v>
      </c>
      <c r="M82" s="20">
        <v>877764</v>
      </c>
      <c r="N82" s="20">
        <v>340947</v>
      </c>
      <c r="O82" s="20">
        <v>272538</v>
      </c>
      <c r="P82" s="20">
        <v>315618</v>
      </c>
      <c r="Q82" s="20">
        <v>929103</v>
      </c>
      <c r="R82" s="20">
        <v>316377</v>
      </c>
      <c r="S82" s="20">
        <v>303561</v>
      </c>
      <c r="T82" s="20"/>
      <c r="U82" s="20">
        <v>619938</v>
      </c>
      <c r="V82" s="20">
        <v>3206800</v>
      </c>
      <c r="W82" s="20">
        <v>7403565</v>
      </c>
      <c r="X82" s="20"/>
      <c r="Y82" s="19"/>
      <c r="Z82" s="22">
        <v>7403565</v>
      </c>
    </row>
    <row r="83" spans="1:26" ht="13.5" hidden="1">
      <c r="A83" s="38" t="s">
        <v>110</v>
      </c>
      <c r="B83" s="18">
        <v>5683864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19263378</v>
      </c>
      <c r="C84" s="27"/>
      <c r="D84" s="28">
        <v>13733520</v>
      </c>
      <c r="E84" s="29">
        <v>13733520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13733520</v>
      </c>
      <c r="X84" s="29"/>
      <c r="Y84" s="28"/>
      <c r="Z84" s="30">
        <v>13733520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1172745</v>
      </c>
      <c r="C7" s="18">
        <v>0</v>
      </c>
      <c r="D7" s="58">
        <v>1215474</v>
      </c>
      <c r="E7" s="59">
        <v>1215474</v>
      </c>
      <c r="F7" s="59">
        <v>43701</v>
      </c>
      <c r="G7" s="59">
        <v>245184</v>
      </c>
      <c r="H7" s="59">
        <v>133949</v>
      </c>
      <c r="I7" s="59">
        <v>422834</v>
      </c>
      <c r="J7" s="59">
        <v>116896</v>
      </c>
      <c r="K7" s="59">
        <v>41697</v>
      </c>
      <c r="L7" s="59">
        <v>88028</v>
      </c>
      <c r="M7" s="59">
        <v>246621</v>
      </c>
      <c r="N7" s="59">
        <v>56233</v>
      </c>
      <c r="O7" s="59">
        <v>112737</v>
      </c>
      <c r="P7" s="59">
        <v>68851</v>
      </c>
      <c r="Q7" s="59">
        <v>237821</v>
      </c>
      <c r="R7" s="59">
        <v>79790</v>
      </c>
      <c r="S7" s="59">
        <v>93845</v>
      </c>
      <c r="T7" s="59">
        <v>50922</v>
      </c>
      <c r="U7" s="59">
        <v>224557</v>
      </c>
      <c r="V7" s="59">
        <v>1131833</v>
      </c>
      <c r="W7" s="59">
        <v>1215474</v>
      </c>
      <c r="X7" s="59">
        <v>-83641</v>
      </c>
      <c r="Y7" s="60">
        <v>-6.88</v>
      </c>
      <c r="Z7" s="61">
        <v>1215474</v>
      </c>
    </row>
    <row r="8" spans="1:26" ht="13.5">
      <c r="A8" s="57" t="s">
        <v>34</v>
      </c>
      <c r="B8" s="18">
        <v>102798196</v>
      </c>
      <c r="C8" s="18">
        <v>0</v>
      </c>
      <c r="D8" s="58">
        <v>102401000</v>
      </c>
      <c r="E8" s="59">
        <v>102401000</v>
      </c>
      <c r="F8" s="59">
        <v>40718000</v>
      </c>
      <c r="G8" s="59">
        <v>1546269</v>
      </c>
      <c r="H8" s="59">
        <v>1100000</v>
      </c>
      <c r="I8" s="59">
        <v>43364269</v>
      </c>
      <c r="J8" s="59">
        <v>24086</v>
      </c>
      <c r="K8" s="59">
        <v>504000</v>
      </c>
      <c r="L8" s="59">
        <v>34302350</v>
      </c>
      <c r="M8" s="59">
        <v>34830436</v>
      </c>
      <c r="N8" s="59">
        <v>28041</v>
      </c>
      <c r="O8" s="59">
        <v>336000</v>
      </c>
      <c r="P8" s="59">
        <v>24431000</v>
      </c>
      <c r="Q8" s="59">
        <v>24795041</v>
      </c>
      <c r="R8" s="59">
        <v>36881</v>
      </c>
      <c r="S8" s="59">
        <v>0</v>
      </c>
      <c r="T8" s="59">
        <v>0</v>
      </c>
      <c r="U8" s="59">
        <v>36881</v>
      </c>
      <c r="V8" s="59">
        <v>103026627</v>
      </c>
      <c r="W8" s="59">
        <v>102401000</v>
      </c>
      <c r="X8" s="59">
        <v>625627</v>
      </c>
      <c r="Y8" s="60">
        <v>0.61</v>
      </c>
      <c r="Z8" s="61">
        <v>102401000</v>
      </c>
    </row>
    <row r="9" spans="1:26" ht="13.5">
      <c r="A9" s="57" t="s">
        <v>35</v>
      </c>
      <c r="B9" s="18">
        <v>234006</v>
      </c>
      <c r="C9" s="18">
        <v>0</v>
      </c>
      <c r="D9" s="58">
        <v>3499692</v>
      </c>
      <c r="E9" s="59">
        <v>3499692</v>
      </c>
      <c r="F9" s="59">
        <v>60</v>
      </c>
      <c r="G9" s="59">
        <v>5060</v>
      </c>
      <c r="H9" s="59">
        <v>11960</v>
      </c>
      <c r="I9" s="59">
        <v>17080</v>
      </c>
      <c r="J9" s="59">
        <v>303</v>
      </c>
      <c r="K9" s="59">
        <v>0</v>
      </c>
      <c r="L9" s="59">
        <v>820</v>
      </c>
      <c r="M9" s="59">
        <v>1123</v>
      </c>
      <c r="N9" s="59">
        <v>11500</v>
      </c>
      <c r="O9" s="59">
        <v>44248</v>
      </c>
      <c r="P9" s="59">
        <v>9298</v>
      </c>
      <c r="Q9" s="59">
        <v>65046</v>
      </c>
      <c r="R9" s="59">
        <v>180</v>
      </c>
      <c r="S9" s="59">
        <v>0</v>
      </c>
      <c r="T9" s="59">
        <v>17646</v>
      </c>
      <c r="U9" s="59">
        <v>17826</v>
      </c>
      <c r="V9" s="59">
        <v>101075</v>
      </c>
      <c r="W9" s="59">
        <v>3499692</v>
      </c>
      <c r="X9" s="59">
        <v>-3398617</v>
      </c>
      <c r="Y9" s="60">
        <v>-97.11</v>
      </c>
      <c r="Z9" s="61">
        <v>3499692</v>
      </c>
    </row>
    <row r="10" spans="1:26" ht="25.5">
      <c r="A10" s="62" t="s">
        <v>98</v>
      </c>
      <c r="B10" s="63">
        <f>SUM(B5:B9)</f>
        <v>104204947</v>
      </c>
      <c r="C10" s="63">
        <f>SUM(C5:C9)</f>
        <v>0</v>
      </c>
      <c r="D10" s="64">
        <f aca="true" t="shared" si="0" ref="D10:Z10">SUM(D5:D9)</f>
        <v>107116166</v>
      </c>
      <c r="E10" s="65">
        <f t="shared" si="0"/>
        <v>107116166</v>
      </c>
      <c r="F10" s="65">
        <f t="shared" si="0"/>
        <v>40761761</v>
      </c>
      <c r="G10" s="65">
        <f t="shared" si="0"/>
        <v>1796513</v>
      </c>
      <c r="H10" s="65">
        <f t="shared" si="0"/>
        <v>1245909</v>
      </c>
      <c r="I10" s="65">
        <f t="shared" si="0"/>
        <v>43804183</v>
      </c>
      <c r="J10" s="65">
        <f t="shared" si="0"/>
        <v>141285</v>
      </c>
      <c r="K10" s="65">
        <f t="shared" si="0"/>
        <v>545697</v>
      </c>
      <c r="L10" s="65">
        <f t="shared" si="0"/>
        <v>34391198</v>
      </c>
      <c r="M10" s="65">
        <f t="shared" si="0"/>
        <v>35078180</v>
      </c>
      <c r="N10" s="65">
        <f t="shared" si="0"/>
        <v>95774</v>
      </c>
      <c r="O10" s="65">
        <f t="shared" si="0"/>
        <v>492985</v>
      </c>
      <c r="P10" s="65">
        <f t="shared" si="0"/>
        <v>24509149</v>
      </c>
      <c r="Q10" s="65">
        <f t="shared" si="0"/>
        <v>25097908</v>
      </c>
      <c r="R10" s="65">
        <f t="shared" si="0"/>
        <v>116851</v>
      </c>
      <c r="S10" s="65">
        <f t="shared" si="0"/>
        <v>93845</v>
      </c>
      <c r="T10" s="65">
        <f t="shared" si="0"/>
        <v>68568</v>
      </c>
      <c r="U10" s="65">
        <f t="shared" si="0"/>
        <v>279264</v>
      </c>
      <c r="V10" s="65">
        <f t="shared" si="0"/>
        <v>104259535</v>
      </c>
      <c r="W10" s="65">
        <f t="shared" si="0"/>
        <v>107116166</v>
      </c>
      <c r="X10" s="65">
        <f t="shared" si="0"/>
        <v>-2856631</v>
      </c>
      <c r="Y10" s="66">
        <f>+IF(W10&lt;&gt;0,(X10/W10)*100,0)</f>
        <v>-2.6668532927140056</v>
      </c>
      <c r="Z10" s="67">
        <f t="shared" si="0"/>
        <v>107116166</v>
      </c>
    </row>
    <row r="11" spans="1:26" ht="13.5">
      <c r="A11" s="57" t="s">
        <v>36</v>
      </c>
      <c r="B11" s="18">
        <v>50992539</v>
      </c>
      <c r="C11" s="18">
        <v>0</v>
      </c>
      <c r="D11" s="58">
        <v>53175344</v>
      </c>
      <c r="E11" s="59">
        <v>53175344</v>
      </c>
      <c r="F11" s="59">
        <v>4455342</v>
      </c>
      <c r="G11" s="59">
        <v>4415960</v>
      </c>
      <c r="H11" s="59">
        <v>4589888</v>
      </c>
      <c r="I11" s="59">
        <v>13461190</v>
      </c>
      <c r="J11" s="59">
        <v>4763247</v>
      </c>
      <c r="K11" s="59">
        <v>4979587</v>
      </c>
      <c r="L11" s="59">
        <v>4922343</v>
      </c>
      <c r="M11" s="59">
        <v>14665177</v>
      </c>
      <c r="N11" s="59">
        <v>4613888</v>
      </c>
      <c r="O11" s="59">
        <v>4813159</v>
      </c>
      <c r="P11" s="59">
        <v>4643158</v>
      </c>
      <c r="Q11" s="59">
        <v>14070205</v>
      </c>
      <c r="R11" s="59">
        <v>4741691</v>
      </c>
      <c r="S11" s="59">
        <v>4939157</v>
      </c>
      <c r="T11" s="59">
        <v>4789796</v>
      </c>
      <c r="U11" s="59">
        <v>14470644</v>
      </c>
      <c r="V11" s="59">
        <v>56667216</v>
      </c>
      <c r="W11" s="59">
        <v>53175348</v>
      </c>
      <c r="X11" s="59">
        <v>3491868</v>
      </c>
      <c r="Y11" s="60">
        <v>6.57</v>
      </c>
      <c r="Z11" s="61">
        <v>53175344</v>
      </c>
    </row>
    <row r="12" spans="1:26" ht="13.5">
      <c r="A12" s="57" t="s">
        <v>37</v>
      </c>
      <c r="B12" s="18">
        <v>10545789</v>
      </c>
      <c r="C12" s="18">
        <v>0</v>
      </c>
      <c r="D12" s="58">
        <v>9252044</v>
      </c>
      <c r="E12" s="59">
        <v>9252044</v>
      </c>
      <c r="F12" s="59">
        <v>888147</v>
      </c>
      <c r="G12" s="59">
        <v>617705</v>
      </c>
      <c r="H12" s="59">
        <v>939231</v>
      </c>
      <c r="I12" s="59">
        <v>2445083</v>
      </c>
      <c r="J12" s="59">
        <v>804339</v>
      </c>
      <c r="K12" s="59">
        <v>820654</v>
      </c>
      <c r="L12" s="59">
        <v>851494</v>
      </c>
      <c r="M12" s="59">
        <v>2476487</v>
      </c>
      <c r="N12" s="59">
        <v>786143</v>
      </c>
      <c r="O12" s="59">
        <v>1025765</v>
      </c>
      <c r="P12" s="59">
        <v>849295</v>
      </c>
      <c r="Q12" s="59">
        <v>2661203</v>
      </c>
      <c r="R12" s="59">
        <v>835054</v>
      </c>
      <c r="S12" s="59">
        <v>873200</v>
      </c>
      <c r="T12" s="59">
        <v>812264</v>
      </c>
      <c r="U12" s="59">
        <v>2520518</v>
      </c>
      <c r="V12" s="59">
        <v>10103291</v>
      </c>
      <c r="W12" s="59">
        <v>9252048</v>
      </c>
      <c r="X12" s="59">
        <v>851243</v>
      </c>
      <c r="Y12" s="60">
        <v>9.2</v>
      </c>
      <c r="Z12" s="61">
        <v>9252044</v>
      </c>
    </row>
    <row r="13" spans="1:26" ht="13.5">
      <c r="A13" s="57" t="s">
        <v>99</v>
      </c>
      <c r="B13" s="18">
        <v>3550284</v>
      </c>
      <c r="C13" s="18">
        <v>0</v>
      </c>
      <c r="D13" s="58">
        <v>3272416</v>
      </c>
      <c r="E13" s="59">
        <v>3272416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3272416</v>
      </c>
      <c r="X13" s="59">
        <v>-3272416</v>
      </c>
      <c r="Y13" s="60">
        <v>-100</v>
      </c>
      <c r="Z13" s="61">
        <v>3272416</v>
      </c>
    </row>
    <row r="14" spans="1:26" ht="13.5">
      <c r="A14" s="57" t="s">
        <v>38</v>
      </c>
      <c r="B14" s="18">
        <v>388419</v>
      </c>
      <c r="C14" s="18">
        <v>0</v>
      </c>
      <c r="D14" s="58">
        <v>75040</v>
      </c>
      <c r="E14" s="59">
        <v>75040</v>
      </c>
      <c r="F14" s="59">
        <v>8031</v>
      </c>
      <c r="G14" s="59">
        <v>6177</v>
      </c>
      <c r="H14" s="59">
        <v>5647</v>
      </c>
      <c r="I14" s="59">
        <v>19855</v>
      </c>
      <c r="J14" s="59">
        <v>10348</v>
      </c>
      <c r="K14" s="59">
        <v>10024</v>
      </c>
      <c r="L14" s="59">
        <v>4089</v>
      </c>
      <c r="M14" s="59">
        <v>24461</v>
      </c>
      <c r="N14" s="59">
        <v>11846</v>
      </c>
      <c r="O14" s="59">
        <v>4856</v>
      </c>
      <c r="P14" s="59">
        <v>7377</v>
      </c>
      <c r="Q14" s="59">
        <v>24079</v>
      </c>
      <c r="R14" s="59">
        <v>6938</v>
      </c>
      <c r="S14" s="59">
        <v>5427</v>
      </c>
      <c r="T14" s="59">
        <v>5390</v>
      </c>
      <c r="U14" s="59">
        <v>17755</v>
      </c>
      <c r="V14" s="59">
        <v>86150</v>
      </c>
      <c r="W14" s="59">
        <v>75036</v>
      </c>
      <c r="X14" s="59">
        <v>11114</v>
      </c>
      <c r="Y14" s="60">
        <v>14.81</v>
      </c>
      <c r="Z14" s="61">
        <v>75040</v>
      </c>
    </row>
    <row r="15" spans="1:26" ht="13.5">
      <c r="A15" s="57" t="s">
        <v>39</v>
      </c>
      <c r="B15" s="18">
        <v>2218222</v>
      </c>
      <c r="C15" s="18">
        <v>0</v>
      </c>
      <c r="D15" s="58">
        <v>1625000</v>
      </c>
      <c r="E15" s="59">
        <v>1625000</v>
      </c>
      <c r="F15" s="59">
        <v>114870</v>
      </c>
      <c r="G15" s="59">
        <v>11125</v>
      </c>
      <c r="H15" s="59">
        <v>229236</v>
      </c>
      <c r="I15" s="59">
        <v>355231</v>
      </c>
      <c r="J15" s="59">
        <v>314230</v>
      </c>
      <c r="K15" s="59">
        <v>62563</v>
      </c>
      <c r="L15" s="59">
        <v>264963</v>
      </c>
      <c r="M15" s="59">
        <v>641756</v>
      </c>
      <c r="N15" s="59">
        <v>366905</v>
      </c>
      <c r="O15" s="59">
        <v>155064</v>
      </c>
      <c r="P15" s="59">
        <v>61210</v>
      </c>
      <c r="Q15" s="59">
        <v>583179</v>
      </c>
      <c r="R15" s="59">
        <v>24212</v>
      </c>
      <c r="S15" s="59">
        <v>316732</v>
      </c>
      <c r="T15" s="59">
        <v>4489</v>
      </c>
      <c r="U15" s="59">
        <v>345433</v>
      </c>
      <c r="V15" s="59">
        <v>1925599</v>
      </c>
      <c r="W15" s="59">
        <v>1625000</v>
      </c>
      <c r="X15" s="59">
        <v>300599</v>
      </c>
      <c r="Y15" s="60">
        <v>18.5</v>
      </c>
      <c r="Z15" s="61">
        <v>1625000</v>
      </c>
    </row>
    <row r="16" spans="1:26" ht="13.5">
      <c r="A16" s="68" t="s">
        <v>40</v>
      </c>
      <c r="B16" s="18">
        <v>1610414</v>
      </c>
      <c r="C16" s="18">
        <v>0</v>
      </c>
      <c r="D16" s="58">
        <v>0</v>
      </c>
      <c r="E16" s="59">
        <v>0</v>
      </c>
      <c r="F16" s="59">
        <v>0</v>
      </c>
      <c r="G16" s="59">
        <v>140000</v>
      </c>
      <c r="H16" s="59">
        <v>0</v>
      </c>
      <c r="I16" s="59">
        <v>140000</v>
      </c>
      <c r="J16" s="59">
        <v>294909</v>
      </c>
      <c r="K16" s="59">
        <v>0</v>
      </c>
      <c r="L16" s="59">
        <v>0</v>
      </c>
      <c r="M16" s="59">
        <v>294909</v>
      </c>
      <c r="N16" s="59">
        <v>0</v>
      </c>
      <c r="O16" s="59">
        <v>325439</v>
      </c>
      <c r="P16" s="59">
        <v>0</v>
      </c>
      <c r="Q16" s="59">
        <v>325439</v>
      </c>
      <c r="R16" s="59">
        <v>0</v>
      </c>
      <c r="S16" s="59">
        <v>0</v>
      </c>
      <c r="T16" s="59">
        <v>0</v>
      </c>
      <c r="U16" s="59">
        <v>0</v>
      </c>
      <c r="V16" s="59">
        <v>760348</v>
      </c>
      <c r="W16" s="59"/>
      <c r="X16" s="59">
        <v>760348</v>
      </c>
      <c r="Y16" s="60">
        <v>0</v>
      </c>
      <c r="Z16" s="61">
        <v>0</v>
      </c>
    </row>
    <row r="17" spans="1:26" ht="13.5">
      <c r="A17" s="57" t="s">
        <v>41</v>
      </c>
      <c r="B17" s="18">
        <v>49845427</v>
      </c>
      <c r="C17" s="18">
        <v>0</v>
      </c>
      <c r="D17" s="58">
        <v>37304233</v>
      </c>
      <c r="E17" s="59">
        <v>37304233</v>
      </c>
      <c r="F17" s="59">
        <v>4571956</v>
      </c>
      <c r="G17" s="59">
        <v>3025873</v>
      </c>
      <c r="H17" s="59">
        <v>3132559</v>
      </c>
      <c r="I17" s="59">
        <v>10730388</v>
      </c>
      <c r="J17" s="59">
        <v>4027249</v>
      </c>
      <c r="K17" s="59">
        <v>2090099</v>
      </c>
      <c r="L17" s="59">
        <v>4008486</v>
      </c>
      <c r="M17" s="59">
        <v>10125834</v>
      </c>
      <c r="N17" s="59">
        <v>1762990</v>
      </c>
      <c r="O17" s="59">
        <v>1003564</v>
      </c>
      <c r="P17" s="59">
        <v>6140018</v>
      </c>
      <c r="Q17" s="59">
        <v>8906572</v>
      </c>
      <c r="R17" s="59">
        <v>1476558</v>
      </c>
      <c r="S17" s="59">
        <v>609807</v>
      </c>
      <c r="T17" s="59">
        <v>1476180</v>
      </c>
      <c r="U17" s="59">
        <v>3562545</v>
      </c>
      <c r="V17" s="59">
        <v>33325339</v>
      </c>
      <c r="W17" s="59">
        <v>37304233</v>
      </c>
      <c r="X17" s="59">
        <v>-3978894</v>
      </c>
      <c r="Y17" s="60">
        <v>-10.67</v>
      </c>
      <c r="Z17" s="61">
        <v>37304233</v>
      </c>
    </row>
    <row r="18" spans="1:26" ht="13.5">
      <c r="A18" s="69" t="s">
        <v>42</v>
      </c>
      <c r="B18" s="70">
        <f>SUM(B11:B17)</f>
        <v>119151094</v>
      </c>
      <c r="C18" s="70">
        <f>SUM(C11:C17)</f>
        <v>0</v>
      </c>
      <c r="D18" s="71">
        <f aca="true" t="shared" si="1" ref="D18:Z18">SUM(D11:D17)</f>
        <v>104704077</v>
      </c>
      <c r="E18" s="72">
        <f t="shared" si="1"/>
        <v>104704077</v>
      </c>
      <c r="F18" s="72">
        <f t="shared" si="1"/>
        <v>10038346</v>
      </c>
      <c r="G18" s="72">
        <f t="shared" si="1"/>
        <v>8216840</v>
      </c>
      <c r="H18" s="72">
        <f t="shared" si="1"/>
        <v>8896561</v>
      </c>
      <c r="I18" s="72">
        <f t="shared" si="1"/>
        <v>27151747</v>
      </c>
      <c r="J18" s="72">
        <f t="shared" si="1"/>
        <v>10214322</v>
      </c>
      <c r="K18" s="72">
        <f t="shared" si="1"/>
        <v>7962927</v>
      </c>
      <c r="L18" s="72">
        <f t="shared" si="1"/>
        <v>10051375</v>
      </c>
      <c r="M18" s="72">
        <f t="shared" si="1"/>
        <v>28228624</v>
      </c>
      <c r="N18" s="72">
        <f t="shared" si="1"/>
        <v>7541772</v>
      </c>
      <c r="O18" s="72">
        <f t="shared" si="1"/>
        <v>7327847</v>
      </c>
      <c r="P18" s="72">
        <f t="shared" si="1"/>
        <v>11701058</v>
      </c>
      <c r="Q18" s="72">
        <f t="shared" si="1"/>
        <v>26570677</v>
      </c>
      <c r="R18" s="72">
        <f t="shared" si="1"/>
        <v>7084453</v>
      </c>
      <c r="S18" s="72">
        <f t="shared" si="1"/>
        <v>6744323</v>
      </c>
      <c r="T18" s="72">
        <f t="shared" si="1"/>
        <v>7088119</v>
      </c>
      <c r="U18" s="72">
        <f t="shared" si="1"/>
        <v>20916895</v>
      </c>
      <c r="V18" s="72">
        <f t="shared" si="1"/>
        <v>102867943</v>
      </c>
      <c r="W18" s="72">
        <f t="shared" si="1"/>
        <v>104704081</v>
      </c>
      <c r="X18" s="72">
        <f t="shared" si="1"/>
        <v>-1836138</v>
      </c>
      <c r="Y18" s="66">
        <f>+IF(W18&lt;&gt;0,(X18/W18)*100,0)</f>
        <v>-1.7536451134125326</v>
      </c>
      <c r="Z18" s="73">
        <f t="shared" si="1"/>
        <v>104704077</v>
      </c>
    </row>
    <row r="19" spans="1:26" ht="13.5">
      <c r="A19" s="69" t="s">
        <v>43</v>
      </c>
      <c r="B19" s="74">
        <f>+B10-B18</f>
        <v>-14946147</v>
      </c>
      <c r="C19" s="74">
        <f>+C10-C18</f>
        <v>0</v>
      </c>
      <c r="D19" s="75">
        <f aca="true" t="shared" si="2" ref="D19:Z19">+D10-D18</f>
        <v>2412089</v>
      </c>
      <c r="E19" s="76">
        <f t="shared" si="2"/>
        <v>2412089</v>
      </c>
      <c r="F19" s="76">
        <f t="shared" si="2"/>
        <v>30723415</v>
      </c>
      <c r="G19" s="76">
        <f t="shared" si="2"/>
        <v>-6420327</v>
      </c>
      <c r="H19" s="76">
        <f t="shared" si="2"/>
        <v>-7650652</v>
      </c>
      <c r="I19" s="76">
        <f t="shared" si="2"/>
        <v>16652436</v>
      </c>
      <c r="J19" s="76">
        <f t="shared" si="2"/>
        <v>-10073037</v>
      </c>
      <c r="K19" s="76">
        <f t="shared" si="2"/>
        <v>-7417230</v>
      </c>
      <c r="L19" s="76">
        <f t="shared" si="2"/>
        <v>24339823</v>
      </c>
      <c r="M19" s="76">
        <f t="shared" si="2"/>
        <v>6849556</v>
      </c>
      <c r="N19" s="76">
        <f t="shared" si="2"/>
        <v>-7445998</v>
      </c>
      <c r="O19" s="76">
        <f t="shared" si="2"/>
        <v>-6834862</v>
      </c>
      <c r="P19" s="76">
        <f t="shared" si="2"/>
        <v>12808091</v>
      </c>
      <c r="Q19" s="76">
        <f t="shared" si="2"/>
        <v>-1472769</v>
      </c>
      <c r="R19" s="76">
        <f t="shared" si="2"/>
        <v>-6967602</v>
      </c>
      <c r="S19" s="76">
        <f t="shared" si="2"/>
        <v>-6650478</v>
      </c>
      <c r="T19" s="76">
        <f t="shared" si="2"/>
        <v>-7019551</v>
      </c>
      <c r="U19" s="76">
        <f t="shared" si="2"/>
        <v>-20637631</v>
      </c>
      <c r="V19" s="76">
        <f t="shared" si="2"/>
        <v>1391592</v>
      </c>
      <c r="W19" s="76">
        <f>IF(E10=E18,0,W10-W18)</f>
        <v>2412085</v>
      </c>
      <c r="X19" s="76">
        <f t="shared" si="2"/>
        <v>-1020493</v>
      </c>
      <c r="Y19" s="77">
        <f>+IF(W19&lt;&gt;0,(X19/W19)*100,0)</f>
        <v>-42.30750574710261</v>
      </c>
      <c r="Z19" s="78">
        <f t="shared" si="2"/>
        <v>2412089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-2412088</v>
      </c>
      <c r="X20" s="59">
        <v>2412088</v>
      </c>
      <c r="Y20" s="60">
        <v>-100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-14946147</v>
      </c>
      <c r="C22" s="85">
        <f>SUM(C19:C21)</f>
        <v>0</v>
      </c>
      <c r="D22" s="86">
        <f aca="true" t="shared" si="3" ref="D22:Z22">SUM(D19:D21)</f>
        <v>2412089</v>
      </c>
      <c r="E22" s="87">
        <f t="shared" si="3"/>
        <v>2412089</v>
      </c>
      <c r="F22" s="87">
        <f t="shared" si="3"/>
        <v>30723415</v>
      </c>
      <c r="G22" s="87">
        <f t="shared" si="3"/>
        <v>-6420327</v>
      </c>
      <c r="H22" s="87">
        <f t="shared" si="3"/>
        <v>-7650652</v>
      </c>
      <c r="I22" s="87">
        <f t="shared" si="3"/>
        <v>16652436</v>
      </c>
      <c r="J22" s="87">
        <f t="shared" si="3"/>
        <v>-10073037</v>
      </c>
      <c r="K22" s="87">
        <f t="shared" si="3"/>
        <v>-7417230</v>
      </c>
      <c r="L22" s="87">
        <f t="shared" si="3"/>
        <v>24339823</v>
      </c>
      <c r="M22" s="87">
        <f t="shared" si="3"/>
        <v>6849556</v>
      </c>
      <c r="N22" s="87">
        <f t="shared" si="3"/>
        <v>-7445998</v>
      </c>
      <c r="O22" s="87">
        <f t="shared" si="3"/>
        <v>-6834862</v>
      </c>
      <c r="P22" s="87">
        <f t="shared" si="3"/>
        <v>12808091</v>
      </c>
      <c r="Q22" s="87">
        <f t="shared" si="3"/>
        <v>-1472769</v>
      </c>
      <c r="R22" s="87">
        <f t="shared" si="3"/>
        <v>-6967602</v>
      </c>
      <c r="S22" s="87">
        <f t="shared" si="3"/>
        <v>-6650478</v>
      </c>
      <c r="T22" s="87">
        <f t="shared" si="3"/>
        <v>-7019551</v>
      </c>
      <c r="U22" s="87">
        <f t="shared" si="3"/>
        <v>-20637631</v>
      </c>
      <c r="V22" s="87">
        <f t="shared" si="3"/>
        <v>1391592</v>
      </c>
      <c r="W22" s="87">
        <f t="shared" si="3"/>
        <v>-3</v>
      </c>
      <c r="X22" s="87">
        <f t="shared" si="3"/>
        <v>1391595</v>
      </c>
      <c r="Y22" s="88">
        <f>+IF(W22&lt;&gt;0,(X22/W22)*100,0)</f>
        <v>-46386500</v>
      </c>
      <c r="Z22" s="89">
        <f t="shared" si="3"/>
        <v>2412089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-14946147</v>
      </c>
      <c r="C24" s="74">
        <f>SUM(C22:C23)</f>
        <v>0</v>
      </c>
      <c r="D24" s="75">
        <f aca="true" t="shared" si="4" ref="D24:Z24">SUM(D22:D23)</f>
        <v>2412089</v>
      </c>
      <c r="E24" s="76">
        <f t="shared" si="4"/>
        <v>2412089</v>
      </c>
      <c r="F24" s="76">
        <f t="shared" si="4"/>
        <v>30723415</v>
      </c>
      <c r="G24" s="76">
        <f t="shared" si="4"/>
        <v>-6420327</v>
      </c>
      <c r="H24" s="76">
        <f t="shared" si="4"/>
        <v>-7650652</v>
      </c>
      <c r="I24" s="76">
        <f t="shared" si="4"/>
        <v>16652436</v>
      </c>
      <c r="J24" s="76">
        <f t="shared" si="4"/>
        <v>-10073037</v>
      </c>
      <c r="K24" s="76">
        <f t="shared" si="4"/>
        <v>-7417230</v>
      </c>
      <c r="L24" s="76">
        <f t="shared" si="4"/>
        <v>24339823</v>
      </c>
      <c r="M24" s="76">
        <f t="shared" si="4"/>
        <v>6849556</v>
      </c>
      <c r="N24" s="76">
        <f t="shared" si="4"/>
        <v>-7445998</v>
      </c>
      <c r="O24" s="76">
        <f t="shared" si="4"/>
        <v>-6834862</v>
      </c>
      <c r="P24" s="76">
        <f t="shared" si="4"/>
        <v>12808091</v>
      </c>
      <c r="Q24" s="76">
        <f t="shared" si="4"/>
        <v>-1472769</v>
      </c>
      <c r="R24" s="76">
        <f t="shared" si="4"/>
        <v>-6967602</v>
      </c>
      <c r="S24" s="76">
        <f t="shared" si="4"/>
        <v>-6650478</v>
      </c>
      <c r="T24" s="76">
        <f t="shared" si="4"/>
        <v>-7019551</v>
      </c>
      <c r="U24" s="76">
        <f t="shared" si="4"/>
        <v>-20637631</v>
      </c>
      <c r="V24" s="76">
        <f t="shared" si="4"/>
        <v>1391592</v>
      </c>
      <c r="W24" s="76">
        <f t="shared" si="4"/>
        <v>-3</v>
      </c>
      <c r="X24" s="76">
        <f t="shared" si="4"/>
        <v>1391595</v>
      </c>
      <c r="Y24" s="77">
        <f>+IF(W24&lt;&gt;0,(X24/W24)*100,0)</f>
        <v>-46386500</v>
      </c>
      <c r="Z24" s="78">
        <f t="shared" si="4"/>
        <v>2412089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3467824</v>
      </c>
      <c r="C27" s="21">
        <v>0</v>
      </c>
      <c r="D27" s="98">
        <v>2412088</v>
      </c>
      <c r="E27" s="99">
        <v>2412088</v>
      </c>
      <c r="F27" s="99">
        <v>2000</v>
      </c>
      <c r="G27" s="99">
        <v>3600</v>
      </c>
      <c r="H27" s="99">
        <v>202349</v>
      </c>
      <c r="I27" s="99">
        <v>207949</v>
      </c>
      <c r="J27" s="99">
        <v>1201583</v>
      </c>
      <c r="K27" s="99">
        <v>0</v>
      </c>
      <c r="L27" s="99">
        <v>0</v>
      </c>
      <c r="M27" s="99">
        <v>1201583</v>
      </c>
      <c r="N27" s="99">
        <v>0</v>
      </c>
      <c r="O27" s="99">
        <v>0</v>
      </c>
      <c r="P27" s="99">
        <v>497296</v>
      </c>
      <c r="Q27" s="99">
        <v>497296</v>
      </c>
      <c r="R27" s="99">
        <v>1346577</v>
      </c>
      <c r="S27" s="99">
        <v>0</v>
      </c>
      <c r="T27" s="99">
        <v>550402</v>
      </c>
      <c r="U27" s="99">
        <v>1896979</v>
      </c>
      <c r="V27" s="99">
        <v>3803807</v>
      </c>
      <c r="W27" s="99">
        <v>2412088</v>
      </c>
      <c r="X27" s="99">
        <v>1391719</v>
      </c>
      <c r="Y27" s="100">
        <v>57.7</v>
      </c>
      <c r="Z27" s="101">
        <v>2412088</v>
      </c>
    </row>
    <row r="28" spans="1:26" ht="13.5">
      <c r="A28" s="102" t="s">
        <v>44</v>
      </c>
      <c r="B28" s="18">
        <v>3467824</v>
      </c>
      <c r="C28" s="18">
        <v>0</v>
      </c>
      <c r="D28" s="58">
        <v>2412088</v>
      </c>
      <c r="E28" s="59">
        <v>2412088</v>
      </c>
      <c r="F28" s="59">
        <v>2000</v>
      </c>
      <c r="G28" s="59">
        <v>3600</v>
      </c>
      <c r="H28" s="59">
        <v>202349</v>
      </c>
      <c r="I28" s="59">
        <v>207949</v>
      </c>
      <c r="J28" s="59">
        <v>1201583</v>
      </c>
      <c r="K28" s="59">
        <v>0</v>
      </c>
      <c r="L28" s="59">
        <v>0</v>
      </c>
      <c r="M28" s="59">
        <v>1201583</v>
      </c>
      <c r="N28" s="59">
        <v>0</v>
      </c>
      <c r="O28" s="59">
        <v>0</v>
      </c>
      <c r="P28" s="59">
        <v>497296</v>
      </c>
      <c r="Q28" s="59">
        <v>497296</v>
      </c>
      <c r="R28" s="59">
        <v>1346577</v>
      </c>
      <c r="S28" s="59">
        <v>0</v>
      </c>
      <c r="T28" s="59">
        <v>550402</v>
      </c>
      <c r="U28" s="59">
        <v>1896979</v>
      </c>
      <c r="V28" s="59">
        <v>3803807</v>
      </c>
      <c r="W28" s="59">
        <v>2412088</v>
      </c>
      <c r="X28" s="59">
        <v>1391719</v>
      </c>
      <c r="Y28" s="60">
        <v>57.7</v>
      </c>
      <c r="Z28" s="61">
        <v>2412088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3467824</v>
      </c>
      <c r="C32" s="21">
        <f>SUM(C28:C31)</f>
        <v>0</v>
      </c>
      <c r="D32" s="98">
        <f aca="true" t="shared" si="5" ref="D32:Z32">SUM(D28:D31)</f>
        <v>2412088</v>
      </c>
      <c r="E32" s="99">
        <f t="shared" si="5"/>
        <v>2412088</v>
      </c>
      <c r="F32" s="99">
        <f t="shared" si="5"/>
        <v>2000</v>
      </c>
      <c r="G32" s="99">
        <f t="shared" si="5"/>
        <v>3600</v>
      </c>
      <c r="H32" s="99">
        <f t="shared" si="5"/>
        <v>202349</v>
      </c>
      <c r="I32" s="99">
        <f t="shared" si="5"/>
        <v>207949</v>
      </c>
      <c r="J32" s="99">
        <f t="shared" si="5"/>
        <v>1201583</v>
      </c>
      <c r="K32" s="99">
        <f t="shared" si="5"/>
        <v>0</v>
      </c>
      <c r="L32" s="99">
        <f t="shared" si="5"/>
        <v>0</v>
      </c>
      <c r="M32" s="99">
        <f t="shared" si="5"/>
        <v>1201583</v>
      </c>
      <c r="N32" s="99">
        <f t="shared" si="5"/>
        <v>0</v>
      </c>
      <c r="O32" s="99">
        <f t="shared" si="5"/>
        <v>0</v>
      </c>
      <c r="P32" s="99">
        <f t="shared" si="5"/>
        <v>497296</v>
      </c>
      <c r="Q32" s="99">
        <f t="shared" si="5"/>
        <v>497296</v>
      </c>
      <c r="R32" s="99">
        <f t="shared" si="5"/>
        <v>1346577</v>
      </c>
      <c r="S32" s="99">
        <f t="shared" si="5"/>
        <v>0</v>
      </c>
      <c r="T32" s="99">
        <f t="shared" si="5"/>
        <v>550402</v>
      </c>
      <c r="U32" s="99">
        <f t="shared" si="5"/>
        <v>1896979</v>
      </c>
      <c r="V32" s="99">
        <f t="shared" si="5"/>
        <v>3803807</v>
      </c>
      <c r="W32" s="99">
        <f t="shared" si="5"/>
        <v>2412088</v>
      </c>
      <c r="X32" s="99">
        <f t="shared" si="5"/>
        <v>1391719</v>
      </c>
      <c r="Y32" s="100">
        <f>+IF(W32&lt;&gt;0,(X32/W32)*100,0)</f>
        <v>57.69768764655353</v>
      </c>
      <c r="Z32" s="101">
        <f t="shared" si="5"/>
        <v>2412088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2239547</v>
      </c>
      <c r="C35" s="18">
        <v>0</v>
      </c>
      <c r="D35" s="58">
        <v>8152994</v>
      </c>
      <c r="E35" s="59">
        <v>8152994</v>
      </c>
      <c r="F35" s="59">
        <v>31555597</v>
      </c>
      <c r="G35" s="59">
        <v>25695218</v>
      </c>
      <c r="H35" s="59">
        <v>18293838</v>
      </c>
      <c r="I35" s="59">
        <v>18293838</v>
      </c>
      <c r="J35" s="59">
        <v>6151609</v>
      </c>
      <c r="K35" s="59">
        <v>-9267</v>
      </c>
      <c r="L35" s="59">
        <v>24064185</v>
      </c>
      <c r="M35" s="59">
        <v>24064185</v>
      </c>
      <c r="N35" s="59">
        <v>18529946</v>
      </c>
      <c r="O35" s="59">
        <v>11019744</v>
      </c>
      <c r="P35" s="59">
        <v>21730184</v>
      </c>
      <c r="Q35" s="59">
        <v>21730184</v>
      </c>
      <c r="R35" s="59">
        <v>15513514</v>
      </c>
      <c r="S35" s="59">
        <v>8887236</v>
      </c>
      <c r="T35" s="59">
        <v>3120212</v>
      </c>
      <c r="U35" s="59">
        <v>3120212</v>
      </c>
      <c r="V35" s="59">
        <v>3120212</v>
      </c>
      <c r="W35" s="59">
        <v>8152994</v>
      </c>
      <c r="X35" s="59">
        <v>-5032782</v>
      </c>
      <c r="Y35" s="60">
        <v>-61.73</v>
      </c>
      <c r="Z35" s="61">
        <v>8152994</v>
      </c>
    </row>
    <row r="36" spans="1:26" ht="13.5">
      <c r="A36" s="57" t="s">
        <v>53</v>
      </c>
      <c r="B36" s="18">
        <v>12412715</v>
      </c>
      <c r="C36" s="18">
        <v>0</v>
      </c>
      <c r="D36" s="58">
        <v>20222566</v>
      </c>
      <c r="E36" s="59">
        <v>20222566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20222566</v>
      </c>
      <c r="X36" s="59">
        <v>-20222566</v>
      </c>
      <c r="Y36" s="60">
        <v>-100</v>
      </c>
      <c r="Z36" s="61">
        <v>20222566</v>
      </c>
    </row>
    <row r="37" spans="1:26" ht="13.5">
      <c r="A37" s="57" t="s">
        <v>54</v>
      </c>
      <c r="B37" s="18">
        <v>10798885</v>
      </c>
      <c r="C37" s="18">
        <v>0</v>
      </c>
      <c r="D37" s="58">
        <v>35822433</v>
      </c>
      <c r="E37" s="59">
        <v>35822433</v>
      </c>
      <c r="F37" s="59">
        <v>15973465</v>
      </c>
      <c r="G37" s="59">
        <v>16599508</v>
      </c>
      <c r="H37" s="59">
        <v>16323651</v>
      </c>
      <c r="I37" s="59">
        <v>16323651</v>
      </c>
      <c r="J37" s="59">
        <v>16391649</v>
      </c>
      <c r="K37" s="59">
        <v>16495248</v>
      </c>
      <c r="L37" s="59">
        <v>16268821</v>
      </c>
      <c r="M37" s="59">
        <v>16268821</v>
      </c>
      <c r="N37" s="59">
        <v>9681160</v>
      </c>
      <c r="O37" s="59">
        <v>9765366</v>
      </c>
      <c r="P37" s="59">
        <v>7381182</v>
      </c>
      <c r="Q37" s="59">
        <v>7381182</v>
      </c>
      <c r="R37" s="59">
        <v>8408156</v>
      </c>
      <c r="S37" s="59">
        <v>8330500</v>
      </c>
      <c r="T37" s="59">
        <v>8295469</v>
      </c>
      <c r="U37" s="59">
        <v>8295469</v>
      </c>
      <c r="V37" s="59">
        <v>8295469</v>
      </c>
      <c r="W37" s="59">
        <v>35822433</v>
      </c>
      <c r="X37" s="59">
        <v>-27526964</v>
      </c>
      <c r="Y37" s="60">
        <v>-76.84</v>
      </c>
      <c r="Z37" s="61">
        <v>35822433</v>
      </c>
    </row>
    <row r="38" spans="1:26" ht="13.5">
      <c r="A38" s="57" t="s">
        <v>55</v>
      </c>
      <c r="B38" s="18">
        <v>8994508</v>
      </c>
      <c r="C38" s="18">
        <v>0</v>
      </c>
      <c r="D38" s="58">
        <v>5031415</v>
      </c>
      <c r="E38" s="59">
        <v>5031415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5031415</v>
      </c>
      <c r="X38" s="59">
        <v>-5031415</v>
      </c>
      <c r="Y38" s="60">
        <v>-100</v>
      </c>
      <c r="Z38" s="61">
        <v>5031415</v>
      </c>
    </row>
    <row r="39" spans="1:26" ht="13.5">
      <c r="A39" s="57" t="s">
        <v>56</v>
      </c>
      <c r="B39" s="18">
        <v>-5141131</v>
      </c>
      <c r="C39" s="18">
        <v>0</v>
      </c>
      <c r="D39" s="58">
        <v>-12478288</v>
      </c>
      <c r="E39" s="59">
        <v>-12478288</v>
      </c>
      <c r="F39" s="59">
        <v>15582132</v>
      </c>
      <c r="G39" s="59">
        <v>9095710</v>
      </c>
      <c r="H39" s="59">
        <v>1970187</v>
      </c>
      <c r="I39" s="59">
        <v>1970187</v>
      </c>
      <c r="J39" s="59">
        <v>-10240040</v>
      </c>
      <c r="K39" s="59">
        <v>-16504515</v>
      </c>
      <c r="L39" s="59">
        <v>7795364</v>
      </c>
      <c r="M39" s="59">
        <v>7795364</v>
      </c>
      <c r="N39" s="59">
        <v>8848786</v>
      </c>
      <c r="O39" s="59">
        <v>1254378</v>
      </c>
      <c r="P39" s="59">
        <v>14349002</v>
      </c>
      <c r="Q39" s="59">
        <v>14349002</v>
      </c>
      <c r="R39" s="59">
        <v>7105358</v>
      </c>
      <c r="S39" s="59">
        <v>556736</v>
      </c>
      <c r="T39" s="59">
        <v>-5175257</v>
      </c>
      <c r="U39" s="59">
        <v>-5175257</v>
      </c>
      <c r="V39" s="59">
        <v>-5175257</v>
      </c>
      <c r="W39" s="59">
        <v>-12478288</v>
      </c>
      <c r="X39" s="59">
        <v>7303031</v>
      </c>
      <c r="Y39" s="60">
        <v>-58.53</v>
      </c>
      <c r="Z39" s="61">
        <v>-12478288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-16880607</v>
      </c>
      <c r="C42" s="18">
        <v>0</v>
      </c>
      <c r="D42" s="58">
        <v>2412084</v>
      </c>
      <c r="E42" s="59">
        <v>2412084</v>
      </c>
      <c r="F42" s="59">
        <v>30817728</v>
      </c>
      <c r="G42" s="59">
        <v>-5860379</v>
      </c>
      <c r="H42" s="59">
        <v>-7401380</v>
      </c>
      <c r="I42" s="59">
        <v>17555969</v>
      </c>
      <c r="J42" s="59">
        <v>-12142230</v>
      </c>
      <c r="K42" s="59">
        <v>-6160874</v>
      </c>
      <c r="L42" s="59">
        <v>24073450</v>
      </c>
      <c r="M42" s="59">
        <v>5770346</v>
      </c>
      <c r="N42" s="59">
        <v>-8405000</v>
      </c>
      <c r="O42" s="59">
        <v>-7510201</v>
      </c>
      <c r="P42" s="59">
        <v>10710441</v>
      </c>
      <c r="Q42" s="59">
        <v>-5204760</v>
      </c>
      <c r="R42" s="59">
        <v>-6222085</v>
      </c>
      <c r="S42" s="59">
        <v>-6620866</v>
      </c>
      <c r="T42" s="59">
        <v>-5767024</v>
      </c>
      <c r="U42" s="59">
        <v>-18609975</v>
      </c>
      <c r="V42" s="59">
        <v>-488420</v>
      </c>
      <c r="W42" s="59">
        <v>2412084</v>
      </c>
      <c r="X42" s="59">
        <v>-2900504</v>
      </c>
      <c r="Y42" s="60">
        <v>-120.25</v>
      </c>
      <c r="Z42" s="61">
        <v>2412084</v>
      </c>
    </row>
    <row r="43" spans="1:26" ht="13.5">
      <c r="A43" s="57" t="s">
        <v>59</v>
      </c>
      <c r="B43" s="18">
        <v>12553477</v>
      </c>
      <c r="C43" s="18">
        <v>0</v>
      </c>
      <c r="D43" s="58">
        <v>-2412088</v>
      </c>
      <c r="E43" s="59">
        <v>-2412088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-2412088</v>
      </c>
      <c r="X43" s="59">
        <v>2412088</v>
      </c>
      <c r="Y43" s="60">
        <v>-100</v>
      </c>
      <c r="Z43" s="61">
        <v>-2412088</v>
      </c>
    </row>
    <row r="44" spans="1:26" ht="13.5">
      <c r="A44" s="57" t="s">
        <v>60</v>
      </c>
      <c r="B44" s="18">
        <v>-1451371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737863</v>
      </c>
      <c r="C45" s="21">
        <v>0</v>
      </c>
      <c r="D45" s="98">
        <v>-4</v>
      </c>
      <c r="E45" s="99">
        <v>-4</v>
      </c>
      <c r="F45" s="99">
        <v>31555597</v>
      </c>
      <c r="G45" s="99">
        <v>25695218</v>
      </c>
      <c r="H45" s="99">
        <v>18293838</v>
      </c>
      <c r="I45" s="99">
        <v>18293838</v>
      </c>
      <c r="J45" s="99">
        <v>6151608</v>
      </c>
      <c r="K45" s="99">
        <v>-9266</v>
      </c>
      <c r="L45" s="99">
        <v>24064184</v>
      </c>
      <c r="M45" s="99">
        <v>24064184</v>
      </c>
      <c r="N45" s="99">
        <v>15659184</v>
      </c>
      <c r="O45" s="99">
        <v>8148983</v>
      </c>
      <c r="P45" s="99">
        <v>18859424</v>
      </c>
      <c r="Q45" s="99">
        <v>15659184</v>
      </c>
      <c r="R45" s="99">
        <v>12637339</v>
      </c>
      <c r="S45" s="99">
        <v>6016473</v>
      </c>
      <c r="T45" s="99">
        <v>249449</v>
      </c>
      <c r="U45" s="99">
        <v>249449</v>
      </c>
      <c r="V45" s="99">
        <v>249449</v>
      </c>
      <c r="W45" s="99">
        <v>-4</v>
      </c>
      <c r="X45" s="99">
        <v>249453</v>
      </c>
      <c r="Y45" s="100">
        <v>-6236325</v>
      </c>
      <c r="Z45" s="101">
        <v>-4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2870762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2870762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1173903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7121566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8295469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810476471</v>
      </c>
      <c r="C5" s="18">
        <v>0</v>
      </c>
      <c r="D5" s="58">
        <v>1009751519</v>
      </c>
      <c r="E5" s="59">
        <v>1025471060</v>
      </c>
      <c r="F5" s="59">
        <v>79666050</v>
      </c>
      <c r="G5" s="59">
        <v>121959505</v>
      </c>
      <c r="H5" s="59">
        <v>89896548</v>
      </c>
      <c r="I5" s="59">
        <v>291522103</v>
      </c>
      <c r="J5" s="59">
        <v>78646842</v>
      </c>
      <c r="K5" s="59">
        <v>82094620</v>
      </c>
      <c r="L5" s="59">
        <v>81185142</v>
      </c>
      <c r="M5" s="59">
        <v>241926604</v>
      </c>
      <c r="N5" s="59">
        <v>81920961</v>
      </c>
      <c r="O5" s="59">
        <v>80507212</v>
      </c>
      <c r="P5" s="59">
        <v>70677668</v>
      </c>
      <c r="Q5" s="59">
        <v>233105841</v>
      </c>
      <c r="R5" s="59">
        <v>82004878</v>
      </c>
      <c r="S5" s="59">
        <v>78502764</v>
      </c>
      <c r="T5" s="59">
        <v>66596982</v>
      </c>
      <c r="U5" s="59">
        <v>227104624</v>
      </c>
      <c r="V5" s="59">
        <v>993659172</v>
      </c>
      <c r="W5" s="59">
        <v>1009751520</v>
      </c>
      <c r="X5" s="59">
        <v>-16092348</v>
      </c>
      <c r="Y5" s="60">
        <v>-1.59</v>
      </c>
      <c r="Z5" s="61">
        <v>1025471060</v>
      </c>
    </row>
    <row r="6" spans="1:26" ht="13.5">
      <c r="A6" s="57" t="s">
        <v>32</v>
      </c>
      <c r="B6" s="18">
        <v>2891918204</v>
      </c>
      <c r="C6" s="18">
        <v>0</v>
      </c>
      <c r="D6" s="58">
        <v>3527933244</v>
      </c>
      <c r="E6" s="59">
        <v>3512399150</v>
      </c>
      <c r="F6" s="59">
        <v>328171867</v>
      </c>
      <c r="G6" s="59">
        <v>309655776</v>
      </c>
      <c r="H6" s="59">
        <v>314500558</v>
      </c>
      <c r="I6" s="59">
        <v>952328201</v>
      </c>
      <c r="J6" s="59">
        <v>269684666</v>
      </c>
      <c r="K6" s="59">
        <v>253187150</v>
      </c>
      <c r="L6" s="59">
        <v>232517893</v>
      </c>
      <c r="M6" s="59">
        <v>755389709</v>
      </c>
      <c r="N6" s="59">
        <v>266855873</v>
      </c>
      <c r="O6" s="59">
        <v>278866033</v>
      </c>
      <c r="P6" s="59">
        <v>250299610</v>
      </c>
      <c r="Q6" s="59">
        <v>796021516</v>
      </c>
      <c r="R6" s="59">
        <v>270956549</v>
      </c>
      <c r="S6" s="59">
        <v>265446111</v>
      </c>
      <c r="T6" s="59">
        <v>272484062</v>
      </c>
      <c r="U6" s="59">
        <v>808886722</v>
      </c>
      <c r="V6" s="59">
        <v>3312626148</v>
      </c>
      <c r="W6" s="59">
        <v>3527933245</v>
      </c>
      <c r="X6" s="59">
        <v>-215307097</v>
      </c>
      <c r="Y6" s="60">
        <v>-6.1</v>
      </c>
      <c r="Z6" s="61">
        <v>3512399150</v>
      </c>
    </row>
    <row r="7" spans="1:26" ht="13.5">
      <c r="A7" s="57" t="s">
        <v>33</v>
      </c>
      <c r="B7" s="18">
        <v>45387095</v>
      </c>
      <c r="C7" s="18">
        <v>0</v>
      </c>
      <c r="D7" s="58">
        <v>66123600</v>
      </c>
      <c r="E7" s="59">
        <v>66638383</v>
      </c>
      <c r="F7" s="59">
        <v>2618937</v>
      </c>
      <c r="G7" s="59">
        <v>2266358</v>
      </c>
      <c r="H7" s="59">
        <v>2530130</v>
      </c>
      <c r="I7" s="59">
        <v>7415425</v>
      </c>
      <c r="J7" s="59">
        <v>2104785</v>
      </c>
      <c r="K7" s="59">
        <v>2182075</v>
      </c>
      <c r="L7" s="59">
        <v>1755570</v>
      </c>
      <c r="M7" s="59">
        <v>6042430</v>
      </c>
      <c r="N7" s="59">
        <v>2959511</v>
      </c>
      <c r="O7" s="59">
        <v>1829714</v>
      </c>
      <c r="P7" s="59">
        <v>3077940</v>
      </c>
      <c r="Q7" s="59">
        <v>7867165</v>
      </c>
      <c r="R7" s="59">
        <v>3570282</v>
      </c>
      <c r="S7" s="59">
        <v>3510140</v>
      </c>
      <c r="T7" s="59">
        <v>1633997</v>
      </c>
      <c r="U7" s="59">
        <v>8714419</v>
      </c>
      <c r="V7" s="59">
        <v>30039439</v>
      </c>
      <c r="W7" s="59">
        <v>66123600</v>
      </c>
      <c r="X7" s="59">
        <v>-36084161</v>
      </c>
      <c r="Y7" s="60">
        <v>-54.57</v>
      </c>
      <c r="Z7" s="61">
        <v>66638383</v>
      </c>
    </row>
    <row r="8" spans="1:26" ht="13.5">
      <c r="A8" s="57" t="s">
        <v>34</v>
      </c>
      <c r="B8" s="18">
        <v>920162124</v>
      </c>
      <c r="C8" s="18">
        <v>0</v>
      </c>
      <c r="D8" s="58">
        <v>1212506974</v>
      </c>
      <c r="E8" s="59">
        <v>1203718769</v>
      </c>
      <c r="F8" s="59">
        <v>100898000</v>
      </c>
      <c r="G8" s="59">
        <v>249618000</v>
      </c>
      <c r="H8" s="59">
        <v>0</v>
      </c>
      <c r="I8" s="59">
        <v>350516000</v>
      </c>
      <c r="J8" s="59">
        <v>0</v>
      </c>
      <c r="K8" s="59">
        <v>0</v>
      </c>
      <c r="L8" s="59">
        <v>308365001</v>
      </c>
      <c r="M8" s="59">
        <v>308365001</v>
      </c>
      <c r="N8" s="59">
        <v>-3605000</v>
      </c>
      <c r="O8" s="59">
        <v>552964</v>
      </c>
      <c r="P8" s="59">
        <v>252561001</v>
      </c>
      <c r="Q8" s="59">
        <v>249508965</v>
      </c>
      <c r="R8" s="59">
        <v>284648</v>
      </c>
      <c r="S8" s="59">
        <v>0</v>
      </c>
      <c r="T8" s="59">
        <v>674378</v>
      </c>
      <c r="U8" s="59">
        <v>959026</v>
      </c>
      <c r="V8" s="59">
        <v>909348992</v>
      </c>
      <c r="W8" s="59">
        <v>1212506976</v>
      </c>
      <c r="X8" s="59">
        <v>-303157984</v>
      </c>
      <c r="Y8" s="60">
        <v>-25</v>
      </c>
      <c r="Z8" s="61">
        <v>1203718769</v>
      </c>
    </row>
    <row r="9" spans="1:26" ht="13.5">
      <c r="A9" s="57" t="s">
        <v>35</v>
      </c>
      <c r="B9" s="18">
        <v>251156837</v>
      </c>
      <c r="C9" s="18">
        <v>0</v>
      </c>
      <c r="D9" s="58">
        <v>825311211</v>
      </c>
      <c r="E9" s="59">
        <v>824820428</v>
      </c>
      <c r="F9" s="59">
        <v>43224688</v>
      </c>
      <c r="G9" s="59">
        <v>116688124</v>
      </c>
      <c r="H9" s="59">
        <v>45325037</v>
      </c>
      <c r="I9" s="59">
        <v>205237849</v>
      </c>
      <c r="J9" s="59">
        <v>100086740</v>
      </c>
      <c r="K9" s="59">
        <v>65923110</v>
      </c>
      <c r="L9" s="59">
        <v>-272836815</v>
      </c>
      <c r="M9" s="59">
        <v>-106826965</v>
      </c>
      <c r="N9" s="59">
        <v>55891385</v>
      </c>
      <c r="O9" s="59">
        <v>51815301</v>
      </c>
      <c r="P9" s="59">
        <v>64091017</v>
      </c>
      <c r="Q9" s="59">
        <v>171797703</v>
      </c>
      <c r="R9" s="59">
        <v>76259649</v>
      </c>
      <c r="S9" s="59">
        <v>48935498</v>
      </c>
      <c r="T9" s="59">
        <v>41148864</v>
      </c>
      <c r="U9" s="59">
        <v>166344011</v>
      </c>
      <c r="V9" s="59">
        <v>436552598</v>
      </c>
      <c r="W9" s="59">
        <v>825311196</v>
      </c>
      <c r="X9" s="59">
        <v>-388758598</v>
      </c>
      <c r="Y9" s="60">
        <v>-47.1</v>
      </c>
      <c r="Z9" s="61">
        <v>824820428</v>
      </c>
    </row>
    <row r="10" spans="1:26" ht="25.5">
      <c r="A10" s="62" t="s">
        <v>98</v>
      </c>
      <c r="B10" s="63">
        <f>SUM(B5:B9)</f>
        <v>4919100731</v>
      </c>
      <c r="C10" s="63">
        <f>SUM(C5:C9)</f>
        <v>0</v>
      </c>
      <c r="D10" s="64">
        <f aca="true" t="shared" si="0" ref="D10:Z10">SUM(D5:D9)</f>
        <v>6641626548</v>
      </c>
      <c r="E10" s="65">
        <f t="shared" si="0"/>
        <v>6633047790</v>
      </c>
      <c r="F10" s="65">
        <f t="shared" si="0"/>
        <v>554579542</v>
      </c>
      <c r="G10" s="65">
        <f t="shared" si="0"/>
        <v>800187763</v>
      </c>
      <c r="H10" s="65">
        <f t="shared" si="0"/>
        <v>452252273</v>
      </c>
      <c r="I10" s="65">
        <f t="shared" si="0"/>
        <v>1807019578</v>
      </c>
      <c r="J10" s="65">
        <f t="shared" si="0"/>
        <v>450523033</v>
      </c>
      <c r="K10" s="65">
        <f t="shared" si="0"/>
        <v>403386955</v>
      </c>
      <c r="L10" s="65">
        <f t="shared" si="0"/>
        <v>350986791</v>
      </c>
      <c r="M10" s="65">
        <f t="shared" si="0"/>
        <v>1204896779</v>
      </c>
      <c r="N10" s="65">
        <f t="shared" si="0"/>
        <v>404022730</v>
      </c>
      <c r="O10" s="65">
        <f t="shared" si="0"/>
        <v>413571224</v>
      </c>
      <c r="P10" s="65">
        <f t="shared" si="0"/>
        <v>640707236</v>
      </c>
      <c r="Q10" s="65">
        <f t="shared" si="0"/>
        <v>1458301190</v>
      </c>
      <c r="R10" s="65">
        <f t="shared" si="0"/>
        <v>433076006</v>
      </c>
      <c r="S10" s="65">
        <f t="shared" si="0"/>
        <v>396394513</v>
      </c>
      <c r="T10" s="65">
        <f t="shared" si="0"/>
        <v>382538283</v>
      </c>
      <c r="U10" s="65">
        <f t="shared" si="0"/>
        <v>1212008802</v>
      </c>
      <c r="V10" s="65">
        <f t="shared" si="0"/>
        <v>5682226349</v>
      </c>
      <c r="W10" s="65">
        <f t="shared" si="0"/>
        <v>6641626537</v>
      </c>
      <c r="X10" s="65">
        <f t="shared" si="0"/>
        <v>-959400188</v>
      </c>
      <c r="Y10" s="66">
        <f>+IF(W10&lt;&gt;0,(X10/W10)*100,0)</f>
        <v>-14.445259495625868</v>
      </c>
      <c r="Z10" s="67">
        <f t="shared" si="0"/>
        <v>6633047790</v>
      </c>
    </row>
    <row r="11" spans="1:26" ht="13.5">
      <c r="A11" s="57" t="s">
        <v>36</v>
      </c>
      <c r="B11" s="18">
        <v>1423526306</v>
      </c>
      <c r="C11" s="18">
        <v>0</v>
      </c>
      <c r="D11" s="58">
        <v>1780159964</v>
      </c>
      <c r="E11" s="59">
        <v>1744534444</v>
      </c>
      <c r="F11" s="59">
        <v>112132942</v>
      </c>
      <c r="G11" s="59">
        <v>148418018</v>
      </c>
      <c r="H11" s="59">
        <v>176000534</v>
      </c>
      <c r="I11" s="59">
        <v>436551494</v>
      </c>
      <c r="J11" s="59">
        <v>135797882</v>
      </c>
      <c r="K11" s="59">
        <v>132156877</v>
      </c>
      <c r="L11" s="59">
        <v>132465343</v>
      </c>
      <c r="M11" s="59">
        <v>400420102</v>
      </c>
      <c r="N11" s="59">
        <v>135599956</v>
      </c>
      <c r="O11" s="59">
        <v>127303030</v>
      </c>
      <c r="P11" s="59">
        <v>134160820</v>
      </c>
      <c r="Q11" s="59">
        <v>397063806</v>
      </c>
      <c r="R11" s="59">
        <v>125990459</v>
      </c>
      <c r="S11" s="59">
        <v>127551514</v>
      </c>
      <c r="T11" s="59">
        <v>114068131</v>
      </c>
      <c r="U11" s="59">
        <v>367610104</v>
      </c>
      <c r="V11" s="59">
        <v>1601645506</v>
      </c>
      <c r="W11" s="59">
        <v>1780159968</v>
      </c>
      <c r="X11" s="59">
        <v>-178514462</v>
      </c>
      <c r="Y11" s="60">
        <v>-10.03</v>
      </c>
      <c r="Z11" s="61">
        <v>1744534444</v>
      </c>
    </row>
    <row r="12" spans="1:26" ht="13.5">
      <c r="A12" s="57" t="s">
        <v>37</v>
      </c>
      <c r="B12" s="18">
        <v>52421659</v>
      </c>
      <c r="C12" s="18">
        <v>0</v>
      </c>
      <c r="D12" s="58">
        <v>57580007</v>
      </c>
      <c r="E12" s="59">
        <v>55541553</v>
      </c>
      <c r="F12" s="59">
        <v>3637476</v>
      </c>
      <c r="G12" s="59">
        <v>3906426</v>
      </c>
      <c r="H12" s="59">
        <v>5197464</v>
      </c>
      <c r="I12" s="59">
        <v>12741366</v>
      </c>
      <c r="J12" s="59">
        <v>4736552</v>
      </c>
      <c r="K12" s="59">
        <v>5165661</v>
      </c>
      <c r="L12" s="59">
        <v>4719420</v>
      </c>
      <c r="M12" s="59">
        <v>14621633</v>
      </c>
      <c r="N12" s="59">
        <v>4719420</v>
      </c>
      <c r="O12" s="59">
        <v>5776271</v>
      </c>
      <c r="P12" s="59">
        <v>4841395</v>
      </c>
      <c r="Q12" s="59">
        <v>15337086</v>
      </c>
      <c r="R12" s="59">
        <v>4750862</v>
      </c>
      <c r="S12" s="59">
        <v>4939003</v>
      </c>
      <c r="T12" s="59">
        <v>4930348</v>
      </c>
      <c r="U12" s="59">
        <v>14620213</v>
      </c>
      <c r="V12" s="59">
        <v>57320298</v>
      </c>
      <c r="W12" s="59">
        <v>57580008</v>
      </c>
      <c r="X12" s="59">
        <v>-259710</v>
      </c>
      <c r="Y12" s="60">
        <v>-0.45</v>
      </c>
      <c r="Z12" s="61">
        <v>55541553</v>
      </c>
    </row>
    <row r="13" spans="1:26" ht="13.5">
      <c r="A13" s="57" t="s">
        <v>99</v>
      </c>
      <c r="B13" s="18">
        <v>698919812</v>
      </c>
      <c r="C13" s="18">
        <v>0</v>
      </c>
      <c r="D13" s="58">
        <v>621796556</v>
      </c>
      <c r="E13" s="59">
        <v>621739556</v>
      </c>
      <c r="F13" s="59">
        <v>7054367</v>
      </c>
      <c r="G13" s="59">
        <v>7086985</v>
      </c>
      <c r="H13" s="59">
        <v>138807423</v>
      </c>
      <c r="I13" s="59">
        <v>152948775</v>
      </c>
      <c r="J13" s="59">
        <v>7058807</v>
      </c>
      <c r="K13" s="59">
        <v>94870413</v>
      </c>
      <c r="L13" s="59">
        <v>50966438</v>
      </c>
      <c r="M13" s="59">
        <v>152895658</v>
      </c>
      <c r="N13" s="59">
        <v>50966408</v>
      </c>
      <c r="O13" s="59">
        <v>7054367</v>
      </c>
      <c r="P13" s="59">
        <v>94878444</v>
      </c>
      <c r="Q13" s="59">
        <v>152899219</v>
      </c>
      <c r="R13" s="59">
        <v>7055322</v>
      </c>
      <c r="S13" s="59">
        <v>7055215</v>
      </c>
      <c r="T13" s="59">
        <v>138790953</v>
      </c>
      <c r="U13" s="59">
        <v>152901490</v>
      </c>
      <c r="V13" s="59">
        <v>611645142</v>
      </c>
      <c r="W13" s="59">
        <v>621796560</v>
      </c>
      <c r="X13" s="59">
        <v>-10151418</v>
      </c>
      <c r="Y13" s="60">
        <v>-1.63</v>
      </c>
      <c r="Z13" s="61">
        <v>621739556</v>
      </c>
    </row>
    <row r="14" spans="1:26" ht="13.5">
      <c r="A14" s="57" t="s">
        <v>38</v>
      </c>
      <c r="B14" s="18">
        <v>140680322</v>
      </c>
      <c r="C14" s="18">
        <v>0</v>
      </c>
      <c r="D14" s="58">
        <v>169409577</v>
      </c>
      <c r="E14" s="59">
        <v>163610206</v>
      </c>
      <c r="F14" s="59">
        <v>777531</v>
      </c>
      <c r="G14" s="59">
        <v>10777166</v>
      </c>
      <c r="H14" s="59">
        <v>4401631</v>
      </c>
      <c r="I14" s="59">
        <v>15956328</v>
      </c>
      <c r="J14" s="59">
        <v>1779026</v>
      </c>
      <c r="K14" s="59">
        <v>8473427</v>
      </c>
      <c r="L14" s="59">
        <v>2056213</v>
      </c>
      <c r="M14" s="59">
        <v>12308666</v>
      </c>
      <c r="N14" s="59">
        <v>37073042</v>
      </c>
      <c r="O14" s="59">
        <v>-1310135</v>
      </c>
      <c r="P14" s="59">
        <v>10477063</v>
      </c>
      <c r="Q14" s="59">
        <v>46239970</v>
      </c>
      <c r="R14" s="59">
        <v>21370978</v>
      </c>
      <c r="S14" s="59">
        <v>4280813</v>
      </c>
      <c r="T14" s="59">
        <v>7122627</v>
      </c>
      <c r="U14" s="59">
        <v>32774418</v>
      </c>
      <c r="V14" s="59">
        <v>107279382</v>
      </c>
      <c r="W14" s="59">
        <v>169409580</v>
      </c>
      <c r="X14" s="59">
        <v>-62130198</v>
      </c>
      <c r="Y14" s="60">
        <v>-36.67</v>
      </c>
      <c r="Z14" s="61">
        <v>163610206</v>
      </c>
    </row>
    <row r="15" spans="1:26" ht="13.5">
      <c r="A15" s="57" t="s">
        <v>39</v>
      </c>
      <c r="B15" s="18">
        <v>2250096855</v>
      </c>
      <c r="C15" s="18">
        <v>0</v>
      </c>
      <c r="D15" s="58">
        <v>1971753142</v>
      </c>
      <c r="E15" s="59">
        <v>2009250026</v>
      </c>
      <c r="F15" s="59">
        <v>191770622</v>
      </c>
      <c r="G15" s="59">
        <v>246788193</v>
      </c>
      <c r="H15" s="59">
        <v>133286405</v>
      </c>
      <c r="I15" s="59">
        <v>571845220</v>
      </c>
      <c r="J15" s="59">
        <v>105583257</v>
      </c>
      <c r="K15" s="59">
        <v>214442236</v>
      </c>
      <c r="L15" s="59">
        <v>105108776</v>
      </c>
      <c r="M15" s="59">
        <v>425134269</v>
      </c>
      <c r="N15" s="59">
        <v>145983522</v>
      </c>
      <c r="O15" s="59">
        <v>105400848</v>
      </c>
      <c r="P15" s="59">
        <v>141164181</v>
      </c>
      <c r="Q15" s="59">
        <v>392548551</v>
      </c>
      <c r="R15" s="59">
        <v>154052030</v>
      </c>
      <c r="S15" s="59">
        <v>77231619</v>
      </c>
      <c r="T15" s="59">
        <v>256018165</v>
      </c>
      <c r="U15" s="59">
        <v>487301814</v>
      </c>
      <c r="V15" s="59">
        <v>1876829854</v>
      </c>
      <c r="W15" s="59">
        <v>1971753144</v>
      </c>
      <c r="X15" s="59">
        <v>-94923290</v>
      </c>
      <c r="Y15" s="60">
        <v>-4.81</v>
      </c>
      <c r="Z15" s="61">
        <v>2009250026</v>
      </c>
    </row>
    <row r="16" spans="1:26" ht="13.5">
      <c r="A16" s="68" t="s">
        <v>40</v>
      </c>
      <c r="B16" s="18">
        <v>5196378</v>
      </c>
      <c r="C16" s="18">
        <v>0</v>
      </c>
      <c r="D16" s="58">
        <v>32445628</v>
      </c>
      <c r="E16" s="59">
        <v>32088942</v>
      </c>
      <c r="F16" s="59">
        <v>228458</v>
      </c>
      <c r="G16" s="59">
        <v>667050</v>
      </c>
      <c r="H16" s="59">
        <v>162532</v>
      </c>
      <c r="I16" s="59">
        <v>1058040</v>
      </c>
      <c r="J16" s="59">
        <v>8580</v>
      </c>
      <c r="K16" s="59">
        <v>99680</v>
      </c>
      <c r="L16" s="59">
        <v>161758</v>
      </c>
      <c r="M16" s="59">
        <v>270018</v>
      </c>
      <c r="N16" s="59">
        <v>8580</v>
      </c>
      <c r="O16" s="59">
        <v>350288</v>
      </c>
      <c r="P16" s="59">
        <v>1577572</v>
      </c>
      <c r="Q16" s="59">
        <v>1936440</v>
      </c>
      <c r="R16" s="59">
        <v>4940152</v>
      </c>
      <c r="S16" s="59">
        <v>10330</v>
      </c>
      <c r="T16" s="59">
        <v>6536049</v>
      </c>
      <c r="U16" s="59">
        <v>11486531</v>
      </c>
      <c r="V16" s="59">
        <v>14751029</v>
      </c>
      <c r="W16" s="59">
        <v>32445624</v>
      </c>
      <c r="X16" s="59">
        <v>-17694595</v>
      </c>
      <c r="Y16" s="60">
        <v>-54.54</v>
      </c>
      <c r="Z16" s="61">
        <v>32088942</v>
      </c>
    </row>
    <row r="17" spans="1:26" ht="13.5">
      <c r="A17" s="57" t="s">
        <v>41</v>
      </c>
      <c r="B17" s="18">
        <v>1394328133</v>
      </c>
      <c r="C17" s="18">
        <v>0</v>
      </c>
      <c r="D17" s="58">
        <v>1965323400</v>
      </c>
      <c r="E17" s="59">
        <v>1959881765</v>
      </c>
      <c r="F17" s="59">
        <v>73679354</v>
      </c>
      <c r="G17" s="59">
        <v>128490406</v>
      </c>
      <c r="H17" s="59">
        <v>141268578</v>
      </c>
      <c r="I17" s="59">
        <v>343438338</v>
      </c>
      <c r="J17" s="59">
        <v>150008177</v>
      </c>
      <c r="K17" s="59">
        <v>143477623</v>
      </c>
      <c r="L17" s="59">
        <v>144583493</v>
      </c>
      <c r="M17" s="59">
        <v>438069293</v>
      </c>
      <c r="N17" s="59">
        <v>127529591</v>
      </c>
      <c r="O17" s="59">
        <v>105554192</v>
      </c>
      <c r="P17" s="59">
        <v>135655272</v>
      </c>
      <c r="Q17" s="59">
        <v>368739055</v>
      </c>
      <c r="R17" s="59">
        <v>110768366</v>
      </c>
      <c r="S17" s="59">
        <v>101106914</v>
      </c>
      <c r="T17" s="59">
        <v>623251647</v>
      </c>
      <c r="U17" s="59">
        <v>835126927</v>
      </c>
      <c r="V17" s="59">
        <v>1985373613</v>
      </c>
      <c r="W17" s="59">
        <v>1965323406</v>
      </c>
      <c r="X17" s="59">
        <v>20050207</v>
      </c>
      <c r="Y17" s="60">
        <v>1.02</v>
      </c>
      <c r="Z17" s="61">
        <v>1959881765</v>
      </c>
    </row>
    <row r="18" spans="1:26" ht="13.5">
      <c r="A18" s="69" t="s">
        <v>42</v>
      </c>
      <c r="B18" s="70">
        <f>SUM(B11:B17)</f>
        <v>5965169465</v>
      </c>
      <c r="C18" s="70">
        <f>SUM(C11:C17)</f>
        <v>0</v>
      </c>
      <c r="D18" s="71">
        <f aca="true" t="shared" si="1" ref="D18:Z18">SUM(D11:D17)</f>
        <v>6598468274</v>
      </c>
      <c r="E18" s="72">
        <f t="shared" si="1"/>
        <v>6586646492</v>
      </c>
      <c r="F18" s="72">
        <f t="shared" si="1"/>
        <v>389280750</v>
      </c>
      <c r="G18" s="72">
        <f t="shared" si="1"/>
        <v>546134244</v>
      </c>
      <c r="H18" s="72">
        <f t="shared" si="1"/>
        <v>599124567</v>
      </c>
      <c r="I18" s="72">
        <f t="shared" si="1"/>
        <v>1534539561</v>
      </c>
      <c r="J18" s="72">
        <f t="shared" si="1"/>
        <v>404972281</v>
      </c>
      <c r="K18" s="72">
        <f t="shared" si="1"/>
        <v>598685917</v>
      </c>
      <c r="L18" s="72">
        <f t="shared" si="1"/>
        <v>440061441</v>
      </c>
      <c r="M18" s="72">
        <f t="shared" si="1"/>
        <v>1443719639</v>
      </c>
      <c r="N18" s="72">
        <f t="shared" si="1"/>
        <v>501880519</v>
      </c>
      <c r="O18" s="72">
        <f t="shared" si="1"/>
        <v>350128861</v>
      </c>
      <c r="P18" s="72">
        <f t="shared" si="1"/>
        <v>522754747</v>
      </c>
      <c r="Q18" s="72">
        <f t="shared" si="1"/>
        <v>1374764127</v>
      </c>
      <c r="R18" s="72">
        <f t="shared" si="1"/>
        <v>428928169</v>
      </c>
      <c r="S18" s="72">
        <f t="shared" si="1"/>
        <v>322175408</v>
      </c>
      <c r="T18" s="72">
        <f t="shared" si="1"/>
        <v>1150717920</v>
      </c>
      <c r="U18" s="72">
        <f t="shared" si="1"/>
        <v>1901821497</v>
      </c>
      <c r="V18" s="72">
        <f t="shared" si="1"/>
        <v>6254844824</v>
      </c>
      <c r="W18" s="72">
        <f t="shared" si="1"/>
        <v>6598468290</v>
      </c>
      <c r="X18" s="72">
        <f t="shared" si="1"/>
        <v>-343623466</v>
      </c>
      <c r="Y18" s="66">
        <f>+IF(W18&lt;&gt;0,(X18/W18)*100,0)</f>
        <v>-5.2076247228582195</v>
      </c>
      <c r="Z18" s="73">
        <f t="shared" si="1"/>
        <v>6586646492</v>
      </c>
    </row>
    <row r="19" spans="1:26" ht="13.5">
      <c r="A19" s="69" t="s">
        <v>43</v>
      </c>
      <c r="B19" s="74">
        <f>+B10-B18</f>
        <v>-1046068734</v>
      </c>
      <c r="C19" s="74">
        <f>+C10-C18</f>
        <v>0</v>
      </c>
      <c r="D19" s="75">
        <f aca="true" t="shared" si="2" ref="D19:Z19">+D10-D18</f>
        <v>43158274</v>
      </c>
      <c r="E19" s="76">
        <f t="shared" si="2"/>
        <v>46401298</v>
      </c>
      <c r="F19" s="76">
        <f t="shared" si="2"/>
        <v>165298792</v>
      </c>
      <c r="G19" s="76">
        <f t="shared" si="2"/>
        <v>254053519</v>
      </c>
      <c r="H19" s="76">
        <f t="shared" si="2"/>
        <v>-146872294</v>
      </c>
      <c r="I19" s="76">
        <f t="shared" si="2"/>
        <v>272480017</v>
      </c>
      <c r="J19" s="76">
        <f t="shared" si="2"/>
        <v>45550752</v>
      </c>
      <c r="K19" s="76">
        <f t="shared" si="2"/>
        <v>-195298962</v>
      </c>
      <c r="L19" s="76">
        <f t="shared" si="2"/>
        <v>-89074650</v>
      </c>
      <c r="M19" s="76">
        <f t="shared" si="2"/>
        <v>-238822860</v>
      </c>
      <c r="N19" s="76">
        <f t="shared" si="2"/>
        <v>-97857789</v>
      </c>
      <c r="O19" s="76">
        <f t="shared" si="2"/>
        <v>63442363</v>
      </c>
      <c r="P19" s="76">
        <f t="shared" si="2"/>
        <v>117952489</v>
      </c>
      <c r="Q19" s="76">
        <f t="shared" si="2"/>
        <v>83537063</v>
      </c>
      <c r="R19" s="76">
        <f t="shared" si="2"/>
        <v>4147837</v>
      </c>
      <c r="S19" s="76">
        <f t="shared" si="2"/>
        <v>74219105</v>
      </c>
      <c r="T19" s="76">
        <f t="shared" si="2"/>
        <v>-768179637</v>
      </c>
      <c r="U19" s="76">
        <f t="shared" si="2"/>
        <v>-689812695</v>
      </c>
      <c r="V19" s="76">
        <f t="shared" si="2"/>
        <v>-572618475</v>
      </c>
      <c r="W19" s="76">
        <f>IF(E10=E18,0,W10-W18)</f>
        <v>43158247</v>
      </c>
      <c r="X19" s="76">
        <f t="shared" si="2"/>
        <v>-615776722</v>
      </c>
      <c r="Y19" s="77">
        <f>+IF(W19&lt;&gt;0,(X19/W19)*100,0)</f>
        <v>-1426.7880759846432</v>
      </c>
      <c r="Z19" s="78">
        <f t="shared" si="2"/>
        <v>46401298</v>
      </c>
    </row>
    <row r="20" spans="1:26" ht="13.5">
      <c r="A20" s="57" t="s">
        <v>44</v>
      </c>
      <c r="B20" s="18">
        <v>790009562</v>
      </c>
      <c r="C20" s="18">
        <v>0</v>
      </c>
      <c r="D20" s="58">
        <v>950527686</v>
      </c>
      <c r="E20" s="59">
        <v>943023650</v>
      </c>
      <c r="F20" s="59">
        <v>0</v>
      </c>
      <c r="G20" s="59">
        <v>0</v>
      </c>
      <c r="H20" s="59">
        <v>161790</v>
      </c>
      <c r="I20" s="59">
        <v>161790</v>
      </c>
      <c r="J20" s="59">
        <v>-78097</v>
      </c>
      <c r="K20" s="59">
        <v>324716174</v>
      </c>
      <c r="L20" s="59">
        <v>20080145</v>
      </c>
      <c r="M20" s="59">
        <v>344718222</v>
      </c>
      <c r="N20" s="59">
        <v>47226</v>
      </c>
      <c r="O20" s="59">
        <v>133524207</v>
      </c>
      <c r="P20" s="59">
        <v>47535</v>
      </c>
      <c r="Q20" s="59">
        <v>133618968</v>
      </c>
      <c r="R20" s="59">
        <v>-129952826</v>
      </c>
      <c r="S20" s="59">
        <v>47895</v>
      </c>
      <c r="T20" s="59">
        <v>55902</v>
      </c>
      <c r="U20" s="59">
        <v>-129849029</v>
      </c>
      <c r="V20" s="59">
        <v>348649951</v>
      </c>
      <c r="W20" s="59">
        <v>919385995</v>
      </c>
      <c r="X20" s="59">
        <v>-570736044</v>
      </c>
      <c r="Y20" s="60">
        <v>-62.08</v>
      </c>
      <c r="Z20" s="61">
        <v>943023650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31141692</v>
      </c>
      <c r="X21" s="81">
        <v>-31141692</v>
      </c>
      <c r="Y21" s="82">
        <v>-100</v>
      </c>
      <c r="Z21" s="83">
        <v>0</v>
      </c>
    </row>
    <row r="22" spans="1:26" ht="25.5">
      <c r="A22" s="84" t="s">
        <v>101</v>
      </c>
      <c r="B22" s="85">
        <f>SUM(B19:B21)</f>
        <v>-256059172</v>
      </c>
      <c r="C22" s="85">
        <f>SUM(C19:C21)</f>
        <v>0</v>
      </c>
      <c r="D22" s="86">
        <f aca="true" t="shared" si="3" ref="D22:Z22">SUM(D19:D21)</f>
        <v>993685960</v>
      </c>
      <c r="E22" s="87">
        <f t="shared" si="3"/>
        <v>989424948</v>
      </c>
      <c r="F22" s="87">
        <f t="shared" si="3"/>
        <v>165298792</v>
      </c>
      <c r="G22" s="87">
        <f t="shared" si="3"/>
        <v>254053519</v>
      </c>
      <c r="H22" s="87">
        <f t="shared" si="3"/>
        <v>-146710504</v>
      </c>
      <c r="I22" s="87">
        <f t="shared" si="3"/>
        <v>272641807</v>
      </c>
      <c r="J22" s="87">
        <f t="shared" si="3"/>
        <v>45472655</v>
      </c>
      <c r="K22" s="87">
        <f t="shared" si="3"/>
        <v>129417212</v>
      </c>
      <c r="L22" s="87">
        <f t="shared" si="3"/>
        <v>-68994505</v>
      </c>
      <c r="M22" s="87">
        <f t="shared" si="3"/>
        <v>105895362</v>
      </c>
      <c r="N22" s="87">
        <f t="shared" si="3"/>
        <v>-97810563</v>
      </c>
      <c r="O22" s="87">
        <f t="shared" si="3"/>
        <v>196966570</v>
      </c>
      <c r="P22" s="87">
        <f t="shared" si="3"/>
        <v>118000024</v>
      </c>
      <c r="Q22" s="87">
        <f t="shared" si="3"/>
        <v>217156031</v>
      </c>
      <c r="R22" s="87">
        <f t="shared" si="3"/>
        <v>-125804989</v>
      </c>
      <c r="S22" s="87">
        <f t="shared" si="3"/>
        <v>74267000</v>
      </c>
      <c r="T22" s="87">
        <f t="shared" si="3"/>
        <v>-768123735</v>
      </c>
      <c r="U22" s="87">
        <f t="shared" si="3"/>
        <v>-819661724</v>
      </c>
      <c r="V22" s="87">
        <f t="shared" si="3"/>
        <v>-223968524</v>
      </c>
      <c r="W22" s="87">
        <f t="shared" si="3"/>
        <v>993685934</v>
      </c>
      <c r="X22" s="87">
        <f t="shared" si="3"/>
        <v>-1217654458</v>
      </c>
      <c r="Y22" s="88">
        <f>+IF(W22&lt;&gt;0,(X22/W22)*100,0)</f>
        <v>-122.53916618286358</v>
      </c>
      <c r="Z22" s="89">
        <f t="shared" si="3"/>
        <v>989424948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-256059172</v>
      </c>
      <c r="C24" s="74">
        <f>SUM(C22:C23)</f>
        <v>0</v>
      </c>
      <c r="D24" s="75">
        <f aca="true" t="shared" si="4" ref="D24:Z24">SUM(D22:D23)</f>
        <v>993685960</v>
      </c>
      <c r="E24" s="76">
        <f t="shared" si="4"/>
        <v>989424948</v>
      </c>
      <c r="F24" s="76">
        <f t="shared" si="4"/>
        <v>165298792</v>
      </c>
      <c r="G24" s="76">
        <f t="shared" si="4"/>
        <v>254053519</v>
      </c>
      <c r="H24" s="76">
        <f t="shared" si="4"/>
        <v>-146710504</v>
      </c>
      <c r="I24" s="76">
        <f t="shared" si="4"/>
        <v>272641807</v>
      </c>
      <c r="J24" s="76">
        <f t="shared" si="4"/>
        <v>45472655</v>
      </c>
      <c r="K24" s="76">
        <f t="shared" si="4"/>
        <v>129417212</v>
      </c>
      <c r="L24" s="76">
        <f t="shared" si="4"/>
        <v>-68994505</v>
      </c>
      <c r="M24" s="76">
        <f t="shared" si="4"/>
        <v>105895362</v>
      </c>
      <c r="N24" s="76">
        <f t="shared" si="4"/>
        <v>-97810563</v>
      </c>
      <c r="O24" s="76">
        <f t="shared" si="4"/>
        <v>196966570</v>
      </c>
      <c r="P24" s="76">
        <f t="shared" si="4"/>
        <v>118000024</v>
      </c>
      <c r="Q24" s="76">
        <f t="shared" si="4"/>
        <v>217156031</v>
      </c>
      <c r="R24" s="76">
        <f t="shared" si="4"/>
        <v>-125804989</v>
      </c>
      <c r="S24" s="76">
        <f t="shared" si="4"/>
        <v>74267000</v>
      </c>
      <c r="T24" s="76">
        <f t="shared" si="4"/>
        <v>-768123735</v>
      </c>
      <c r="U24" s="76">
        <f t="shared" si="4"/>
        <v>-819661724</v>
      </c>
      <c r="V24" s="76">
        <f t="shared" si="4"/>
        <v>-223968524</v>
      </c>
      <c r="W24" s="76">
        <f t="shared" si="4"/>
        <v>993685934</v>
      </c>
      <c r="X24" s="76">
        <f t="shared" si="4"/>
        <v>-1217654458</v>
      </c>
      <c r="Y24" s="77">
        <f>+IF(W24&lt;&gt;0,(X24/W24)*100,0)</f>
        <v>-122.53916618286358</v>
      </c>
      <c r="Z24" s="78">
        <f t="shared" si="4"/>
        <v>989424948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1683062848</v>
      </c>
      <c r="C27" s="21">
        <v>0</v>
      </c>
      <c r="D27" s="98">
        <v>1806094176</v>
      </c>
      <c r="E27" s="99">
        <v>124191349</v>
      </c>
      <c r="F27" s="99">
        <v>19019112</v>
      </c>
      <c r="G27" s="99">
        <v>31623494</v>
      </c>
      <c r="H27" s="99">
        <v>112065492</v>
      </c>
      <c r="I27" s="99">
        <v>162708098</v>
      </c>
      <c r="J27" s="99">
        <v>61964094</v>
      </c>
      <c r="K27" s="99">
        <v>255606582</v>
      </c>
      <c r="L27" s="99">
        <v>126006560</v>
      </c>
      <c r="M27" s="99">
        <v>443577236</v>
      </c>
      <c r="N27" s="99">
        <v>58937732</v>
      </c>
      <c r="O27" s="99">
        <v>119330323</v>
      </c>
      <c r="P27" s="99">
        <v>139936481</v>
      </c>
      <c r="Q27" s="99">
        <v>318204536</v>
      </c>
      <c r="R27" s="99">
        <v>68953915</v>
      </c>
      <c r="S27" s="99">
        <v>0</v>
      </c>
      <c r="T27" s="99">
        <v>134885632</v>
      </c>
      <c r="U27" s="99">
        <v>203839547</v>
      </c>
      <c r="V27" s="99">
        <v>1128329417</v>
      </c>
      <c r="W27" s="99">
        <v>124191349</v>
      </c>
      <c r="X27" s="99">
        <v>1004138068</v>
      </c>
      <c r="Y27" s="100">
        <v>808.54</v>
      </c>
      <c r="Z27" s="101">
        <v>124191349</v>
      </c>
    </row>
    <row r="28" spans="1:26" ht="13.5">
      <c r="A28" s="102" t="s">
        <v>44</v>
      </c>
      <c r="B28" s="18">
        <v>1020308325</v>
      </c>
      <c r="C28" s="18">
        <v>0</v>
      </c>
      <c r="D28" s="58">
        <v>894606490</v>
      </c>
      <c r="E28" s="59">
        <v>7324808</v>
      </c>
      <c r="F28" s="59">
        <v>0</v>
      </c>
      <c r="G28" s="59">
        <v>4054458</v>
      </c>
      <c r="H28" s="59">
        <v>70951466</v>
      </c>
      <c r="I28" s="59">
        <v>75005924</v>
      </c>
      <c r="J28" s="59">
        <v>37971204</v>
      </c>
      <c r="K28" s="59">
        <v>93653923</v>
      </c>
      <c r="L28" s="59">
        <v>73274095</v>
      </c>
      <c r="M28" s="59">
        <v>204899222</v>
      </c>
      <c r="N28" s="59">
        <v>31240561</v>
      </c>
      <c r="O28" s="59">
        <v>53624909</v>
      </c>
      <c r="P28" s="59">
        <v>65467355</v>
      </c>
      <c r="Q28" s="59">
        <v>150332825</v>
      </c>
      <c r="R28" s="59">
        <v>21267270</v>
      </c>
      <c r="S28" s="59">
        <v>0</v>
      </c>
      <c r="T28" s="59">
        <v>59232581</v>
      </c>
      <c r="U28" s="59">
        <v>80499851</v>
      </c>
      <c r="V28" s="59">
        <v>510737822</v>
      </c>
      <c r="W28" s="59">
        <v>7324808</v>
      </c>
      <c r="X28" s="59">
        <v>503413014</v>
      </c>
      <c r="Y28" s="60">
        <v>6872.71</v>
      </c>
      <c r="Z28" s="61">
        <v>7324808</v>
      </c>
    </row>
    <row r="29" spans="1:26" ht="13.5">
      <c r="A29" s="57" t="s">
        <v>103</v>
      </c>
      <c r="B29" s="18">
        <v>0</v>
      </c>
      <c r="C29" s="18">
        <v>0</v>
      </c>
      <c r="D29" s="58">
        <v>30744351</v>
      </c>
      <c r="E29" s="59">
        <v>0</v>
      </c>
      <c r="F29" s="59">
        <v>1061582</v>
      </c>
      <c r="G29" s="59">
        <v>556876</v>
      </c>
      <c r="H29" s="59">
        <v>1610856</v>
      </c>
      <c r="I29" s="59">
        <v>3229314</v>
      </c>
      <c r="J29" s="59">
        <v>1615821</v>
      </c>
      <c r="K29" s="59">
        <v>2308314</v>
      </c>
      <c r="L29" s="59">
        <v>4279030</v>
      </c>
      <c r="M29" s="59">
        <v>8203165</v>
      </c>
      <c r="N29" s="59">
        <v>2994160</v>
      </c>
      <c r="O29" s="59">
        <v>6681716</v>
      </c>
      <c r="P29" s="59">
        <v>7841885</v>
      </c>
      <c r="Q29" s="59">
        <v>17517761</v>
      </c>
      <c r="R29" s="59">
        <v>260367</v>
      </c>
      <c r="S29" s="59">
        <v>0</v>
      </c>
      <c r="T29" s="59">
        <v>11684469</v>
      </c>
      <c r="U29" s="59">
        <v>11944836</v>
      </c>
      <c r="V29" s="59">
        <v>40895076</v>
      </c>
      <c r="W29" s="59"/>
      <c r="X29" s="59">
        <v>40895076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579849000</v>
      </c>
      <c r="E30" s="59">
        <v>89434745</v>
      </c>
      <c r="F30" s="59">
        <v>6513726</v>
      </c>
      <c r="G30" s="59">
        <v>6014065</v>
      </c>
      <c r="H30" s="59">
        <v>10953000</v>
      </c>
      <c r="I30" s="59">
        <v>23480791</v>
      </c>
      <c r="J30" s="59">
        <v>4556581</v>
      </c>
      <c r="K30" s="59">
        <v>154163590</v>
      </c>
      <c r="L30" s="59">
        <v>23655808</v>
      </c>
      <c r="M30" s="59">
        <v>182375979</v>
      </c>
      <c r="N30" s="59">
        <v>7137263</v>
      </c>
      <c r="O30" s="59">
        <v>47968118</v>
      </c>
      <c r="P30" s="59">
        <v>38762503</v>
      </c>
      <c r="Q30" s="59">
        <v>93867884</v>
      </c>
      <c r="R30" s="59">
        <v>23906306</v>
      </c>
      <c r="S30" s="59">
        <v>0</v>
      </c>
      <c r="T30" s="59">
        <v>23507597</v>
      </c>
      <c r="U30" s="59">
        <v>47413903</v>
      </c>
      <c r="V30" s="59">
        <v>347138557</v>
      </c>
      <c r="W30" s="59">
        <v>89434745</v>
      </c>
      <c r="X30" s="59">
        <v>257703812</v>
      </c>
      <c r="Y30" s="60">
        <v>288.15</v>
      </c>
      <c r="Z30" s="61">
        <v>89434745</v>
      </c>
    </row>
    <row r="31" spans="1:26" ht="13.5">
      <c r="A31" s="57" t="s">
        <v>49</v>
      </c>
      <c r="B31" s="18">
        <v>662754521</v>
      </c>
      <c r="C31" s="18">
        <v>0</v>
      </c>
      <c r="D31" s="58">
        <v>300894335</v>
      </c>
      <c r="E31" s="59">
        <v>27431796</v>
      </c>
      <c r="F31" s="59">
        <v>11443804</v>
      </c>
      <c r="G31" s="59">
        <v>20998095</v>
      </c>
      <c r="H31" s="59">
        <v>28550169</v>
      </c>
      <c r="I31" s="59">
        <v>60992068</v>
      </c>
      <c r="J31" s="59">
        <v>17820488</v>
      </c>
      <c r="K31" s="59">
        <v>5480754</v>
      </c>
      <c r="L31" s="59">
        <v>24797626</v>
      </c>
      <c r="M31" s="59">
        <v>48098868</v>
      </c>
      <c r="N31" s="59">
        <v>17565747</v>
      </c>
      <c r="O31" s="59">
        <v>11055580</v>
      </c>
      <c r="P31" s="59">
        <v>27864737</v>
      </c>
      <c r="Q31" s="59">
        <v>56486064</v>
      </c>
      <c r="R31" s="59">
        <v>23519972</v>
      </c>
      <c r="S31" s="59">
        <v>0</v>
      </c>
      <c r="T31" s="59">
        <v>40460985</v>
      </c>
      <c r="U31" s="59">
        <v>63980957</v>
      </c>
      <c r="V31" s="59">
        <v>229557957</v>
      </c>
      <c r="W31" s="59">
        <v>27431796</v>
      </c>
      <c r="X31" s="59">
        <v>202126161</v>
      </c>
      <c r="Y31" s="60">
        <v>736.83</v>
      </c>
      <c r="Z31" s="61">
        <v>27431796</v>
      </c>
    </row>
    <row r="32" spans="1:26" ht="13.5">
      <c r="A32" s="69" t="s">
        <v>50</v>
      </c>
      <c r="B32" s="21">
        <f>SUM(B28:B31)</f>
        <v>1683062846</v>
      </c>
      <c r="C32" s="21">
        <f>SUM(C28:C31)</f>
        <v>0</v>
      </c>
      <c r="D32" s="98">
        <f aca="true" t="shared" si="5" ref="D32:Z32">SUM(D28:D31)</f>
        <v>1806094176</v>
      </c>
      <c r="E32" s="99">
        <f t="shared" si="5"/>
        <v>124191349</v>
      </c>
      <c r="F32" s="99">
        <f t="shared" si="5"/>
        <v>19019112</v>
      </c>
      <c r="G32" s="99">
        <f t="shared" si="5"/>
        <v>31623494</v>
      </c>
      <c r="H32" s="99">
        <f t="shared" si="5"/>
        <v>112065491</v>
      </c>
      <c r="I32" s="99">
        <f t="shared" si="5"/>
        <v>162708097</v>
      </c>
      <c r="J32" s="99">
        <f t="shared" si="5"/>
        <v>61964094</v>
      </c>
      <c r="K32" s="99">
        <f t="shared" si="5"/>
        <v>255606581</v>
      </c>
      <c r="L32" s="99">
        <f t="shared" si="5"/>
        <v>126006559</v>
      </c>
      <c r="M32" s="99">
        <f t="shared" si="5"/>
        <v>443577234</v>
      </c>
      <c r="N32" s="99">
        <f t="shared" si="5"/>
        <v>58937731</v>
      </c>
      <c r="O32" s="99">
        <f t="shared" si="5"/>
        <v>119330323</v>
      </c>
      <c r="P32" s="99">
        <f t="shared" si="5"/>
        <v>139936480</v>
      </c>
      <c r="Q32" s="99">
        <f t="shared" si="5"/>
        <v>318204534</v>
      </c>
      <c r="R32" s="99">
        <f t="shared" si="5"/>
        <v>68953915</v>
      </c>
      <c r="S32" s="99">
        <f t="shared" si="5"/>
        <v>0</v>
      </c>
      <c r="T32" s="99">
        <f t="shared" si="5"/>
        <v>134885632</v>
      </c>
      <c r="U32" s="99">
        <f t="shared" si="5"/>
        <v>203839547</v>
      </c>
      <c r="V32" s="99">
        <f t="shared" si="5"/>
        <v>1128329412</v>
      </c>
      <c r="W32" s="99">
        <f t="shared" si="5"/>
        <v>124191349</v>
      </c>
      <c r="X32" s="99">
        <f t="shared" si="5"/>
        <v>1004138063</v>
      </c>
      <c r="Y32" s="100">
        <f>+IF(W32&lt;&gt;0,(X32/W32)*100,0)</f>
        <v>808.5410707633106</v>
      </c>
      <c r="Z32" s="101">
        <f t="shared" si="5"/>
        <v>124191349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2097953892</v>
      </c>
      <c r="C35" s="18">
        <v>0</v>
      </c>
      <c r="D35" s="58">
        <v>2803441082</v>
      </c>
      <c r="E35" s="59">
        <v>2803441082</v>
      </c>
      <c r="F35" s="59">
        <v>1753534048</v>
      </c>
      <c r="G35" s="59">
        <v>1833739416</v>
      </c>
      <c r="H35" s="59">
        <v>1838843948</v>
      </c>
      <c r="I35" s="59">
        <v>1838843948</v>
      </c>
      <c r="J35" s="59">
        <v>2171907180</v>
      </c>
      <c r="K35" s="59">
        <v>2724129859</v>
      </c>
      <c r="L35" s="59">
        <v>2673587174</v>
      </c>
      <c r="M35" s="59">
        <v>2673587174</v>
      </c>
      <c r="N35" s="59">
        <v>2694303970</v>
      </c>
      <c r="O35" s="59">
        <v>3205686345</v>
      </c>
      <c r="P35" s="59">
        <v>3573415155</v>
      </c>
      <c r="Q35" s="59">
        <v>3573415155</v>
      </c>
      <c r="R35" s="59">
        <v>3573415155</v>
      </c>
      <c r="S35" s="59">
        <v>3573415155</v>
      </c>
      <c r="T35" s="59">
        <v>3688080396</v>
      </c>
      <c r="U35" s="59">
        <v>3688080396</v>
      </c>
      <c r="V35" s="59">
        <v>3688080396</v>
      </c>
      <c r="W35" s="59">
        <v>2803441082</v>
      </c>
      <c r="X35" s="59">
        <v>884639314</v>
      </c>
      <c r="Y35" s="60">
        <v>31.56</v>
      </c>
      <c r="Z35" s="61">
        <v>2803441082</v>
      </c>
    </row>
    <row r="36" spans="1:26" ht="13.5">
      <c r="A36" s="57" t="s">
        <v>53</v>
      </c>
      <c r="B36" s="18">
        <v>16223843709</v>
      </c>
      <c r="C36" s="18">
        <v>0</v>
      </c>
      <c r="D36" s="58">
        <v>16621521593</v>
      </c>
      <c r="E36" s="59">
        <v>16621521593</v>
      </c>
      <c r="F36" s="59">
        <v>16370192811</v>
      </c>
      <c r="G36" s="59">
        <v>16403437305</v>
      </c>
      <c r="H36" s="59">
        <v>16264629884</v>
      </c>
      <c r="I36" s="59">
        <v>16264629884</v>
      </c>
      <c r="J36" s="59">
        <v>16536714449</v>
      </c>
      <c r="K36" s="59">
        <v>16536714449</v>
      </c>
      <c r="L36" s="59">
        <v>16506023748</v>
      </c>
      <c r="M36" s="59">
        <v>16506023748</v>
      </c>
      <c r="N36" s="59">
        <v>16498995071</v>
      </c>
      <c r="O36" s="59">
        <v>18213495071</v>
      </c>
      <c r="P36" s="59">
        <v>18258552625</v>
      </c>
      <c r="Q36" s="59">
        <v>18258552625</v>
      </c>
      <c r="R36" s="59">
        <v>18258552625</v>
      </c>
      <c r="S36" s="59">
        <v>18258552625</v>
      </c>
      <c r="T36" s="59">
        <v>17900491994</v>
      </c>
      <c r="U36" s="59">
        <v>17900491994</v>
      </c>
      <c r="V36" s="59">
        <v>17900491994</v>
      </c>
      <c r="W36" s="59">
        <v>16621521593</v>
      </c>
      <c r="X36" s="59">
        <v>1278970401</v>
      </c>
      <c r="Y36" s="60">
        <v>7.69</v>
      </c>
      <c r="Z36" s="61">
        <v>16621521593</v>
      </c>
    </row>
    <row r="37" spans="1:26" ht="13.5">
      <c r="A37" s="57" t="s">
        <v>54</v>
      </c>
      <c r="B37" s="18">
        <v>2362343505</v>
      </c>
      <c r="C37" s="18">
        <v>0</v>
      </c>
      <c r="D37" s="58">
        <v>2519078390</v>
      </c>
      <c r="E37" s="59">
        <v>2519078390</v>
      </c>
      <c r="F37" s="59">
        <v>2920819084</v>
      </c>
      <c r="G37" s="59">
        <v>3034962741</v>
      </c>
      <c r="H37" s="59">
        <v>2614219561</v>
      </c>
      <c r="I37" s="59">
        <v>2614219561</v>
      </c>
      <c r="J37" s="59">
        <v>3052600899</v>
      </c>
      <c r="K37" s="59">
        <v>2217600899</v>
      </c>
      <c r="L37" s="59">
        <v>2152959683</v>
      </c>
      <c r="M37" s="59">
        <v>2152959683</v>
      </c>
      <c r="N37" s="59">
        <v>1855076677</v>
      </c>
      <c r="O37" s="59">
        <v>2705817949</v>
      </c>
      <c r="P37" s="59">
        <v>3000604289</v>
      </c>
      <c r="Q37" s="59">
        <v>3000604289</v>
      </c>
      <c r="R37" s="59">
        <v>3000604289</v>
      </c>
      <c r="S37" s="59">
        <v>3000604289</v>
      </c>
      <c r="T37" s="59">
        <v>3043561814</v>
      </c>
      <c r="U37" s="59">
        <v>3043561814</v>
      </c>
      <c r="V37" s="59">
        <v>3043561814</v>
      </c>
      <c r="W37" s="59">
        <v>2519078390</v>
      </c>
      <c r="X37" s="59">
        <v>524483424</v>
      </c>
      <c r="Y37" s="60">
        <v>20.82</v>
      </c>
      <c r="Z37" s="61">
        <v>2519078390</v>
      </c>
    </row>
    <row r="38" spans="1:26" ht="13.5">
      <c r="A38" s="57" t="s">
        <v>55</v>
      </c>
      <c r="B38" s="18">
        <v>2464681849</v>
      </c>
      <c r="C38" s="18">
        <v>0</v>
      </c>
      <c r="D38" s="58">
        <v>2265420565</v>
      </c>
      <c r="E38" s="59">
        <v>2265420565</v>
      </c>
      <c r="F38" s="59">
        <v>1594162995</v>
      </c>
      <c r="G38" s="59">
        <v>1592778755</v>
      </c>
      <c r="H38" s="59">
        <v>1607177259</v>
      </c>
      <c r="I38" s="59">
        <v>1607177259</v>
      </c>
      <c r="J38" s="59">
        <v>1607177259</v>
      </c>
      <c r="K38" s="59">
        <v>1907177259</v>
      </c>
      <c r="L38" s="59">
        <v>1971733100</v>
      </c>
      <c r="M38" s="59">
        <v>1971733100</v>
      </c>
      <c r="N38" s="59">
        <v>2004737828</v>
      </c>
      <c r="O38" s="59">
        <v>2404737828</v>
      </c>
      <c r="P38" s="59">
        <v>2404737828</v>
      </c>
      <c r="Q38" s="59">
        <v>2404737828</v>
      </c>
      <c r="R38" s="59">
        <v>2404737828</v>
      </c>
      <c r="S38" s="59">
        <v>2404737828</v>
      </c>
      <c r="T38" s="59">
        <v>2404737828</v>
      </c>
      <c r="U38" s="59">
        <v>2404737828</v>
      </c>
      <c r="V38" s="59">
        <v>2404737828</v>
      </c>
      <c r="W38" s="59">
        <v>2265420565</v>
      </c>
      <c r="X38" s="59">
        <v>139317263</v>
      </c>
      <c r="Y38" s="60">
        <v>6.15</v>
      </c>
      <c r="Z38" s="61">
        <v>2265420565</v>
      </c>
    </row>
    <row r="39" spans="1:26" ht="13.5">
      <c r="A39" s="57" t="s">
        <v>56</v>
      </c>
      <c r="B39" s="18">
        <v>13494772247</v>
      </c>
      <c r="C39" s="18">
        <v>0</v>
      </c>
      <c r="D39" s="58">
        <v>14640463720</v>
      </c>
      <c r="E39" s="59">
        <v>14640463720</v>
      </c>
      <c r="F39" s="59">
        <v>13608744780</v>
      </c>
      <c r="G39" s="59">
        <v>13609435225</v>
      </c>
      <c r="H39" s="59">
        <v>13882077013</v>
      </c>
      <c r="I39" s="59">
        <v>13882077013</v>
      </c>
      <c r="J39" s="59">
        <v>14048843472</v>
      </c>
      <c r="K39" s="59">
        <v>15136066150</v>
      </c>
      <c r="L39" s="59">
        <v>15054918139</v>
      </c>
      <c r="M39" s="59">
        <v>15054918139</v>
      </c>
      <c r="N39" s="59">
        <v>15333484536</v>
      </c>
      <c r="O39" s="59">
        <v>16308625639</v>
      </c>
      <c r="P39" s="59">
        <v>16426625663</v>
      </c>
      <c r="Q39" s="59">
        <v>16426625663</v>
      </c>
      <c r="R39" s="59">
        <v>16426625663</v>
      </c>
      <c r="S39" s="59">
        <v>16426625663</v>
      </c>
      <c r="T39" s="59">
        <v>16140272748</v>
      </c>
      <c r="U39" s="59">
        <v>16140272748</v>
      </c>
      <c r="V39" s="59">
        <v>16140272748</v>
      </c>
      <c r="W39" s="59">
        <v>14640463720</v>
      </c>
      <c r="X39" s="59">
        <v>1499809028</v>
      </c>
      <c r="Y39" s="60">
        <v>10.24</v>
      </c>
      <c r="Z39" s="61">
        <v>14640463720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1074025846</v>
      </c>
      <c r="C42" s="18">
        <v>0</v>
      </c>
      <c r="D42" s="58">
        <v>1496071011</v>
      </c>
      <c r="E42" s="59">
        <v>1258549410</v>
      </c>
      <c r="F42" s="59">
        <v>-48492839</v>
      </c>
      <c r="G42" s="59">
        <v>173338020</v>
      </c>
      <c r="H42" s="59">
        <v>-144689892</v>
      </c>
      <c r="I42" s="59">
        <v>-19844711</v>
      </c>
      <c r="J42" s="59">
        <v>58600093</v>
      </c>
      <c r="K42" s="59">
        <v>-92565151</v>
      </c>
      <c r="L42" s="59">
        <v>154710491</v>
      </c>
      <c r="M42" s="59">
        <v>120745433</v>
      </c>
      <c r="N42" s="59">
        <v>-14221408</v>
      </c>
      <c r="O42" s="59">
        <v>72141757</v>
      </c>
      <c r="P42" s="59">
        <v>300216801</v>
      </c>
      <c r="Q42" s="59">
        <v>358137150</v>
      </c>
      <c r="R42" s="59">
        <v>10404224</v>
      </c>
      <c r="S42" s="59">
        <v>-36882201</v>
      </c>
      <c r="T42" s="59">
        <v>-34692070</v>
      </c>
      <c r="U42" s="59">
        <v>-61170047</v>
      </c>
      <c r="V42" s="59">
        <v>397867825</v>
      </c>
      <c r="W42" s="59">
        <v>1258549410</v>
      </c>
      <c r="X42" s="59">
        <v>-860681585</v>
      </c>
      <c r="Y42" s="60">
        <v>-68.39</v>
      </c>
      <c r="Z42" s="61">
        <v>1258549410</v>
      </c>
    </row>
    <row r="43" spans="1:26" ht="13.5">
      <c r="A43" s="57" t="s">
        <v>59</v>
      </c>
      <c r="B43" s="18">
        <v>-1228373037</v>
      </c>
      <c r="C43" s="18">
        <v>0</v>
      </c>
      <c r="D43" s="58">
        <v>-1626973878</v>
      </c>
      <c r="E43" s="59">
        <v>-1278197158</v>
      </c>
      <c r="F43" s="59">
        <v>-71509846</v>
      </c>
      <c r="G43" s="59">
        <v>-26638109</v>
      </c>
      <c r="H43" s="59">
        <v>-30058388</v>
      </c>
      <c r="I43" s="59">
        <v>-128206343</v>
      </c>
      <c r="J43" s="59">
        <v>-61898275</v>
      </c>
      <c r="K43" s="59">
        <v>-38758031</v>
      </c>
      <c r="L43" s="59">
        <v>-132601851</v>
      </c>
      <c r="M43" s="59">
        <v>-233258157</v>
      </c>
      <c r="N43" s="59">
        <v>-56075751</v>
      </c>
      <c r="O43" s="59">
        <v>-109866934</v>
      </c>
      <c r="P43" s="59">
        <v>-153847260</v>
      </c>
      <c r="Q43" s="59">
        <v>-319789945</v>
      </c>
      <c r="R43" s="59">
        <v>-71011960</v>
      </c>
      <c r="S43" s="59">
        <v>-148073965</v>
      </c>
      <c r="T43" s="59">
        <v>-111684746</v>
      </c>
      <c r="U43" s="59">
        <v>-330770671</v>
      </c>
      <c r="V43" s="59">
        <v>-1012025116</v>
      </c>
      <c r="W43" s="59">
        <v>-1278197158</v>
      </c>
      <c r="X43" s="59">
        <v>266172042</v>
      </c>
      <c r="Y43" s="60">
        <v>-20.82</v>
      </c>
      <c r="Z43" s="61">
        <v>-1278197158</v>
      </c>
    </row>
    <row r="44" spans="1:26" ht="13.5">
      <c r="A44" s="57" t="s">
        <v>60</v>
      </c>
      <c r="B44" s="18">
        <v>167115436</v>
      </c>
      <c r="C44" s="18">
        <v>0</v>
      </c>
      <c r="D44" s="58">
        <v>433506997</v>
      </c>
      <c r="E44" s="59">
        <v>394220984</v>
      </c>
      <c r="F44" s="59">
        <v>1179099</v>
      </c>
      <c r="G44" s="59">
        <v>-1234610</v>
      </c>
      <c r="H44" s="59">
        <v>-25884575</v>
      </c>
      <c r="I44" s="59">
        <v>-25940086</v>
      </c>
      <c r="J44" s="59">
        <v>-25981985</v>
      </c>
      <c r="K44" s="59">
        <v>298627967</v>
      </c>
      <c r="L44" s="59">
        <v>83050</v>
      </c>
      <c r="M44" s="59">
        <v>272729032</v>
      </c>
      <c r="N44" s="59">
        <v>120354</v>
      </c>
      <c r="O44" s="59">
        <v>200245746</v>
      </c>
      <c r="P44" s="59">
        <v>-20631183</v>
      </c>
      <c r="Q44" s="59">
        <v>179734917</v>
      </c>
      <c r="R44" s="59">
        <v>-55047648</v>
      </c>
      <c r="S44" s="59">
        <v>250400000</v>
      </c>
      <c r="T44" s="59">
        <v>50080</v>
      </c>
      <c r="U44" s="59">
        <v>195402432</v>
      </c>
      <c r="V44" s="59">
        <v>621926295</v>
      </c>
      <c r="W44" s="59">
        <v>394220984</v>
      </c>
      <c r="X44" s="59">
        <v>227705311</v>
      </c>
      <c r="Y44" s="60">
        <v>57.76</v>
      </c>
      <c r="Z44" s="61">
        <v>394220984</v>
      </c>
    </row>
    <row r="45" spans="1:26" ht="13.5">
      <c r="A45" s="69" t="s">
        <v>61</v>
      </c>
      <c r="B45" s="21">
        <v>325679377</v>
      </c>
      <c r="C45" s="21">
        <v>0</v>
      </c>
      <c r="D45" s="98">
        <v>780214097</v>
      </c>
      <c r="E45" s="99">
        <v>920738373</v>
      </c>
      <c r="F45" s="99">
        <v>339622238</v>
      </c>
      <c r="G45" s="99">
        <v>485087539</v>
      </c>
      <c r="H45" s="99">
        <v>284454684</v>
      </c>
      <c r="I45" s="99">
        <v>284454684</v>
      </c>
      <c r="J45" s="99">
        <v>255174517</v>
      </c>
      <c r="K45" s="99">
        <v>422479302</v>
      </c>
      <c r="L45" s="99">
        <v>444670992</v>
      </c>
      <c r="M45" s="99">
        <v>444670992</v>
      </c>
      <c r="N45" s="99">
        <v>374494187</v>
      </c>
      <c r="O45" s="99">
        <v>537014756</v>
      </c>
      <c r="P45" s="99">
        <v>662753114</v>
      </c>
      <c r="Q45" s="99">
        <v>374494187</v>
      </c>
      <c r="R45" s="99">
        <v>547097730</v>
      </c>
      <c r="S45" s="99">
        <v>612541564</v>
      </c>
      <c r="T45" s="99">
        <v>466214828</v>
      </c>
      <c r="U45" s="99">
        <v>466214828</v>
      </c>
      <c r="V45" s="99">
        <v>466214828</v>
      </c>
      <c r="W45" s="99">
        <v>920738373</v>
      </c>
      <c r="X45" s="99">
        <v>-454523545</v>
      </c>
      <c r="Y45" s="100">
        <v>-49.37</v>
      </c>
      <c r="Z45" s="101">
        <v>920738373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327804790</v>
      </c>
      <c r="C49" s="51">
        <v>0</v>
      </c>
      <c r="D49" s="128">
        <v>187934210</v>
      </c>
      <c r="E49" s="53">
        <v>158565468</v>
      </c>
      <c r="F49" s="53">
        <v>0</v>
      </c>
      <c r="G49" s="53">
        <v>0</v>
      </c>
      <c r="H49" s="53">
        <v>0</v>
      </c>
      <c r="I49" s="53">
        <v>179430370</v>
      </c>
      <c r="J49" s="53">
        <v>0</v>
      </c>
      <c r="K49" s="53">
        <v>0</v>
      </c>
      <c r="L49" s="53">
        <v>0</v>
      </c>
      <c r="M49" s="53">
        <v>189780793</v>
      </c>
      <c r="N49" s="53">
        <v>0</v>
      </c>
      <c r="O49" s="53">
        <v>0</v>
      </c>
      <c r="P49" s="53">
        <v>0</v>
      </c>
      <c r="Q49" s="53">
        <v>121710552</v>
      </c>
      <c r="R49" s="53">
        <v>0</v>
      </c>
      <c r="S49" s="53">
        <v>0</v>
      </c>
      <c r="T49" s="53">
        <v>0</v>
      </c>
      <c r="U49" s="53">
        <v>673463171</v>
      </c>
      <c r="V49" s="53">
        <v>1994175090</v>
      </c>
      <c r="W49" s="53">
        <v>3832864444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129503372</v>
      </c>
      <c r="C51" s="51">
        <v>0</v>
      </c>
      <c r="D51" s="128">
        <v>58938961</v>
      </c>
      <c r="E51" s="53">
        <v>30953546</v>
      </c>
      <c r="F51" s="53">
        <v>0</v>
      </c>
      <c r="G51" s="53">
        <v>0</v>
      </c>
      <c r="H51" s="53">
        <v>0</v>
      </c>
      <c r="I51" s="53">
        <v>34365829</v>
      </c>
      <c r="J51" s="53">
        <v>0</v>
      </c>
      <c r="K51" s="53">
        <v>0</v>
      </c>
      <c r="L51" s="53">
        <v>0</v>
      </c>
      <c r="M51" s="53">
        <v>93005253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346766961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90.79289353244056</v>
      </c>
      <c r="C58" s="5">
        <f>IF(C67=0,0,+(C76/C67)*100)</f>
        <v>0</v>
      </c>
      <c r="D58" s="6">
        <f aca="true" t="shared" si="6" ref="D58:Z58">IF(D67=0,0,+(D76/D67)*100)</f>
        <v>89.15200182623303</v>
      </c>
      <c r="E58" s="7">
        <f t="shared" si="6"/>
        <v>139.51157518256613</v>
      </c>
      <c r="F58" s="7">
        <f t="shared" si="6"/>
        <v>79.60243812661074</v>
      </c>
      <c r="G58" s="7">
        <f t="shared" si="6"/>
        <v>84.33509345884481</v>
      </c>
      <c r="H58" s="7">
        <f t="shared" si="6"/>
        <v>82.49947634790561</v>
      </c>
      <c r="I58" s="7">
        <f t="shared" si="6"/>
        <v>82.1839102476246</v>
      </c>
      <c r="J58" s="7">
        <f t="shared" si="6"/>
        <v>89.45056509583499</v>
      </c>
      <c r="K58" s="7">
        <f t="shared" si="6"/>
        <v>93.21644813629865</v>
      </c>
      <c r="L58" s="7">
        <f t="shared" si="6"/>
        <v>82.93028173639395</v>
      </c>
      <c r="M58" s="7">
        <f t="shared" si="6"/>
        <v>88.6583485020691</v>
      </c>
      <c r="N58" s="7">
        <f t="shared" si="6"/>
        <v>81.9299087354358</v>
      </c>
      <c r="O58" s="7">
        <f t="shared" si="6"/>
        <v>78.60048965916275</v>
      </c>
      <c r="P58" s="7">
        <f t="shared" si="6"/>
        <v>109.14948405532996</v>
      </c>
      <c r="Q58" s="7">
        <f t="shared" si="6"/>
        <v>89.30289179775373</v>
      </c>
      <c r="R58" s="7">
        <f t="shared" si="6"/>
        <v>94.4597624304796</v>
      </c>
      <c r="S58" s="7">
        <f t="shared" si="6"/>
        <v>101.42907003141389</v>
      </c>
      <c r="T58" s="7">
        <f t="shared" si="6"/>
        <v>98.57168520886985</v>
      </c>
      <c r="U58" s="7">
        <f t="shared" si="6"/>
        <v>98.11754816681065</v>
      </c>
      <c r="V58" s="7">
        <f t="shared" si="6"/>
        <v>89.25133105247546</v>
      </c>
      <c r="W58" s="7">
        <f t="shared" si="6"/>
        <v>139.50185196838183</v>
      </c>
      <c r="X58" s="7">
        <f t="shared" si="6"/>
        <v>0</v>
      </c>
      <c r="Y58" s="7">
        <f t="shared" si="6"/>
        <v>0</v>
      </c>
      <c r="Z58" s="8">
        <f t="shared" si="6"/>
        <v>139.51157518256613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89.95000006531309</v>
      </c>
      <c r="E59" s="10">
        <f t="shared" si="7"/>
        <v>99.99999990248384</v>
      </c>
      <c r="F59" s="10">
        <f t="shared" si="7"/>
        <v>94.86660503439043</v>
      </c>
      <c r="G59" s="10">
        <f t="shared" si="7"/>
        <v>53.163034730257394</v>
      </c>
      <c r="H59" s="10">
        <f t="shared" si="7"/>
        <v>74.8897588370134</v>
      </c>
      <c r="I59" s="10">
        <f t="shared" si="7"/>
        <v>71.25948834143804</v>
      </c>
      <c r="J59" s="10">
        <f t="shared" si="7"/>
        <v>98.36184776497447</v>
      </c>
      <c r="K59" s="10">
        <f t="shared" si="7"/>
        <v>96.79359134618079</v>
      </c>
      <c r="L59" s="10">
        <f t="shared" si="7"/>
        <v>68.30897087055658</v>
      </c>
      <c r="M59" s="10">
        <f t="shared" si="7"/>
        <v>87.7446091046688</v>
      </c>
      <c r="N59" s="10">
        <f t="shared" si="7"/>
        <v>96.4484925903152</v>
      </c>
      <c r="O59" s="10">
        <f t="shared" si="7"/>
        <v>110.12700700652755</v>
      </c>
      <c r="P59" s="10">
        <f t="shared" si="7"/>
        <v>164.15877926249632</v>
      </c>
      <c r="Q59" s="10">
        <f t="shared" si="7"/>
        <v>121.70236094598764</v>
      </c>
      <c r="R59" s="10">
        <f t="shared" si="7"/>
        <v>138.2014762585221</v>
      </c>
      <c r="S59" s="10">
        <f t="shared" si="7"/>
        <v>95.87137849057137</v>
      </c>
      <c r="T59" s="10">
        <f t="shared" si="7"/>
        <v>153.32303947347043</v>
      </c>
      <c r="U59" s="10">
        <f t="shared" si="7"/>
        <v>128.00362488436167</v>
      </c>
      <c r="V59" s="10">
        <f t="shared" si="7"/>
        <v>100.07578081310157</v>
      </c>
      <c r="W59" s="10">
        <f t="shared" si="7"/>
        <v>101.55677299698445</v>
      </c>
      <c r="X59" s="10">
        <f t="shared" si="7"/>
        <v>0</v>
      </c>
      <c r="Y59" s="10">
        <f t="shared" si="7"/>
        <v>0</v>
      </c>
      <c r="Z59" s="11">
        <f t="shared" si="7"/>
        <v>99.99999990248384</v>
      </c>
    </row>
    <row r="60" spans="1:26" ht="13.5">
      <c r="A60" s="37" t="s">
        <v>32</v>
      </c>
      <c r="B60" s="12">
        <f t="shared" si="7"/>
        <v>115.23640984695017</v>
      </c>
      <c r="C60" s="12">
        <f t="shared" si="7"/>
        <v>0</v>
      </c>
      <c r="D60" s="3">
        <f t="shared" si="7"/>
        <v>88.88113598330887</v>
      </c>
      <c r="E60" s="13">
        <f t="shared" si="7"/>
        <v>157.14756601623708</v>
      </c>
      <c r="F60" s="13">
        <f t="shared" si="7"/>
        <v>79.19809500306741</v>
      </c>
      <c r="G60" s="13">
        <f t="shared" si="7"/>
        <v>100.974774001955</v>
      </c>
      <c r="H60" s="13">
        <f t="shared" si="7"/>
        <v>88.35240508539893</v>
      </c>
      <c r="I60" s="13">
        <f t="shared" si="7"/>
        <v>89.30208021845611</v>
      </c>
      <c r="J60" s="13">
        <f t="shared" si="7"/>
        <v>92.84682541053336</v>
      </c>
      <c r="K60" s="13">
        <f t="shared" si="7"/>
        <v>98.38625854432186</v>
      </c>
      <c r="L60" s="13">
        <f t="shared" si="7"/>
        <v>94.48558008393788</v>
      </c>
      <c r="M60" s="13">
        <f t="shared" si="7"/>
        <v>95.20792862694401</v>
      </c>
      <c r="N60" s="13">
        <f t="shared" si="7"/>
        <v>83.07924068060515</v>
      </c>
      <c r="O60" s="13">
        <f t="shared" si="7"/>
        <v>74.47614281514163</v>
      </c>
      <c r="P60" s="13">
        <f t="shared" si="7"/>
        <v>101.35217509927404</v>
      </c>
      <c r="Q60" s="13">
        <f t="shared" si="7"/>
        <v>85.81107209669946</v>
      </c>
      <c r="R60" s="13">
        <f t="shared" si="7"/>
        <v>88.00542554887647</v>
      </c>
      <c r="S60" s="13">
        <f t="shared" si="7"/>
        <v>106.25243064872025</v>
      </c>
      <c r="T60" s="13">
        <f t="shared" si="7"/>
        <v>91.57864983677467</v>
      </c>
      <c r="U60" s="13">
        <f t="shared" si="7"/>
        <v>95.19709163924192</v>
      </c>
      <c r="V60" s="13">
        <f t="shared" si="7"/>
        <v>91.24938598413792</v>
      </c>
      <c r="W60" s="13">
        <f t="shared" si="7"/>
        <v>156.45561833752893</v>
      </c>
      <c r="X60" s="13">
        <f t="shared" si="7"/>
        <v>0</v>
      </c>
      <c r="Y60" s="13">
        <f t="shared" si="7"/>
        <v>0</v>
      </c>
      <c r="Z60" s="14">
        <f t="shared" si="7"/>
        <v>157.14756601623708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88.2672912245769</v>
      </c>
      <c r="E61" s="13">
        <f t="shared" si="7"/>
        <v>191.83432820748288</v>
      </c>
      <c r="F61" s="13">
        <f t="shared" si="7"/>
        <v>86.62680239251758</v>
      </c>
      <c r="G61" s="13">
        <f t="shared" si="7"/>
        <v>118.25281936015402</v>
      </c>
      <c r="H61" s="13">
        <f t="shared" si="7"/>
        <v>99.3138014452027</v>
      </c>
      <c r="I61" s="13">
        <f t="shared" si="7"/>
        <v>100.82356092302238</v>
      </c>
      <c r="J61" s="13">
        <f t="shared" si="7"/>
        <v>134.85071980649028</v>
      </c>
      <c r="K61" s="13">
        <f t="shared" si="7"/>
        <v>122.42251013064293</v>
      </c>
      <c r="L61" s="13">
        <f t="shared" si="7"/>
        <v>105.41767366670962</v>
      </c>
      <c r="M61" s="13">
        <f t="shared" si="7"/>
        <v>120.58402224930222</v>
      </c>
      <c r="N61" s="13">
        <f t="shared" si="7"/>
        <v>110.8931183442971</v>
      </c>
      <c r="O61" s="13">
        <f t="shared" si="7"/>
        <v>101.52033434475274</v>
      </c>
      <c r="P61" s="13">
        <f t="shared" si="7"/>
        <v>119.30904642518527</v>
      </c>
      <c r="Q61" s="13">
        <f t="shared" si="7"/>
        <v>110.56347142778816</v>
      </c>
      <c r="R61" s="13">
        <f t="shared" si="7"/>
        <v>100.87582926127352</v>
      </c>
      <c r="S61" s="13">
        <f t="shared" si="7"/>
        <v>132.93441029716988</v>
      </c>
      <c r="T61" s="13">
        <f t="shared" si="7"/>
        <v>105.69118490559575</v>
      </c>
      <c r="U61" s="13">
        <f t="shared" si="7"/>
        <v>112.54269895793652</v>
      </c>
      <c r="V61" s="13">
        <f t="shared" si="7"/>
        <v>110.11471505377126</v>
      </c>
      <c r="W61" s="13">
        <f t="shared" si="7"/>
        <v>183.83562175297251</v>
      </c>
      <c r="X61" s="13">
        <f t="shared" si="7"/>
        <v>0</v>
      </c>
      <c r="Y61" s="13">
        <f t="shared" si="7"/>
        <v>0</v>
      </c>
      <c r="Z61" s="14">
        <f t="shared" si="7"/>
        <v>191.83432820748288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90.1658097424977</v>
      </c>
      <c r="E62" s="13">
        <f t="shared" si="7"/>
        <v>79.99999983090132</v>
      </c>
      <c r="F62" s="13">
        <f t="shared" si="7"/>
        <v>46.868729221428744</v>
      </c>
      <c r="G62" s="13">
        <f t="shared" si="7"/>
        <v>46.321474187536296</v>
      </c>
      <c r="H62" s="13">
        <f t="shared" si="7"/>
        <v>51.121872842651264</v>
      </c>
      <c r="I62" s="13">
        <f t="shared" si="7"/>
        <v>48.14996788443537</v>
      </c>
      <c r="J62" s="13">
        <f t="shared" si="7"/>
        <v>24.35186803370599</v>
      </c>
      <c r="K62" s="13">
        <f t="shared" si="7"/>
        <v>46.5660175562272</v>
      </c>
      <c r="L62" s="13">
        <f t="shared" si="7"/>
        <v>45.41367134491275</v>
      </c>
      <c r="M62" s="13">
        <f t="shared" si="7"/>
        <v>36.85807176868446</v>
      </c>
      <c r="N62" s="13">
        <f t="shared" si="7"/>
        <v>33.162937181799684</v>
      </c>
      <c r="O62" s="13">
        <f t="shared" si="7"/>
        <v>28.014558825383762</v>
      </c>
      <c r="P62" s="13">
        <f t="shared" si="7"/>
        <v>59.60209573882835</v>
      </c>
      <c r="Q62" s="13">
        <f t="shared" si="7"/>
        <v>38.284808419460376</v>
      </c>
      <c r="R62" s="13">
        <f t="shared" si="7"/>
        <v>57.128940932511</v>
      </c>
      <c r="S62" s="13">
        <f t="shared" si="7"/>
        <v>55.532792654077326</v>
      </c>
      <c r="T62" s="13">
        <f t="shared" si="7"/>
        <v>37.00738595884891</v>
      </c>
      <c r="U62" s="13">
        <f t="shared" si="7"/>
        <v>50.24936445007002</v>
      </c>
      <c r="V62" s="13">
        <f t="shared" si="7"/>
        <v>43.1724084736454</v>
      </c>
      <c r="W62" s="13">
        <f t="shared" si="7"/>
        <v>92.54390259515708</v>
      </c>
      <c r="X62" s="13">
        <f t="shared" si="7"/>
        <v>0</v>
      </c>
      <c r="Y62" s="13">
        <f t="shared" si="7"/>
        <v>0</v>
      </c>
      <c r="Z62" s="14">
        <f t="shared" si="7"/>
        <v>79.99999983090132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90.87614769797912</v>
      </c>
      <c r="E63" s="13">
        <f t="shared" si="7"/>
        <v>99.99999873667305</v>
      </c>
      <c r="F63" s="13">
        <f t="shared" si="7"/>
        <v>65.98868493198846</v>
      </c>
      <c r="G63" s="13">
        <f t="shared" si="7"/>
        <v>65.58989840854153</v>
      </c>
      <c r="H63" s="13">
        <f t="shared" si="7"/>
        <v>68.14543853875482</v>
      </c>
      <c r="I63" s="13">
        <f t="shared" si="7"/>
        <v>66.5805285344959</v>
      </c>
      <c r="J63" s="13">
        <f t="shared" si="7"/>
        <v>57.90427507854387</v>
      </c>
      <c r="K63" s="13">
        <f t="shared" si="7"/>
        <v>72.10706991593007</v>
      </c>
      <c r="L63" s="13">
        <f t="shared" si="7"/>
        <v>-500.60946055003797</v>
      </c>
      <c r="M63" s="13">
        <f t="shared" si="7"/>
        <v>103.18079965964455</v>
      </c>
      <c r="N63" s="13">
        <f t="shared" si="7"/>
        <v>65.80287040250529</v>
      </c>
      <c r="O63" s="13">
        <f t="shared" si="7"/>
        <v>68.26851156881246</v>
      </c>
      <c r="P63" s="13">
        <f t="shared" si="7"/>
        <v>93.87196047099667</v>
      </c>
      <c r="Q63" s="13">
        <f t="shared" si="7"/>
        <v>75.74714810998141</v>
      </c>
      <c r="R63" s="13">
        <f t="shared" si="7"/>
        <v>99.9918798125308</v>
      </c>
      <c r="S63" s="13">
        <f t="shared" si="7"/>
        <v>94.33756486016578</v>
      </c>
      <c r="T63" s="13">
        <f t="shared" si="7"/>
        <v>-340.4655923463136</v>
      </c>
      <c r="U63" s="13">
        <f t="shared" si="7"/>
        <v>137.79782412256574</v>
      </c>
      <c r="V63" s="13">
        <f t="shared" si="7"/>
        <v>89.54473765760171</v>
      </c>
      <c r="W63" s="13">
        <f t="shared" si="7"/>
        <v>97.03986229888136</v>
      </c>
      <c r="X63" s="13">
        <f t="shared" si="7"/>
        <v>0</v>
      </c>
      <c r="Y63" s="13">
        <f t="shared" si="7"/>
        <v>0</v>
      </c>
      <c r="Z63" s="14">
        <f t="shared" si="7"/>
        <v>99.99999873667305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89.94985001279166</v>
      </c>
      <c r="E64" s="13">
        <f t="shared" si="7"/>
        <v>102.2797568903137</v>
      </c>
      <c r="F64" s="13">
        <f t="shared" si="7"/>
        <v>63.941512660891675</v>
      </c>
      <c r="G64" s="13">
        <f t="shared" si="7"/>
        <v>71.03135521494167</v>
      </c>
      <c r="H64" s="13">
        <f t="shared" si="7"/>
        <v>71.53996207459159</v>
      </c>
      <c r="I64" s="13">
        <f t="shared" si="7"/>
        <v>68.8854438068639</v>
      </c>
      <c r="J64" s="13">
        <f t="shared" si="7"/>
        <v>58.77929744367133</v>
      </c>
      <c r="K64" s="13">
        <f t="shared" si="7"/>
        <v>76.26086910222517</v>
      </c>
      <c r="L64" s="13">
        <f t="shared" si="7"/>
        <v>37.114631107152334</v>
      </c>
      <c r="M64" s="13">
        <f t="shared" si="7"/>
        <v>53.265490947364704</v>
      </c>
      <c r="N64" s="13">
        <f t="shared" si="7"/>
        <v>65.25663256369303</v>
      </c>
      <c r="O64" s="13">
        <f t="shared" si="7"/>
        <v>66.8488809706275</v>
      </c>
      <c r="P64" s="13">
        <f t="shared" si="7"/>
        <v>82.65368560980278</v>
      </c>
      <c r="Q64" s="13">
        <f t="shared" si="7"/>
        <v>71.59108301114365</v>
      </c>
      <c r="R64" s="13">
        <f t="shared" si="7"/>
        <v>96.85661464251612</v>
      </c>
      <c r="S64" s="13">
        <f t="shared" si="7"/>
        <v>94.53791224275207</v>
      </c>
      <c r="T64" s="13">
        <f t="shared" si="7"/>
        <v>57.50202013663376</v>
      </c>
      <c r="U64" s="13">
        <f t="shared" si="7"/>
        <v>82.93760534046245</v>
      </c>
      <c r="V64" s="13">
        <f t="shared" si="7"/>
        <v>68.26765222604875</v>
      </c>
      <c r="W64" s="13">
        <f t="shared" si="7"/>
        <v>83.7569314086953</v>
      </c>
      <c r="X64" s="13">
        <f t="shared" si="7"/>
        <v>0</v>
      </c>
      <c r="Y64" s="13">
        <f t="shared" si="7"/>
        <v>0</v>
      </c>
      <c r="Z64" s="14">
        <f t="shared" si="7"/>
        <v>102.2797568903137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107.3274061988024</v>
      </c>
      <c r="C66" s="15">
        <f t="shared" si="7"/>
        <v>0</v>
      </c>
      <c r="D66" s="4">
        <f t="shared" si="7"/>
        <v>89.94999980638187</v>
      </c>
      <c r="E66" s="16">
        <f t="shared" si="7"/>
        <v>25.0687370213596</v>
      </c>
      <c r="F66" s="16">
        <f t="shared" si="7"/>
        <v>22.806991698685504</v>
      </c>
      <c r="G66" s="16">
        <f t="shared" si="7"/>
        <v>12.164492920135125</v>
      </c>
      <c r="H66" s="16">
        <f t="shared" si="7"/>
        <v>18.467174575877944</v>
      </c>
      <c r="I66" s="16">
        <f t="shared" si="7"/>
        <v>17.83715577930094</v>
      </c>
      <c r="J66" s="16">
        <f t="shared" si="7"/>
        <v>10.44014652442842</v>
      </c>
      <c r="K66" s="16">
        <f t="shared" si="7"/>
        <v>14.251686987713752</v>
      </c>
      <c r="L66" s="16">
        <f t="shared" si="7"/>
        <v>8.876087268560957</v>
      </c>
      <c r="M66" s="16">
        <f t="shared" si="7"/>
        <v>11.188863157665612</v>
      </c>
      <c r="N66" s="16">
        <f t="shared" si="7"/>
        <v>12.927599944413764</v>
      </c>
      <c r="O66" s="16">
        <f t="shared" si="7"/>
        <v>13.045650050380958</v>
      </c>
      <c r="P66" s="16">
        <f t="shared" si="7"/>
        <v>20.571276770021043</v>
      </c>
      <c r="Q66" s="16">
        <f t="shared" si="7"/>
        <v>15.548150734583293</v>
      </c>
      <c r="R66" s="16">
        <f t="shared" si="7"/>
        <v>14.139611689828142</v>
      </c>
      <c r="S66" s="16">
        <f t="shared" si="7"/>
        <v>63.09217974342547</v>
      </c>
      <c r="T66" s="16">
        <f t="shared" si="7"/>
        <v>9.511071846594982</v>
      </c>
      <c r="U66" s="16">
        <f t="shared" si="7"/>
        <v>29.45882758627966</v>
      </c>
      <c r="V66" s="16">
        <f t="shared" si="7"/>
        <v>18.630785892608422</v>
      </c>
      <c r="W66" s="16">
        <f t="shared" si="7"/>
        <v>24.999998934700734</v>
      </c>
      <c r="X66" s="16">
        <f t="shared" si="7"/>
        <v>0</v>
      </c>
      <c r="Y66" s="16">
        <f t="shared" si="7"/>
        <v>0</v>
      </c>
      <c r="Z66" s="17">
        <f t="shared" si="7"/>
        <v>25.0687370213596</v>
      </c>
    </row>
    <row r="67" spans="1:26" ht="13.5" hidden="1">
      <c r="A67" s="40" t="s">
        <v>112</v>
      </c>
      <c r="B67" s="23">
        <v>3877595130</v>
      </c>
      <c r="C67" s="23"/>
      <c r="D67" s="24">
        <v>4725425436</v>
      </c>
      <c r="E67" s="25">
        <v>4725096100</v>
      </c>
      <c r="F67" s="25">
        <v>426912366</v>
      </c>
      <c r="G67" s="25">
        <v>450332658</v>
      </c>
      <c r="H67" s="25">
        <v>422460833</v>
      </c>
      <c r="I67" s="25">
        <v>1299705857</v>
      </c>
      <c r="J67" s="25">
        <v>368794171</v>
      </c>
      <c r="K67" s="25">
        <v>355576820</v>
      </c>
      <c r="L67" s="25">
        <v>333955506</v>
      </c>
      <c r="M67" s="25">
        <v>1058326497</v>
      </c>
      <c r="N67" s="25">
        <v>370458461</v>
      </c>
      <c r="O67" s="25">
        <v>380545927</v>
      </c>
      <c r="P67" s="25">
        <v>342836665</v>
      </c>
      <c r="Q67" s="25">
        <v>1093841053</v>
      </c>
      <c r="R67" s="25">
        <v>375847204</v>
      </c>
      <c r="S67" s="25">
        <v>365965480</v>
      </c>
      <c r="T67" s="25">
        <v>358627106</v>
      </c>
      <c r="U67" s="25">
        <v>1100439790</v>
      </c>
      <c r="V67" s="25">
        <v>4552313197</v>
      </c>
      <c r="W67" s="25">
        <v>4725425437</v>
      </c>
      <c r="X67" s="25"/>
      <c r="Y67" s="24"/>
      <c r="Z67" s="26">
        <v>4725096100</v>
      </c>
    </row>
    <row r="68" spans="1:26" ht="13.5" hidden="1">
      <c r="A68" s="36" t="s">
        <v>31</v>
      </c>
      <c r="B68" s="18">
        <v>810476471</v>
      </c>
      <c r="C68" s="18"/>
      <c r="D68" s="19">
        <v>1009751519</v>
      </c>
      <c r="E68" s="20">
        <v>1025471060</v>
      </c>
      <c r="F68" s="20">
        <v>79666050</v>
      </c>
      <c r="G68" s="20">
        <v>121959505</v>
      </c>
      <c r="H68" s="20">
        <v>89896548</v>
      </c>
      <c r="I68" s="20">
        <v>291522103</v>
      </c>
      <c r="J68" s="20">
        <v>78646842</v>
      </c>
      <c r="K68" s="20">
        <v>82094620</v>
      </c>
      <c r="L68" s="20">
        <v>81185142</v>
      </c>
      <c r="M68" s="20">
        <v>241926604</v>
      </c>
      <c r="N68" s="20">
        <v>81920961</v>
      </c>
      <c r="O68" s="20">
        <v>80507212</v>
      </c>
      <c r="P68" s="20">
        <v>70677668</v>
      </c>
      <c r="Q68" s="20">
        <v>233105841</v>
      </c>
      <c r="R68" s="20">
        <v>82004878</v>
      </c>
      <c r="S68" s="20">
        <v>78502764</v>
      </c>
      <c r="T68" s="20">
        <v>66596982</v>
      </c>
      <c r="U68" s="20">
        <v>227104624</v>
      </c>
      <c r="V68" s="20">
        <v>993659172</v>
      </c>
      <c r="W68" s="20">
        <v>1009751520</v>
      </c>
      <c r="X68" s="20"/>
      <c r="Y68" s="19"/>
      <c r="Z68" s="22">
        <v>1025471060</v>
      </c>
    </row>
    <row r="69" spans="1:26" ht="13.5" hidden="1">
      <c r="A69" s="37" t="s">
        <v>32</v>
      </c>
      <c r="B69" s="18">
        <v>2891918204</v>
      </c>
      <c r="C69" s="18"/>
      <c r="D69" s="19">
        <v>3527933244</v>
      </c>
      <c r="E69" s="20">
        <v>3512399150</v>
      </c>
      <c r="F69" s="20">
        <v>328171867</v>
      </c>
      <c r="G69" s="20">
        <v>309655776</v>
      </c>
      <c r="H69" s="20">
        <v>314500558</v>
      </c>
      <c r="I69" s="20">
        <v>952328201</v>
      </c>
      <c r="J69" s="20">
        <v>269684666</v>
      </c>
      <c r="K69" s="20">
        <v>253187150</v>
      </c>
      <c r="L69" s="20">
        <v>232517893</v>
      </c>
      <c r="M69" s="20">
        <v>755389709</v>
      </c>
      <c r="N69" s="20">
        <v>266855873</v>
      </c>
      <c r="O69" s="20">
        <v>278866033</v>
      </c>
      <c r="P69" s="20">
        <v>250299610</v>
      </c>
      <c r="Q69" s="20">
        <v>796021516</v>
      </c>
      <c r="R69" s="20">
        <v>270956549</v>
      </c>
      <c r="S69" s="20">
        <v>265446111</v>
      </c>
      <c r="T69" s="20">
        <v>272484062</v>
      </c>
      <c r="U69" s="20">
        <v>808886722</v>
      </c>
      <c r="V69" s="20">
        <v>3312626148</v>
      </c>
      <c r="W69" s="20">
        <v>3527933245</v>
      </c>
      <c r="X69" s="20"/>
      <c r="Y69" s="19"/>
      <c r="Z69" s="22">
        <v>3512399150</v>
      </c>
    </row>
    <row r="70" spans="1:26" ht="13.5" hidden="1">
      <c r="A70" s="38" t="s">
        <v>106</v>
      </c>
      <c r="B70" s="18">
        <v>1964403913</v>
      </c>
      <c r="C70" s="18"/>
      <c r="D70" s="19">
        <v>2467426385</v>
      </c>
      <c r="E70" s="20">
        <v>2364544803</v>
      </c>
      <c r="F70" s="20">
        <v>254112240</v>
      </c>
      <c r="G70" s="20">
        <v>227105962</v>
      </c>
      <c r="H70" s="20">
        <v>232300839</v>
      </c>
      <c r="I70" s="20">
        <v>713519041</v>
      </c>
      <c r="J70" s="20">
        <v>158976616</v>
      </c>
      <c r="K70" s="20">
        <v>163169555</v>
      </c>
      <c r="L70" s="20">
        <v>169325961</v>
      </c>
      <c r="M70" s="20">
        <v>491472132</v>
      </c>
      <c r="N70" s="20">
        <v>159793885</v>
      </c>
      <c r="O70" s="20">
        <v>161673122</v>
      </c>
      <c r="P70" s="20">
        <v>161150827</v>
      </c>
      <c r="Q70" s="20">
        <v>482617834</v>
      </c>
      <c r="R70" s="20">
        <v>165341587</v>
      </c>
      <c r="S70" s="20">
        <v>160510744</v>
      </c>
      <c r="T70" s="20">
        <v>196171240</v>
      </c>
      <c r="U70" s="20">
        <v>522023571</v>
      </c>
      <c r="V70" s="20">
        <v>2209632578</v>
      </c>
      <c r="W70" s="20">
        <v>2467426386</v>
      </c>
      <c r="X70" s="20"/>
      <c r="Y70" s="19"/>
      <c r="Z70" s="22">
        <v>2364544803</v>
      </c>
    </row>
    <row r="71" spans="1:26" ht="13.5" hidden="1">
      <c r="A71" s="38" t="s">
        <v>107</v>
      </c>
      <c r="B71" s="18">
        <v>622627224</v>
      </c>
      <c r="C71" s="18"/>
      <c r="D71" s="19">
        <v>715698295</v>
      </c>
      <c r="E71" s="20">
        <v>827918918</v>
      </c>
      <c r="F71" s="20">
        <v>46664361</v>
      </c>
      <c r="G71" s="20">
        <v>54097432</v>
      </c>
      <c r="H71" s="20">
        <v>53401774</v>
      </c>
      <c r="I71" s="20">
        <v>154163567</v>
      </c>
      <c r="J71" s="20">
        <v>83833043</v>
      </c>
      <c r="K71" s="20">
        <v>62012868</v>
      </c>
      <c r="L71" s="20">
        <v>52178173</v>
      </c>
      <c r="M71" s="20">
        <v>198024084</v>
      </c>
      <c r="N71" s="20">
        <v>79112311</v>
      </c>
      <c r="O71" s="20">
        <v>90169637</v>
      </c>
      <c r="P71" s="20">
        <v>62450148</v>
      </c>
      <c r="Q71" s="20">
        <v>231732096</v>
      </c>
      <c r="R71" s="20">
        <v>78620542</v>
      </c>
      <c r="S71" s="20">
        <v>77792270</v>
      </c>
      <c r="T71" s="20">
        <v>71883964</v>
      </c>
      <c r="U71" s="20">
        <v>228296776</v>
      </c>
      <c r="V71" s="20">
        <v>812216523</v>
      </c>
      <c r="W71" s="20">
        <v>715698295</v>
      </c>
      <c r="X71" s="20"/>
      <c r="Y71" s="19"/>
      <c r="Z71" s="22">
        <v>827918918</v>
      </c>
    </row>
    <row r="72" spans="1:26" ht="13.5" hidden="1">
      <c r="A72" s="38" t="s">
        <v>108</v>
      </c>
      <c r="B72" s="18">
        <v>220157853</v>
      </c>
      <c r="C72" s="18"/>
      <c r="D72" s="19">
        <v>244712028</v>
      </c>
      <c r="E72" s="20">
        <v>237468218</v>
      </c>
      <c r="F72" s="20">
        <v>19739519</v>
      </c>
      <c r="G72" s="20">
        <v>20842894</v>
      </c>
      <c r="H72" s="20">
        <v>20659531</v>
      </c>
      <c r="I72" s="20">
        <v>61241944</v>
      </c>
      <c r="J72" s="20">
        <v>19371340</v>
      </c>
      <c r="K72" s="20">
        <v>20241839</v>
      </c>
      <c r="L72" s="20">
        <v>-2494337</v>
      </c>
      <c r="M72" s="20">
        <v>37118842</v>
      </c>
      <c r="N72" s="20">
        <v>20103313</v>
      </c>
      <c r="O72" s="20">
        <v>19232095</v>
      </c>
      <c r="P72" s="20">
        <v>18965315</v>
      </c>
      <c r="Q72" s="20">
        <v>58300723</v>
      </c>
      <c r="R72" s="20">
        <v>19322214</v>
      </c>
      <c r="S72" s="20">
        <v>19284371</v>
      </c>
      <c r="T72" s="20">
        <v>-3279779</v>
      </c>
      <c r="U72" s="20">
        <v>35326806</v>
      </c>
      <c r="V72" s="20">
        <v>191988315</v>
      </c>
      <c r="W72" s="20">
        <v>244712028</v>
      </c>
      <c r="X72" s="20"/>
      <c r="Y72" s="19"/>
      <c r="Z72" s="22">
        <v>237468218</v>
      </c>
    </row>
    <row r="73" spans="1:26" ht="13.5" hidden="1">
      <c r="A73" s="38" t="s">
        <v>109</v>
      </c>
      <c r="B73" s="18">
        <v>84729214</v>
      </c>
      <c r="C73" s="18"/>
      <c r="D73" s="19">
        <v>100096536</v>
      </c>
      <c r="E73" s="20">
        <v>81969091</v>
      </c>
      <c r="F73" s="20">
        <v>7631532</v>
      </c>
      <c r="G73" s="20">
        <v>7581801</v>
      </c>
      <c r="H73" s="20">
        <v>8084290</v>
      </c>
      <c r="I73" s="20">
        <v>23297623</v>
      </c>
      <c r="J73" s="20">
        <v>7452954</v>
      </c>
      <c r="K73" s="20">
        <v>7700383</v>
      </c>
      <c r="L73" s="20">
        <v>13508096</v>
      </c>
      <c r="M73" s="20">
        <v>28661433</v>
      </c>
      <c r="N73" s="20">
        <v>7718584</v>
      </c>
      <c r="O73" s="20">
        <v>7730092</v>
      </c>
      <c r="P73" s="20">
        <v>7733320</v>
      </c>
      <c r="Q73" s="20">
        <v>23181996</v>
      </c>
      <c r="R73" s="20">
        <v>7672206</v>
      </c>
      <c r="S73" s="20">
        <v>7696709</v>
      </c>
      <c r="T73" s="20">
        <v>7708637</v>
      </c>
      <c r="U73" s="20">
        <v>23077552</v>
      </c>
      <c r="V73" s="20">
        <v>98218604</v>
      </c>
      <c r="W73" s="20">
        <v>100096536</v>
      </c>
      <c r="X73" s="20"/>
      <c r="Y73" s="19"/>
      <c r="Z73" s="22">
        <v>81969091</v>
      </c>
    </row>
    <row r="74" spans="1:26" ht="13.5" hidden="1">
      <c r="A74" s="38" t="s">
        <v>110</v>
      </c>
      <c r="B74" s="18"/>
      <c r="C74" s="18"/>
      <c r="D74" s="19"/>
      <c r="E74" s="20">
        <v>498120</v>
      </c>
      <c r="F74" s="20">
        <v>24215</v>
      </c>
      <c r="G74" s="20">
        <v>27687</v>
      </c>
      <c r="H74" s="20">
        <v>54124</v>
      </c>
      <c r="I74" s="20">
        <v>106026</v>
      </c>
      <c r="J74" s="20">
        <v>50713</v>
      </c>
      <c r="K74" s="20">
        <v>62505</v>
      </c>
      <c r="L74" s="20"/>
      <c r="M74" s="20">
        <v>113218</v>
      </c>
      <c r="N74" s="20">
        <v>127780</v>
      </c>
      <c r="O74" s="20">
        <v>61087</v>
      </c>
      <c r="P74" s="20"/>
      <c r="Q74" s="20">
        <v>188867</v>
      </c>
      <c r="R74" s="20"/>
      <c r="S74" s="20">
        <v>162017</v>
      </c>
      <c r="T74" s="20"/>
      <c r="U74" s="20">
        <v>162017</v>
      </c>
      <c r="V74" s="20">
        <v>570128</v>
      </c>
      <c r="W74" s="20"/>
      <c r="X74" s="20"/>
      <c r="Y74" s="19"/>
      <c r="Z74" s="22">
        <v>498120</v>
      </c>
    </row>
    <row r="75" spans="1:26" ht="13.5" hidden="1">
      <c r="A75" s="39" t="s">
        <v>111</v>
      </c>
      <c r="B75" s="27">
        <v>175200455</v>
      </c>
      <c r="C75" s="27"/>
      <c r="D75" s="28">
        <v>187740673</v>
      </c>
      <c r="E75" s="29">
        <v>187225890</v>
      </c>
      <c r="F75" s="29">
        <v>19074449</v>
      </c>
      <c r="G75" s="29">
        <v>18717377</v>
      </c>
      <c r="H75" s="29">
        <v>18063727</v>
      </c>
      <c r="I75" s="29">
        <v>55855553</v>
      </c>
      <c r="J75" s="29">
        <v>20462663</v>
      </c>
      <c r="K75" s="29">
        <v>20295050</v>
      </c>
      <c r="L75" s="29">
        <v>20252471</v>
      </c>
      <c r="M75" s="29">
        <v>61010184</v>
      </c>
      <c r="N75" s="29">
        <v>21681627</v>
      </c>
      <c r="O75" s="29">
        <v>21172682</v>
      </c>
      <c r="P75" s="29">
        <v>21859387</v>
      </c>
      <c r="Q75" s="29">
        <v>64713696</v>
      </c>
      <c r="R75" s="29">
        <v>22885777</v>
      </c>
      <c r="S75" s="29">
        <v>22016605</v>
      </c>
      <c r="T75" s="29">
        <v>19546062</v>
      </c>
      <c r="U75" s="29">
        <v>64448444</v>
      </c>
      <c r="V75" s="29">
        <v>246027877</v>
      </c>
      <c r="W75" s="29">
        <v>187740672</v>
      </c>
      <c r="X75" s="29"/>
      <c r="Y75" s="28"/>
      <c r="Z75" s="30">
        <v>187225890</v>
      </c>
    </row>
    <row r="76" spans="1:26" ht="13.5" hidden="1">
      <c r="A76" s="41" t="s">
        <v>113</v>
      </c>
      <c r="B76" s="31">
        <v>3520580818</v>
      </c>
      <c r="C76" s="31"/>
      <c r="D76" s="32">
        <v>4212811371</v>
      </c>
      <c r="E76" s="33">
        <v>6592055998</v>
      </c>
      <c r="F76" s="33">
        <v>339832652</v>
      </c>
      <c r="G76" s="33">
        <v>379788468</v>
      </c>
      <c r="H76" s="33">
        <v>348527975</v>
      </c>
      <c r="I76" s="33">
        <v>1068149095</v>
      </c>
      <c r="J76" s="33">
        <v>329888470</v>
      </c>
      <c r="K76" s="33">
        <v>331456082</v>
      </c>
      <c r="L76" s="33">
        <v>276950242</v>
      </c>
      <c r="M76" s="33">
        <v>938294794</v>
      </c>
      <c r="N76" s="33">
        <v>303516279</v>
      </c>
      <c r="O76" s="33">
        <v>299110962</v>
      </c>
      <c r="P76" s="33">
        <v>374204451</v>
      </c>
      <c r="Q76" s="33">
        <v>976831692</v>
      </c>
      <c r="R76" s="33">
        <v>355024376</v>
      </c>
      <c r="S76" s="33">
        <v>371195383</v>
      </c>
      <c r="T76" s="33">
        <v>353504782</v>
      </c>
      <c r="U76" s="33">
        <v>1079724541</v>
      </c>
      <c r="V76" s="33">
        <v>4063000122</v>
      </c>
      <c r="W76" s="33">
        <v>6592055998</v>
      </c>
      <c r="X76" s="33"/>
      <c r="Y76" s="32"/>
      <c r="Z76" s="34">
        <v>6592055998</v>
      </c>
    </row>
    <row r="77" spans="1:26" ht="13.5" hidden="1">
      <c r="A77" s="36" t="s">
        <v>31</v>
      </c>
      <c r="B77" s="18"/>
      <c r="C77" s="18"/>
      <c r="D77" s="19">
        <v>908271492</v>
      </c>
      <c r="E77" s="20">
        <v>1025471059</v>
      </c>
      <c r="F77" s="20">
        <v>75576477</v>
      </c>
      <c r="G77" s="20">
        <v>64837374</v>
      </c>
      <c r="H77" s="20">
        <v>67323308</v>
      </c>
      <c r="I77" s="20">
        <v>207737159</v>
      </c>
      <c r="J77" s="20">
        <v>77358487</v>
      </c>
      <c r="K77" s="20">
        <v>79462331</v>
      </c>
      <c r="L77" s="20">
        <v>55456735</v>
      </c>
      <c r="M77" s="20">
        <v>212277553</v>
      </c>
      <c r="N77" s="20">
        <v>79011532</v>
      </c>
      <c r="O77" s="20">
        <v>88660183</v>
      </c>
      <c r="P77" s="20">
        <v>116023597</v>
      </c>
      <c r="Q77" s="20">
        <v>283695312</v>
      </c>
      <c r="R77" s="20">
        <v>113331952</v>
      </c>
      <c r="S77" s="20">
        <v>75261682</v>
      </c>
      <c r="T77" s="20">
        <v>102108517</v>
      </c>
      <c r="U77" s="20">
        <v>290702151</v>
      </c>
      <c r="V77" s="20">
        <v>994412175</v>
      </c>
      <c r="W77" s="20">
        <v>1025471059</v>
      </c>
      <c r="X77" s="20"/>
      <c r="Y77" s="19"/>
      <c r="Z77" s="22">
        <v>1025471059</v>
      </c>
    </row>
    <row r="78" spans="1:26" ht="13.5" hidden="1">
      <c r="A78" s="37" t="s">
        <v>32</v>
      </c>
      <c r="B78" s="18">
        <v>3332542714</v>
      </c>
      <c r="C78" s="18"/>
      <c r="D78" s="19">
        <v>3135667144</v>
      </c>
      <c r="E78" s="20">
        <v>5519649773</v>
      </c>
      <c r="F78" s="20">
        <v>259905867</v>
      </c>
      <c r="G78" s="20">
        <v>312674220</v>
      </c>
      <c r="H78" s="20">
        <v>277868807</v>
      </c>
      <c r="I78" s="20">
        <v>850448894</v>
      </c>
      <c r="J78" s="20">
        <v>250393651</v>
      </c>
      <c r="K78" s="20">
        <v>249101364</v>
      </c>
      <c r="L78" s="20">
        <v>219695880</v>
      </c>
      <c r="M78" s="20">
        <v>719190895</v>
      </c>
      <c r="N78" s="20">
        <v>221701833</v>
      </c>
      <c r="O78" s="20">
        <v>207688665</v>
      </c>
      <c r="P78" s="20">
        <v>253684099</v>
      </c>
      <c r="Q78" s="20">
        <v>683074597</v>
      </c>
      <c r="R78" s="20">
        <v>238456464</v>
      </c>
      <c r="S78" s="20">
        <v>282042945</v>
      </c>
      <c r="T78" s="20">
        <v>249537225</v>
      </c>
      <c r="U78" s="20">
        <v>770036634</v>
      </c>
      <c r="V78" s="20">
        <v>3022751020</v>
      </c>
      <c r="W78" s="20">
        <v>5519649773</v>
      </c>
      <c r="X78" s="20"/>
      <c r="Y78" s="19"/>
      <c r="Z78" s="22">
        <v>5519649773</v>
      </c>
    </row>
    <row r="79" spans="1:26" ht="13.5" hidden="1">
      <c r="A79" s="38" t="s">
        <v>106</v>
      </c>
      <c r="B79" s="18"/>
      <c r="C79" s="18"/>
      <c r="D79" s="19">
        <v>2177930433</v>
      </c>
      <c r="E79" s="20">
        <v>4536008638</v>
      </c>
      <c r="F79" s="20">
        <v>220129308</v>
      </c>
      <c r="G79" s="20">
        <v>268559203</v>
      </c>
      <c r="H79" s="20">
        <v>230706794</v>
      </c>
      <c r="I79" s="20">
        <v>719395305</v>
      </c>
      <c r="J79" s="20">
        <v>214381111</v>
      </c>
      <c r="K79" s="20">
        <v>199756265</v>
      </c>
      <c r="L79" s="20">
        <v>178499489</v>
      </c>
      <c r="M79" s="20">
        <v>592636865</v>
      </c>
      <c r="N79" s="20">
        <v>177200422</v>
      </c>
      <c r="O79" s="20">
        <v>164131094</v>
      </c>
      <c r="P79" s="20">
        <v>192267515</v>
      </c>
      <c r="Q79" s="20">
        <v>533599031</v>
      </c>
      <c r="R79" s="20">
        <v>166789697</v>
      </c>
      <c r="S79" s="20">
        <v>213374011</v>
      </c>
      <c r="T79" s="20">
        <v>207335708</v>
      </c>
      <c r="U79" s="20">
        <v>587499416</v>
      </c>
      <c r="V79" s="20">
        <v>2433130617</v>
      </c>
      <c r="W79" s="20">
        <v>4536008638</v>
      </c>
      <c r="X79" s="20"/>
      <c r="Y79" s="19"/>
      <c r="Z79" s="22">
        <v>4536008638</v>
      </c>
    </row>
    <row r="80" spans="1:26" ht="13.5" hidden="1">
      <c r="A80" s="38" t="s">
        <v>107</v>
      </c>
      <c r="B80" s="18"/>
      <c r="C80" s="18"/>
      <c r="D80" s="19">
        <v>645315163</v>
      </c>
      <c r="E80" s="20">
        <v>662335133</v>
      </c>
      <c r="F80" s="20">
        <v>21870993</v>
      </c>
      <c r="G80" s="20">
        <v>25058728</v>
      </c>
      <c r="H80" s="20">
        <v>27299987</v>
      </c>
      <c r="I80" s="20">
        <v>74229708</v>
      </c>
      <c r="J80" s="20">
        <v>20414912</v>
      </c>
      <c r="K80" s="20">
        <v>28876923</v>
      </c>
      <c r="L80" s="20">
        <v>23696024</v>
      </c>
      <c r="M80" s="20">
        <v>72987859</v>
      </c>
      <c r="N80" s="20">
        <v>26235966</v>
      </c>
      <c r="O80" s="20">
        <v>25260626</v>
      </c>
      <c r="P80" s="20">
        <v>37221597</v>
      </c>
      <c r="Q80" s="20">
        <v>88718189</v>
      </c>
      <c r="R80" s="20">
        <v>44915083</v>
      </c>
      <c r="S80" s="20">
        <v>43200220</v>
      </c>
      <c r="T80" s="20">
        <v>26602376</v>
      </c>
      <c r="U80" s="20">
        <v>114717679</v>
      </c>
      <c r="V80" s="20">
        <v>350653435</v>
      </c>
      <c r="W80" s="20">
        <v>662335133</v>
      </c>
      <c r="X80" s="20"/>
      <c r="Y80" s="19"/>
      <c r="Z80" s="22">
        <v>662335133</v>
      </c>
    </row>
    <row r="81" spans="1:26" ht="13.5" hidden="1">
      <c r="A81" s="38" t="s">
        <v>108</v>
      </c>
      <c r="B81" s="18"/>
      <c r="C81" s="18"/>
      <c r="D81" s="19">
        <v>222384864</v>
      </c>
      <c r="E81" s="20">
        <v>237468215</v>
      </c>
      <c r="F81" s="20">
        <v>13025849</v>
      </c>
      <c r="G81" s="20">
        <v>13670833</v>
      </c>
      <c r="H81" s="20">
        <v>14078528</v>
      </c>
      <c r="I81" s="20">
        <v>40775210</v>
      </c>
      <c r="J81" s="20">
        <v>11216834</v>
      </c>
      <c r="K81" s="20">
        <v>14595797</v>
      </c>
      <c r="L81" s="20">
        <v>12486887</v>
      </c>
      <c r="M81" s="20">
        <v>38299518</v>
      </c>
      <c r="N81" s="20">
        <v>13228557</v>
      </c>
      <c r="O81" s="20">
        <v>13129465</v>
      </c>
      <c r="P81" s="20">
        <v>17803113</v>
      </c>
      <c r="Q81" s="20">
        <v>44161135</v>
      </c>
      <c r="R81" s="20">
        <v>19320645</v>
      </c>
      <c r="S81" s="20">
        <v>18192406</v>
      </c>
      <c r="T81" s="20">
        <v>11166519</v>
      </c>
      <c r="U81" s="20">
        <v>48679570</v>
      </c>
      <c r="V81" s="20">
        <v>171915433</v>
      </c>
      <c r="W81" s="20">
        <v>237468215</v>
      </c>
      <c r="X81" s="20"/>
      <c r="Y81" s="19"/>
      <c r="Z81" s="22">
        <v>237468215</v>
      </c>
    </row>
    <row r="82" spans="1:26" ht="13.5" hidden="1">
      <c r="A82" s="38" t="s">
        <v>109</v>
      </c>
      <c r="B82" s="18"/>
      <c r="C82" s="18"/>
      <c r="D82" s="19">
        <v>90036684</v>
      </c>
      <c r="E82" s="20">
        <v>83837787</v>
      </c>
      <c r="F82" s="20">
        <v>4879717</v>
      </c>
      <c r="G82" s="20">
        <v>5385456</v>
      </c>
      <c r="H82" s="20">
        <v>5783498</v>
      </c>
      <c r="I82" s="20">
        <v>16048671</v>
      </c>
      <c r="J82" s="20">
        <v>4380794</v>
      </c>
      <c r="K82" s="20">
        <v>5872379</v>
      </c>
      <c r="L82" s="20">
        <v>5013480</v>
      </c>
      <c r="M82" s="20">
        <v>15266653</v>
      </c>
      <c r="N82" s="20">
        <v>5036888</v>
      </c>
      <c r="O82" s="20">
        <v>5167480</v>
      </c>
      <c r="P82" s="20">
        <v>6391874</v>
      </c>
      <c r="Q82" s="20">
        <v>16596242</v>
      </c>
      <c r="R82" s="20">
        <v>7431039</v>
      </c>
      <c r="S82" s="20">
        <v>7276308</v>
      </c>
      <c r="T82" s="20">
        <v>4432622</v>
      </c>
      <c r="U82" s="20">
        <v>19139969</v>
      </c>
      <c r="V82" s="20">
        <v>67051535</v>
      </c>
      <c r="W82" s="20">
        <v>83837787</v>
      </c>
      <c r="X82" s="20"/>
      <c r="Y82" s="19"/>
      <c r="Z82" s="22">
        <v>83837787</v>
      </c>
    </row>
    <row r="83" spans="1:26" ht="13.5" hidden="1">
      <c r="A83" s="38" t="s">
        <v>110</v>
      </c>
      <c r="B83" s="18">
        <v>3332542714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188038104</v>
      </c>
      <c r="C84" s="27"/>
      <c r="D84" s="28">
        <v>168872735</v>
      </c>
      <c r="E84" s="29">
        <v>46935166</v>
      </c>
      <c r="F84" s="29">
        <v>4350308</v>
      </c>
      <c r="G84" s="29">
        <v>2276874</v>
      </c>
      <c r="H84" s="29">
        <v>3335860</v>
      </c>
      <c r="I84" s="29">
        <v>9963042</v>
      </c>
      <c r="J84" s="29">
        <v>2136332</v>
      </c>
      <c r="K84" s="29">
        <v>2892387</v>
      </c>
      <c r="L84" s="29">
        <v>1797627</v>
      </c>
      <c r="M84" s="29">
        <v>6826346</v>
      </c>
      <c r="N84" s="29">
        <v>2802914</v>
      </c>
      <c r="O84" s="29">
        <v>2762114</v>
      </c>
      <c r="P84" s="29">
        <v>4496755</v>
      </c>
      <c r="Q84" s="29">
        <v>10061783</v>
      </c>
      <c r="R84" s="29">
        <v>3235960</v>
      </c>
      <c r="S84" s="29">
        <v>13890756</v>
      </c>
      <c r="T84" s="29">
        <v>1859040</v>
      </c>
      <c r="U84" s="29">
        <v>18985756</v>
      </c>
      <c r="V84" s="29">
        <v>45836927</v>
      </c>
      <c r="W84" s="29">
        <v>46935166</v>
      </c>
      <c r="X84" s="29"/>
      <c r="Y84" s="28"/>
      <c r="Z84" s="30">
        <v>46935166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48467154</v>
      </c>
      <c r="C5" s="18">
        <v>0</v>
      </c>
      <c r="D5" s="58">
        <v>65709288</v>
      </c>
      <c r="E5" s="59">
        <v>67069288</v>
      </c>
      <c r="F5" s="59">
        <v>8739607</v>
      </c>
      <c r="G5" s="59">
        <v>4115845</v>
      </c>
      <c r="H5" s="59">
        <v>4119984</v>
      </c>
      <c r="I5" s="59">
        <v>16975436</v>
      </c>
      <c r="J5" s="59">
        <v>4011870</v>
      </c>
      <c r="K5" s="59">
        <v>4095208</v>
      </c>
      <c r="L5" s="59">
        <v>4103332</v>
      </c>
      <c r="M5" s="59">
        <v>12210410</v>
      </c>
      <c r="N5" s="59">
        <v>4116363</v>
      </c>
      <c r="O5" s="59">
        <v>4101660</v>
      </c>
      <c r="P5" s="59">
        <v>4094189</v>
      </c>
      <c r="Q5" s="59">
        <v>12312212</v>
      </c>
      <c r="R5" s="59">
        <v>4116163</v>
      </c>
      <c r="S5" s="59">
        <v>4208077</v>
      </c>
      <c r="T5" s="59">
        <v>4053811</v>
      </c>
      <c r="U5" s="59">
        <v>12378051</v>
      </c>
      <c r="V5" s="59">
        <v>53876109</v>
      </c>
      <c r="W5" s="59">
        <v>65709000</v>
      </c>
      <c r="X5" s="59">
        <v>-11832891</v>
      </c>
      <c r="Y5" s="60">
        <v>-18.01</v>
      </c>
      <c r="Z5" s="61">
        <v>67069288</v>
      </c>
    </row>
    <row r="6" spans="1:26" ht="13.5">
      <c r="A6" s="57" t="s">
        <v>32</v>
      </c>
      <c r="B6" s="18">
        <v>356697208</v>
      </c>
      <c r="C6" s="18">
        <v>0</v>
      </c>
      <c r="D6" s="58">
        <v>467475732</v>
      </c>
      <c r="E6" s="59">
        <v>475021639</v>
      </c>
      <c r="F6" s="59">
        <v>35666315</v>
      </c>
      <c r="G6" s="59">
        <v>33667128</v>
      </c>
      <c r="H6" s="59">
        <v>36138481</v>
      </c>
      <c r="I6" s="59">
        <v>105471924</v>
      </c>
      <c r="J6" s="59">
        <v>33936617</v>
      </c>
      <c r="K6" s="59">
        <v>36320401</v>
      </c>
      <c r="L6" s="59">
        <v>36075520</v>
      </c>
      <c r="M6" s="59">
        <v>106332538</v>
      </c>
      <c r="N6" s="59">
        <v>36507563</v>
      </c>
      <c r="O6" s="59">
        <v>36821535</v>
      </c>
      <c r="P6" s="59">
        <v>37481116</v>
      </c>
      <c r="Q6" s="59">
        <v>110810214</v>
      </c>
      <c r="R6" s="59">
        <v>33052083</v>
      </c>
      <c r="S6" s="59">
        <v>33108986</v>
      </c>
      <c r="T6" s="59">
        <v>34512510</v>
      </c>
      <c r="U6" s="59">
        <v>100673579</v>
      </c>
      <c r="V6" s="59">
        <v>423288255</v>
      </c>
      <c r="W6" s="59">
        <v>463846416</v>
      </c>
      <c r="X6" s="59">
        <v>-40558161</v>
      </c>
      <c r="Y6" s="60">
        <v>-8.74</v>
      </c>
      <c r="Z6" s="61">
        <v>475021639</v>
      </c>
    </row>
    <row r="7" spans="1:26" ht="13.5">
      <c r="A7" s="57" t="s">
        <v>33</v>
      </c>
      <c r="B7" s="18">
        <v>2271188</v>
      </c>
      <c r="C7" s="18">
        <v>0</v>
      </c>
      <c r="D7" s="58">
        <v>872041</v>
      </c>
      <c r="E7" s="59">
        <v>872689</v>
      </c>
      <c r="F7" s="59">
        <v>16971</v>
      </c>
      <c r="G7" s="59">
        <v>46936</v>
      </c>
      <c r="H7" s="59">
        <v>250509</v>
      </c>
      <c r="I7" s="59">
        <v>314416</v>
      </c>
      <c r="J7" s="59">
        <v>117994</v>
      </c>
      <c r="K7" s="59">
        <v>115222</v>
      </c>
      <c r="L7" s="59">
        <v>23106</v>
      </c>
      <c r="M7" s="59">
        <v>256322</v>
      </c>
      <c r="N7" s="59">
        <v>241438</v>
      </c>
      <c r="O7" s="59">
        <v>81523</v>
      </c>
      <c r="P7" s="59">
        <v>36388</v>
      </c>
      <c r="Q7" s="59">
        <v>359349</v>
      </c>
      <c r="R7" s="59">
        <v>143239</v>
      </c>
      <c r="S7" s="59">
        <v>123768</v>
      </c>
      <c r="T7" s="59">
        <v>17390</v>
      </c>
      <c r="U7" s="59">
        <v>284397</v>
      </c>
      <c r="V7" s="59">
        <v>1214484</v>
      </c>
      <c r="W7" s="59">
        <v>1122000</v>
      </c>
      <c r="X7" s="59">
        <v>92484</v>
      </c>
      <c r="Y7" s="60">
        <v>8.24</v>
      </c>
      <c r="Z7" s="61">
        <v>872689</v>
      </c>
    </row>
    <row r="8" spans="1:26" ht="13.5">
      <c r="A8" s="57" t="s">
        <v>34</v>
      </c>
      <c r="B8" s="18">
        <v>164337780</v>
      </c>
      <c r="C8" s="18">
        <v>0</v>
      </c>
      <c r="D8" s="58">
        <v>160968000</v>
      </c>
      <c r="E8" s="59">
        <v>160968000</v>
      </c>
      <c r="F8" s="59">
        <v>66049000</v>
      </c>
      <c r="G8" s="59">
        <v>4749643</v>
      </c>
      <c r="H8" s="59">
        <v>0</v>
      </c>
      <c r="I8" s="59">
        <v>70798643</v>
      </c>
      <c r="J8" s="59">
        <v>0</v>
      </c>
      <c r="K8" s="59">
        <v>0</v>
      </c>
      <c r="L8" s="59">
        <v>52840000</v>
      </c>
      <c r="M8" s="59">
        <v>52840000</v>
      </c>
      <c r="N8" s="59">
        <v>28961523</v>
      </c>
      <c r="O8" s="59">
        <v>0</v>
      </c>
      <c r="P8" s="59">
        <v>39630000</v>
      </c>
      <c r="Q8" s="59">
        <v>68591523</v>
      </c>
      <c r="R8" s="59">
        <v>11515177</v>
      </c>
      <c r="S8" s="59">
        <v>679167</v>
      </c>
      <c r="T8" s="59">
        <v>0</v>
      </c>
      <c r="U8" s="59">
        <v>12194344</v>
      </c>
      <c r="V8" s="59">
        <v>204424510</v>
      </c>
      <c r="W8" s="59">
        <v>160968000</v>
      </c>
      <c r="X8" s="59">
        <v>43456510</v>
      </c>
      <c r="Y8" s="60">
        <v>27</v>
      </c>
      <c r="Z8" s="61">
        <v>160968000</v>
      </c>
    </row>
    <row r="9" spans="1:26" ht="13.5">
      <c r="A9" s="57" t="s">
        <v>35</v>
      </c>
      <c r="B9" s="18">
        <v>47784338</v>
      </c>
      <c r="C9" s="18">
        <v>0</v>
      </c>
      <c r="D9" s="58">
        <v>41547013</v>
      </c>
      <c r="E9" s="59">
        <v>34872384</v>
      </c>
      <c r="F9" s="59">
        <v>2759224</v>
      </c>
      <c r="G9" s="59">
        <v>2046854</v>
      </c>
      <c r="H9" s="59">
        <v>2181710</v>
      </c>
      <c r="I9" s="59">
        <v>6987788</v>
      </c>
      <c r="J9" s="59">
        <v>2175671</v>
      </c>
      <c r="K9" s="59">
        <v>1963247</v>
      </c>
      <c r="L9" s="59">
        <v>9217909</v>
      </c>
      <c r="M9" s="59">
        <v>13356827</v>
      </c>
      <c r="N9" s="59">
        <v>2322482</v>
      </c>
      <c r="O9" s="59">
        <v>2465845</v>
      </c>
      <c r="P9" s="59">
        <v>2202823</v>
      </c>
      <c r="Q9" s="59">
        <v>6991150</v>
      </c>
      <c r="R9" s="59">
        <v>2236983</v>
      </c>
      <c r="S9" s="59">
        <v>2754542</v>
      </c>
      <c r="T9" s="59">
        <v>3013040</v>
      </c>
      <c r="U9" s="59">
        <v>8004565</v>
      </c>
      <c r="V9" s="59">
        <v>35340330</v>
      </c>
      <c r="W9" s="59">
        <v>37789000</v>
      </c>
      <c r="X9" s="59">
        <v>-2448670</v>
      </c>
      <c r="Y9" s="60">
        <v>-6.48</v>
      </c>
      <c r="Z9" s="61">
        <v>34872384</v>
      </c>
    </row>
    <row r="10" spans="1:26" ht="25.5">
      <c r="A10" s="62" t="s">
        <v>98</v>
      </c>
      <c r="B10" s="63">
        <f>SUM(B5:B9)</f>
        <v>619557668</v>
      </c>
      <c r="C10" s="63">
        <f>SUM(C5:C9)</f>
        <v>0</v>
      </c>
      <c r="D10" s="64">
        <f aca="true" t="shared" si="0" ref="D10:Z10">SUM(D5:D9)</f>
        <v>736572074</v>
      </c>
      <c r="E10" s="65">
        <f t="shared" si="0"/>
        <v>738804000</v>
      </c>
      <c r="F10" s="65">
        <f t="shared" si="0"/>
        <v>113231117</v>
      </c>
      <c r="G10" s="65">
        <f t="shared" si="0"/>
        <v>44626406</v>
      </c>
      <c r="H10" s="65">
        <f t="shared" si="0"/>
        <v>42690684</v>
      </c>
      <c r="I10" s="65">
        <f t="shared" si="0"/>
        <v>200548207</v>
      </c>
      <c r="J10" s="65">
        <f t="shared" si="0"/>
        <v>40242152</v>
      </c>
      <c r="K10" s="65">
        <f t="shared" si="0"/>
        <v>42494078</v>
      </c>
      <c r="L10" s="65">
        <f t="shared" si="0"/>
        <v>102259867</v>
      </c>
      <c r="M10" s="65">
        <f t="shared" si="0"/>
        <v>184996097</v>
      </c>
      <c r="N10" s="65">
        <f t="shared" si="0"/>
        <v>72149369</v>
      </c>
      <c r="O10" s="65">
        <f t="shared" si="0"/>
        <v>43470563</v>
      </c>
      <c r="P10" s="65">
        <f t="shared" si="0"/>
        <v>83444516</v>
      </c>
      <c r="Q10" s="65">
        <f t="shared" si="0"/>
        <v>199064448</v>
      </c>
      <c r="R10" s="65">
        <f t="shared" si="0"/>
        <v>51063645</v>
      </c>
      <c r="S10" s="65">
        <f t="shared" si="0"/>
        <v>40874540</v>
      </c>
      <c r="T10" s="65">
        <f t="shared" si="0"/>
        <v>41596751</v>
      </c>
      <c r="U10" s="65">
        <f t="shared" si="0"/>
        <v>133534936</v>
      </c>
      <c r="V10" s="65">
        <f t="shared" si="0"/>
        <v>718143688</v>
      </c>
      <c r="W10" s="65">
        <f t="shared" si="0"/>
        <v>729434416</v>
      </c>
      <c r="X10" s="65">
        <f t="shared" si="0"/>
        <v>-11290728</v>
      </c>
      <c r="Y10" s="66">
        <f>+IF(W10&lt;&gt;0,(X10/W10)*100,0)</f>
        <v>-1.54787431910808</v>
      </c>
      <c r="Z10" s="67">
        <f t="shared" si="0"/>
        <v>738804000</v>
      </c>
    </row>
    <row r="11" spans="1:26" ht="13.5">
      <c r="A11" s="57" t="s">
        <v>36</v>
      </c>
      <c r="B11" s="18">
        <v>209760410</v>
      </c>
      <c r="C11" s="18">
        <v>0</v>
      </c>
      <c r="D11" s="58">
        <v>214458000</v>
      </c>
      <c r="E11" s="59">
        <v>223006000</v>
      </c>
      <c r="F11" s="59">
        <v>17819073</v>
      </c>
      <c r="G11" s="59">
        <v>16211306</v>
      </c>
      <c r="H11" s="59">
        <v>15886014</v>
      </c>
      <c r="I11" s="59">
        <v>49916393</v>
      </c>
      <c r="J11" s="59">
        <v>16451978</v>
      </c>
      <c r="K11" s="59">
        <v>16853960</v>
      </c>
      <c r="L11" s="59">
        <v>27006813</v>
      </c>
      <c r="M11" s="59">
        <v>60312751</v>
      </c>
      <c r="N11" s="59">
        <v>16421897</v>
      </c>
      <c r="O11" s="59">
        <v>16872061</v>
      </c>
      <c r="P11" s="59">
        <v>16302278</v>
      </c>
      <c r="Q11" s="59">
        <v>49596236</v>
      </c>
      <c r="R11" s="59">
        <v>15686715</v>
      </c>
      <c r="S11" s="59">
        <v>16387107</v>
      </c>
      <c r="T11" s="59">
        <v>16890901</v>
      </c>
      <c r="U11" s="59">
        <v>48964723</v>
      </c>
      <c r="V11" s="59">
        <v>208790103</v>
      </c>
      <c r="W11" s="59">
        <v>214865000</v>
      </c>
      <c r="X11" s="59">
        <v>-6074897</v>
      </c>
      <c r="Y11" s="60">
        <v>-2.83</v>
      </c>
      <c r="Z11" s="61">
        <v>223006000</v>
      </c>
    </row>
    <row r="12" spans="1:26" ht="13.5">
      <c r="A12" s="57" t="s">
        <v>37</v>
      </c>
      <c r="B12" s="18">
        <v>17824721</v>
      </c>
      <c r="C12" s="18">
        <v>0</v>
      </c>
      <c r="D12" s="58">
        <v>18543429</v>
      </c>
      <c r="E12" s="59">
        <v>0</v>
      </c>
      <c r="F12" s="59">
        <v>1474517</v>
      </c>
      <c r="G12" s="59">
        <v>1165447</v>
      </c>
      <c r="H12" s="59">
        <v>1290561</v>
      </c>
      <c r="I12" s="59">
        <v>3930525</v>
      </c>
      <c r="J12" s="59">
        <v>1366043</v>
      </c>
      <c r="K12" s="59">
        <v>1370330</v>
      </c>
      <c r="L12" s="59">
        <v>1366409</v>
      </c>
      <c r="M12" s="59">
        <v>4102782</v>
      </c>
      <c r="N12" s="59">
        <v>1605754</v>
      </c>
      <c r="O12" s="59">
        <v>1487178</v>
      </c>
      <c r="P12" s="59">
        <v>1400796</v>
      </c>
      <c r="Q12" s="59">
        <v>4493728</v>
      </c>
      <c r="R12" s="59">
        <v>1416497</v>
      </c>
      <c r="S12" s="59">
        <v>1404617</v>
      </c>
      <c r="T12" s="59">
        <v>1416497</v>
      </c>
      <c r="U12" s="59">
        <v>4237611</v>
      </c>
      <c r="V12" s="59">
        <v>16764646</v>
      </c>
      <c r="W12" s="59">
        <v>17740000</v>
      </c>
      <c r="X12" s="59">
        <v>-975354</v>
      </c>
      <c r="Y12" s="60">
        <v>-5.5</v>
      </c>
      <c r="Z12" s="61">
        <v>0</v>
      </c>
    </row>
    <row r="13" spans="1:26" ht="13.5">
      <c r="A13" s="57" t="s">
        <v>99</v>
      </c>
      <c r="B13" s="18">
        <v>110481092</v>
      </c>
      <c r="C13" s="18">
        <v>0</v>
      </c>
      <c r="D13" s="58">
        <v>8712000</v>
      </c>
      <c r="E13" s="59">
        <v>8712000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8712000</v>
      </c>
      <c r="X13" s="59">
        <v>-8712000</v>
      </c>
      <c r="Y13" s="60">
        <v>-100</v>
      </c>
      <c r="Z13" s="61">
        <v>8712000</v>
      </c>
    </row>
    <row r="14" spans="1:26" ht="13.5">
      <c r="A14" s="57" t="s">
        <v>38</v>
      </c>
      <c r="B14" s="18">
        <v>8562250</v>
      </c>
      <c r="C14" s="18">
        <v>0</v>
      </c>
      <c r="D14" s="58">
        <v>2699000</v>
      </c>
      <c r="E14" s="59">
        <v>2354000</v>
      </c>
      <c r="F14" s="59">
        <v>539144</v>
      </c>
      <c r="G14" s="59">
        <v>0</v>
      </c>
      <c r="H14" s="59">
        <v>0</v>
      </c>
      <c r="I14" s="59">
        <v>539144</v>
      </c>
      <c r="J14" s="59">
        <v>0</v>
      </c>
      <c r="K14" s="59">
        <v>523740</v>
      </c>
      <c r="L14" s="59">
        <v>0</v>
      </c>
      <c r="M14" s="59">
        <v>523740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1030243</v>
      </c>
      <c r="U14" s="59">
        <v>1030243</v>
      </c>
      <c r="V14" s="59">
        <v>2093127</v>
      </c>
      <c r="W14" s="59">
        <v>2699000</v>
      </c>
      <c r="X14" s="59">
        <v>-605873</v>
      </c>
      <c r="Y14" s="60">
        <v>-22.45</v>
      </c>
      <c r="Z14" s="61">
        <v>2354000</v>
      </c>
    </row>
    <row r="15" spans="1:26" ht="13.5">
      <c r="A15" s="57" t="s">
        <v>39</v>
      </c>
      <c r="B15" s="18">
        <v>211953085</v>
      </c>
      <c r="C15" s="18">
        <v>0</v>
      </c>
      <c r="D15" s="58">
        <v>234531398</v>
      </c>
      <c r="E15" s="59">
        <v>228540000</v>
      </c>
      <c r="F15" s="59">
        <v>1886965</v>
      </c>
      <c r="G15" s="59">
        <v>31476749</v>
      </c>
      <c r="H15" s="59">
        <v>5541760</v>
      </c>
      <c r="I15" s="59">
        <v>38905474</v>
      </c>
      <c r="J15" s="59">
        <v>5134948</v>
      </c>
      <c r="K15" s="59">
        <v>4604790</v>
      </c>
      <c r="L15" s="59">
        <v>6108129</v>
      </c>
      <c r="M15" s="59">
        <v>15847867</v>
      </c>
      <c r="N15" s="59">
        <v>-10025682</v>
      </c>
      <c r="O15" s="59">
        <v>3424047</v>
      </c>
      <c r="P15" s="59">
        <v>29365952</v>
      </c>
      <c r="Q15" s="59">
        <v>22764317</v>
      </c>
      <c r="R15" s="59">
        <v>21192435</v>
      </c>
      <c r="S15" s="59">
        <v>1769130</v>
      </c>
      <c r="T15" s="59">
        <v>9151637</v>
      </c>
      <c r="U15" s="59">
        <v>32113202</v>
      </c>
      <c r="V15" s="59">
        <v>109630860</v>
      </c>
      <c r="W15" s="59">
        <v>234531000</v>
      </c>
      <c r="X15" s="59">
        <v>-124900140</v>
      </c>
      <c r="Y15" s="60">
        <v>-53.26</v>
      </c>
      <c r="Z15" s="61">
        <v>228540000</v>
      </c>
    </row>
    <row r="16" spans="1:26" ht="13.5">
      <c r="A16" s="68" t="s">
        <v>40</v>
      </c>
      <c r="B16" s="18">
        <v>3398733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242221235</v>
      </c>
      <c r="C17" s="18">
        <v>0</v>
      </c>
      <c r="D17" s="58">
        <v>241164043</v>
      </c>
      <c r="E17" s="59">
        <v>252277000</v>
      </c>
      <c r="F17" s="59">
        <v>5784078</v>
      </c>
      <c r="G17" s="59">
        <v>11651677</v>
      </c>
      <c r="H17" s="59">
        <v>12536420</v>
      </c>
      <c r="I17" s="59">
        <v>29972175</v>
      </c>
      <c r="J17" s="59">
        <v>11437322</v>
      </c>
      <c r="K17" s="59">
        <v>9112665</v>
      </c>
      <c r="L17" s="59">
        <v>24206852</v>
      </c>
      <c r="M17" s="59">
        <v>44756839</v>
      </c>
      <c r="N17" s="59">
        <v>7802725</v>
      </c>
      <c r="O17" s="59">
        <v>11420256</v>
      </c>
      <c r="P17" s="59">
        <v>10994065</v>
      </c>
      <c r="Q17" s="59">
        <v>30217046</v>
      </c>
      <c r="R17" s="59">
        <v>9135369</v>
      </c>
      <c r="S17" s="59">
        <v>10260550</v>
      </c>
      <c r="T17" s="59">
        <v>13863308</v>
      </c>
      <c r="U17" s="59">
        <v>33259227</v>
      </c>
      <c r="V17" s="59">
        <v>138205287</v>
      </c>
      <c r="W17" s="59">
        <v>232623342</v>
      </c>
      <c r="X17" s="59">
        <v>-94418055</v>
      </c>
      <c r="Y17" s="60">
        <v>-40.59</v>
      </c>
      <c r="Z17" s="61">
        <v>252277000</v>
      </c>
    </row>
    <row r="18" spans="1:26" ht="13.5">
      <c r="A18" s="69" t="s">
        <v>42</v>
      </c>
      <c r="B18" s="70">
        <f>SUM(B11:B17)</f>
        <v>804201526</v>
      </c>
      <c r="C18" s="70">
        <f>SUM(C11:C17)</f>
        <v>0</v>
      </c>
      <c r="D18" s="71">
        <f aca="true" t="shared" si="1" ref="D18:Z18">SUM(D11:D17)</f>
        <v>720107870</v>
      </c>
      <c r="E18" s="72">
        <f t="shared" si="1"/>
        <v>714889000</v>
      </c>
      <c r="F18" s="72">
        <f t="shared" si="1"/>
        <v>27503777</v>
      </c>
      <c r="G18" s="72">
        <f t="shared" si="1"/>
        <v>60505179</v>
      </c>
      <c r="H18" s="72">
        <f t="shared" si="1"/>
        <v>35254755</v>
      </c>
      <c r="I18" s="72">
        <f t="shared" si="1"/>
        <v>123263711</v>
      </c>
      <c r="J18" s="72">
        <f t="shared" si="1"/>
        <v>34390291</v>
      </c>
      <c r="K18" s="72">
        <f t="shared" si="1"/>
        <v>32465485</v>
      </c>
      <c r="L18" s="72">
        <f t="shared" si="1"/>
        <v>58688203</v>
      </c>
      <c r="M18" s="72">
        <f t="shared" si="1"/>
        <v>125543979</v>
      </c>
      <c r="N18" s="72">
        <f t="shared" si="1"/>
        <v>15804694</v>
      </c>
      <c r="O18" s="72">
        <f t="shared" si="1"/>
        <v>33203542</v>
      </c>
      <c r="P18" s="72">
        <f t="shared" si="1"/>
        <v>58063091</v>
      </c>
      <c r="Q18" s="72">
        <f t="shared" si="1"/>
        <v>107071327</v>
      </c>
      <c r="R18" s="72">
        <f t="shared" si="1"/>
        <v>47431016</v>
      </c>
      <c r="S18" s="72">
        <f t="shared" si="1"/>
        <v>29821404</v>
      </c>
      <c r="T18" s="72">
        <f t="shared" si="1"/>
        <v>42352586</v>
      </c>
      <c r="U18" s="72">
        <f t="shared" si="1"/>
        <v>119605006</v>
      </c>
      <c r="V18" s="72">
        <f t="shared" si="1"/>
        <v>475484023</v>
      </c>
      <c r="W18" s="72">
        <f t="shared" si="1"/>
        <v>711170342</v>
      </c>
      <c r="X18" s="72">
        <f t="shared" si="1"/>
        <v>-235686319</v>
      </c>
      <c r="Y18" s="66">
        <f>+IF(W18&lt;&gt;0,(X18/W18)*100,0)</f>
        <v>-33.140628212530274</v>
      </c>
      <c r="Z18" s="73">
        <f t="shared" si="1"/>
        <v>714889000</v>
      </c>
    </row>
    <row r="19" spans="1:26" ht="13.5">
      <c r="A19" s="69" t="s">
        <v>43</v>
      </c>
      <c r="B19" s="74">
        <f>+B10-B18</f>
        <v>-184643858</v>
      </c>
      <c r="C19" s="74">
        <f>+C10-C18</f>
        <v>0</v>
      </c>
      <c r="D19" s="75">
        <f aca="true" t="shared" si="2" ref="D19:Z19">+D10-D18</f>
        <v>16464204</v>
      </c>
      <c r="E19" s="76">
        <f t="shared" si="2"/>
        <v>23915000</v>
      </c>
      <c r="F19" s="76">
        <f t="shared" si="2"/>
        <v>85727340</v>
      </c>
      <c r="G19" s="76">
        <f t="shared" si="2"/>
        <v>-15878773</v>
      </c>
      <c r="H19" s="76">
        <f t="shared" si="2"/>
        <v>7435929</v>
      </c>
      <c r="I19" s="76">
        <f t="shared" si="2"/>
        <v>77284496</v>
      </c>
      <c r="J19" s="76">
        <f t="shared" si="2"/>
        <v>5851861</v>
      </c>
      <c r="K19" s="76">
        <f t="shared" si="2"/>
        <v>10028593</v>
      </c>
      <c r="L19" s="76">
        <f t="shared" si="2"/>
        <v>43571664</v>
      </c>
      <c r="M19" s="76">
        <f t="shared" si="2"/>
        <v>59452118</v>
      </c>
      <c r="N19" s="76">
        <f t="shared" si="2"/>
        <v>56344675</v>
      </c>
      <c r="O19" s="76">
        <f t="shared" si="2"/>
        <v>10267021</v>
      </c>
      <c r="P19" s="76">
        <f t="shared" si="2"/>
        <v>25381425</v>
      </c>
      <c r="Q19" s="76">
        <f t="shared" si="2"/>
        <v>91993121</v>
      </c>
      <c r="R19" s="76">
        <f t="shared" si="2"/>
        <v>3632629</v>
      </c>
      <c r="S19" s="76">
        <f t="shared" si="2"/>
        <v>11053136</v>
      </c>
      <c r="T19" s="76">
        <f t="shared" si="2"/>
        <v>-755835</v>
      </c>
      <c r="U19" s="76">
        <f t="shared" si="2"/>
        <v>13929930</v>
      </c>
      <c r="V19" s="76">
        <f t="shared" si="2"/>
        <v>242659665</v>
      </c>
      <c r="W19" s="76">
        <f>IF(E10=E18,0,W10-W18)</f>
        <v>18264074</v>
      </c>
      <c r="X19" s="76">
        <f t="shared" si="2"/>
        <v>224395591</v>
      </c>
      <c r="Y19" s="77">
        <f>+IF(W19&lt;&gt;0,(X19/W19)*100,0)</f>
        <v>1228.617399381978</v>
      </c>
      <c r="Z19" s="78">
        <f t="shared" si="2"/>
        <v>23915000</v>
      </c>
    </row>
    <row r="20" spans="1:26" ht="13.5">
      <c r="A20" s="57" t="s">
        <v>44</v>
      </c>
      <c r="B20" s="18">
        <v>100741863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-83901995</v>
      </c>
      <c r="C22" s="85">
        <f>SUM(C19:C21)</f>
        <v>0</v>
      </c>
      <c r="D22" s="86">
        <f aca="true" t="shared" si="3" ref="D22:Z22">SUM(D19:D21)</f>
        <v>16464204</v>
      </c>
      <c r="E22" s="87">
        <f t="shared" si="3"/>
        <v>23915000</v>
      </c>
      <c r="F22" s="87">
        <f t="shared" si="3"/>
        <v>85727340</v>
      </c>
      <c r="G22" s="87">
        <f t="shared" si="3"/>
        <v>-15878773</v>
      </c>
      <c r="H22" s="87">
        <f t="shared" si="3"/>
        <v>7435929</v>
      </c>
      <c r="I22" s="87">
        <f t="shared" si="3"/>
        <v>77284496</v>
      </c>
      <c r="J22" s="87">
        <f t="shared" si="3"/>
        <v>5851861</v>
      </c>
      <c r="K22" s="87">
        <f t="shared" si="3"/>
        <v>10028593</v>
      </c>
      <c r="L22" s="87">
        <f t="shared" si="3"/>
        <v>43571664</v>
      </c>
      <c r="M22" s="87">
        <f t="shared" si="3"/>
        <v>59452118</v>
      </c>
      <c r="N22" s="87">
        <f t="shared" si="3"/>
        <v>56344675</v>
      </c>
      <c r="O22" s="87">
        <f t="shared" si="3"/>
        <v>10267021</v>
      </c>
      <c r="P22" s="87">
        <f t="shared" si="3"/>
        <v>25381425</v>
      </c>
      <c r="Q22" s="87">
        <f t="shared" si="3"/>
        <v>91993121</v>
      </c>
      <c r="R22" s="87">
        <f t="shared" si="3"/>
        <v>3632629</v>
      </c>
      <c r="S22" s="87">
        <f t="shared" si="3"/>
        <v>11053136</v>
      </c>
      <c r="T22" s="87">
        <f t="shared" si="3"/>
        <v>-755835</v>
      </c>
      <c r="U22" s="87">
        <f t="shared" si="3"/>
        <v>13929930</v>
      </c>
      <c r="V22" s="87">
        <f t="shared" si="3"/>
        <v>242659665</v>
      </c>
      <c r="W22" s="87">
        <f t="shared" si="3"/>
        <v>18264074</v>
      </c>
      <c r="X22" s="87">
        <f t="shared" si="3"/>
        <v>224395591</v>
      </c>
      <c r="Y22" s="88">
        <f>+IF(W22&lt;&gt;0,(X22/W22)*100,0)</f>
        <v>1228.617399381978</v>
      </c>
      <c r="Z22" s="89">
        <f t="shared" si="3"/>
        <v>23915000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-83901995</v>
      </c>
      <c r="C24" s="74">
        <f>SUM(C22:C23)</f>
        <v>0</v>
      </c>
      <c r="D24" s="75">
        <f aca="true" t="shared" si="4" ref="D24:Z24">SUM(D22:D23)</f>
        <v>16464204</v>
      </c>
      <c r="E24" s="76">
        <f t="shared" si="4"/>
        <v>23915000</v>
      </c>
      <c r="F24" s="76">
        <f t="shared" si="4"/>
        <v>85727340</v>
      </c>
      <c r="G24" s="76">
        <f t="shared" si="4"/>
        <v>-15878773</v>
      </c>
      <c r="H24" s="76">
        <f t="shared" si="4"/>
        <v>7435929</v>
      </c>
      <c r="I24" s="76">
        <f t="shared" si="4"/>
        <v>77284496</v>
      </c>
      <c r="J24" s="76">
        <f t="shared" si="4"/>
        <v>5851861</v>
      </c>
      <c r="K24" s="76">
        <f t="shared" si="4"/>
        <v>10028593</v>
      </c>
      <c r="L24" s="76">
        <f t="shared" si="4"/>
        <v>43571664</v>
      </c>
      <c r="M24" s="76">
        <f t="shared" si="4"/>
        <v>59452118</v>
      </c>
      <c r="N24" s="76">
        <f t="shared" si="4"/>
        <v>56344675</v>
      </c>
      <c r="O24" s="76">
        <f t="shared" si="4"/>
        <v>10267021</v>
      </c>
      <c r="P24" s="76">
        <f t="shared" si="4"/>
        <v>25381425</v>
      </c>
      <c r="Q24" s="76">
        <f t="shared" si="4"/>
        <v>91993121</v>
      </c>
      <c r="R24" s="76">
        <f t="shared" si="4"/>
        <v>3632629</v>
      </c>
      <c r="S24" s="76">
        <f t="shared" si="4"/>
        <v>11053136</v>
      </c>
      <c r="T24" s="76">
        <f t="shared" si="4"/>
        <v>-755835</v>
      </c>
      <c r="U24" s="76">
        <f t="shared" si="4"/>
        <v>13929930</v>
      </c>
      <c r="V24" s="76">
        <f t="shared" si="4"/>
        <v>242659665</v>
      </c>
      <c r="W24" s="76">
        <f t="shared" si="4"/>
        <v>18264074</v>
      </c>
      <c r="X24" s="76">
        <f t="shared" si="4"/>
        <v>224395591</v>
      </c>
      <c r="Y24" s="77">
        <f>+IF(W24&lt;&gt;0,(X24/W24)*100,0)</f>
        <v>1228.617399381978</v>
      </c>
      <c r="Z24" s="78">
        <f t="shared" si="4"/>
        <v>23915000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108917551</v>
      </c>
      <c r="C27" s="21">
        <v>0</v>
      </c>
      <c r="D27" s="98">
        <v>102688000</v>
      </c>
      <c r="E27" s="99">
        <v>72094000</v>
      </c>
      <c r="F27" s="99">
        <v>2885013</v>
      </c>
      <c r="G27" s="99">
        <v>2478185</v>
      </c>
      <c r="H27" s="99">
        <v>5171608</v>
      </c>
      <c r="I27" s="99">
        <v>10534806</v>
      </c>
      <c r="J27" s="99">
        <v>10867020</v>
      </c>
      <c r="K27" s="99">
        <v>7837448</v>
      </c>
      <c r="L27" s="99">
        <v>1585575</v>
      </c>
      <c r="M27" s="99">
        <v>20290043</v>
      </c>
      <c r="N27" s="99">
        <v>5424152</v>
      </c>
      <c r="O27" s="99">
        <v>2967873</v>
      </c>
      <c r="P27" s="99">
        <v>0</v>
      </c>
      <c r="Q27" s="99">
        <v>8392025</v>
      </c>
      <c r="R27" s="99">
        <v>2664680</v>
      </c>
      <c r="S27" s="99">
        <v>4197744</v>
      </c>
      <c r="T27" s="99">
        <v>9468186</v>
      </c>
      <c r="U27" s="99">
        <v>16330610</v>
      </c>
      <c r="V27" s="99">
        <v>55547484</v>
      </c>
      <c r="W27" s="99">
        <v>72094000</v>
      </c>
      <c r="X27" s="99">
        <v>-16546516</v>
      </c>
      <c r="Y27" s="100">
        <v>-22.95</v>
      </c>
      <c r="Z27" s="101">
        <v>72094000</v>
      </c>
    </row>
    <row r="28" spans="1:26" ht="13.5">
      <c r="A28" s="102" t="s">
        <v>44</v>
      </c>
      <c r="B28" s="18">
        <v>79119491</v>
      </c>
      <c r="C28" s="18">
        <v>0</v>
      </c>
      <c r="D28" s="58">
        <v>86349000</v>
      </c>
      <c r="E28" s="59">
        <v>48350000</v>
      </c>
      <c r="F28" s="59">
        <v>1673933</v>
      </c>
      <c r="G28" s="59">
        <v>1827394</v>
      </c>
      <c r="H28" s="59">
        <v>869440</v>
      </c>
      <c r="I28" s="59">
        <v>4370767</v>
      </c>
      <c r="J28" s="59">
        <v>10867020</v>
      </c>
      <c r="K28" s="59">
        <v>3712495</v>
      </c>
      <c r="L28" s="59">
        <v>1585575</v>
      </c>
      <c r="M28" s="59">
        <v>16165090</v>
      </c>
      <c r="N28" s="59">
        <v>5424152</v>
      </c>
      <c r="O28" s="59">
        <v>2883772</v>
      </c>
      <c r="P28" s="59">
        <v>0</v>
      </c>
      <c r="Q28" s="59">
        <v>8307924</v>
      </c>
      <c r="R28" s="59">
        <v>1960532</v>
      </c>
      <c r="S28" s="59">
        <v>4161045</v>
      </c>
      <c r="T28" s="59">
        <v>1116678</v>
      </c>
      <c r="U28" s="59">
        <v>7238255</v>
      </c>
      <c r="V28" s="59">
        <v>36082036</v>
      </c>
      <c r="W28" s="59">
        <v>48350000</v>
      </c>
      <c r="X28" s="59">
        <v>-12267964</v>
      </c>
      <c r="Y28" s="60">
        <v>-25.37</v>
      </c>
      <c r="Z28" s="61">
        <v>48350000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29798060</v>
      </c>
      <c r="C31" s="18">
        <v>0</v>
      </c>
      <c r="D31" s="58">
        <v>16339000</v>
      </c>
      <c r="E31" s="59">
        <v>23744000</v>
      </c>
      <c r="F31" s="59">
        <v>1211081</v>
      </c>
      <c r="G31" s="59">
        <v>650792</v>
      </c>
      <c r="H31" s="59">
        <v>4302169</v>
      </c>
      <c r="I31" s="59">
        <v>6164042</v>
      </c>
      <c r="J31" s="59">
        <v>0</v>
      </c>
      <c r="K31" s="59">
        <v>4124954</v>
      </c>
      <c r="L31" s="59">
        <v>0</v>
      </c>
      <c r="M31" s="59">
        <v>4124954</v>
      </c>
      <c r="N31" s="59">
        <v>0</v>
      </c>
      <c r="O31" s="59">
        <v>84100</v>
      </c>
      <c r="P31" s="59">
        <v>0</v>
      </c>
      <c r="Q31" s="59">
        <v>84100</v>
      </c>
      <c r="R31" s="59">
        <v>704148</v>
      </c>
      <c r="S31" s="59">
        <v>36699</v>
      </c>
      <c r="T31" s="59">
        <v>8351511</v>
      </c>
      <c r="U31" s="59">
        <v>9092358</v>
      </c>
      <c r="V31" s="59">
        <v>19465454</v>
      </c>
      <c r="W31" s="59">
        <v>23744000</v>
      </c>
      <c r="X31" s="59">
        <v>-4278546</v>
      </c>
      <c r="Y31" s="60">
        <v>-18.02</v>
      </c>
      <c r="Z31" s="61">
        <v>23744000</v>
      </c>
    </row>
    <row r="32" spans="1:26" ht="13.5">
      <c r="A32" s="69" t="s">
        <v>50</v>
      </c>
      <c r="B32" s="21">
        <f>SUM(B28:B31)</f>
        <v>108917551</v>
      </c>
      <c r="C32" s="21">
        <f>SUM(C28:C31)</f>
        <v>0</v>
      </c>
      <c r="D32" s="98">
        <f aca="true" t="shared" si="5" ref="D32:Z32">SUM(D28:D31)</f>
        <v>102688000</v>
      </c>
      <c r="E32" s="99">
        <f t="shared" si="5"/>
        <v>72094000</v>
      </c>
      <c r="F32" s="99">
        <f t="shared" si="5"/>
        <v>2885014</v>
      </c>
      <c r="G32" s="99">
        <f t="shared" si="5"/>
        <v>2478186</v>
      </c>
      <c r="H32" s="99">
        <f t="shared" si="5"/>
        <v>5171609</v>
      </c>
      <c r="I32" s="99">
        <f t="shared" si="5"/>
        <v>10534809</v>
      </c>
      <c r="J32" s="99">
        <f t="shared" si="5"/>
        <v>10867020</v>
      </c>
      <c r="K32" s="99">
        <f t="shared" si="5"/>
        <v>7837449</v>
      </c>
      <c r="L32" s="99">
        <f t="shared" si="5"/>
        <v>1585575</v>
      </c>
      <c r="M32" s="99">
        <f t="shared" si="5"/>
        <v>20290044</v>
      </c>
      <c r="N32" s="99">
        <f t="shared" si="5"/>
        <v>5424152</v>
      </c>
      <c r="O32" s="99">
        <f t="shared" si="5"/>
        <v>2967872</v>
      </c>
      <c r="P32" s="99">
        <f t="shared" si="5"/>
        <v>0</v>
      </c>
      <c r="Q32" s="99">
        <f t="shared" si="5"/>
        <v>8392024</v>
      </c>
      <c r="R32" s="99">
        <f t="shared" si="5"/>
        <v>2664680</v>
      </c>
      <c r="S32" s="99">
        <f t="shared" si="5"/>
        <v>4197744</v>
      </c>
      <c r="T32" s="99">
        <f t="shared" si="5"/>
        <v>9468189</v>
      </c>
      <c r="U32" s="99">
        <f t="shared" si="5"/>
        <v>16330613</v>
      </c>
      <c r="V32" s="99">
        <f t="shared" si="5"/>
        <v>55547490</v>
      </c>
      <c r="W32" s="99">
        <f t="shared" si="5"/>
        <v>72094000</v>
      </c>
      <c r="X32" s="99">
        <f t="shared" si="5"/>
        <v>-16546510</v>
      </c>
      <c r="Y32" s="100">
        <f>+IF(W32&lt;&gt;0,(X32/W32)*100,0)</f>
        <v>-22.951299692068687</v>
      </c>
      <c r="Z32" s="101">
        <f t="shared" si="5"/>
        <v>72094000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130622587</v>
      </c>
      <c r="C35" s="18">
        <v>0</v>
      </c>
      <c r="D35" s="58">
        <v>156961173</v>
      </c>
      <c r="E35" s="59">
        <v>129258977</v>
      </c>
      <c r="F35" s="59">
        <v>130622587</v>
      </c>
      <c r="G35" s="59">
        <v>130622587</v>
      </c>
      <c r="H35" s="59">
        <v>130622587</v>
      </c>
      <c r="I35" s="59">
        <v>130622587</v>
      </c>
      <c r="J35" s="59">
        <v>130622587</v>
      </c>
      <c r="K35" s="59">
        <v>130622587</v>
      </c>
      <c r="L35" s="59">
        <v>0</v>
      </c>
      <c r="M35" s="59">
        <v>0</v>
      </c>
      <c r="N35" s="59">
        <v>127946908</v>
      </c>
      <c r="O35" s="59">
        <v>127946908</v>
      </c>
      <c r="P35" s="59">
        <v>127946908</v>
      </c>
      <c r="Q35" s="59">
        <v>127946908</v>
      </c>
      <c r="R35" s="59">
        <v>217733327</v>
      </c>
      <c r="S35" s="59">
        <v>217733327</v>
      </c>
      <c r="T35" s="59">
        <v>683129741</v>
      </c>
      <c r="U35" s="59">
        <v>683129741</v>
      </c>
      <c r="V35" s="59">
        <v>683129741</v>
      </c>
      <c r="W35" s="59">
        <v>129258977</v>
      </c>
      <c r="X35" s="59">
        <v>553870764</v>
      </c>
      <c r="Y35" s="60">
        <v>428.5</v>
      </c>
      <c r="Z35" s="61">
        <v>129258977</v>
      </c>
    </row>
    <row r="36" spans="1:26" ht="13.5">
      <c r="A36" s="57" t="s">
        <v>53</v>
      </c>
      <c r="B36" s="18">
        <v>2405751314</v>
      </c>
      <c r="C36" s="18">
        <v>0</v>
      </c>
      <c r="D36" s="58">
        <v>2428898764</v>
      </c>
      <c r="E36" s="59">
        <v>2405741207</v>
      </c>
      <c r="F36" s="59">
        <v>2405751314</v>
      </c>
      <c r="G36" s="59">
        <v>2405751314</v>
      </c>
      <c r="H36" s="59">
        <v>2405751314</v>
      </c>
      <c r="I36" s="59">
        <v>2405751314</v>
      </c>
      <c r="J36" s="59">
        <v>2405751314</v>
      </c>
      <c r="K36" s="59">
        <v>2405751314</v>
      </c>
      <c r="L36" s="59">
        <v>0</v>
      </c>
      <c r="M36" s="59">
        <v>0</v>
      </c>
      <c r="N36" s="59">
        <v>2405741658</v>
      </c>
      <c r="O36" s="59">
        <v>2405741658</v>
      </c>
      <c r="P36" s="59">
        <v>2405741658</v>
      </c>
      <c r="Q36" s="59">
        <v>2405741658</v>
      </c>
      <c r="R36" s="59">
        <v>2398713307</v>
      </c>
      <c r="S36" s="59">
        <v>2398713307</v>
      </c>
      <c r="T36" s="59">
        <v>2514999391</v>
      </c>
      <c r="U36" s="59">
        <v>2514999391</v>
      </c>
      <c r="V36" s="59">
        <v>2514999391</v>
      </c>
      <c r="W36" s="59">
        <v>2405741207</v>
      </c>
      <c r="X36" s="59">
        <v>109258184</v>
      </c>
      <c r="Y36" s="60">
        <v>4.54</v>
      </c>
      <c r="Z36" s="61">
        <v>2405741207</v>
      </c>
    </row>
    <row r="37" spans="1:26" ht="13.5">
      <c r="A37" s="57" t="s">
        <v>54</v>
      </c>
      <c r="B37" s="18">
        <v>207303185</v>
      </c>
      <c r="C37" s="18">
        <v>0</v>
      </c>
      <c r="D37" s="58">
        <v>144759773</v>
      </c>
      <c r="E37" s="59">
        <v>145344092</v>
      </c>
      <c r="F37" s="59">
        <v>207303185</v>
      </c>
      <c r="G37" s="59">
        <v>207303185</v>
      </c>
      <c r="H37" s="59">
        <v>207303185</v>
      </c>
      <c r="I37" s="59">
        <v>207303185</v>
      </c>
      <c r="J37" s="59">
        <v>207303185</v>
      </c>
      <c r="K37" s="59">
        <v>207303185</v>
      </c>
      <c r="L37" s="59">
        <v>0</v>
      </c>
      <c r="M37" s="59">
        <v>0</v>
      </c>
      <c r="N37" s="59">
        <v>137151765</v>
      </c>
      <c r="O37" s="59">
        <v>137151765</v>
      </c>
      <c r="P37" s="59">
        <v>137151765</v>
      </c>
      <c r="Q37" s="59">
        <v>137151765</v>
      </c>
      <c r="R37" s="59">
        <v>117193962</v>
      </c>
      <c r="S37" s="59">
        <v>117193962</v>
      </c>
      <c r="T37" s="59">
        <v>121609543</v>
      </c>
      <c r="U37" s="59">
        <v>121609543</v>
      </c>
      <c r="V37" s="59">
        <v>121609543</v>
      </c>
      <c r="W37" s="59">
        <v>145344092</v>
      </c>
      <c r="X37" s="59">
        <v>-23734549</v>
      </c>
      <c r="Y37" s="60">
        <v>-16.33</v>
      </c>
      <c r="Z37" s="61">
        <v>145344092</v>
      </c>
    </row>
    <row r="38" spans="1:26" ht="13.5">
      <c r="A38" s="57" t="s">
        <v>55</v>
      </c>
      <c r="B38" s="18">
        <v>93778506</v>
      </c>
      <c r="C38" s="18">
        <v>0</v>
      </c>
      <c r="D38" s="58">
        <v>94077408</v>
      </c>
      <c r="E38" s="59">
        <v>93380633</v>
      </c>
      <c r="F38" s="59">
        <v>93778506</v>
      </c>
      <c r="G38" s="59">
        <v>93778506</v>
      </c>
      <c r="H38" s="59">
        <v>93778506</v>
      </c>
      <c r="I38" s="59">
        <v>93778506</v>
      </c>
      <c r="J38" s="59">
        <v>93778506</v>
      </c>
      <c r="K38" s="59">
        <v>93778506</v>
      </c>
      <c r="L38" s="59">
        <v>0</v>
      </c>
      <c r="M38" s="59">
        <v>0</v>
      </c>
      <c r="N38" s="59">
        <v>93380633</v>
      </c>
      <c r="O38" s="59">
        <v>93380633</v>
      </c>
      <c r="P38" s="59">
        <v>93380633</v>
      </c>
      <c r="Q38" s="59">
        <v>93380633</v>
      </c>
      <c r="R38" s="59">
        <v>93189379</v>
      </c>
      <c r="S38" s="59">
        <v>93189379</v>
      </c>
      <c r="T38" s="59">
        <v>37860748</v>
      </c>
      <c r="U38" s="59">
        <v>37860748</v>
      </c>
      <c r="V38" s="59">
        <v>37860748</v>
      </c>
      <c r="W38" s="59">
        <v>93380633</v>
      </c>
      <c r="X38" s="59">
        <v>-55519885</v>
      </c>
      <c r="Y38" s="60">
        <v>-59.46</v>
      </c>
      <c r="Z38" s="61">
        <v>93380633</v>
      </c>
    </row>
    <row r="39" spans="1:26" ht="13.5">
      <c r="A39" s="57" t="s">
        <v>56</v>
      </c>
      <c r="B39" s="18">
        <v>2235292210</v>
      </c>
      <c r="C39" s="18">
        <v>0</v>
      </c>
      <c r="D39" s="58">
        <v>2347022756</v>
      </c>
      <c r="E39" s="59">
        <v>2296275459</v>
      </c>
      <c r="F39" s="59">
        <v>2235292210</v>
      </c>
      <c r="G39" s="59">
        <v>2235292210</v>
      </c>
      <c r="H39" s="59">
        <v>2235292210</v>
      </c>
      <c r="I39" s="59">
        <v>2235292210</v>
      </c>
      <c r="J39" s="59">
        <v>2235292210</v>
      </c>
      <c r="K39" s="59">
        <v>2235292210</v>
      </c>
      <c r="L39" s="59">
        <v>0</v>
      </c>
      <c r="M39" s="59">
        <v>0</v>
      </c>
      <c r="N39" s="59">
        <v>2303156168</v>
      </c>
      <c r="O39" s="59">
        <v>2303156168</v>
      </c>
      <c r="P39" s="59">
        <v>2303156168</v>
      </c>
      <c r="Q39" s="59">
        <v>2303156168</v>
      </c>
      <c r="R39" s="59">
        <v>2406063293</v>
      </c>
      <c r="S39" s="59">
        <v>2406063293</v>
      </c>
      <c r="T39" s="59">
        <v>3038658841</v>
      </c>
      <c r="U39" s="59">
        <v>3038658841</v>
      </c>
      <c r="V39" s="59">
        <v>3038658841</v>
      </c>
      <c r="W39" s="59">
        <v>2296275459</v>
      </c>
      <c r="X39" s="59">
        <v>742383382</v>
      </c>
      <c r="Y39" s="60">
        <v>32.33</v>
      </c>
      <c r="Z39" s="61">
        <v>2296275459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90218657</v>
      </c>
      <c r="C42" s="18">
        <v>0</v>
      </c>
      <c r="D42" s="58">
        <v>81746750</v>
      </c>
      <c r="E42" s="59">
        <v>74875000</v>
      </c>
      <c r="F42" s="59">
        <v>3461458</v>
      </c>
      <c r="G42" s="59">
        <v>1263682</v>
      </c>
      <c r="H42" s="59">
        <v>1327367</v>
      </c>
      <c r="I42" s="59">
        <v>6052507</v>
      </c>
      <c r="J42" s="59">
        <v>12654714</v>
      </c>
      <c r="K42" s="59">
        <v>11951720</v>
      </c>
      <c r="L42" s="59">
        <v>16469766</v>
      </c>
      <c r="M42" s="59">
        <v>41076200</v>
      </c>
      <c r="N42" s="59">
        <v>-11135602</v>
      </c>
      <c r="O42" s="59">
        <v>4542952</v>
      </c>
      <c r="P42" s="59">
        <v>2714834</v>
      </c>
      <c r="Q42" s="59">
        <v>-3877816</v>
      </c>
      <c r="R42" s="59">
        <v>1283133</v>
      </c>
      <c r="S42" s="59">
        <v>15169330</v>
      </c>
      <c r="T42" s="59">
        <v>-8369344</v>
      </c>
      <c r="U42" s="59">
        <v>8083119</v>
      </c>
      <c r="V42" s="59">
        <v>51334010</v>
      </c>
      <c r="W42" s="59">
        <v>74875000</v>
      </c>
      <c r="X42" s="59">
        <v>-23540990</v>
      </c>
      <c r="Y42" s="60">
        <v>-31.44</v>
      </c>
      <c r="Z42" s="61">
        <v>74875000</v>
      </c>
    </row>
    <row r="43" spans="1:26" ht="13.5">
      <c r="A43" s="57" t="s">
        <v>59</v>
      </c>
      <c r="B43" s="18">
        <v>-108917557</v>
      </c>
      <c r="C43" s="18">
        <v>0</v>
      </c>
      <c r="D43" s="58">
        <v>-102687528</v>
      </c>
      <c r="E43" s="59">
        <v>-72094000</v>
      </c>
      <c r="F43" s="59">
        <v>-1875245</v>
      </c>
      <c r="G43" s="59">
        <v>-2478185</v>
      </c>
      <c r="H43" s="59">
        <v>-914701</v>
      </c>
      <c r="I43" s="59">
        <v>-5268131</v>
      </c>
      <c r="J43" s="59">
        <v>-13558721</v>
      </c>
      <c r="K43" s="59">
        <v>-10190068</v>
      </c>
      <c r="L43" s="59">
        <v>-1807933</v>
      </c>
      <c r="M43" s="59">
        <v>-25556722</v>
      </c>
      <c r="N43" s="59">
        <v>-5424163</v>
      </c>
      <c r="O43" s="59">
        <v>-3383372</v>
      </c>
      <c r="P43" s="59">
        <v>-3369904</v>
      </c>
      <c r="Q43" s="59">
        <v>-12177439</v>
      </c>
      <c r="R43" s="59">
        <v>-2664681</v>
      </c>
      <c r="S43" s="59">
        <v>-4197744</v>
      </c>
      <c r="T43" s="59">
        <v>-1828623</v>
      </c>
      <c r="U43" s="59">
        <v>-8691048</v>
      </c>
      <c r="V43" s="59">
        <v>-51693340</v>
      </c>
      <c r="W43" s="59">
        <v>-72094000</v>
      </c>
      <c r="X43" s="59">
        <v>20400660</v>
      </c>
      <c r="Y43" s="60">
        <v>-28.3</v>
      </c>
      <c r="Z43" s="61">
        <v>-72094000</v>
      </c>
    </row>
    <row r="44" spans="1:26" ht="13.5">
      <c r="A44" s="57" t="s">
        <v>60</v>
      </c>
      <c r="B44" s="18">
        <v>-15618</v>
      </c>
      <c r="C44" s="18">
        <v>0</v>
      </c>
      <c r="D44" s="58">
        <v>-3200000</v>
      </c>
      <c r="E44" s="59">
        <v>-3200000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-3200000</v>
      </c>
      <c r="X44" s="59">
        <v>3200000</v>
      </c>
      <c r="Y44" s="60">
        <v>-100</v>
      </c>
      <c r="Z44" s="61">
        <v>-3200000</v>
      </c>
    </row>
    <row r="45" spans="1:26" ht="13.5">
      <c r="A45" s="69" t="s">
        <v>61</v>
      </c>
      <c r="B45" s="21">
        <v>11845788</v>
      </c>
      <c r="C45" s="21">
        <v>0</v>
      </c>
      <c r="D45" s="98">
        <v>6419222</v>
      </c>
      <c r="E45" s="99">
        <v>11427000</v>
      </c>
      <c r="F45" s="99">
        <v>6649354</v>
      </c>
      <c r="G45" s="99">
        <v>5434851</v>
      </c>
      <c r="H45" s="99">
        <v>5847517</v>
      </c>
      <c r="I45" s="99">
        <v>5847517</v>
      </c>
      <c r="J45" s="99">
        <v>4943510</v>
      </c>
      <c r="K45" s="99">
        <v>6705162</v>
      </c>
      <c r="L45" s="99">
        <v>21366995</v>
      </c>
      <c r="M45" s="99">
        <v>21366995</v>
      </c>
      <c r="N45" s="99">
        <v>4807230</v>
      </c>
      <c r="O45" s="99">
        <v>5966810</v>
      </c>
      <c r="P45" s="99">
        <v>5311740</v>
      </c>
      <c r="Q45" s="99">
        <v>4807230</v>
      </c>
      <c r="R45" s="99">
        <v>3930192</v>
      </c>
      <c r="S45" s="99">
        <v>14901778</v>
      </c>
      <c r="T45" s="99">
        <v>4703811</v>
      </c>
      <c r="U45" s="99">
        <v>4703811</v>
      </c>
      <c r="V45" s="99">
        <v>4703811</v>
      </c>
      <c r="W45" s="99">
        <v>11427000</v>
      </c>
      <c r="X45" s="99">
        <v>-6723189</v>
      </c>
      <c r="Y45" s="100">
        <v>-58.84</v>
      </c>
      <c r="Z45" s="101">
        <v>11427000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29873533</v>
      </c>
      <c r="C49" s="51">
        <v>0</v>
      </c>
      <c r="D49" s="128">
        <v>11179528</v>
      </c>
      <c r="E49" s="53">
        <v>10460984</v>
      </c>
      <c r="F49" s="53">
        <v>0</v>
      </c>
      <c r="G49" s="53">
        <v>0</v>
      </c>
      <c r="H49" s="53">
        <v>0</v>
      </c>
      <c r="I49" s="53">
        <v>427055222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478569267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41551608</v>
      </c>
      <c r="C51" s="51">
        <v>0</v>
      </c>
      <c r="D51" s="128">
        <v>25620157</v>
      </c>
      <c r="E51" s="53">
        <v>27418848</v>
      </c>
      <c r="F51" s="53">
        <v>0</v>
      </c>
      <c r="G51" s="53">
        <v>0</v>
      </c>
      <c r="H51" s="53">
        <v>0</v>
      </c>
      <c r="I51" s="53">
        <v>132502089</v>
      </c>
      <c r="J51" s="53">
        <v>0</v>
      </c>
      <c r="K51" s="53">
        <v>0</v>
      </c>
      <c r="L51" s="53">
        <v>0</v>
      </c>
      <c r="M51" s="53">
        <v>1652249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9022339</v>
      </c>
      <c r="W51" s="53">
        <v>237767290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80.95502650816704</v>
      </c>
      <c r="C58" s="5">
        <f>IF(C67=0,0,+(C76/C67)*100)</f>
        <v>0</v>
      </c>
      <c r="D58" s="6">
        <f aca="true" t="shared" si="6" ref="D58:Z58">IF(D67=0,0,+(D76/D67)*100)</f>
        <v>86.79432850373009</v>
      </c>
      <c r="E58" s="7">
        <f t="shared" si="6"/>
        <v>84.34889485987952</v>
      </c>
      <c r="F58" s="7">
        <f t="shared" si="6"/>
        <v>63.89952872347919</v>
      </c>
      <c r="G58" s="7">
        <f t="shared" si="6"/>
        <v>77.96921843057612</v>
      </c>
      <c r="H58" s="7">
        <f t="shared" si="6"/>
        <v>79.93609896175275</v>
      </c>
      <c r="I58" s="7">
        <f t="shared" si="6"/>
        <v>73.53366121493596</v>
      </c>
      <c r="J58" s="7">
        <f t="shared" si="6"/>
        <v>74.8155098787707</v>
      </c>
      <c r="K58" s="7">
        <f t="shared" si="6"/>
        <v>76.47969328901334</v>
      </c>
      <c r="L58" s="7">
        <f t="shared" si="6"/>
        <v>66.5626174211134</v>
      </c>
      <c r="M58" s="7">
        <f t="shared" si="6"/>
        <v>72.58480741870592</v>
      </c>
      <c r="N58" s="7">
        <f t="shared" si="6"/>
        <v>76.53876379897282</v>
      </c>
      <c r="O58" s="7">
        <f t="shared" si="6"/>
        <v>61.70963636400765</v>
      </c>
      <c r="P58" s="7">
        <f t="shared" si="6"/>
        <v>68.50161455157003</v>
      </c>
      <c r="Q58" s="7">
        <f t="shared" si="6"/>
        <v>68.89533612952718</v>
      </c>
      <c r="R58" s="7">
        <f t="shared" si="6"/>
        <v>67.32706731618613</v>
      </c>
      <c r="S58" s="7">
        <f t="shared" si="6"/>
        <v>88.10684335599443</v>
      </c>
      <c r="T58" s="7">
        <f t="shared" si="6"/>
        <v>87.57547410663362</v>
      </c>
      <c r="U58" s="7">
        <f t="shared" si="6"/>
        <v>81.08140906749752</v>
      </c>
      <c r="V58" s="7">
        <f t="shared" si="6"/>
        <v>73.89806678377468</v>
      </c>
      <c r="W58" s="7">
        <f t="shared" si="6"/>
        <v>86.28662555141464</v>
      </c>
      <c r="X58" s="7">
        <f t="shared" si="6"/>
        <v>0</v>
      </c>
      <c r="Y58" s="7">
        <f t="shared" si="6"/>
        <v>0</v>
      </c>
      <c r="Z58" s="8">
        <f t="shared" si="6"/>
        <v>84.34889485987952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99.99957059332432</v>
      </c>
      <c r="F59" s="10">
        <f t="shared" si="7"/>
        <v>28.10606930037014</v>
      </c>
      <c r="G59" s="10">
        <f t="shared" si="7"/>
        <v>66.09697401141199</v>
      </c>
      <c r="H59" s="10">
        <f t="shared" si="7"/>
        <v>179.02610786838008</v>
      </c>
      <c r="I59" s="10">
        <f t="shared" si="7"/>
        <v>73.94600056222414</v>
      </c>
      <c r="J59" s="10">
        <f t="shared" si="7"/>
        <v>96.78695969709887</v>
      </c>
      <c r="K59" s="10">
        <f t="shared" si="7"/>
        <v>102.74787019365073</v>
      </c>
      <c r="L59" s="10">
        <f t="shared" si="7"/>
        <v>72.23424767969055</v>
      </c>
      <c r="M59" s="10">
        <f t="shared" si="7"/>
        <v>90.53518268428333</v>
      </c>
      <c r="N59" s="10">
        <f t="shared" si="7"/>
        <v>100.28709810092064</v>
      </c>
      <c r="O59" s="10">
        <f t="shared" si="7"/>
        <v>62.89234114968087</v>
      </c>
      <c r="P59" s="10">
        <f t="shared" si="7"/>
        <v>100.88965116168308</v>
      </c>
      <c r="Q59" s="10">
        <f t="shared" si="7"/>
        <v>88.02986823163864</v>
      </c>
      <c r="R59" s="10">
        <f t="shared" si="7"/>
        <v>63.06533536208357</v>
      </c>
      <c r="S59" s="10">
        <f t="shared" si="7"/>
        <v>68.09906282608422</v>
      </c>
      <c r="T59" s="10">
        <f t="shared" si="7"/>
        <v>102.56245296092985</v>
      </c>
      <c r="U59" s="10">
        <f t="shared" si="7"/>
        <v>77.7119192674194</v>
      </c>
      <c r="V59" s="10">
        <f t="shared" si="7"/>
        <v>81.78953309341624</v>
      </c>
      <c r="W59" s="10">
        <f t="shared" si="7"/>
        <v>102.0697316958103</v>
      </c>
      <c r="X59" s="10">
        <f t="shared" si="7"/>
        <v>0</v>
      </c>
      <c r="Y59" s="10">
        <f t="shared" si="7"/>
        <v>0</v>
      </c>
      <c r="Z59" s="11">
        <f t="shared" si="7"/>
        <v>99.99957059332432</v>
      </c>
    </row>
    <row r="60" spans="1:26" ht="13.5">
      <c r="A60" s="37" t="s">
        <v>32</v>
      </c>
      <c r="B60" s="12">
        <f t="shared" si="7"/>
        <v>81.87440984959994</v>
      </c>
      <c r="C60" s="12">
        <f t="shared" si="7"/>
        <v>0</v>
      </c>
      <c r="D60" s="3">
        <f t="shared" si="7"/>
        <v>84.99999995721703</v>
      </c>
      <c r="E60" s="13">
        <f t="shared" si="7"/>
        <v>85.00012775207489</v>
      </c>
      <c r="F60" s="13">
        <f t="shared" si="7"/>
        <v>74.95781944392068</v>
      </c>
      <c r="G60" s="13">
        <f t="shared" si="7"/>
        <v>82.61829164637982</v>
      </c>
      <c r="H60" s="13">
        <f t="shared" si="7"/>
        <v>71.82718056135231</v>
      </c>
      <c r="I60" s="13">
        <f t="shared" si="7"/>
        <v>76.33040808092208</v>
      </c>
      <c r="J60" s="13">
        <f t="shared" si="7"/>
        <v>75.42438304914128</v>
      </c>
      <c r="K60" s="13">
        <f t="shared" si="7"/>
        <v>76.49277605718065</v>
      </c>
      <c r="L60" s="13">
        <f t="shared" si="7"/>
        <v>68.67402049921941</v>
      </c>
      <c r="M60" s="13">
        <f t="shared" si="7"/>
        <v>73.49911745734876</v>
      </c>
      <c r="N60" s="13">
        <f t="shared" si="7"/>
        <v>76.94713010561675</v>
      </c>
      <c r="O60" s="13">
        <f t="shared" si="7"/>
        <v>64.09135034701839</v>
      </c>
      <c r="P60" s="13">
        <f t="shared" si="7"/>
        <v>67.65373795166612</v>
      </c>
      <c r="Q60" s="13">
        <f t="shared" si="7"/>
        <v>69.53178251239547</v>
      </c>
      <c r="R60" s="13">
        <f t="shared" si="7"/>
        <v>71.17917802638945</v>
      </c>
      <c r="S60" s="13">
        <f t="shared" si="7"/>
        <v>94.87277562653233</v>
      </c>
      <c r="T60" s="13">
        <f t="shared" si="7"/>
        <v>88.9677887815172</v>
      </c>
      <c r="U60" s="13">
        <f t="shared" si="7"/>
        <v>85.06962089824978</v>
      </c>
      <c r="V60" s="13">
        <f t="shared" si="7"/>
        <v>75.91790516370457</v>
      </c>
      <c r="W60" s="13">
        <f t="shared" si="7"/>
        <v>87.04799392047043</v>
      </c>
      <c r="X60" s="13">
        <f t="shared" si="7"/>
        <v>0</v>
      </c>
      <c r="Y60" s="13">
        <f t="shared" si="7"/>
        <v>0</v>
      </c>
      <c r="Z60" s="14">
        <f t="shared" si="7"/>
        <v>85.00012775207489</v>
      </c>
    </row>
    <row r="61" spans="1:26" ht="13.5">
      <c r="A61" s="38" t="s">
        <v>106</v>
      </c>
      <c r="B61" s="12">
        <f t="shared" si="7"/>
        <v>99.58246419674369</v>
      </c>
      <c r="C61" s="12">
        <f t="shared" si="7"/>
        <v>0</v>
      </c>
      <c r="D61" s="3">
        <f t="shared" si="7"/>
        <v>85.0000000322496</v>
      </c>
      <c r="E61" s="13">
        <f t="shared" si="7"/>
        <v>85.00002544489882</v>
      </c>
      <c r="F61" s="13">
        <f t="shared" si="7"/>
        <v>95.03359258534303</v>
      </c>
      <c r="G61" s="13">
        <f t="shared" si="7"/>
        <v>98.49306289384695</v>
      </c>
      <c r="H61" s="13">
        <f t="shared" si="7"/>
        <v>86.33632713752569</v>
      </c>
      <c r="I61" s="13">
        <f t="shared" si="7"/>
        <v>93.21484367297475</v>
      </c>
      <c r="J61" s="13">
        <f t="shared" si="7"/>
        <v>98.92174901651235</v>
      </c>
      <c r="K61" s="13">
        <f t="shared" si="7"/>
        <v>95.86820298470889</v>
      </c>
      <c r="L61" s="13">
        <f t="shared" si="7"/>
        <v>87.49237288824843</v>
      </c>
      <c r="M61" s="13">
        <f t="shared" si="7"/>
        <v>94.01155032028898</v>
      </c>
      <c r="N61" s="13">
        <f t="shared" si="7"/>
        <v>93.43163024623628</v>
      </c>
      <c r="O61" s="13">
        <f t="shared" si="7"/>
        <v>83.31072761853149</v>
      </c>
      <c r="P61" s="13">
        <f t="shared" si="7"/>
        <v>76.13412958228946</v>
      </c>
      <c r="Q61" s="13">
        <f t="shared" si="7"/>
        <v>84.20091210900215</v>
      </c>
      <c r="R61" s="13">
        <f t="shared" si="7"/>
        <v>92.03507868297692</v>
      </c>
      <c r="S61" s="13">
        <f t="shared" si="7"/>
        <v>121.08817069177942</v>
      </c>
      <c r="T61" s="13">
        <f t="shared" si="7"/>
        <v>110.63893247440934</v>
      </c>
      <c r="U61" s="13">
        <f t="shared" si="7"/>
        <v>108.26466422869707</v>
      </c>
      <c r="V61" s="13">
        <f t="shared" si="7"/>
        <v>94.51948967464465</v>
      </c>
      <c r="W61" s="13">
        <f t="shared" si="7"/>
        <v>83.85014277447192</v>
      </c>
      <c r="X61" s="13">
        <f t="shared" si="7"/>
        <v>0</v>
      </c>
      <c r="Y61" s="13">
        <f t="shared" si="7"/>
        <v>0</v>
      </c>
      <c r="Z61" s="14">
        <f t="shared" si="7"/>
        <v>85.00002544489882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84.99999984356037</v>
      </c>
      <c r="E62" s="13">
        <f t="shared" si="7"/>
        <v>85.00000249358276</v>
      </c>
      <c r="F62" s="13">
        <f t="shared" si="7"/>
        <v>40.890654533728096</v>
      </c>
      <c r="G62" s="13">
        <f t="shared" si="7"/>
        <v>53.00767545367167</v>
      </c>
      <c r="H62" s="13">
        <f t="shared" si="7"/>
        <v>41.944745063399594</v>
      </c>
      <c r="I62" s="13">
        <f t="shared" si="7"/>
        <v>44.18022745620695</v>
      </c>
      <c r="J62" s="13">
        <f t="shared" si="7"/>
        <v>37.85711840721197</v>
      </c>
      <c r="K62" s="13">
        <f t="shared" si="7"/>
        <v>48.39140198011539</v>
      </c>
      <c r="L62" s="13">
        <f t="shared" si="7"/>
        <v>43.3871446202796</v>
      </c>
      <c r="M62" s="13">
        <f t="shared" si="7"/>
        <v>43.419755610237026</v>
      </c>
      <c r="N62" s="13">
        <f t="shared" si="7"/>
        <v>51.563151504170946</v>
      </c>
      <c r="O62" s="13">
        <f t="shared" si="7"/>
        <v>34.433465528694676</v>
      </c>
      <c r="P62" s="13">
        <f t="shared" si="7"/>
        <v>59.99274424485438</v>
      </c>
      <c r="Q62" s="13">
        <f t="shared" si="7"/>
        <v>47.616044471329765</v>
      </c>
      <c r="R62" s="13">
        <f t="shared" si="7"/>
        <v>46.08109178884152</v>
      </c>
      <c r="S62" s="13">
        <f t="shared" si="7"/>
        <v>57.76361049828452</v>
      </c>
      <c r="T62" s="13">
        <f t="shared" si="7"/>
        <v>61.93188218304925</v>
      </c>
      <c r="U62" s="13">
        <f t="shared" si="7"/>
        <v>54.84357399718821</v>
      </c>
      <c r="V62" s="13">
        <f t="shared" si="7"/>
        <v>47.579695687325014</v>
      </c>
      <c r="W62" s="13">
        <f t="shared" si="7"/>
        <v>85.32211952534911</v>
      </c>
      <c r="X62" s="13">
        <f t="shared" si="7"/>
        <v>0</v>
      </c>
      <c r="Y62" s="13">
        <f t="shared" si="7"/>
        <v>0</v>
      </c>
      <c r="Z62" s="14">
        <f t="shared" si="7"/>
        <v>85.00000249358276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85.00000088995203</v>
      </c>
      <c r="E63" s="13">
        <f t="shared" si="7"/>
        <v>84.99999477607984</v>
      </c>
      <c r="F63" s="13">
        <f t="shared" si="7"/>
        <v>33.41025080105939</v>
      </c>
      <c r="G63" s="13">
        <f t="shared" si="7"/>
        <v>35.72147071843078</v>
      </c>
      <c r="H63" s="13">
        <f t="shared" si="7"/>
        <v>37.87287312817184</v>
      </c>
      <c r="I63" s="13">
        <f t="shared" si="7"/>
        <v>35.65908099836877</v>
      </c>
      <c r="J63" s="13">
        <f t="shared" si="7"/>
        <v>36.41980485816124</v>
      </c>
      <c r="K63" s="13">
        <f t="shared" si="7"/>
        <v>39.62419399793487</v>
      </c>
      <c r="L63" s="13">
        <f t="shared" si="7"/>
        <v>31.22115924439704</v>
      </c>
      <c r="M63" s="13">
        <f t="shared" si="7"/>
        <v>35.754692502777644</v>
      </c>
      <c r="N63" s="13">
        <f t="shared" si="7"/>
        <v>38.818913515695044</v>
      </c>
      <c r="O63" s="13">
        <f t="shared" si="7"/>
        <v>34.221381874444916</v>
      </c>
      <c r="P63" s="13">
        <f t="shared" si="7"/>
        <v>38.09821719419681</v>
      </c>
      <c r="Q63" s="13">
        <f t="shared" si="7"/>
        <v>37.04222133753671</v>
      </c>
      <c r="R63" s="13">
        <f t="shared" si="7"/>
        <v>33.02557550142012</v>
      </c>
      <c r="S63" s="13">
        <f t="shared" si="7"/>
        <v>42.924683792949295</v>
      </c>
      <c r="T63" s="13">
        <f t="shared" si="7"/>
        <v>36.031505410660166</v>
      </c>
      <c r="U63" s="13">
        <f t="shared" si="7"/>
        <v>37.30162903633285</v>
      </c>
      <c r="V63" s="13">
        <f t="shared" si="7"/>
        <v>36.442009916552905</v>
      </c>
      <c r="W63" s="13">
        <f t="shared" si="7"/>
        <v>123.88119137002522</v>
      </c>
      <c r="X63" s="13">
        <f t="shared" si="7"/>
        <v>0</v>
      </c>
      <c r="Y63" s="13">
        <f t="shared" si="7"/>
        <v>0</v>
      </c>
      <c r="Z63" s="14">
        <f t="shared" si="7"/>
        <v>84.99999477607984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84.99999838135534</v>
      </c>
      <c r="E64" s="13">
        <f t="shared" si="7"/>
        <v>85.00182474493502</v>
      </c>
      <c r="F64" s="13">
        <f t="shared" si="7"/>
        <v>38.521153317474806</v>
      </c>
      <c r="G64" s="13">
        <f t="shared" si="7"/>
        <v>42.91450821287379</v>
      </c>
      <c r="H64" s="13">
        <f t="shared" si="7"/>
        <v>47.77824566851788</v>
      </c>
      <c r="I64" s="13">
        <f t="shared" si="7"/>
        <v>43.07233037247376</v>
      </c>
      <c r="J64" s="13">
        <f t="shared" si="7"/>
        <v>44.89049939669263</v>
      </c>
      <c r="K64" s="13">
        <f t="shared" si="7"/>
        <v>48.67830737318308</v>
      </c>
      <c r="L64" s="13">
        <f t="shared" si="7"/>
        <v>39.094758361348276</v>
      </c>
      <c r="M64" s="13">
        <f t="shared" si="7"/>
        <v>44.22167507981322</v>
      </c>
      <c r="N64" s="13">
        <f t="shared" si="7"/>
        <v>48.023483975326</v>
      </c>
      <c r="O64" s="13">
        <f t="shared" si="7"/>
        <v>42.782820990226476</v>
      </c>
      <c r="P64" s="13">
        <f t="shared" si="7"/>
        <v>47.66447385114002</v>
      </c>
      <c r="Q64" s="13">
        <f t="shared" si="7"/>
        <v>46.15129687689495</v>
      </c>
      <c r="R64" s="13">
        <f t="shared" si="7"/>
        <v>41.87359781767144</v>
      </c>
      <c r="S64" s="13">
        <f t="shared" si="7"/>
        <v>53.818464043929026</v>
      </c>
      <c r="T64" s="13">
        <f t="shared" si="7"/>
        <v>45.96900670560609</v>
      </c>
      <c r="U64" s="13">
        <f t="shared" si="7"/>
        <v>47.233109904053535</v>
      </c>
      <c r="V64" s="13">
        <f t="shared" si="7"/>
        <v>45.17005140245558</v>
      </c>
      <c r="W64" s="13">
        <f t="shared" si="7"/>
        <v>88.6287449781241</v>
      </c>
      <c r="X64" s="13">
        <f t="shared" si="7"/>
        <v>0</v>
      </c>
      <c r="Y64" s="13">
        <f t="shared" si="7"/>
        <v>0</v>
      </c>
      <c r="Z64" s="14">
        <f t="shared" si="7"/>
        <v>85.00182474493502</v>
      </c>
    </row>
    <row r="65" spans="1:26" ht="13.5">
      <c r="A65" s="38" t="s">
        <v>110</v>
      </c>
      <c r="B65" s="12">
        <f t="shared" si="7"/>
        <v>6276.975369171173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84.99875868917577</v>
      </c>
      <c r="E66" s="16">
        <f t="shared" si="7"/>
        <v>0</v>
      </c>
      <c r="F66" s="16">
        <f t="shared" si="7"/>
        <v>9.238387280258928</v>
      </c>
      <c r="G66" s="16">
        <f t="shared" si="7"/>
        <v>7.288734821701151</v>
      </c>
      <c r="H66" s="16">
        <f t="shared" si="7"/>
        <v>6.875674208500623</v>
      </c>
      <c r="I66" s="16">
        <f t="shared" si="7"/>
        <v>7.7805549489037045</v>
      </c>
      <c r="J66" s="16">
        <f t="shared" si="7"/>
        <v>6.455086554929114</v>
      </c>
      <c r="K66" s="16">
        <f t="shared" si="7"/>
        <v>7.749058243249948</v>
      </c>
      <c r="L66" s="16">
        <f t="shared" si="7"/>
        <v>5.297418782872059</v>
      </c>
      <c r="M66" s="16">
        <f t="shared" si="7"/>
        <v>6.487494978500777</v>
      </c>
      <c r="N66" s="16">
        <f t="shared" si="7"/>
        <v>8.565040223664571</v>
      </c>
      <c r="O66" s="16">
        <f t="shared" si="7"/>
        <v>6.652682727177544</v>
      </c>
      <c r="P66" s="16">
        <f t="shared" si="7"/>
        <v>8.808546917461502</v>
      </c>
      <c r="Q66" s="16">
        <f t="shared" si="7"/>
        <v>8.007438307162543</v>
      </c>
      <c r="R66" s="16">
        <f t="shared" si="7"/>
        <v>5.644405012678911</v>
      </c>
      <c r="S66" s="16">
        <f t="shared" si="7"/>
        <v>9.708029074295558</v>
      </c>
      <c r="T66" s="16">
        <f t="shared" si="7"/>
        <v>20.622147888883966</v>
      </c>
      <c r="U66" s="16">
        <f t="shared" si="7"/>
        <v>11.732697026176355</v>
      </c>
      <c r="V66" s="16">
        <f t="shared" si="7"/>
        <v>8.569299195449027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420617351</v>
      </c>
      <c r="C67" s="23"/>
      <c r="D67" s="24">
        <v>549297020</v>
      </c>
      <c r="E67" s="25">
        <v>558202927</v>
      </c>
      <c r="F67" s="25">
        <v>45898531</v>
      </c>
      <c r="G67" s="25">
        <v>39306118</v>
      </c>
      <c r="H67" s="25">
        <v>41835314</v>
      </c>
      <c r="I67" s="25">
        <v>127039963</v>
      </c>
      <c r="J67" s="25">
        <v>39540193</v>
      </c>
      <c r="K67" s="25">
        <v>41987671</v>
      </c>
      <c r="L67" s="25">
        <v>41802001</v>
      </c>
      <c r="M67" s="25">
        <v>123329865</v>
      </c>
      <c r="N67" s="25">
        <v>42281408</v>
      </c>
      <c r="O67" s="25">
        <v>42604171</v>
      </c>
      <c r="P67" s="25">
        <v>43264335</v>
      </c>
      <c r="Q67" s="25">
        <v>128149914</v>
      </c>
      <c r="R67" s="25">
        <v>38947973</v>
      </c>
      <c r="S67" s="25">
        <v>39100494</v>
      </c>
      <c r="T67" s="25">
        <v>40191433</v>
      </c>
      <c r="U67" s="25">
        <v>118239900</v>
      </c>
      <c r="V67" s="25">
        <v>496759642</v>
      </c>
      <c r="W67" s="25">
        <v>545667416</v>
      </c>
      <c r="X67" s="25"/>
      <c r="Y67" s="24"/>
      <c r="Z67" s="26">
        <v>558202927</v>
      </c>
    </row>
    <row r="68" spans="1:26" ht="13.5" hidden="1">
      <c r="A68" s="36" t="s">
        <v>31</v>
      </c>
      <c r="B68" s="18">
        <v>48467154</v>
      </c>
      <c r="C68" s="18"/>
      <c r="D68" s="19">
        <v>65709288</v>
      </c>
      <c r="E68" s="20">
        <v>67069288</v>
      </c>
      <c r="F68" s="20">
        <v>8739607</v>
      </c>
      <c r="G68" s="20">
        <v>4115845</v>
      </c>
      <c r="H68" s="20">
        <v>4119984</v>
      </c>
      <c r="I68" s="20">
        <v>16975436</v>
      </c>
      <c r="J68" s="20">
        <v>4011870</v>
      </c>
      <c r="K68" s="20">
        <v>4095208</v>
      </c>
      <c r="L68" s="20">
        <v>4103332</v>
      </c>
      <c r="M68" s="20">
        <v>12210410</v>
      </c>
      <c r="N68" s="20">
        <v>4116363</v>
      </c>
      <c r="O68" s="20">
        <v>4101660</v>
      </c>
      <c r="P68" s="20">
        <v>4094189</v>
      </c>
      <c r="Q68" s="20">
        <v>12312212</v>
      </c>
      <c r="R68" s="20">
        <v>4116163</v>
      </c>
      <c r="S68" s="20">
        <v>4208077</v>
      </c>
      <c r="T68" s="20">
        <v>4053811</v>
      </c>
      <c r="U68" s="20">
        <v>12378051</v>
      </c>
      <c r="V68" s="20">
        <v>53876109</v>
      </c>
      <c r="W68" s="20">
        <v>65709000</v>
      </c>
      <c r="X68" s="20"/>
      <c r="Y68" s="19"/>
      <c r="Z68" s="22">
        <v>67069288</v>
      </c>
    </row>
    <row r="69" spans="1:26" ht="13.5" hidden="1">
      <c r="A69" s="37" t="s">
        <v>32</v>
      </c>
      <c r="B69" s="18">
        <v>356697208</v>
      </c>
      <c r="C69" s="18"/>
      <c r="D69" s="19">
        <v>467475732</v>
      </c>
      <c r="E69" s="20">
        <v>475021639</v>
      </c>
      <c r="F69" s="20">
        <v>35666315</v>
      </c>
      <c r="G69" s="20">
        <v>33667128</v>
      </c>
      <c r="H69" s="20">
        <v>36138481</v>
      </c>
      <c r="I69" s="20">
        <v>105471924</v>
      </c>
      <c r="J69" s="20">
        <v>33936617</v>
      </c>
      <c r="K69" s="20">
        <v>36320401</v>
      </c>
      <c r="L69" s="20">
        <v>36075520</v>
      </c>
      <c r="M69" s="20">
        <v>106332538</v>
      </c>
      <c r="N69" s="20">
        <v>36507563</v>
      </c>
      <c r="O69" s="20">
        <v>36821535</v>
      </c>
      <c r="P69" s="20">
        <v>37481116</v>
      </c>
      <c r="Q69" s="20">
        <v>110810214</v>
      </c>
      <c r="R69" s="20">
        <v>33052083</v>
      </c>
      <c r="S69" s="20">
        <v>33108986</v>
      </c>
      <c r="T69" s="20">
        <v>34512510</v>
      </c>
      <c r="U69" s="20">
        <v>100673579</v>
      </c>
      <c r="V69" s="20">
        <v>423288255</v>
      </c>
      <c r="W69" s="20">
        <v>463846416</v>
      </c>
      <c r="X69" s="20"/>
      <c r="Y69" s="19"/>
      <c r="Z69" s="22">
        <v>475021639</v>
      </c>
    </row>
    <row r="70" spans="1:26" ht="13.5" hidden="1">
      <c r="A70" s="38" t="s">
        <v>106</v>
      </c>
      <c r="B70" s="18">
        <v>246687827</v>
      </c>
      <c r="C70" s="18"/>
      <c r="D70" s="19">
        <v>310081374</v>
      </c>
      <c r="E70" s="20">
        <v>305758732</v>
      </c>
      <c r="F70" s="20">
        <v>23035887</v>
      </c>
      <c r="G70" s="20">
        <v>23778431</v>
      </c>
      <c r="H70" s="20">
        <v>24337263</v>
      </c>
      <c r="I70" s="20">
        <v>71151581</v>
      </c>
      <c r="J70" s="20">
        <v>20687855</v>
      </c>
      <c r="K70" s="20">
        <v>22134219</v>
      </c>
      <c r="L70" s="20">
        <v>21885742</v>
      </c>
      <c r="M70" s="20">
        <v>64707816</v>
      </c>
      <c r="N70" s="20">
        <v>23407924</v>
      </c>
      <c r="O70" s="20">
        <v>21950939</v>
      </c>
      <c r="P70" s="20">
        <v>24363067</v>
      </c>
      <c r="Q70" s="20">
        <v>69721930</v>
      </c>
      <c r="R70" s="20">
        <v>19294453</v>
      </c>
      <c r="S70" s="20">
        <v>20381251</v>
      </c>
      <c r="T70" s="20">
        <v>21809613</v>
      </c>
      <c r="U70" s="20">
        <v>61485317</v>
      </c>
      <c r="V70" s="20">
        <v>267066644</v>
      </c>
      <c r="W70" s="20">
        <v>309951768</v>
      </c>
      <c r="X70" s="20"/>
      <c r="Y70" s="19"/>
      <c r="Z70" s="22">
        <v>305758732</v>
      </c>
    </row>
    <row r="71" spans="1:26" ht="13.5" hidden="1">
      <c r="A71" s="38" t="s">
        <v>107</v>
      </c>
      <c r="B71" s="18">
        <v>73146623</v>
      </c>
      <c r="C71" s="18"/>
      <c r="D71" s="19">
        <v>95883639</v>
      </c>
      <c r="E71" s="20">
        <v>96247056</v>
      </c>
      <c r="F71" s="20">
        <v>6710548</v>
      </c>
      <c r="G71" s="20">
        <v>4000415</v>
      </c>
      <c r="H71" s="20">
        <v>5922041</v>
      </c>
      <c r="I71" s="20">
        <v>16633004</v>
      </c>
      <c r="J71" s="20">
        <v>7361984</v>
      </c>
      <c r="K71" s="20">
        <v>8291537</v>
      </c>
      <c r="L71" s="20">
        <v>8296091</v>
      </c>
      <c r="M71" s="20">
        <v>23949612</v>
      </c>
      <c r="N71" s="20">
        <v>7197287</v>
      </c>
      <c r="O71" s="20">
        <v>8950894</v>
      </c>
      <c r="P71" s="20">
        <v>7238392</v>
      </c>
      <c r="Q71" s="20">
        <v>23386573</v>
      </c>
      <c r="R71" s="20">
        <v>7774104</v>
      </c>
      <c r="S71" s="20">
        <v>6799549</v>
      </c>
      <c r="T71" s="20">
        <v>6809173</v>
      </c>
      <c r="U71" s="20">
        <v>21382826</v>
      </c>
      <c r="V71" s="20">
        <v>85352015</v>
      </c>
      <c r="W71" s="20">
        <v>95883694</v>
      </c>
      <c r="X71" s="20"/>
      <c r="Y71" s="19"/>
      <c r="Z71" s="22">
        <v>96247056</v>
      </c>
    </row>
    <row r="72" spans="1:26" ht="13.5" hidden="1">
      <c r="A72" s="38" t="s">
        <v>108</v>
      </c>
      <c r="B72" s="18">
        <v>21264480</v>
      </c>
      <c r="C72" s="18"/>
      <c r="D72" s="19">
        <v>33709682</v>
      </c>
      <c r="E72" s="20">
        <v>44028238</v>
      </c>
      <c r="F72" s="20">
        <v>3551859</v>
      </c>
      <c r="G72" s="20">
        <v>3508299</v>
      </c>
      <c r="H72" s="20">
        <v>3509203</v>
      </c>
      <c r="I72" s="20">
        <v>10569361</v>
      </c>
      <c r="J72" s="20">
        <v>3517339</v>
      </c>
      <c r="K72" s="20">
        <v>3523254</v>
      </c>
      <c r="L72" s="20">
        <v>3523226</v>
      </c>
      <c r="M72" s="20">
        <v>10563819</v>
      </c>
      <c r="N72" s="20">
        <v>3525923</v>
      </c>
      <c r="O72" s="20">
        <v>3536631</v>
      </c>
      <c r="P72" s="20">
        <v>3514965</v>
      </c>
      <c r="Q72" s="20">
        <v>10577519</v>
      </c>
      <c r="R72" s="20">
        <v>3609548</v>
      </c>
      <c r="S72" s="20">
        <v>3543248</v>
      </c>
      <c r="T72" s="20">
        <v>3534504</v>
      </c>
      <c r="U72" s="20">
        <v>10687300</v>
      </c>
      <c r="V72" s="20">
        <v>42397999</v>
      </c>
      <c r="W72" s="20">
        <v>30209590</v>
      </c>
      <c r="X72" s="20"/>
      <c r="Y72" s="19"/>
      <c r="Z72" s="22">
        <v>44028238</v>
      </c>
    </row>
    <row r="73" spans="1:26" ht="13.5" hidden="1">
      <c r="A73" s="38" t="s">
        <v>109</v>
      </c>
      <c r="B73" s="18">
        <v>16628288</v>
      </c>
      <c r="C73" s="18"/>
      <c r="D73" s="19">
        <v>27801037</v>
      </c>
      <c r="E73" s="20">
        <v>28987613</v>
      </c>
      <c r="F73" s="20">
        <v>2368021</v>
      </c>
      <c r="G73" s="20">
        <v>2379983</v>
      </c>
      <c r="H73" s="20">
        <v>2369974</v>
      </c>
      <c r="I73" s="20">
        <v>7117978</v>
      </c>
      <c r="J73" s="20">
        <v>2369439</v>
      </c>
      <c r="K73" s="20">
        <v>2371391</v>
      </c>
      <c r="L73" s="20">
        <v>2370461</v>
      </c>
      <c r="M73" s="20">
        <v>7111291</v>
      </c>
      <c r="N73" s="20">
        <v>2376429</v>
      </c>
      <c r="O73" s="20">
        <v>2383071</v>
      </c>
      <c r="P73" s="20">
        <v>2364692</v>
      </c>
      <c r="Q73" s="20">
        <v>7124192</v>
      </c>
      <c r="R73" s="20">
        <v>2373978</v>
      </c>
      <c r="S73" s="20">
        <v>2384938</v>
      </c>
      <c r="T73" s="20">
        <v>2359220</v>
      </c>
      <c r="U73" s="20">
        <v>7118136</v>
      </c>
      <c r="V73" s="20">
        <v>28471597</v>
      </c>
      <c r="W73" s="20">
        <v>27801364</v>
      </c>
      <c r="X73" s="20"/>
      <c r="Y73" s="19"/>
      <c r="Z73" s="22">
        <v>28987613</v>
      </c>
    </row>
    <row r="74" spans="1:26" ht="13.5" hidden="1">
      <c r="A74" s="38" t="s">
        <v>110</v>
      </c>
      <c r="B74" s="18">
        <v>-1030010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15452989</v>
      </c>
      <c r="C75" s="27"/>
      <c r="D75" s="28">
        <v>16112000</v>
      </c>
      <c r="E75" s="29">
        <v>16112000</v>
      </c>
      <c r="F75" s="29">
        <v>1492609</v>
      </c>
      <c r="G75" s="29">
        <v>1523145</v>
      </c>
      <c r="H75" s="29">
        <v>1576849</v>
      </c>
      <c r="I75" s="29">
        <v>4592603</v>
      </c>
      <c r="J75" s="29">
        <v>1591706</v>
      </c>
      <c r="K75" s="29">
        <v>1572062</v>
      </c>
      <c r="L75" s="29">
        <v>1623149</v>
      </c>
      <c r="M75" s="29">
        <v>4786917</v>
      </c>
      <c r="N75" s="29">
        <v>1657482</v>
      </c>
      <c r="O75" s="29">
        <v>1680976</v>
      </c>
      <c r="P75" s="29">
        <v>1689030</v>
      </c>
      <c r="Q75" s="29">
        <v>5027488</v>
      </c>
      <c r="R75" s="29">
        <v>1779727</v>
      </c>
      <c r="S75" s="29">
        <v>1783431</v>
      </c>
      <c r="T75" s="29">
        <v>1625112</v>
      </c>
      <c r="U75" s="29">
        <v>5188270</v>
      </c>
      <c r="V75" s="29">
        <v>19595278</v>
      </c>
      <c r="W75" s="29">
        <v>16112000</v>
      </c>
      <c r="X75" s="29"/>
      <c r="Y75" s="28"/>
      <c r="Z75" s="30">
        <v>16112000</v>
      </c>
    </row>
    <row r="76" spans="1:26" ht="13.5" hidden="1">
      <c r="A76" s="41" t="s">
        <v>113</v>
      </c>
      <c r="B76" s="31">
        <v>340510888</v>
      </c>
      <c r="C76" s="31"/>
      <c r="D76" s="32">
        <v>476758660</v>
      </c>
      <c r="E76" s="33">
        <v>470838000</v>
      </c>
      <c r="F76" s="33">
        <v>29328945</v>
      </c>
      <c r="G76" s="33">
        <v>30646673</v>
      </c>
      <c r="H76" s="33">
        <v>33441518</v>
      </c>
      <c r="I76" s="33">
        <v>93417136</v>
      </c>
      <c r="J76" s="33">
        <v>29582197</v>
      </c>
      <c r="K76" s="33">
        <v>32112042</v>
      </c>
      <c r="L76" s="33">
        <v>27824506</v>
      </c>
      <c r="M76" s="33">
        <v>89518745</v>
      </c>
      <c r="N76" s="33">
        <v>32361667</v>
      </c>
      <c r="O76" s="33">
        <v>26290879</v>
      </c>
      <c r="P76" s="33">
        <v>29636768</v>
      </c>
      <c r="Q76" s="33">
        <v>88289314</v>
      </c>
      <c r="R76" s="33">
        <v>26222528</v>
      </c>
      <c r="S76" s="33">
        <v>34450211</v>
      </c>
      <c r="T76" s="33">
        <v>35197838</v>
      </c>
      <c r="U76" s="33">
        <v>95870577</v>
      </c>
      <c r="V76" s="33">
        <v>367095772</v>
      </c>
      <c r="W76" s="33">
        <v>470838000</v>
      </c>
      <c r="X76" s="33"/>
      <c r="Y76" s="32"/>
      <c r="Z76" s="34">
        <v>470838000</v>
      </c>
    </row>
    <row r="77" spans="1:26" ht="13.5" hidden="1">
      <c r="A77" s="36" t="s">
        <v>31</v>
      </c>
      <c r="B77" s="18">
        <v>48467154</v>
      </c>
      <c r="C77" s="18"/>
      <c r="D77" s="19">
        <v>65709288</v>
      </c>
      <c r="E77" s="20">
        <v>67069000</v>
      </c>
      <c r="F77" s="20">
        <v>2456360</v>
      </c>
      <c r="G77" s="20">
        <v>2720449</v>
      </c>
      <c r="H77" s="20">
        <v>7375847</v>
      </c>
      <c r="I77" s="20">
        <v>12552656</v>
      </c>
      <c r="J77" s="20">
        <v>3882967</v>
      </c>
      <c r="K77" s="20">
        <v>4207739</v>
      </c>
      <c r="L77" s="20">
        <v>2964011</v>
      </c>
      <c r="M77" s="20">
        <v>11054717</v>
      </c>
      <c r="N77" s="20">
        <v>4128181</v>
      </c>
      <c r="O77" s="20">
        <v>2579630</v>
      </c>
      <c r="P77" s="20">
        <v>4130613</v>
      </c>
      <c r="Q77" s="20">
        <v>10838424</v>
      </c>
      <c r="R77" s="20">
        <v>2595872</v>
      </c>
      <c r="S77" s="20">
        <v>2865661</v>
      </c>
      <c r="T77" s="20">
        <v>4157688</v>
      </c>
      <c r="U77" s="20">
        <v>9619221</v>
      </c>
      <c r="V77" s="20">
        <v>44065018</v>
      </c>
      <c r="W77" s="20">
        <v>67069000</v>
      </c>
      <c r="X77" s="20"/>
      <c r="Y77" s="19"/>
      <c r="Z77" s="22">
        <v>67069000</v>
      </c>
    </row>
    <row r="78" spans="1:26" ht="13.5" hidden="1">
      <c r="A78" s="37" t="s">
        <v>32</v>
      </c>
      <c r="B78" s="18">
        <v>292043734</v>
      </c>
      <c r="C78" s="18"/>
      <c r="D78" s="19">
        <v>397354372</v>
      </c>
      <c r="E78" s="20">
        <v>403769000</v>
      </c>
      <c r="F78" s="20">
        <v>26734692</v>
      </c>
      <c r="G78" s="20">
        <v>27815206</v>
      </c>
      <c r="H78" s="20">
        <v>25957252</v>
      </c>
      <c r="I78" s="20">
        <v>80507150</v>
      </c>
      <c r="J78" s="20">
        <v>25596484</v>
      </c>
      <c r="K78" s="20">
        <v>27782483</v>
      </c>
      <c r="L78" s="20">
        <v>24774510</v>
      </c>
      <c r="M78" s="20">
        <v>78153477</v>
      </c>
      <c r="N78" s="20">
        <v>28091522</v>
      </c>
      <c r="O78" s="20">
        <v>23599419</v>
      </c>
      <c r="P78" s="20">
        <v>25357376</v>
      </c>
      <c r="Q78" s="20">
        <v>77048317</v>
      </c>
      <c r="R78" s="20">
        <v>23526201</v>
      </c>
      <c r="S78" s="20">
        <v>31411414</v>
      </c>
      <c r="T78" s="20">
        <v>30705017</v>
      </c>
      <c r="U78" s="20">
        <v>85642632</v>
      </c>
      <c r="V78" s="20">
        <v>321351576</v>
      </c>
      <c r="W78" s="20">
        <v>403769000</v>
      </c>
      <c r="X78" s="20"/>
      <c r="Y78" s="19"/>
      <c r="Z78" s="22">
        <v>403769000</v>
      </c>
    </row>
    <row r="79" spans="1:26" ht="13.5" hidden="1">
      <c r="A79" s="38" t="s">
        <v>106</v>
      </c>
      <c r="B79" s="18">
        <v>245657817</v>
      </c>
      <c r="C79" s="18"/>
      <c r="D79" s="19">
        <v>263569168</v>
      </c>
      <c r="E79" s="20">
        <v>259895000</v>
      </c>
      <c r="F79" s="20">
        <v>21891831</v>
      </c>
      <c r="G79" s="20">
        <v>23420105</v>
      </c>
      <c r="H79" s="20">
        <v>21011899</v>
      </c>
      <c r="I79" s="20">
        <v>66323835</v>
      </c>
      <c r="J79" s="20">
        <v>20464788</v>
      </c>
      <c r="K79" s="20">
        <v>21219678</v>
      </c>
      <c r="L79" s="20">
        <v>19148355</v>
      </c>
      <c r="M79" s="20">
        <v>60832821</v>
      </c>
      <c r="N79" s="20">
        <v>21870405</v>
      </c>
      <c r="O79" s="20">
        <v>18287487</v>
      </c>
      <c r="P79" s="20">
        <v>18548609</v>
      </c>
      <c r="Q79" s="20">
        <v>58706501</v>
      </c>
      <c r="R79" s="20">
        <v>17757665</v>
      </c>
      <c r="S79" s="20">
        <v>24679284</v>
      </c>
      <c r="T79" s="20">
        <v>24129923</v>
      </c>
      <c r="U79" s="20">
        <v>66566872</v>
      </c>
      <c r="V79" s="20">
        <v>252430029</v>
      </c>
      <c r="W79" s="20">
        <v>259895000</v>
      </c>
      <c r="X79" s="20"/>
      <c r="Y79" s="19"/>
      <c r="Z79" s="22">
        <v>259895000</v>
      </c>
    </row>
    <row r="80" spans="1:26" ht="13.5" hidden="1">
      <c r="A80" s="38" t="s">
        <v>107</v>
      </c>
      <c r="B80" s="18">
        <v>73146623</v>
      </c>
      <c r="C80" s="18"/>
      <c r="D80" s="19">
        <v>81501093</v>
      </c>
      <c r="E80" s="20">
        <v>81810000</v>
      </c>
      <c r="F80" s="20">
        <v>2743987</v>
      </c>
      <c r="G80" s="20">
        <v>2120527</v>
      </c>
      <c r="H80" s="20">
        <v>2483985</v>
      </c>
      <c r="I80" s="20">
        <v>7348499</v>
      </c>
      <c r="J80" s="20">
        <v>2787035</v>
      </c>
      <c r="K80" s="20">
        <v>4012391</v>
      </c>
      <c r="L80" s="20">
        <v>3599437</v>
      </c>
      <c r="M80" s="20">
        <v>10398863</v>
      </c>
      <c r="N80" s="20">
        <v>3711148</v>
      </c>
      <c r="O80" s="20">
        <v>3082103</v>
      </c>
      <c r="P80" s="20">
        <v>4342510</v>
      </c>
      <c r="Q80" s="20">
        <v>11135761</v>
      </c>
      <c r="R80" s="20">
        <v>3582392</v>
      </c>
      <c r="S80" s="20">
        <v>3927665</v>
      </c>
      <c r="T80" s="20">
        <v>4217049</v>
      </c>
      <c r="U80" s="20">
        <v>11727106</v>
      </c>
      <c r="V80" s="20">
        <v>40610229</v>
      </c>
      <c r="W80" s="20">
        <v>81810000</v>
      </c>
      <c r="X80" s="20"/>
      <c r="Y80" s="19"/>
      <c r="Z80" s="22">
        <v>81810000</v>
      </c>
    </row>
    <row r="81" spans="1:26" ht="13.5" hidden="1">
      <c r="A81" s="38" t="s">
        <v>108</v>
      </c>
      <c r="B81" s="18">
        <v>21264480</v>
      </c>
      <c r="C81" s="18"/>
      <c r="D81" s="19">
        <v>28653230</v>
      </c>
      <c r="E81" s="20">
        <v>37424000</v>
      </c>
      <c r="F81" s="20">
        <v>1186685</v>
      </c>
      <c r="G81" s="20">
        <v>1253216</v>
      </c>
      <c r="H81" s="20">
        <v>1329036</v>
      </c>
      <c r="I81" s="20">
        <v>3768937</v>
      </c>
      <c r="J81" s="20">
        <v>1281008</v>
      </c>
      <c r="K81" s="20">
        <v>1396061</v>
      </c>
      <c r="L81" s="20">
        <v>1099992</v>
      </c>
      <c r="M81" s="20">
        <v>3777061</v>
      </c>
      <c r="N81" s="20">
        <v>1368725</v>
      </c>
      <c r="O81" s="20">
        <v>1210284</v>
      </c>
      <c r="P81" s="20">
        <v>1339139</v>
      </c>
      <c r="Q81" s="20">
        <v>3918148</v>
      </c>
      <c r="R81" s="20">
        <v>1192074</v>
      </c>
      <c r="S81" s="20">
        <v>1520928</v>
      </c>
      <c r="T81" s="20">
        <v>1273535</v>
      </c>
      <c r="U81" s="20">
        <v>3986537</v>
      </c>
      <c r="V81" s="20">
        <v>15450683</v>
      </c>
      <c r="W81" s="20">
        <v>37424000</v>
      </c>
      <c r="X81" s="20"/>
      <c r="Y81" s="19"/>
      <c r="Z81" s="22">
        <v>37424000</v>
      </c>
    </row>
    <row r="82" spans="1:26" ht="13.5" hidden="1">
      <c r="A82" s="38" t="s">
        <v>109</v>
      </c>
      <c r="B82" s="18">
        <v>16628288</v>
      </c>
      <c r="C82" s="18"/>
      <c r="D82" s="19">
        <v>23630881</v>
      </c>
      <c r="E82" s="20">
        <v>24640000</v>
      </c>
      <c r="F82" s="20">
        <v>912189</v>
      </c>
      <c r="G82" s="20">
        <v>1021358</v>
      </c>
      <c r="H82" s="20">
        <v>1132332</v>
      </c>
      <c r="I82" s="20">
        <v>3065879</v>
      </c>
      <c r="J82" s="20">
        <v>1063653</v>
      </c>
      <c r="K82" s="20">
        <v>1154353</v>
      </c>
      <c r="L82" s="20">
        <v>926726</v>
      </c>
      <c r="M82" s="20">
        <v>3144732</v>
      </c>
      <c r="N82" s="20">
        <v>1141244</v>
      </c>
      <c r="O82" s="20">
        <v>1019545</v>
      </c>
      <c r="P82" s="20">
        <v>1127118</v>
      </c>
      <c r="Q82" s="20">
        <v>3287907</v>
      </c>
      <c r="R82" s="20">
        <v>994070</v>
      </c>
      <c r="S82" s="20">
        <v>1283537</v>
      </c>
      <c r="T82" s="20">
        <v>1084510</v>
      </c>
      <c r="U82" s="20">
        <v>3362117</v>
      </c>
      <c r="V82" s="20">
        <v>12860635</v>
      </c>
      <c r="W82" s="20">
        <v>24640000</v>
      </c>
      <c r="X82" s="20"/>
      <c r="Y82" s="19"/>
      <c r="Z82" s="22">
        <v>24640000</v>
      </c>
    </row>
    <row r="83" spans="1:26" ht="13.5" hidden="1">
      <c r="A83" s="38" t="s">
        <v>110</v>
      </c>
      <c r="B83" s="18">
        <v>-64653474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13695000</v>
      </c>
      <c r="E84" s="29"/>
      <c r="F84" s="29">
        <v>137893</v>
      </c>
      <c r="G84" s="29">
        <v>111018</v>
      </c>
      <c r="H84" s="29">
        <v>108419</v>
      </c>
      <c r="I84" s="29">
        <v>357330</v>
      </c>
      <c r="J84" s="29">
        <v>102746</v>
      </c>
      <c r="K84" s="29">
        <v>121820</v>
      </c>
      <c r="L84" s="29">
        <v>85985</v>
      </c>
      <c r="M84" s="29">
        <v>310551</v>
      </c>
      <c r="N84" s="29">
        <v>141964</v>
      </c>
      <c r="O84" s="29">
        <v>111830</v>
      </c>
      <c r="P84" s="29">
        <v>148779</v>
      </c>
      <c r="Q84" s="29">
        <v>402573</v>
      </c>
      <c r="R84" s="29">
        <v>100455</v>
      </c>
      <c r="S84" s="29">
        <v>173136</v>
      </c>
      <c r="T84" s="29">
        <v>335133</v>
      </c>
      <c r="U84" s="29">
        <v>608724</v>
      </c>
      <c r="V84" s="29">
        <v>1679178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64480845</v>
      </c>
      <c r="C5" s="18">
        <v>0</v>
      </c>
      <c r="D5" s="58">
        <v>152214504</v>
      </c>
      <c r="E5" s="59">
        <v>180092431</v>
      </c>
      <c r="F5" s="59">
        <v>7060782</v>
      </c>
      <c r="G5" s="59">
        <v>5795050</v>
      </c>
      <c r="H5" s="59">
        <v>6106504</v>
      </c>
      <c r="I5" s="59">
        <v>18962336</v>
      </c>
      <c r="J5" s="59">
        <v>6110530</v>
      </c>
      <c r="K5" s="59">
        <v>5377932</v>
      </c>
      <c r="L5" s="59">
        <v>6052074</v>
      </c>
      <c r="M5" s="59">
        <v>17540536</v>
      </c>
      <c r="N5" s="59">
        <v>5930949</v>
      </c>
      <c r="O5" s="59">
        <v>6051098</v>
      </c>
      <c r="P5" s="59">
        <v>5782776</v>
      </c>
      <c r="Q5" s="59">
        <v>17764823</v>
      </c>
      <c r="R5" s="59">
        <v>5948404</v>
      </c>
      <c r="S5" s="59">
        <v>6070287</v>
      </c>
      <c r="T5" s="59">
        <v>13113262</v>
      </c>
      <c r="U5" s="59">
        <v>25131953</v>
      </c>
      <c r="V5" s="59">
        <v>79399648</v>
      </c>
      <c r="W5" s="59">
        <v>152214624</v>
      </c>
      <c r="X5" s="59">
        <v>-72814976</v>
      </c>
      <c r="Y5" s="60">
        <v>-47.84</v>
      </c>
      <c r="Z5" s="61">
        <v>180092431</v>
      </c>
    </row>
    <row r="6" spans="1:26" ht="13.5">
      <c r="A6" s="57" t="s">
        <v>32</v>
      </c>
      <c r="B6" s="18">
        <v>232788542</v>
      </c>
      <c r="C6" s="18">
        <v>0</v>
      </c>
      <c r="D6" s="58">
        <v>271344279</v>
      </c>
      <c r="E6" s="59">
        <v>320836053</v>
      </c>
      <c r="F6" s="59">
        <v>26068828</v>
      </c>
      <c r="G6" s="59">
        <v>28059483</v>
      </c>
      <c r="H6" s="59">
        <v>25806141</v>
      </c>
      <c r="I6" s="59">
        <v>79934452</v>
      </c>
      <c r="J6" s="59">
        <v>23480756</v>
      </c>
      <c r="K6" s="59">
        <v>19117792</v>
      </c>
      <c r="L6" s="59">
        <v>24899756</v>
      </c>
      <c r="M6" s="59">
        <v>67498304</v>
      </c>
      <c r="N6" s="59">
        <v>20979892</v>
      </c>
      <c r="O6" s="59">
        <v>35863555</v>
      </c>
      <c r="P6" s="59">
        <v>18348443</v>
      </c>
      <c r="Q6" s="59">
        <v>75191890</v>
      </c>
      <c r="R6" s="59">
        <v>12668173</v>
      </c>
      <c r="S6" s="59">
        <v>22617529</v>
      </c>
      <c r="T6" s="59">
        <v>21627584</v>
      </c>
      <c r="U6" s="59">
        <v>56913286</v>
      </c>
      <c r="V6" s="59">
        <v>279537932</v>
      </c>
      <c r="W6" s="59">
        <v>271344264</v>
      </c>
      <c r="X6" s="59">
        <v>8193668</v>
      </c>
      <c r="Y6" s="60">
        <v>3.02</v>
      </c>
      <c r="Z6" s="61">
        <v>320836053</v>
      </c>
    </row>
    <row r="7" spans="1:26" ht="13.5">
      <c r="A7" s="57" t="s">
        <v>33</v>
      </c>
      <c r="B7" s="18">
        <v>1998414</v>
      </c>
      <c r="C7" s="18">
        <v>0</v>
      </c>
      <c r="D7" s="58">
        <v>2000000</v>
      </c>
      <c r="E7" s="59">
        <v>2000000</v>
      </c>
      <c r="F7" s="59">
        <v>134805</v>
      </c>
      <c r="G7" s="59">
        <v>390208</v>
      </c>
      <c r="H7" s="59">
        <v>203187</v>
      </c>
      <c r="I7" s="59">
        <v>728200</v>
      </c>
      <c r="J7" s="59">
        <v>115943</v>
      </c>
      <c r="K7" s="59">
        <v>127705</v>
      </c>
      <c r="L7" s="59">
        <v>163110</v>
      </c>
      <c r="M7" s="59">
        <v>406758</v>
      </c>
      <c r="N7" s="59">
        <v>105587</v>
      </c>
      <c r="O7" s="59">
        <v>64109</v>
      </c>
      <c r="P7" s="59">
        <v>59551</v>
      </c>
      <c r="Q7" s="59">
        <v>229247</v>
      </c>
      <c r="R7" s="59">
        <v>38164</v>
      </c>
      <c r="S7" s="59">
        <v>82104</v>
      </c>
      <c r="T7" s="59">
        <v>33741</v>
      </c>
      <c r="U7" s="59">
        <v>154009</v>
      </c>
      <c r="V7" s="59">
        <v>1518214</v>
      </c>
      <c r="W7" s="59">
        <v>2000004</v>
      </c>
      <c r="X7" s="59">
        <v>-481790</v>
      </c>
      <c r="Y7" s="60">
        <v>-24.09</v>
      </c>
      <c r="Z7" s="61">
        <v>2000000</v>
      </c>
    </row>
    <row r="8" spans="1:26" ht="13.5">
      <c r="A8" s="57" t="s">
        <v>34</v>
      </c>
      <c r="B8" s="18">
        <v>190054552</v>
      </c>
      <c r="C8" s="18">
        <v>0</v>
      </c>
      <c r="D8" s="58">
        <v>161827000</v>
      </c>
      <c r="E8" s="59">
        <v>166827000</v>
      </c>
      <c r="F8" s="59">
        <v>65683000</v>
      </c>
      <c r="G8" s="59">
        <v>139565</v>
      </c>
      <c r="H8" s="59">
        <v>1252429</v>
      </c>
      <c r="I8" s="59">
        <v>67074994</v>
      </c>
      <c r="J8" s="59">
        <v>76</v>
      </c>
      <c r="K8" s="59">
        <v>69508</v>
      </c>
      <c r="L8" s="59">
        <v>52210970</v>
      </c>
      <c r="M8" s="59">
        <v>52280554</v>
      </c>
      <c r="N8" s="59">
        <v>727781</v>
      </c>
      <c r="O8" s="59">
        <v>49160</v>
      </c>
      <c r="P8" s="59">
        <v>47499635</v>
      </c>
      <c r="Q8" s="59">
        <v>48276576</v>
      </c>
      <c r="R8" s="59">
        <v>1185608</v>
      </c>
      <c r="S8" s="59">
        <v>161996</v>
      </c>
      <c r="T8" s="59">
        <v>-242102</v>
      </c>
      <c r="U8" s="59">
        <v>1105502</v>
      </c>
      <c r="V8" s="59">
        <v>168737626</v>
      </c>
      <c r="W8" s="59">
        <v>161826996</v>
      </c>
      <c r="X8" s="59">
        <v>6910630</v>
      </c>
      <c r="Y8" s="60">
        <v>4.27</v>
      </c>
      <c r="Z8" s="61">
        <v>166827000</v>
      </c>
    </row>
    <row r="9" spans="1:26" ht="13.5">
      <c r="A9" s="57" t="s">
        <v>35</v>
      </c>
      <c r="B9" s="18">
        <v>37334549</v>
      </c>
      <c r="C9" s="18">
        <v>0</v>
      </c>
      <c r="D9" s="58">
        <v>25573692</v>
      </c>
      <c r="E9" s="59">
        <v>16865524</v>
      </c>
      <c r="F9" s="59">
        <v>4127226</v>
      </c>
      <c r="G9" s="59">
        <v>3882087</v>
      </c>
      <c r="H9" s="59">
        <v>3090917</v>
      </c>
      <c r="I9" s="59">
        <v>11100230</v>
      </c>
      <c r="J9" s="59">
        <v>3482282</v>
      </c>
      <c r="K9" s="59">
        <v>3716758</v>
      </c>
      <c r="L9" s="59">
        <v>2792437</v>
      </c>
      <c r="M9" s="59">
        <v>9991477</v>
      </c>
      <c r="N9" s="59">
        <v>3882572</v>
      </c>
      <c r="O9" s="59">
        <v>3702009</v>
      </c>
      <c r="P9" s="59">
        <v>3547715</v>
      </c>
      <c r="Q9" s="59">
        <v>11132296</v>
      </c>
      <c r="R9" s="59">
        <v>3549222</v>
      </c>
      <c r="S9" s="59">
        <v>3748666</v>
      </c>
      <c r="T9" s="59">
        <v>8488490</v>
      </c>
      <c r="U9" s="59">
        <v>15786378</v>
      </c>
      <c r="V9" s="59">
        <v>48010381</v>
      </c>
      <c r="W9" s="59">
        <v>25573696</v>
      </c>
      <c r="X9" s="59">
        <v>22436685</v>
      </c>
      <c r="Y9" s="60">
        <v>87.73</v>
      </c>
      <c r="Z9" s="61">
        <v>16865524</v>
      </c>
    </row>
    <row r="10" spans="1:26" ht="25.5">
      <c r="A10" s="62" t="s">
        <v>98</v>
      </c>
      <c r="B10" s="63">
        <f>SUM(B5:B9)</f>
        <v>526656902</v>
      </c>
      <c r="C10" s="63">
        <f>SUM(C5:C9)</f>
        <v>0</v>
      </c>
      <c r="D10" s="64">
        <f aca="true" t="shared" si="0" ref="D10:Z10">SUM(D5:D9)</f>
        <v>612959475</v>
      </c>
      <c r="E10" s="65">
        <f t="shared" si="0"/>
        <v>686621008</v>
      </c>
      <c r="F10" s="65">
        <f t="shared" si="0"/>
        <v>103074641</v>
      </c>
      <c r="G10" s="65">
        <f t="shared" si="0"/>
        <v>38266393</v>
      </c>
      <c r="H10" s="65">
        <f t="shared" si="0"/>
        <v>36459178</v>
      </c>
      <c r="I10" s="65">
        <f t="shared" si="0"/>
        <v>177800212</v>
      </c>
      <c r="J10" s="65">
        <f t="shared" si="0"/>
        <v>33189587</v>
      </c>
      <c r="K10" s="65">
        <f t="shared" si="0"/>
        <v>28409695</v>
      </c>
      <c r="L10" s="65">
        <f t="shared" si="0"/>
        <v>86118347</v>
      </c>
      <c r="M10" s="65">
        <f t="shared" si="0"/>
        <v>147717629</v>
      </c>
      <c r="N10" s="65">
        <f t="shared" si="0"/>
        <v>31626781</v>
      </c>
      <c r="O10" s="65">
        <f t="shared" si="0"/>
        <v>45729931</v>
      </c>
      <c r="P10" s="65">
        <f t="shared" si="0"/>
        <v>75238120</v>
      </c>
      <c r="Q10" s="65">
        <f t="shared" si="0"/>
        <v>152594832</v>
      </c>
      <c r="R10" s="65">
        <f t="shared" si="0"/>
        <v>23389571</v>
      </c>
      <c r="S10" s="65">
        <f t="shared" si="0"/>
        <v>32680582</v>
      </c>
      <c r="T10" s="65">
        <f t="shared" si="0"/>
        <v>43020975</v>
      </c>
      <c r="U10" s="65">
        <f t="shared" si="0"/>
        <v>99091128</v>
      </c>
      <c r="V10" s="65">
        <f t="shared" si="0"/>
        <v>577203801</v>
      </c>
      <c r="W10" s="65">
        <f t="shared" si="0"/>
        <v>612959584</v>
      </c>
      <c r="X10" s="65">
        <f t="shared" si="0"/>
        <v>-35755783</v>
      </c>
      <c r="Y10" s="66">
        <f>+IF(W10&lt;&gt;0,(X10/W10)*100,0)</f>
        <v>-5.833301890259701</v>
      </c>
      <c r="Z10" s="67">
        <f t="shared" si="0"/>
        <v>686621008</v>
      </c>
    </row>
    <row r="11" spans="1:26" ht="13.5">
      <c r="A11" s="57" t="s">
        <v>36</v>
      </c>
      <c r="B11" s="18">
        <v>183643273</v>
      </c>
      <c r="C11" s="18">
        <v>0</v>
      </c>
      <c r="D11" s="58">
        <v>159559418</v>
      </c>
      <c r="E11" s="59">
        <v>168756102</v>
      </c>
      <c r="F11" s="59">
        <v>15740526</v>
      </c>
      <c r="G11" s="59">
        <v>16127655</v>
      </c>
      <c r="H11" s="59">
        <v>15710534</v>
      </c>
      <c r="I11" s="59">
        <v>47578715</v>
      </c>
      <c r="J11" s="59">
        <v>15124380</v>
      </c>
      <c r="K11" s="59">
        <v>15465351</v>
      </c>
      <c r="L11" s="59">
        <v>15189874</v>
      </c>
      <c r="M11" s="59">
        <v>45779605</v>
      </c>
      <c r="N11" s="59">
        <v>15246198</v>
      </c>
      <c r="O11" s="59">
        <v>15259634</v>
      </c>
      <c r="P11" s="59">
        <v>15377913</v>
      </c>
      <c r="Q11" s="59">
        <v>45883745</v>
      </c>
      <c r="R11" s="59">
        <v>14723052</v>
      </c>
      <c r="S11" s="59">
        <v>14960606</v>
      </c>
      <c r="T11" s="59">
        <v>15338854</v>
      </c>
      <c r="U11" s="59">
        <v>45022512</v>
      </c>
      <c r="V11" s="59">
        <v>184264577</v>
      </c>
      <c r="W11" s="59">
        <v>159559420</v>
      </c>
      <c r="X11" s="59">
        <v>24705157</v>
      </c>
      <c r="Y11" s="60">
        <v>15.48</v>
      </c>
      <c r="Z11" s="61">
        <v>168756102</v>
      </c>
    </row>
    <row r="12" spans="1:26" ht="13.5">
      <c r="A12" s="57" t="s">
        <v>37</v>
      </c>
      <c r="B12" s="18">
        <v>11478640</v>
      </c>
      <c r="C12" s="18">
        <v>0</v>
      </c>
      <c r="D12" s="58">
        <v>11500000</v>
      </c>
      <c r="E12" s="59">
        <v>10726525</v>
      </c>
      <c r="F12" s="59">
        <v>927693</v>
      </c>
      <c r="G12" s="59">
        <v>985807</v>
      </c>
      <c r="H12" s="59">
        <v>859826</v>
      </c>
      <c r="I12" s="59">
        <v>2773326</v>
      </c>
      <c r="J12" s="59">
        <v>860943</v>
      </c>
      <c r="K12" s="59">
        <v>864497</v>
      </c>
      <c r="L12" s="59">
        <v>864497</v>
      </c>
      <c r="M12" s="59">
        <v>2589937</v>
      </c>
      <c r="N12" s="59">
        <v>864497</v>
      </c>
      <c r="O12" s="59">
        <v>864497</v>
      </c>
      <c r="P12" s="59">
        <v>864497</v>
      </c>
      <c r="Q12" s="59">
        <v>2593491</v>
      </c>
      <c r="R12" s="59">
        <v>886899</v>
      </c>
      <c r="S12" s="59">
        <v>930791</v>
      </c>
      <c r="T12" s="59">
        <v>954051</v>
      </c>
      <c r="U12" s="59">
        <v>2771741</v>
      </c>
      <c r="V12" s="59">
        <v>10728495</v>
      </c>
      <c r="W12" s="59">
        <v>11499996</v>
      </c>
      <c r="X12" s="59">
        <v>-771501</v>
      </c>
      <c r="Y12" s="60">
        <v>-6.71</v>
      </c>
      <c r="Z12" s="61">
        <v>10726525</v>
      </c>
    </row>
    <row r="13" spans="1:26" ht="13.5">
      <c r="A13" s="57" t="s">
        <v>99</v>
      </c>
      <c r="B13" s="18">
        <v>154075512</v>
      </c>
      <c r="C13" s="18">
        <v>0</v>
      </c>
      <c r="D13" s="58">
        <v>90000000</v>
      </c>
      <c r="E13" s="59">
        <v>62000000</v>
      </c>
      <c r="F13" s="59">
        <v>659759</v>
      </c>
      <c r="G13" s="59">
        <v>-585000</v>
      </c>
      <c r="H13" s="59">
        <v>133722</v>
      </c>
      <c r="I13" s="59">
        <v>208481</v>
      </c>
      <c r="J13" s="59">
        <v>54252</v>
      </c>
      <c r="K13" s="59">
        <v>-53963</v>
      </c>
      <c r="L13" s="59">
        <v>6015587</v>
      </c>
      <c r="M13" s="59">
        <v>6015876</v>
      </c>
      <c r="N13" s="59">
        <v>3259601</v>
      </c>
      <c r="O13" s="59">
        <v>2784310</v>
      </c>
      <c r="P13" s="59">
        <v>2292583</v>
      </c>
      <c r="Q13" s="59">
        <v>8336494</v>
      </c>
      <c r="R13" s="59">
        <v>4633938</v>
      </c>
      <c r="S13" s="59">
        <v>2364719</v>
      </c>
      <c r="T13" s="59">
        <v>15515218</v>
      </c>
      <c r="U13" s="59">
        <v>22513875</v>
      </c>
      <c r="V13" s="59">
        <v>37074726</v>
      </c>
      <c r="W13" s="59">
        <v>90000000</v>
      </c>
      <c r="X13" s="59">
        <v>-52925274</v>
      </c>
      <c r="Y13" s="60">
        <v>-58.81</v>
      </c>
      <c r="Z13" s="61">
        <v>62000000</v>
      </c>
    </row>
    <row r="14" spans="1:26" ht="13.5">
      <c r="A14" s="57" t="s">
        <v>38</v>
      </c>
      <c r="B14" s="18">
        <v>81100334</v>
      </c>
      <c r="C14" s="18">
        <v>0</v>
      </c>
      <c r="D14" s="58">
        <v>72000000</v>
      </c>
      <c r="E14" s="59">
        <v>72000000</v>
      </c>
      <c r="F14" s="59">
        <v>0</v>
      </c>
      <c r="G14" s="59">
        <v>66220</v>
      </c>
      <c r="H14" s="59">
        <v>0</v>
      </c>
      <c r="I14" s="59">
        <v>66220</v>
      </c>
      <c r="J14" s="59">
        <v>32042</v>
      </c>
      <c r="K14" s="59">
        <v>27897</v>
      </c>
      <c r="L14" s="59">
        <v>26997</v>
      </c>
      <c r="M14" s="59">
        <v>86936</v>
      </c>
      <c r="N14" s="59">
        <v>9441145</v>
      </c>
      <c r="O14" s="59">
        <v>22544</v>
      </c>
      <c r="P14" s="59">
        <v>9574332</v>
      </c>
      <c r="Q14" s="59">
        <v>19038021</v>
      </c>
      <c r="R14" s="59">
        <v>8421618</v>
      </c>
      <c r="S14" s="59">
        <v>16508</v>
      </c>
      <c r="T14" s="59">
        <v>13923</v>
      </c>
      <c r="U14" s="59">
        <v>8452049</v>
      </c>
      <c r="V14" s="59">
        <v>27643226</v>
      </c>
      <c r="W14" s="59">
        <v>72000000</v>
      </c>
      <c r="X14" s="59">
        <v>-44356774</v>
      </c>
      <c r="Y14" s="60">
        <v>-61.61</v>
      </c>
      <c r="Z14" s="61">
        <v>72000000</v>
      </c>
    </row>
    <row r="15" spans="1:26" ht="13.5">
      <c r="A15" s="57" t="s">
        <v>39</v>
      </c>
      <c r="B15" s="18">
        <v>191567880</v>
      </c>
      <c r="C15" s="18">
        <v>0</v>
      </c>
      <c r="D15" s="58">
        <v>216667107</v>
      </c>
      <c r="E15" s="59">
        <v>212507346</v>
      </c>
      <c r="F15" s="59">
        <v>6651078</v>
      </c>
      <c r="G15" s="59">
        <v>4231679</v>
      </c>
      <c r="H15" s="59">
        <v>4345723</v>
      </c>
      <c r="I15" s="59">
        <v>15228480</v>
      </c>
      <c r="J15" s="59">
        <v>2474697</v>
      </c>
      <c r="K15" s="59">
        <v>2778037</v>
      </c>
      <c r="L15" s="59">
        <v>22285928</v>
      </c>
      <c r="M15" s="59">
        <v>27538662</v>
      </c>
      <c r="N15" s="59">
        <v>14174161</v>
      </c>
      <c r="O15" s="59">
        <v>4089289</v>
      </c>
      <c r="P15" s="59">
        <v>10355253</v>
      </c>
      <c r="Q15" s="59">
        <v>28618703</v>
      </c>
      <c r="R15" s="59">
        <v>14616715</v>
      </c>
      <c r="S15" s="59">
        <v>3549449</v>
      </c>
      <c r="T15" s="59">
        <v>-74274388</v>
      </c>
      <c r="U15" s="59">
        <v>-56108224</v>
      </c>
      <c r="V15" s="59">
        <v>15277621</v>
      </c>
      <c r="W15" s="59">
        <v>216667104</v>
      </c>
      <c r="X15" s="59">
        <v>-201389483</v>
      </c>
      <c r="Y15" s="60">
        <v>-92.95</v>
      </c>
      <c r="Z15" s="61">
        <v>212507346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126651619</v>
      </c>
      <c r="C17" s="18">
        <v>0</v>
      </c>
      <c r="D17" s="58">
        <v>188684073</v>
      </c>
      <c r="E17" s="59">
        <v>268185419</v>
      </c>
      <c r="F17" s="59">
        <v>6853989</v>
      </c>
      <c r="G17" s="59">
        <v>9117865</v>
      </c>
      <c r="H17" s="59">
        <v>127105374</v>
      </c>
      <c r="I17" s="59">
        <v>143077228</v>
      </c>
      <c r="J17" s="59">
        <v>16102691</v>
      </c>
      <c r="K17" s="59">
        <v>14942880</v>
      </c>
      <c r="L17" s="59">
        <v>9338215</v>
      </c>
      <c r="M17" s="59">
        <v>40383786</v>
      </c>
      <c r="N17" s="59">
        <v>5659943</v>
      </c>
      <c r="O17" s="59">
        <v>7544067</v>
      </c>
      <c r="P17" s="59">
        <v>7876027</v>
      </c>
      <c r="Q17" s="59">
        <v>21080037</v>
      </c>
      <c r="R17" s="59">
        <v>6269283</v>
      </c>
      <c r="S17" s="59">
        <v>7525785</v>
      </c>
      <c r="T17" s="59">
        <v>59459236</v>
      </c>
      <c r="U17" s="59">
        <v>73254304</v>
      </c>
      <c r="V17" s="59">
        <v>277795355</v>
      </c>
      <c r="W17" s="59">
        <v>188684072</v>
      </c>
      <c r="X17" s="59">
        <v>89111283</v>
      </c>
      <c r="Y17" s="60">
        <v>47.23</v>
      </c>
      <c r="Z17" s="61">
        <v>268185419</v>
      </c>
    </row>
    <row r="18" spans="1:26" ht="13.5">
      <c r="A18" s="69" t="s">
        <v>42</v>
      </c>
      <c r="B18" s="70">
        <f>SUM(B11:B17)</f>
        <v>748517258</v>
      </c>
      <c r="C18" s="70">
        <f>SUM(C11:C17)</f>
        <v>0</v>
      </c>
      <c r="D18" s="71">
        <f aca="true" t="shared" si="1" ref="D18:Z18">SUM(D11:D17)</f>
        <v>738410598</v>
      </c>
      <c r="E18" s="72">
        <f t="shared" si="1"/>
        <v>794175392</v>
      </c>
      <c r="F18" s="72">
        <f t="shared" si="1"/>
        <v>30833045</v>
      </c>
      <c r="G18" s="72">
        <f t="shared" si="1"/>
        <v>29944226</v>
      </c>
      <c r="H18" s="72">
        <f t="shared" si="1"/>
        <v>148155179</v>
      </c>
      <c r="I18" s="72">
        <f t="shared" si="1"/>
        <v>208932450</v>
      </c>
      <c r="J18" s="72">
        <f t="shared" si="1"/>
        <v>34649005</v>
      </c>
      <c r="K18" s="72">
        <f t="shared" si="1"/>
        <v>34024699</v>
      </c>
      <c r="L18" s="72">
        <f t="shared" si="1"/>
        <v>53721098</v>
      </c>
      <c r="M18" s="72">
        <f t="shared" si="1"/>
        <v>122394802</v>
      </c>
      <c r="N18" s="72">
        <f t="shared" si="1"/>
        <v>48645545</v>
      </c>
      <c r="O18" s="72">
        <f t="shared" si="1"/>
        <v>30564341</v>
      </c>
      <c r="P18" s="72">
        <f t="shared" si="1"/>
        <v>46340605</v>
      </c>
      <c r="Q18" s="72">
        <f t="shared" si="1"/>
        <v>125550491</v>
      </c>
      <c r="R18" s="72">
        <f t="shared" si="1"/>
        <v>49551505</v>
      </c>
      <c r="S18" s="72">
        <f t="shared" si="1"/>
        <v>29347858</v>
      </c>
      <c r="T18" s="72">
        <f t="shared" si="1"/>
        <v>17006894</v>
      </c>
      <c r="U18" s="72">
        <f t="shared" si="1"/>
        <v>95906257</v>
      </c>
      <c r="V18" s="72">
        <f t="shared" si="1"/>
        <v>552784000</v>
      </c>
      <c r="W18" s="72">
        <f t="shared" si="1"/>
        <v>738410592</v>
      </c>
      <c r="X18" s="72">
        <f t="shared" si="1"/>
        <v>-185626592</v>
      </c>
      <c r="Y18" s="66">
        <f>+IF(W18&lt;&gt;0,(X18/W18)*100,0)</f>
        <v>-25.138668650083503</v>
      </c>
      <c r="Z18" s="73">
        <f t="shared" si="1"/>
        <v>794175392</v>
      </c>
    </row>
    <row r="19" spans="1:26" ht="13.5">
      <c r="A19" s="69" t="s">
        <v>43</v>
      </c>
      <c r="B19" s="74">
        <f>+B10-B18</f>
        <v>-221860356</v>
      </c>
      <c r="C19" s="74">
        <f>+C10-C18</f>
        <v>0</v>
      </c>
      <c r="D19" s="75">
        <f aca="true" t="shared" si="2" ref="D19:Z19">+D10-D18</f>
        <v>-125451123</v>
      </c>
      <c r="E19" s="76">
        <f t="shared" si="2"/>
        <v>-107554384</v>
      </c>
      <c r="F19" s="76">
        <f t="shared" si="2"/>
        <v>72241596</v>
      </c>
      <c r="G19" s="76">
        <f t="shared" si="2"/>
        <v>8322167</v>
      </c>
      <c r="H19" s="76">
        <f t="shared" si="2"/>
        <v>-111696001</v>
      </c>
      <c r="I19" s="76">
        <f t="shared" si="2"/>
        <v>-31132238</v>
      </c>
      <c r="J19" s="76">
        <f t="shared" si="2"/>
        <v>-1459418</v>
      </c>
      <c r="K19" s="76">
        <f t="shared" si="2"/>
        <v>-5615004</v>
      </c>
      <c r="L19" s="76">
        <f t="shared" si="2"/>
        <v>32397249</v>
      </c>
      <c r="M19" s="76">
        <f t="shared" si="2"/>
        <v>25322827</v>
      </c>
      <c r="N19" s="76">
        <f t="shared" si="2"/>
        <v>-17018764</v>
      </c>
      <c r="O19" s="76">
        <f t="shared" si="2"/>
        <v>15165590</v>
      </c>
      <c r="P19" s="76">
        <f t="shared" si="2"/>
        <v>28897515</v>
      </c>
      <c r="Q19" s="76">
        <f t="shared" si="2"/>
        <v>27044341</v>
      </c>
      <c r="R19" s="76">
        <f t="shared" si="2"/>
        <v>-26161934</v>
      </c>
      <c r="S19" s="76">
        <f t="shared" si="2"/>
        <v>3332724</v>
      </c>
      <c r="T19" s="76">
        <f t="shared" si="2"/>
        <v>26014081</v>
      </c>
      <c r="U19" s="76">
        <f t="shared" si="2"/>
        <v>3184871</v>
      </c>
      <c r="V19" s="76">
        <f t="shared" si="2"/>
        <v>24419801</v>
      </c>
      <c r="W19" s="76">
        <f>IF(E10=E18,0,W10-W18)</f>
        <v>-125451008</v>
      </c>
      <c r="X19" s="76">
        <f t="shared" si="2"/>
        <v>149870809</v>
      </c>
      <c r="Y19" s="77">
        <f>+IF(W19&lt;&gt;0,(X19/W19)*100,0)</f>
        <v>-119.46560764182938</v>
      </c>
      <c r="Z19" s="78">
        <f t="shared" si="2"/>
        <v>-107554384</v>
      </c>
    </row>
    <row r="20" spans="1:26" ht="13.5">
      <c r="A20" s="57" t="s">
        <v>44</v>
      </c>
      <c r="B20" s="18">
        <v>76892078</v>
      </c>
      <c r="C20" s="18">
        <v>0</v>
      </c>
      <c r="D20" s="58">
        <v>64920000</v>
      </c>
      <c r="E20" s="59">
        <v>69920000</v>
      </c>
      <c r="F20" s="59">
        <v>0</v>
      </c>
      <c r="G20" s="59">
        <v>897635</v>
      </c>
      <c r="H20" s="59">
        <v>3219918</v>
      </c>
      <c r="I20" s="59">
        <v>4117553</v>
      </c>
      <c r="J20" s="59">
        <v>0</v>
      </c>
      <c r="K20" s="59">
        <v>6558333</v>
      </c>
      <c r="L20" s="59">
        <v>3139020</v>
      </c>
      <c r="M20" s="59">
        <v>9697353</v>
      </c>
      <c r="N20" s="59">
        <v>17839304</v>
      </c>
      <c r="O20" s="59">
        <v>3220958</v>
      </c>
      <c r="P20" s="59">
        <v>1507966</v>
      </c>
      <c r="Q20" s="59">
        <v>22568228</v>
      </c>
      <c r="R20" s="59">
        <v>882736</v>
      </c>
      <c r="S20" s="59">
        <v>7431687</v>
      </c>
      <c r="T20" s="59">
        <v>6043949</v>
      </c>
      <c r="U20" s="59">
        <v>14358372</v>
      </c>
      <c r="V20" s="59">
        <v>50741506</v>
      </c>
      <c r="W20" s="59">
        <v>64920000</v>
      </c>
      <c r="X20" s="59">
        <v>-14178494</v>
      </c>
      <c r="Y20" s="60">
        <v>-21.84</v>
      </c>
      <c r="Z20" s="61">
        <v>69920000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-144968278</v>
      </c>
      <c r="C22" s="85">
        <f>SUM(C19:C21)</f>
        <v>0</v>
      </c>
      <c r="D22" s="86">
        <f aca="true" t="shared" si="3" ref="D22:Z22">SUM(D19:D21)</f>
        <v>-60531123</v>
      </c>
      <c r="E22" s="87">
        <f t="shared" si="3"/>
        <v>-37634384</v>
      </c>
      <c r="F22" s="87">
        <f t="shared" si="3"/>
        <v>72241596</v>
      </c>
      <c r="G22" s="87">
        <f t="shared" si="3"/>
        <v>9219802</v>
      </c>
      <c r="H22" s="87">
        <f t="shared" si="3"/>
        <v>-108476083</v>
      </c>
      <c r="I22" s="87">
        <f t="shared" si="3"/>
        <v>-27014685</v>
      </c>
      <c r="J22" s="87">
        <f t="shared" si="3"/>
        <v>-1459418</v>
      </c>
      <c r="K22" s="87">
        <f t="shared" si="3"/>
        <v>943329</v>
      </c>
      <c r="L22" s="87">
        <f t="shared" si="3"/>
        <v>35536269</v>
      </c>
      <c r="M22" s="87">
        <f t="shared" si="3"/>
        <v>35020180</v>
      </c>
      <c r="N22" s="87">
        <f t="shared" si="3"/>
        <v>820540</v>
      </c>
      <c r="O22" s="87">
        <f t="shared" si="3"/>
        <v>18386548</v>
      </c>
      <c r="P22" s="87">
        <f t="shared" si="3"/>
        <v>30405481</v>
      </c>
      <c r="Q22" s="87">
        <f t="shared" si="3"/>
        <v>49612569</v>
      </c>
      <c r="R22" s="87">
        <f t="shared" si="3"/>
        <v>-25279198</v>
      </c>
      <c r="S22" s="87">
        <f t="shared" si="3"/>
        <v>10764411</v>
      </c>
      <c r="T22" s="87">
        <f t="shared" si="3"/>
        <v>32058030</v>
      </c>
      <c r="U22" s="87">
        <f t="shared" si="3"/>
        <v>17543243</v>
      </c>
      <c r="V22" s="87">
        <f t="shared" si="3"/>
        <v>75161307</v>
      </c>
      <c r="W22" s="87">
        <f t="shared" si="3"/>
        <v>-60531008</v>
      </c>
      <c r="X22" s="87">
        <f t="shared" si="3"/>
        <v>135692315</v>
      </c>
      <c r="Y22" s="88">
        <f>+IF(W22&lt;&gt;0,(X22/W22)*100,0)</f>
        <v>-224.1699246112009</v>
      </c>
      <c r="Z22" s="89">
        <f t="shared" si="3"/>
        <v>-37634384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-144968278</v>
      </c>
      <c r="C24" s="74">
        <f>SUM(C22:C23)</f>
        <v>0</v>
      </c>
      <c r="D24" s="75">
        <f aca="true" t="shared" si="4" ref="D24:Z24">SUM(D22:D23)</f>
        <v>-60531123</v>
      </c>
      <c r="E24" s="76">
        <f t="shared" si="4"/>
        <v>-37634384</v>
      </c>
      <c r="F24" s="76">
        <f t="shared" si="4"/>
        <v>72241596</v>
      </c>
      <c r="G24" s="76">
        <f t="shared" si="4"/>
        <v>9219802</v>
      </c>
      <c r="H24" s="76">
        <f t="shared" si="4"/>
        <v>-108476083</v>
      </c>
      <c r="I24" s="76">
        <f t="shared" si="4"/>
        <v>-27014685</v>
      </c>
      <c r="J24" s="76">
        <f t="shared" si="4"/>
        <v>-1459418</v>
      </c>
      <c r="K24" s="76">
        <f t="shared" si="4"/>
        <v>943329</v>
      </c>
      <c r="L24" s="76">
        <f t="shared" si="4"/>
        <v>35536269</v>
      </c>
      <c r="M24" s="76">
        <f t="shared" si="4"/>
        <v>35020180</v>
      </c>
      <c r="N24" s="76">
        <f t="shared" si="4"/>
        <v>820540</v>
      </c>
      <c r="O24" s="76">
        <f t="shared" si="4"/>
        <v>18386548</v>
      </c>
      <c r="P24" s="76">
        <f t="shared" si="4"/>
        <v>30405481</v>
      </c>
      <c r="Q24" s="76">
        <f t="shared" si="4"/>
        <v>49612569</v>
      </c>
      <c r="R24" s="76">
        <f t="shared" si="4"/>
        <v>-25279198</v>
      </c>
      <c r="S24" s="76">
        <f t="shared" si="4"/>
        <v>10764411</v>
      </c>
      <c r="T24" s="76">
        <f t="shared" si="4"/>
        <v>32058030</v>
      </c>
      <c r="U24" s="76">
        <f t="shared" si="4"/>
        <v>17543243</v>
      </c>
      <c r="V24" s="76">
        <f t="shared" si="4"/>
        <v>75161307</v>
      </c>
      <c r="W24" s="76">
        <f t="shared" si="4"/>
        <v>-60531008</v>
      </c>
      <c r="X24" s="76">
        <f t="shared" si="4"/>
        <v>135692315</v>
      </c>
      <c r="Y24" s="77">
        <f>+IF(W24&lt;&gt;0,(X24/W24)*100,0)</f>
        <v>-224.1699246112009</v>
      </c>
      <c r="Z24" s="78">
        <f t="shared" si="4"/>
        <v>-37634384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5474374</v>
      </c>
      <c r="C27" s="21">
        <v>0</v>
      </c>
      <c r="D27" s="98">
        <v>64920001</v>
      </c>
      <c r="E27" s="99">
        <v>69920001</v>
      </c>
      <c r="F27" s="99">
        <v>0</v>
      </c>
      <c r="G27" s="99">
        <v>1345613</v>
      </c>
      <c r="H27" s="99">
        <v>10586438</v>
      </c>
      <c r="I27" s="99">
        <v>11932051</v>
      </c>
      <c r="J27" s="99">
        <v>2390384</v>
      </c>
      <c r="K27" s="99">
        <v>8567537</v>
      </c>
      <c r="L27" s="99">
        <v>16069328</v>
      </c>
      <c r="M27" s="99">
        <v>27027249</v>
      </c>
      <c r="N27" s="99">
        <v>1094028</v>
      </c>
      <c r="O27" s="99">
        <v>2191737</v>
      </c>
      <c r="P27" s="99">
        <v>1853757</v>
      </c>
      <c r="Q27" s="99">
        <v>5139522</v>
      </c>
      <c r="R27" s="99">
        <v>6907210</v>
      </c>
      <c r="S27" s="99">
        <v>6084656</v>
      </c>
      <c r="T27" s="99">
        <v>3837694</v>
      </c>
      <c r="U27" s="99">
        <v>16829560</v>
      </c>
      <c r="V27" s="99">
        <v>60928382</v>
      </c>
      <c r="W27" s="99">
        <v>69920001</v>
      </c>
      <c r="X27" s="99">
        <v>-8991619</v>
      </c>
      <c r="Y27" s="100">
        <v>-12.86</v>
      </c>
      <c r="Z27" s="101">
        <v>69920001</v>
      </c>
    </row>
    <row r="28" spans="1:26" ht="13.5">
      <c r="A28" s="102" t="s">
        <v>44</v>
      </c>
      <c r="B28" s="18">
        <v>0</v>
      </c>
      <c r="C28" s="18">
        <v>0</v>
      </c>
      <c r="D28" s="58">
        <v>64920001</v>
      </c>
      <c r="E28" s="59">
        <v>69920001</v>
      </c>
      <c r="F28" s="59">
        <v>0</v>
      </c>
      <c r="G28" s="59">
        <v>1345613</v>
      </c>
      <c r="H28" s="59">
        <v>10586438</v>
      </c>
      <c r="I28" s="59">
        <v>11932051</v>
      </c>
      <c r="J28" s="59">
        <v>2390384</v>
      </c>
      <c r="K28" s="59">
        <v>8567537</v>
      </c>
      <c r="L28" s="59">
        <v>16069328</v>
      </c>
      <c r="M28" s="59">
        <v>27027249</v>
      </c>
      <c r="N28" s="59">
        <v>1094028</v>
      </c>
      <c r="O28" s="59">
        <v>2191737</v>
      </c>
      <c r="P28" s="59">
        <v>1853757</v>
      </c>
      <c r="Q28" s="59">
        <v>5139522</v>
      </c>
      <c r="R28" s="59">
        <v>6907210</v>
      </c>
      <c r="S28" s="59">
        <v>6084656</v>
      </c>
      <c r="T28" s="59">
        <v>2483458</v>
      </c>
      <c r="U28" s="59">
        <v>15475324</v>
      </c>
      <c r="V28" s="59">
        <v>59574146</v>
      </c>
      <c r="W28" s="59">
        <v>69920001</v>
      </c>
      <c r="X28" s="59">
        <v>-10345855</v>
      </c>
      <c r="Y28" s="60">
        <v>-14.8</v>
      </c>
      <c r="Z28" s="61">
        <v>69920001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5474375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1354236</v>
      </c>
      <c r="U31" s="59">
        <v>1354236</v>
      </c>
      <c r="V31" s="59">
        <v>1354236</v>
      </c>
      <c r="W31" s="59"/>
      <c r="X31" s="59">
        <v>1354236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5474375</v>
      </c>
      <c r="C32" s="21">
        <f>SUM(C28:C31)</f>
        <v>0</v>
      </c>
      <c r="D32" s="98">
        <f aca="true" t="shared" si="5" ref="D32:Z32">SUM(D28:D31)</f>
        <v>64920001</v>
      </c>
      <c r="E32" s="99">
        <f t="shared" si="5"/>
        <v>69920001</v>
      </c>
      <c r="F32" s="99">
        <f t="shared" si="5"/>
        <v>0</v>
      </c>
      <c r="G32" s="99">
        <f t="shared" si="5"/>
        <v>1345613</v>
      </c>
      <c r="H32" s="99">
        <f t="shared" si="5"/>
        <v>10586438</v>
      </c>
      <c r="I32" s="99">
        <f t="shared" si="5"/>
        <v>11932051</v>
      </c>
      <c r="J32" s="99">
        <f t="shared" si="5"/>
        <v>2390384</v>
      </c>
      <c r="K32" s="99">
        <f t="shared" si="5"/>
        <v>8567537</v>
      </c>
      <c r="L32" s="99">
        <f t="shared" si="5"/>
        <v>16069328</v>
      </c>
      <c r="M32" s="99">
        <f t="shared" si="5"/>
        <v>27027249</v>
      </c>
      <c r="N32" s="99">
        <f t="shared" si="5"/>
        <v>1094028</v>
      </c>
      <c r="O32" s="99">
        <f t="shared" si="5"/>
        <v>2191737</v>
      </c>
      <c r="P32" s="99">
        <f t="shared" si="5"/>
        <v>1853757</v>
      </c>
      <c r="Q32" s="99">
        <f t="shared" si="5"/>
        <v>5139522</v>
      </c>
      <c r="R32" s="99">
        <f t="shared" si="5"/>
        <v>6907210</v>
      </c>
      <c r="S32" s="99">
        <f t="shared" si="5"/>
        <v>6084656</v>
      </c>
      <c r="T32" s="99">
        <f t="shared" si="5"/>
        <v>3837694</v>
      </c>
      <c r="U32" s="99">
        <f t="shared" si="5"/>
        <v>16829560</v>
      </c>
      <c r="V32" s="99">
        <f t="shared" si="5"/>
        <v>60928382</v>
      </c>
      <c r="W32" s="99">
        <f t="shared" si="5"/>
        <v>69920001</v>
      </c>
      <c r="X32" s="99">
        <f t="shared" si="5"/>
        <v>-8991619</v>
      </c>
      <c r="Y32" s="100">
        <f>+IF(W32&lt;&gt;0,(X32/W32)*100,0)</f>
        <v>-12.859866806924103</v>
      </c>
      <c r="Z32" s="101">
        <f t="shared" si="5"/>
        <v>69920001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103564604</v>
      </c>
      <c r="C35" s="18">
        <v>0</v>
      </c>
      <c r="D35" s="58">
        <v>881109000</v>
      </c>
      <c r="E35" s="59">
        <v>103564604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32433454</v>
      </c>
      <c r="M35" s="59">
        <v>32433454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103564604</v>
      </c>
      <c r="X35" s="59">
        <v>-103564604</v>
      </c>
      <c r="Y35" s="60">
        <v>-100</v>
      </c>
      <c r="Z35" s="61">
        <v>103564604</v>
      </c>
    </row>
    <row r="36" spans="1:26" ht="13.5">
      <c r="A36" s="57" t="s">
        <v>53</v>
      </c>
      <c r="B36" s="18">
        <v>848400385</v>
      </c>
      <c r="C36" s="18">
        <v>0</v>
      </c>
      <c r="D36" s="58">
        <v>1784571037</v>
      </c>
      <c r="E36" s="59">
        <v>848400385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848400385</v>
      </c>
      <c r="X36" s="59">
        <v>-848400385</v>
      </c>
      <c r="Y36" s="60">
        <v>-100</v>
      </c>
      <c r="Z36" s="61">
        <v>848400385</v>
      </c>
    </row>
    <row r="37" spans="1:26" ht="13.5">
      <c r="A37" s="57" t="s">
        <v>54</v>
      </c>
      <c r="B37" s="18">
        <v>818236863</v>
      </c>
      <c r="C37" s="18">
        <v>0</v>
      </c>
      <c r="D37" s="58">
        <v>582200000</v>
      </c>
      <c r="E37" s="59">
        <v>818236863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16293832</v>
      </c>
      <c r="M37" s="59">
        <v>16293832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818236863</v>
      </c>
      <c r="X37" s="59">
        <v>-818236863</v>
      </c>
      <c r="Y37" s="60">
        <v>-100</v>
      </c>
      <c r="Z37" s="61">
        <v>818236863</v>
      </c>
    </row>
    <row r="38" spans="1:26" ht="13.5">
      <c r="A38" s="57" t="s">
        <v>55</v>
      </c>
      <c r="B38" s="18">
        <v>193624253</v>
      </c>
      <c r="C38" s="18">
        <v>0</v>
      </c>
      <c r="D38" s="58">
        <v>1200000</v>
      </c>
      <c r="E38" s="59">
        <v>193624253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1446845</v>
      </c>
      <c r="M38" s="59">
        <v>1446845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193624253</v>
      </c>
      <c r="X38" s="59">
        <v>-193624253</v>
      </c>
      <c r="Y38" s="60">
        <v>-100</v>
      </c>
      <c r="Z38" s="61">
        <v>193624253</v>
      </c>
    </row>
    <row r="39" spans="1:26" ht="13.5">
      <c r="A39" s="57" t="s">
        <v>56</v>
      </c>
      <c r="B39" s="18">
        <v>-59896127</v>
      </c>
      <c r="C39" s="18">
        <v>0</v>
      </c>
      <c r="D39" s="58">
        <v>2082280037</v>
      </c>
      <c r="E39" s="59">
        <v>-59896127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14692777</v>
      </c>
      <c r="M39" s="59">
        <v>14692777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-59896127</v>
      </c>
      <c r="X39" s="59">
        <v>59896127</v>
      </c>
      <c r="Y39" s="60">
        <v>-100</v>
      </c>
      <c r="Z39" s="61">
        <v>-59896127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88557799</v>
      </c>
      <c r="C42" s="18">
        <v>0</v>
      </c>
      <c r="D42" s="58">
        <v>90237012</v>
      </c>
      <c r="E42" s="59">
        <v>343653</v>
      </c>
      <c r="F42" s="59">
        <v>56988098</v>
      </c>
      <c r="G42" s="59">
        <v>-4654490</v>
      </c>
      <c r="H42" s="59">
        <v>-28855781</v>
      </c>
      <c r="I42" s="59">
        <v>23477827</v>
      </c>
      <c r="J42" s="59">
        <v>7998664</v>
      </c>
      <c r="K42" s="59">
        <v>-10637735</v>
      </c>
      <c r="L42" s="59">
        <v>30356283</v>
      </c>
      <c r="M42" s="59">
        <v>27717212</v>
      </c>
      <c r="N42" s="59">
        <v>-10425156</v>
      </c>
      <c r="O42" s="59">
        <v>-2246940</v>
      </c>
      <c r="P42" s="59">
        <v>28903363</v>
      </c>
      <c r="Q42" s="59">
        <v>16231267</v>
      </c>
      <c r="R42" s="59">
        <v>-2506914</v>
      </c>
      <c r="S42" s="59">
        <v>-9074912</v>
      </c>
      <c r="T42" s="59">
        <v>7340678</v>
      </c>
      <c r="U42" s="59">
        <v>-4241148</v>
      </c>
      <c r="V42" s="59">
        <v>63185158</v>
      </c>
      <c r="W42" s="59">
        <v>343653</v>
      </c>
      <c r="X42" s="59">
        <v>62841505</v>
      </c>
      <c r="Y42" s="60">
        <v>18286.33</v>
      </c>
      <c r="Z42" s="61">
        <v>343653</v>
      </c>
    </row>
    <row r="43" spans="1:26" ht="13.5">
      <c r="A43" s="57" t="s">
        <v>59</v>
      </c>
      <c r="B43" s="18">
        <v>-77196006</v>
      </c>
      <c r="C43" s="18">
        <v>0</v>
      </c>
      <c r="D43" s="58">
        <v>-64920000</v>
      </c>
      <c r="E43" s="59">
        <v>-74920002</v>
      </c>
      <c r="F43" s="59">
        <v>-585000</v>
      </c>
      <c r="G43" s="59">
        <v>-312635</v>
      </c>
      <c r="H43" s="59">
        <v>-3219917</v>
      </c>
      <c r="I43" s="59">
        <v>-4117552</v>
      </c>
      <c r="J43" s="59">
        <v>-6558333</v>
      </c>
      <c r="K43" s="59">
        <v>-2968977</v>
      </c>
      <c r="L43" s="59">
        <v>-17839304</v>
      </c>
      <c r="M43" s="59">
        <v>-27366614</v>
      </c>
      <c r="N43" s="59">
        <v>-3698801</v>
      </c>
      <c r="O43" s="59">
        <v>-2075572</v>
      </c>
      <c r="P43" s="59">
        <v>-2817983</v>
      </c>
      <c r="Q43" s="59">
        <v>-8592356</v>
      </c>
      <c r="R43" s="59">
        <v>-7631487</v>
      </c>
      <c r="S43" s="59">
        <v>-7002036</v>
      </c>
      <c r="T43" s="59">
        <v>-11405052</v>
      </c>
      <c r="U43" s="59">
        <v>-26038575</v>
      </c>
      <c r="V43" s="59">
        <v>-66115097</v>
      </c>
      <c r="W43" s="59">
        <v>-74920002</v>
      </c>
      <c r="X43" s="59">
        <v>8804905</v>
      </c>
      <c r="Y43" s="60">
        <v>-11.75</v>
      </c>
      <c r="Z43" s="61">
        <v>-74920002</v>
      </c>
    </row>
    <row r="44" spans="1:26" ht="13.5">
      <c r="A44" s="57" t="s">
        <v>60</v>
      </c>
      <c r="B44" s="18">
        <v>-6003241</v>
      </c>
      <c r="C44" s="18">
        <v>0</v>
      </c>
      <c r="D44" s="58">
        <v>-2880000</v>
      </c>
      <c r="E44" s="59">
        <v>-2880000</v>
      </c>
      <c r="F44" s="59">
        <v>-66890</v>
      </c>
      <c r="G44" s="59">
        <v>-66890</v>
      </c>
      <c r="H44" s="59">
        <v>-567958</v>
      </c>
      <c r="I44" s="59">
        <v>-701738</v>
      </c>
      <c r="J44" s="59">
        <v>-72103</v>
      </c>
      <c r="K44" s="59">
        <v>-73003</v>
      </c>
      <c r="L44" s="59">
        <v>-572276</v>
      </c>
      <c r="M44" s="59">
        <v>-717382</v>
      </c>
      <c r="N44" s="59">
        <v>-77456</v>
      </c>
      <c r="O44" s="59">
        <v>-79638</v>
      </c>
      <c r="P44" s="59">
        <v>-577456</v>
      </c>
      <c r="Q44" s="59">
        <v>-734550</v>
      </c>
      <c r="R44" s="59">
        <v>-83492</v>
      </c>
      <c r="S44" s="59">
        <v>-86077</v>
      </c>
      <c r="T44" s="59">
        <v>-589370</v>
      </c>
      <c r="U44" s="59">
        <v>-758939</v>
      </c>
      <c r="V44" s="59">
        <v>-2912609</v>
      </c>
      <c r="W44" s="59">
        <v>-2880000</v>
      </c>
      <c r="X44" s="59">
        <v>-32609</v>
      </c>
      <c r="Y44" s="60">
        <v>1.13</v>
      </c>
      <c r="Z44" s="61">
        <v>-2880000</v>
      </c>
    </row>
    <row r="45" spans="1:26" ht="13.5">
      <c r="A45" s="69" t="s">
        <v>61</v>
      </c>
      <c r="B45" s="21">
        <v>8443768</v>
      </c>
      <c r="C45" s="21">
        <v>0</v>
      </c>
      <c r="D45" s="98">
        <v>27437011</v>
      </c>
      <c r="E45" s="99">
        <v>-76078358</v>
      </c>
      <c r="F45" s="99">
        <v>64779976</v>
      </c>
      <c r="G45" s="99">
        <v>59745961</v>
      </c>
      <c r="H45" s="99">
        <v>27102305</v>
      </c>
      <c r="I45" s="99">
        <v>27102305</v>
      </c>
      <c r="J45" s="99">
        <v>28470533</v>
      </c>
      <c r="K45" s="99">
        <v>14790818</v>
      </c>
      <c r="L45" s="99">
        <v>26735521</v>
      </c>
      <c r="M45" s="99">
        <v>26735521</v>
      </c>
      <c r="N45" s="99">
        <v>12534108</v>
      </c>
      <c r="O45" s="99">
        <v>8131958</v>
      </c>
      <c r="P45" s="99">
        <v>33639882</v>
      </c>
      <c r="Q45" s="99">
        <v>12534108</v>
      </c>
      <c r="R45" s="99">
        <v>23417989</v>
      </c>
      <c r="S45" s="99">
        <v>7254964</v>
      </c>
      <c r="T45" s="99">
        <v>2601220</v>
      </c>
      <c r="U45" s="99">
        <v>2601220</v>
      </c>
      <c r="V45" s="99">
        <v>2601220</v>
      </c>
      <c r="W45" s="99">
        <v>-76078358</v>
      </c>
      <c r="X45" s="99">
        <v>78679578</v>
      </c>
      <c r="Y45" s="100">
        <v>-103.42</v>
      </c>
      <c r="Z45" s="101">
        <v>-76078358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87039541</v>
      </c>
      <c r="C49" s="51">
        <v>0</v>
      </c>
      <c r="D49" s="128">
        <v>16513579</v>
      </c>
      <c r="E49" s="53">
        <v>470063586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573616706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46977830</v>
      </c>
      <c r="C51" s="51">
        <v>0</v>
      </c>
      <c r="D51" s="128">
        <v>14191379</v>
      </c>
      <c r="E51" s="53">
        <v>27462274</v>
      </c>
      <c r="F51" s="53">
        <v>0</v>
      </c>
      <c r="G51" s="53">
        <v>0</v>
      </c>
      <c r="H51" s="53">
        <v>0</v>
      </c>
      <c r="I51" s="53">
        <v>791592242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880223725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62.20811503972489</v>
      </c>
      <c r="C58" s="5">
        <f>IF(C67=0,0,+(C76/C67)*100)</f>
        <v>0</v>
      </c>
      <c r="D58" s="6">
        <f aca="true" t="shared" si="6" ref="D58:Z58">IF(D67=0,0,+(D76/D67)*100)</f>
        <v>93.79854322616265</v>
      </c>
      <c r="E58" s="7">
        <f t="shared" si="6"/>
        <v>51.98900422518198</v>
      </c>
      <c r="F58" s="7">
        <f t="shared" si="6"/>
        <v>43.47366980967903</v>
      </c>
      <c r="G58" s="7">
        <f t="shared" si="6"/>
        <v>39.53333282388085</v>
      </c>
      <c r="H58" s="7">
        <f t="shared" si="6"/>
        <v>57.4923812209751</v>
      </c>
      <c r="I58" s="7">
        <f t="shared" si="6"/>
        <v>46.57865155548077</v>
      </c>
      <c r="J58" s="7">
        <f t="shared" si="6"/>
        <v>65.54350109048228</v>
      </c>
      <c r="K58" s="7">
        <f t="shared" si="6"/>
        <v>63.91550712149554</v>
      </c>
      <c r="L58" s="7">
        <f t="shared" si="6"/>
        <v>59.956428910268485</v>
      </c>
      <c r="M58" s="7">
        <f t="shared" si="6"/>
        <v>63.06461887095469</v>
      </c>
      <c r="N58" s="7">
        <f t="shared" si="6"/>
        <v>67.10320677958664</v>
      </c>
      <c r="O58" s="7">
        <f t="shared" si="6"/>
        <v>39.140685377781566</v>
      </c>
      <c r="P58" s="7">
        <f t="shared" si="6"/>
        <v>74.79729804276957</v>
      </c>
      <c r="Q58" s="7">
        <f t="shared" si="6"/>
        <v>56.83212329965186</v>
      </c>
      <c r="R58" s="7">
        <f t="shared" si="6"/>
        <v>75.6938084916078</v>
      </c>
      <c r="S58" s="7">
        <f t="shared" si="6"/>
        <v>56.54804553530878</v>
      </c>
      <c r="T58" s="7">
        <f t="shared" si="6"/>
        <v>52.54440639792966</v>
      </c>
      <c r="U58" s="7">
        <f t="shared" si="6"/>
        <v>59.110314410181175</v>
      </c>
      <c r="V58" s="7">
        <f t="shared" si="6"/>
        <v>56.05647739510526</v>
      </c>
      <c r="W58" s="7">
        <f t="shared" si="6"/>
        <v>65.77281659639176</v>
      </c>
      <c r="X58" s="7">
        <f t="shared" si="6"/>
        <v>0</v>
      </c>
      <c r="Y58" s="7">
        <f t="shared" si="6"/>
        <v>0</v>
      </c>
      <c r="Z58" s="8">
        <f t="shared" si="6"/>
        <v>51.98900422518198</v>
      </c>
    </row>
    <row r="59" spans="1:26" ht="13.5">
      <c r="A59" s="36" t="s">
        <v>31</v>
      </c>
      <c r="B59" s="9">
        <f aca="true" t="shared" si="7" ref="B59:Z66">IF(B68=0,0,+(B77/B68)*100)</f>
        <v>43.54451775562184</v>
      </c>
      <c r="C59" s="9">
        <f t="shared" si="7"/>
        <v>0</v>
      </c>
      <c r="D59" s="2">
        <f t="shared" si="7"/>
        <v>69.46227443892153</v>
      </c>
      <c r="E59" s="10">
        <f t="shared" si="7"/>
        <v>29.6850352932635</v>
      </c>
      <c r="F59" s="10">
        <f t="shared" si="7"/>
        <v>36.10592990974654</v>
      </c>
      <c r="G59" s="10">
        <f t="shared" si="7"/>
        <v>46.813487372844065</v>
      </c>
      <c r="H59" s="10">
        <f t="shared" si="7"/>
        <v>54.16033462026718</v>
      </c>
      <c r="I59" s="10">
        <f t="shared" si="7"/>
        <v>45.19236975866265</v>
      </c>
      <c r="J59" s="10">
        <f t="shared" si="7"/>
        <v>72.1948505285139</v>
      </c>
      <c r="K59" s="10">
        <f t="shared" si="7"/>
        <v>59.15738614768651</v>
      </c>
      <c r="L59" s="10">
        <f t="shared" si="7"/>
        <v>68.14257393415876</v>
      </c>
      <c r="M59" s="10">
        <f t="shared" si="7"/>
        <v>66.79938971078194</v>
      </c>
      <c r="N59" s="10">
        <f t="shared" si="7"/>
        <v>58.06079263200543</v>
      </c>
      <c r="O59" s="10">
        <f t="shared" si="7"/>
        <v>57.037268277591934</v>
      </c>
      <c r="P59" s="10">
        <f t="shared" si="7"/>
        <v>70.61790046856389</v>
      </c>
      <c r="Q59" s="10">
        <f t="shared" si="7"/>
        <v>61.799726346837225</v>
      </c>
      <c r="R59" s="10">
        <f t="shared" si="7"/>
        <v>45.6794629282073</v>
      </c>
      <c r="S59" s="10">
        <f t="shared" si="7"/>
        <v>60.85512925500887</v>
      </c>
      <c r="T59" s="10">
        <f t="shared" si="7"/>
        <v>29.16886736496228</v>
      </c>
      <c r="U59" s="10">
        <f t="shared" si="7"/>
        <v>40.73010163595324</v>
      </c>
      <c r="V59" s="10">
        <f t="shared" si="7"/>
        <v>52.26897479444745</v>
      </c>
      <c r="W59" s="10">
        <f t="shared" si="7"/>
        <v>51.4615367467328</v>
      </c>
      <c r="X59" s="10">
        <f t="shared" si="7"/>
        <v>0</v>
      </c>
      <c r="Y59" s="10">
        <f t="shared" si="7"/>
        <v>0</v>
      </c>
      <c r="Z59" s="11">
        <f t="shared" si="7"/>
        <v>29.6850352932635</v>
      </c>
    </row>
    <row r="60" spans="1:26" ht="13.5">
      <c r="A60" s="37" t="s">
        <v>32</v>
      </c>
      <c r="B60" s="12">
        <f t="shared" si="7"/>
        <v>61.87993823166777</v>
      </c>
      <c r="C60" s="12">
        <f t="shared" si="7"/>
        <v>0</v>
      </c>
      <c r="D60" s="3">
        <f t="shared" si="7"/>
        <v>102.10411843619522</v>
      </c>
      <c r="E60" s="13">
        <f t="shared" si="7"/>
        <v>60.63823600273501</v>
      </c>
      <c r="F60" s="13">
        <f t="shared" si="7"/>
        <v>51.12975543050881</v>
      </c>
      <c r="G60" s="13">
        <f t="shared" si="7"/>
        <v>42.4736371657311</v>
      </c>
      <c r="H60" s="13">
        <f t="shared" si="7"/>
        <v>63.77700951103073</v>
      </c>
      <c r="I60" s="13">
        <f t="shared" si="7"/>
        <v>52.1742439667942</v>
      </c>
      <c r="J60" s="13">
        <f t="shared" si="7"/>
        <v>70.3078512463568</v>
      </c>
      <c r="K60" s="13">
        <f t="shared" si="7"/>
        <v>74.53127432289251</v>
      </c>
      <c r="L60" s="13">
        <f t="shared" si="7"/>
        <v>63.05653758213534</v>
      </c>
      <c r="M60" s="13">
        <f t="shared" si="7"/>
        <v>68.82909680219521</v>
      </c>
      <c r="N60" s="13">
        <f t="shared" si="7"/>
        <v>78.5100657334175</v>
      </c>
      <c r="O60" s="13">
        <f t="shared" si="7"/>
        <v>39.041695671274084</v>
      </c>
      <c r="P60" s="13">
        <f t="shared" si="7"/>
        <v>87.13519724807168</v>
      </c>
      <c r="Q60" s="13">
        <f t="shared" si="7"/>
        <v>61.78993372822521</v>
      </c>
      <c r="R60" s="13">
        <f t="shared" si="7"/>
        <v>108.64255642861839</v>
      </c>
      <c r="S60" s="13">
        <f t="shared" si="7"/>
        <v>63.310501337259254</v>
      </c>
      <c r="T60" s="13">
        <f t="shared" si="7"/>
        <v>85.00221291476663</v>
      </c>
      <c r="U60" s="13">
        <f t="shared" si="7"/>
        <v>81.64389418667551</v>
      </c>
      <c r="V60" s="13">
        <f t="shared" si="7"/>
        <v>64.78223177239502</v>
      </c>
      <c r="W60" s="13">
        <f t="shared" si="7"/>
        <v>71.69833632451504</v>
      </c>
      <c r="X60" s="13">
        <f t="shared" si="7"/>
        <v>0</v>
      </c>
      <c r="Y60" s="13">
        <f t="shared" si="7"/>
        <v>0</v>
      </c>
      <c r="Z60" s="14">
        <f t="shared" si="7"/>
        <v>60.63823600273501</v>
      </c>
    </row>
    <row r="61" spans="1:26" ht="13.5">
      <c r="A61" s="38" t="s">
        <v>106</v>
      </c>
      <c r="B61" s="12">
        <f t="shared" si="7"/>
        <v>61.87993854454046</v>
      </c>
      <c r="C61" s="12">
        <f t="shared" si="7"/>
        <v>0</v>
      </c>
      <c r="D61" s="3">
        <f t="shared" si="7"/>
        <v>87.8034195697801</v>
      </c>
      <c r="E61" s="13">
        <f t="shared" si="7"/>
        <v>81.57328199254297</v>
      </c>
      <c r="F61" s="13">
        <f t="shared" si="7"/>
        <v>75.36451435383465</v>
      </c>
      <c r="G61" s="13">
        <f t="shared" si="7"/>
        <v>59.571155256636956</v>
      </c>
      <c r="H61" s="13">
        <f t="shared" si="7"/>
        <v>98.67425198605608</v>
      </c>
      <c r="I61" s="13">
        <f t="shared" si="7"/>
        <v>76.66792690622847</v>
      </c>
      <c r="J61" s="13">
        <f t="shared" si="7"/>
        <v>98.1497598367174</v>
      </c>
      <c r="K61" s="13">
        <f t="shared" si="7"/>
        <v>160.16159273572535</v>
      </c>
      <c r="L61" s="13">
        <f t="shared" si="7"/>
        <v>95.17005561177068</v>
      </c>
      <c r="M61" s="13">
        <f t="shared" si="7"/>
        <v>109.9314071892906</v>
      </c>
      <c r="N61" s="13">
        <f t="shared" si="7"/>
        <v>123.3981596983253</v>
      </c>
      <c r="O61" s="13">
        <f t="shared" si="7"/>
        <v>66.49233632360023</v>
      </c>
      <c r="P61" s="13">
        <f t="shared" si="7"/>
        <v>156.52908402553493</v>
      </c>
      <c r="Q61" s="13">
        <f t="shared" si="7"/>
        <v>103.91534078532949</v>
      </c>
      <c r="R61" s="13">
        <f t="shared" si="7"/>
        <v>106.9601566441912</v>
      </c>
      <c r="S61" s="13">
        <f t="shared" si="7"/>
        <v>96.76974668055577</v>
      </c>
      <c r="T61" s="13">
        <f t="shared" si="7"/>
        <v>117.81065667358908</v>
      </c>
      <c r="U61" s="13">
        <f t="shared" si="7"/>
        <v>107.069894552219</v>
      </c>
      <c r="V61" s="13">
        <f t="shared" si="7"/>
        <v>97.66019714686148</v>
      </c>
      <c r="W61" s="13">
        <f t="shared" si="7"/>
        <v>82.9551414987706</v>
      </c>
      <c r="X61" s="13">
        <f t="shared" si="7"/>
        <v>0</v>
      </c>
      <c r="Y61" s="13">
        <f t="shared" si="7"/>
        <v>0</v>
      </c>
      <c r="Z61" s="14">
        <f t="shared" si="7"/>
        <v>81.57328199254297</v>
      </c>
    </row>
    <row r="62" spans="1:26" ht="13.5">
      <c r="A62" s="38" t="s">
        <v>107</v>
      </c>
      <c r="B62" s="12">
        <f t="shared" si="7"/>
        <v>61.87993765215165</v>
      </c>
      <c r="C62" s="12">
        <f t="shared" si="7"/>
        <v>0</v>
      </c>
      <c r="D62" s="3">
        <f t="shared" si="7"/>
        <v>148.26493522419483</v>
      </c>
      <c r="E62" s="13">
        <f t="shared" si="7"/>
        <v>41.99430427881591</v>
      </c>
      <c r="F62" s="13">
        <f t="shared" si="7"/>
        <v>23.63536909197182</v>
      </c>
      <c r="G62" s="13">
        <f t="shared" si="7"/>
        <v>20.680318417360137</v>
      </c>
      <c r="H62" s="13">
        <f t="shared" si="7"/>
        <v>26.941224471883334</v>
      </c>
      <c r="I62" s="13">
        <f t="shared" si="7"/>
        <v>23.850861761964666</v>
      </c>
      <c r="J62" s="13">
        <f t="shared" si="7"/>
        <v>44.953868915083085</v>
      </c>
      <c r="K62" s="13">
        <f t="shared" si="7"/>
        <v>28.079560250662254</v>
      </c>
      <c r="L62" s="13">
        <f t="shared" si="7"/>
        <v>29.407450162463338</v>
      </c>
      <c r="M62" s="13">
        <f t="shared" si="7"/>
        <v>33.09316448549723</v>
      </c>
      <c r="N62" s="13">
        <f t="shared" si="7"/>
        <v>42.868906711009664</v>
      </c>
      <c r="O62" s="13">
        <f t="shared" si="7"/>
        <v>13.394132386546964</v>
      </c>
      <c r="P62" s="13">
        <f t="shared" si="7"/>
        <v>44.849376592251815</v>
      </c>
      <c r="Q62" s="13">
        <f t="shared" si="7"/>
        <v>25.613663201043863</v>
      </c>
      <c r="R62" s="13">
        <f t="shared" si="7"/>
        <v>-37.91104616918366</v>
      </c>
      <c r="S62" s="13">
        <f t="shared" si="7"/>
        <v>20.440935508030837</v>
      </c>
      <c r="T62" s="13">
        <f t="shared" si="7"/>
        <v>60.80300611170665</v>
      </c>
      <c r="U62" s="13">
        <f t="shared" si="7"/>
        <v>93.55680958190543</v>
      </c>
      <c r="V62" s="13">
        <f t="shared" si="7"/>
        <v>32.96913420630612</v>
      </c>
      <c r="W62" s="13">
        <f t="shared" si="7"/>
        <v>82.442594328497</v>
      </c>
      <c r="X62" s="13">
        <f t="shared" si="7"/>
        <v>0</v>
      </c>
      <c r="Y62" s="13">
        <f t="shared" si="7"/>
        <v>0</v>
      </c>
      <c r="Z62" s="14">
        <f t="shared" si="7"/>
        <v>41.99430427881591</v>
      </c>
    </row>
    <row r="63" spans="1:26" ht="13.5">
      <c r="A63" s="38" t="s">
        <v>108</v>
      </c>
      <c r="B63" s="12">
        <f t="shared" si="7"/>
        <v>61.879939005036064</v>
      </c>
      <c r="C63" s="12">
        <f t="shared" si="7"/>
        <v>0</v>
      </c>
      <c r="D63" s="3">
        <f t="shared" si="7"/>
        <v>111.02700344874894</v>
      </c>
      <c r="E63" s="13">
        <f t="shared" si="7"/>
        <v>33.33971337782697</v>
      </c>
      <c r="F63" s="13">
        <f t="shared" si="7"/>
        <v>23.668871005045023</v>
      </c>
      <c r="G63" s="13">
        <f t="shared" si="7"/>
        <v>20.889184964158638</v>
      </c>
      <c r="H63" s="13">
        <f t="shared" si="7"/>
        <v>32.488839536532524</v>
      </c>
      <c r="I63" s="13">
        <f t="shared" si="7"/>
        <v>25.63921133617148</v>
      </c>
      <c r="J63" s="13">
        <f t="shared" si="7"/>
        <v>37.1206688920331</v>
      </c>
      <c r="K63" s="13">
        <f t="shared" si="7"/>
        <v>31.045057847005804</v>
      </c>
      <c r="L63" s="13">
        <f t="shared" si="7"/>
        <v>34.98199341050979</v>
      </c>
      <c r="M63" s="13">
        <f t="shared" si="7"/>
        <v>34.382131850233584</v>
      </c>
      <c r="N63" s="13">
        <f t="shared" si="7"/>
        <v>41.07947997299862</v>
      </c>
      <c r="O63" s="13">
        <f t="shared" si="7"/>
        <v>32.93183394297059</v>
      </c>
      <c r="P63" s="13">
        <f t="shared" si="7"/>
        <v>39.886755878168834</v>
      </c>
      <c r="Q63" s="13">
        <f t="shared" si="7"/>
        <v>37.93328429706192</v>
      </c>
      <c r="R63" s="13">
        <f t="shared" si="7"/>
        <v>28.74209429531822</v>
      </c>
      <c r="S63" s="13">
        <f t="shared" si="7"/>
        <v>30.41774436117677</v>
      </c>
      <c r="T63" s="13">
        <f t="shared" si="7"/>
        <v>65.42836696704804</v>
      </c>
      <c r="U63" s="13">
        <f t="shared" si="7"/>
        <v>41.402838391805474</v>
      </c>
      <c r="V63" s="13">
        <f t="shared" si="7"/>
        <v>34.825193898203835</v>
      </c>
      <c r="W63" s="13">
        <f t="shared" si="7"/>
        <v>40.382491336297036</v>
      </c>
      <c r="X63" s="13">
        <f t="shared" si="7"/>
        <v>0</v>
      </c>
      <c r="Y63" s="13">
        <f t="shared" si="7"/>
        <v>0</v>
      </c>
      <c r="Z63" s="14">
        <f t="shared" si="7"/>
        <v>33.33971337782697</v>
      </c>
    </row>
    <row r="64" spans="1:26" ht="13.5">
      <c r="A64" s="38" t="s">
        <v>109</v>
      </c>
      <c r="B64" s="12">
        <f t="shared" si="7"/>
        <v>61.879937001533555</v>
      </c>
      <c r="C64" s="12">
        <f t="shared" si="7"/>
        <v>0</v>
      </c>
      <c r="D64" s="3">
        <f t="shared" si="7"/>
        <v>114.53058467807249</v>
      </c>
      <c r="E64" s="13">
        <f t="shared" si="7"/>
        <v>21.798335669615664</v>
      </c>
      <c r="F64" s="13">
        <f t="shared" si="7"/>
        <v>17.639891761297513</v>
      </c>
      <c r="G64" s="13">
        <f t="shared" si="7"/>
        <v>17.94428292790638</v>
      </c>
      <c r="H64" s="13">
        <f t="shared" si="7"/>
        <v>21.99221996570191</v>
      </c>
      <c r="I64" s="13">
        <f t="shared" si="7"/>
        <v>19.187157880692645</v>
      </c>
      <c r="J64" s="13">
        <f t="shared" si="7"/>
        <v>25.22461937430901</v>
      </c>
      <c r="K64" s="13">
        <f t="shared" si="7"/>
        <v>22.067037508834048</v>
      </c>
      <c r="L64" s="13">
        <f t="shared" si="7"/>
        <v>20.768636334179913</v>
      </c>
      <c r="M64" s="13">
        <f t="shared" si="7"/>
        <v>22.69090518513361</v>
      </c>
      <c r="N64" s="13">
        <f t="shared" si="7"/>
        <v>24.792378443817732</v>
      </c>
      <c r="O64" s="13">
        <f t="shared" si="7"/>
        <v>22.693844658905988</v>
      </c>
      <c r="P64" s="13">
        <f t="shared" si="7"/>
        <v>35.3358480853731</v>
      </c>
      <c r="Q64" s="13">
        <f t="shared" si="7"/>
        <v>27.602143755274916</v>
      </c>
      <c r="R64" s="13">
        <f t="shared" si="7"/>
        <v>19.155447527985753</v>
      </c>
      <c r="S64" s="13">
        <f t="shared" si="7"/>
        <v>42.960625081190685</v>
      </c>
      <c r="T64" s="13">
        <f t="shared" si="7"/>
        <v>21.886574229377437</v>
      </c>
      <c r="U64" s="13">
        <f t="shared" si="7"/>
        <v>27.990359711559204</v>
      </c>
      <c r="V64" s="13">
        <f t="shared" si="7"/>
        <v>24.37271642265119</v>
      </c>
      <c r="W64" s="13">
        <f t="shared" si="7"/>
        <v>27.1376094069821</v>
      </c>
      <c r="X64" s="13">
        <f t="shared" si="7"/>
        <v>0</v>
      </c>
      <c r="Y64" s="13">
        <f t="shared" si="7"/>
        <v>0</v>
      </c>
      <c r="Z64" s="14">
        <f t="shared" si="7"/>
        <v>21.798335669615664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30</v>
      </c>
      <c r="E66" s="16">
        <f t="shared" si="7"/>
        <v>-7.500000000000001E-05</v>
      </c>
      <c r="F66" s="16">
        <f t="shared" si="7"/>
        <v>2.8217953934560045</v>
      </c>
      <c r="G66" s="16">
        <f t="shared" si="7"/>
        <v>5.852069864720974</v>
      </c>
      <c r="H66" s="16">
        <f t="shared" si="7"/>
        <v>6.657230903331572</v>
      </c>
      <c r="I66" s="16">
        <f t="shared" si="7"/>
        <v>4.987313457239242</v>
      </c>
      <c r="J66" s="16">
        <f t="shared" si="7"/>
        <v>15.087748666434647</v>
      </c>
      <c r="K66" s="16">
        <f t="shared" si="7"/>
        <v>7.049127083138955</v>
      </c>
      <c r="L66" s="16">
        <f t="shared" si="7"/>
        <v>11.55829748395609</v>
      </c>
      <c r="M66" s="16">
        <f t="shared" si="7"/>
        <v>11.170734101730204</v>
      </c>
      <c r="N66" s="16">
        <f t="shared" si="7"/>
        <v>8.50672590126004</v>
      </c>
      <c r="O66" s="16">
        <f t="shared" si="7"/>
        <v>7.823840408963691</v>
      </c>
      <c r="P66" s="16">
        <f t="shared" si="7"/>
        <v>12.409745050883382</v>
      </c>
      <c r="Q66" s="16">
        <f t="shared" si="7"/>
        <v>9.569447837377327</v>
      </c>
      <c r="R66" s="16">
        <f t="shared" si="7"/>
        <v>3.654603382175179</v>
      </c>
      <c r="S66" s="16">
        <f t="shared" si="7"/>
        <v>6.582438034455697</v>
      </c>
      <c r="T66" s="16">
        <f t="shared" si="7"/>
        <v>3.478683477410475</v>
      </c>
      <c r="U66" s="16">
        <f t="shared" si="7"/>
        <v>4.261335416784482</v>
      </c>
      <c r="V66" s="16">
        <f t="shared" si="7"/>
        <v>7.005926106706621</v>
      </c>
      <c r="W66" s="16">
        <f t="shared" si="7"/>
        <v>-3.00000120000048E-05</v>
      </c>
      <c r="X66" s="16">
        <f t="shared" si="7"/>
        <v>0</v>
      </c>
      <c r="Y66" s="16">
        <f t="shared" si="7"/>
        <v>0</v>
      </c>
      <c r="Z66" s="17">
        <f t="shared" si="7"/>
        <v>-7.500000000000001E-05</v>
      </c>
    </row>
    <row r="67" spans="1:26" ht="13.5" hidden="1">
      <c r="A67" s="40" t="s">
        <v>112</v>
      </c>
      <c r="B67" s="23">
        <v>331134867</v>
      </c>
      <c r="C67" s="23"/>
      <c r="D67" s="24">
        <v>347734279</v>
      </c>
      <c r="E67" s="25">
        <v>439928980</v>
      </c>
      <c r="F67" s="25">
        <v>36759533</v>
      </c>
      <c r="G67" s="25">
        <v>37556659</v>
      </c>
      <c r="H67" s="25">
        <v>34702739</v>
      </c>
      <c r="I67" s="25">
        <v>109018931</v>
      </c>
      <c r="J67" s="25">
        <v>32614010</v>
      </c>
      <c r="K67" s="25">
        <v>27614635</v>
      </c>
      <c r="L67" s="25">
        <v>33570425</v>
      </c>
      <c r="M67" s="25">
        <v>93799070</v>
      </c>
      <c r="N67" s="25">
        <v>30079710</v>
      </c>
      <c r="O67" s="25">
        <v>45259302</v>
      </c>
      <c r="P67" s="25">
        <v>27372454</v>
      </c>
      <c r="Q67" s="25">
        <v>102711466</v>
      </c>
      <c r="R67" s="25">
        <v>21932313</v>
      </c>
      <c r="S67" s="25">
        <v>32272187</v>
      </c>
      <c r="T67" s="25">
        <v>42800533</v>
      </c>
      <c r="U67" s="25">
        <v>97005033</v>
      </c>
      <c r="V67" s="25">
        <v>402534500</v>
      </c>
      <c r="W67" s="25">
        <v>347734380</v>
      </c>
      <c r="X67" s="25"/>
      <c r="Y67" s="24"/>
      <c r="Z67" s="26">
        <v>439928980</v>
      </c>
    </row>
    <row r="68" spans="1:26" ht="13.5" hidden="1">
      <c r="A68" s="36" t="s">
        <v>31</v>
      </c>
      <c r="B68" s="18">
        <v>64480845</v>
      </c>
      <c r="C68" s="18"/>
      <c r="D68" s="19">
        <v>66390000</v>
      </c>
      <c r="E68" s="20">
        <v>115092927</v>
      </c>
      <c r="F68" s="20">
        <v>7060782</v>
      </c>
      <c r="G68" s="20">
        <v>5795050</v>
      </c>
      <c r="H68" s="20">
        <v>6106504</v>
      </c>
      <c r="I68" s="20">
        <v>18962336</v>
      </c>
      <c r="J68" s="20">
        <v>6110530</v>
      </c>
      <c r="K68" s="20">
        <v>5377932</v>
      </c>
      <c r="L68" s="20">
        <v>6052074</v>
      </c>
      <c r="M68" s="20">
        <v>17540536</v>
      </c>
      <c r="N68" s="20">
        <v>5930949</v>
      </c>
      <c r="O68" s="20">
        <v>6051098</v>
      </c>
      <c r="P68" s="20">
        <v>5782776</v>
      </c>
      <c r="Q68" s="20">
        <v>17764823</v>
      </c>
      <c r="R68" s="20">
        <v>5948404</v>
      </c>
      <c r="S68" s="20">
        <v>6070287</v>
      </c>
      <c r="T68" s="20">
        <v>13113262</v>
      </c>
      <c r="U68" s="20">
        <v>25131953</v>
      </c>
      <c r="V68" s="20">
        <v>79399648</v>
      </c>
      <c r="W68" s="20">
        <v>66390120</v>
      </c>
      <c r="X68" s="20"/>
      <c r="Y68" s="19"/>
      <c r="Z68" s="22">
        <v>115092927</v>
      </c>
    </row>
    <row r="69" spans="1:26" ht="13.5" hidden="1">
      <c r="A69" s="37" t="s">
        <v>32</v>
      </c>
      <c r="B69" s="18">
        <v>232788542</v>
      </c>
      <c r="C69" s="18"/>
      <c r="D69" s="19">
        <v>271344279</v>
      </c>
      <c r="E69" s="20">
        <v>320836053</v>
      </c>
      <c r="F69" s="20">
        <v>26068828</v>
      </c>
      <c r="G69" s="20">
        <v>28059483</v>
      </c>
      <c r="H69" s="20">
        <v>25806141</v>
      </c>
      <c r="I69" s="20">
        <v>79934452</v>
      </c>
      <c r="J69" s="20">
        <v>23480756</v>
      </c>
      <c r="K69" s="20">
        <v>19117792</v>
      </c>
      <c r="L69" s="20">
        <v>24899756</v>
      </c>
      <c r="M69" s="20">
        <v>67498304</v>
      </c>
      <c r="N69" s="20">
        <v>20979892</v>
      </c>
      <c r="O69" s="20">
        <v>35863555</v>
      </c>
      <c r="P69" s="20">
        <v>18348443</v>
      </c>
      <c r="Q69" s="20">
        <v>75191890</v>
      </c>
      <c r="R69" s="20">
        <v>12668173</v>
      </c>
      <c r="S69" s="20">
        <v>22617529</v>
      </c>
      <c r="T69" s="20">
        <v>21627584</v>
      </c>
      <c r="U69" s="20">
        <v>56913286</v>
      </c>
      <c r="V69" s="20">
        <v>279537932</v>
      </c>
      <c r="W69" s="20">
        <v>271344264</v>
      </c>
      <c r="X69" s="20"/>
      <c r="Y69" s="19"/>
      <c r="Z69" s="22">
        <v>320836053</v>
      </c>
    </row>
    <row r="70" spans="1:26" ht="13.5" hidden="1">
      <c r="A70" s="38" t="s">
        <v>106</v>
      </c>
      <c r="B70" s="18">
        <v>126031439</v>
      </c>
      <c r="C70" s="18"/>
      <c r="D70" s="19">
        <v>175543720</v>
      </c>
      <c r="E70" s="20">
        <v>178517444</v>
      </c>
      <c r="F70" s="20">
        <v>14210140</v>
      </c>
      <c r="G70" s="20">
        <v>15921986</v>
      </c>
      <c r="H70" s="20">
        <v>13211485</v>
      </c>
      <c r="I70" s="20">
        <v>43343611</v>
      </c>
      <c r="J70" s="20">
        <v>12809202</v>
      </c>
      <c r="K70" s="20">
        <v>6785206</v>
      </c>
      <c r="L70" s="20">
        <v>12865262</v>
      </c>
      <c r="M70" s="20">
        <v>32459670</v>
      </c>
      <c r="N70" s="20">
        <v>10043136</v>
      </c>
      <c r="O70" s="20">
        <v>15566615</v>
      </c>
      <c r="P70" s="20">
        <v>7353229</v>
      </c>
      <c r="Q70" s="20">
        <v>32962980</v>
      </c>
      <c r="R70" s="20">
        <v>10081957</v>
      </c>
      <c r="S70" s="20">
        <v>11367189</v>
      </c>
      <c r="T70" s="20">
        <v>11003884</v>
      </c>
      <c r="U70" s="20">
        <v>32453030</v>
      </c>
      <c r="V70" s="20">
        <v>141219291</v>
      </c>
      <c r="W70" s="20">
        <v>175543716</v>
      </c>
      <c r="X70" s="20"/>
      <c r="Y70" s="19"/>
      <c r="Z70" s="22">
        <v>178517444</v>
      </c>
    </row>
    <row r="71" spans="1:26" ht="13.5" hidden="1">
      <c r="A71" s="38" t="s">
        <v>107</v>
      </c>
      <c r="B71" s="18">
        <v>51684863</v>
      </c>
      <c r="C71" s="18"/>
      <c r="D71" s="19">
        <v>33629609</v>
      </c>
      <c r="E71" s="20">
        <v>66021139</v>
      </c>
      <c r="F71" s="20">
        <v>5466185</v>
      </c>
      <c r="G71" s="20">
        <v>5758480</v>
      </c>
      <c r="H71" s="20">
        <v>6289046</v>
      </c>
      <c r="I71" s="20">
        <v>17513711</v>
      </c>
      <c r="J71" s="20">
        <v>4333954</v>
      </c>
      <c r="K71" s="20">
        <v>6080373</v>
      </c>
      <c r="L71" s="20">
        <v>5675742</v>
      </c>
      <c r="M71" s="20">
        <v>16090069</v>
      </c>
      <c r="N71" s="20">
        <v>4647408</v>
      </c>
      <c r="O71" s="20">
        <v>13912607</v>
      </c>
      <c r="P71" s="20">
        <v>4669095</v>
      </c>
      <c r="Q71" s="20">
        <v>23229110</v>
      </c>
      <c r="R71" s="20">
        <v>-3799634</v>
      </c>
      <c r="S71" s="20">
        <v>4892144</v>
      </c>
      <c r="T71" s="20">
        <v>4330378</v>
      </c>
      <c r="U71" s="20">
        <v>5422888</v>
      </c>
      <c r="V71" s="20">
        <v>62255778</v>
      </c>
      <c r="W71" s="20">
        <v>33629604</v>
      </c>
      <c r="X71" s="20"/>
      <c r="Y71" s="19"/>
      <c r="Z71" s="22">
        <v>66021139</v>
      </c>
    </row>
    <row r="72" spans="1:26" ht="13.5" hidden="1">
      <c r="A72" s="38" t="s">
        <v>108</v>
      </c>
      <c r="B72" s="18">
        <v>29082401</v>
      </c>
      <c r="C72" s="18"/>
      <c r="D72" s="19">
        <v>32691565</v>
      </c>
      <c r="E72" s="20">
        <v>39597425</v>
      </c>
      <c r="F72" s="20">
        <v>3316339</v>
      </c>
      <c r="G72" s="20">
        <v>3308468</v>
      </c>
      <c r="H72" s="20">
        <v>3248297</v>
      </c>
      <c r="I72" s="20">
        <v>9873104</v>
      </c>
      <c r="J72" s="20">
        <v>3275865</v>
      </c>
      <c r="K72" s="20">
        <v>3279340</v>
      </c>
      <c r="L72" s="20">
        <v>3287963</v>
      </c>
      <c r="M72" s="20">
        <v>9843168</v>
      </c>
      <c r="N72" s="20">
        <v>3233909</v>
      </c>
      <c r="O72" s="20">
        <v>3309345</v>
      </c>
      <c r="P72" s="20">
        <v>3264452</v>
      </c>
      <c r="Q72" s="20">
        <v>9807706</v>
      </c>
      <c r="R72" s="20">
        <v>3292401</v>
      </c>
      <c r="S72" s="20">
        <v>3286723</v>
      </c>
      <c r="T72" s="20">
        <v>3237773</v>
      </c>
      <c r="U72" s="20">
        <v>9816897</v>
      </c>
      <c r="V72" s="20">
        <v>39340875</v>
      </c>
      <c r="W72" s="20">
        <v>32691564</v>
      </c>
      <c r="X72" s="20"/>
      <c r="Y72" s="19"/>
      <c r="Z72" s="22">
        <v>39597425</v>
      </c>
    </row>
    <row r="73" spans="1:26" ht="13.5" hidden="1">
      <c r="A73" s="38" t="s">
        <v>109</v>
      </c>
      <c r="B73" s="18">
        <v>25989839</v>
      </c>
      <c r="C73" s="18"/>
      <c r="D73" s="19">
        <v>29479385</v>
      </c>
      <c r="E73" s="20">
        <v>36700045</v>
      </c>
      <c r="F73" s="20">
        <v>3076164</v>
      </c>
      <c r="G73" s="20">
        <v>3070549</v>
      </c>
      <c r="H73" s="20">
        <v>3057313</v>
      </c>
      <c r="I73" s="20">
        <v>9204026</v>
      </c>
      <c r="J73" s="20">
        <v>3061735</v>
      </c>
      <c r="K73" s="20">
        <v>2972873</v>
      </c>
      <c r="L73" s="20">
        <v>3070789</v>
      </c>
      <c r="M73" s="20">
        <v>9105397</v>
      </c>
      <c r="N73" s="20">
        <v>3055439</v>
      </c>
      <c r="O73" s="20">
        <v>3074988</v>
      </c>
      <c r="P73" s="20">
        <v>3061667</v>
      </c>
      <c r="Q73" s="20">
        <v>9192094</v>
      </c>
      <c r="R73" s="20">
        <v>3093449</v>
      </c>
      <c r="S73" s="20">
        <v>3071473</v>
      </c>
      <c r="T73" s="20">
        <v>3055549</v>
      </c>
      <c r="U73" s="20">
        <v>9220471</v>
      </c>
      <c r="V73" s="20">
        <v>36721988</v>
      </c>
      <c r="W73" s="20">
        <v>29479380</v>
      </c>
      <c r="X73" s="20"/>
      <c r="Y73" s="19"/>
      <c r="Z73" s="22">
        <v>36700045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33865480</v>
      </c>
      <c r="C75" s="27"/>
      <c r="D75" s="28">
        <v>10000000</v>
      </c>
      <c r="E75" s="29">
        <v>4000000</v>
      </c>
      <c r="F75" s="29">
        <v>3629923</v>
      </c>
      <c r="G75" s="29">
        <v>3702126</v>
      </c>
      <c r="H75" s="29">
        <v>2790094</v>
      </c>
      <c r="I75" s="29">
        <v>10122143</v>
      </c>
      <c r="J75" s="29">
        <v>3022724</v>
      </c>
      <c r="K75" s="29">
        <v>3118911</v>
      </c>
      <c r="L75" s="29">
        <v>2618595</v>
      </c>
      <c r="M75" s="29">
        <v>8760230</v>
      </c>
      <c r="N75" s="29">
        <v>3168869</v>
      </c>
      <c r="O75" s="29">
        <v>3344649</v>
      </c>
      <c r="P75" s="29">
        <v>3241235</v>
      </c>
      <c r="Q75" s="29">
        <v>9754753</v>
      </c>
      <c r="R75" s="29">
        <v>3315736</v>
      </c>
      <c r="S75" s="29">
        <v>3584371</v>
      </c>
      <c r="T75" s="29">
        <v>8059687</v>
      </c>
      <c r="U75" s="29">
        <v>14959794</v>
      </c>
      <c r="V75" s="29">
        <v>43596920</v>
      </c>
      <c r="W75" s="29">
        <v>9999996</v>
      </c>
      <c r="X75" s="29"/>
      <c r="Y75" s="28"/>
      <c r="Z75" s="30">
        <v>4000000</v>
      </c>
    </row>
    <row r="76" spans="1:26" ht="13.5" hidden="1">
      <c r="A76" s="41" t="s">
        <v>113</v>
      </c>
      <c r="B76" s="31">
        <v>205992759</v>
      </c>
      <c r="C76" s="31"/>
      <c r="D76" s="32">
        <v>326169688</v>
      </c>
      <c r="E76" s="33">
        <v>228714696</v>
      </c>
      <c r="F76" s="33">
        <v>15980718</v>
      </c>
      <c r="G76" s="33">
        <v>14847399</v>
      </c>
      <c r="H76" s="33">
        <v>19951431</v>
      </c>
      <c r="I76" s="33">
        <v>50779548</v>
      </c>
      <c r="J76" s="33">
        <v>21376364</v>
      </c>
      <c r="K76" s="33">
        <v>17650034</v>
      </c>
      <c r="L76" s="33">
        <v>20127628</v>
      </c>
      <c r="M76" s="33">
        <v>59154026</v>
      </c>
      <c r="N76" s="33">
        <v>20184450</v>
      </c>
      <c r="O76" s="33">
        <v>17714801</v>
      </c>
      <c r="P76" s="33">
        <v>20473856</v>
      </c>
      <c r="Q76" s="33">
        <v>58373107</v>
      </c>
      <c r="R76" s="33">
        <v>16601403</v>
      </c>
      <c r="S76" s="33">
        <v>18249291</v>
      </c>
      <c r="T76" s="33">
        <v>22489286</v>
      </c>
      <c r="U76" s="33">
        <v>57339980</v>
      </c>
      <c r="V76" s="33">
        <v>225646661</v>
      </c>
      <c r="W76" s="33">
        <v>228714696</v>
      </c>
      <c r="X76" s="33"/>
      <c r="Y76" s="32"/>
      <c r="Z76" s="34">
        <v>228714696</v>
      </c>
    </row>
    <row r="77" spans="1:26" ht="13.5" hidden="1">
      <c r="A77" s="36" t="s">
        <v>31</v>
      </c>
      <c r="B77" s="18">
        <v>28077873</v>
      </c>
      <c r="C77" s="18"/>
      <c r="D77" s="19">
        <v>46116004</v>
      </c>
      <c r="E77" s="20">
        <v>34165376</v>
      </c>
      <c r="F77" s="20">
        <v>2549361</v>
      </c>
      <c r="G77" s="20">
        <v>2712865</v>
      </c>
      <c r="H77" s="20">
        <v>3307303</v>
      </c>
      <c r="I77" s="20">
        <v>8569529</v>
      </c>
      <c r="J77" s="20">
        <v>4411488</v>
      </c>
      <c r="K77" s="20">
        <v>3181444</v>
      </c>
      <c r="L77" s="20">
        <v>4124039</v>
      </c>
      <c r="M77" s="20">
        <v>11716971</v>
      </c>
      <c r="N77" s="20">
        <v>3443556</v>
      </c>
      <c r="O77" s="20">
        <v>3451381</v>
      </c>
      <c r="P77" s="20">
        <v>4083675</v>
      </c>
      <c r="Q77" s="20">
        <v>10978612</v>
      </c>
      <c r="R77" s="20">
        <v>2717199</v>
      </c>
      <c r="S77" s="20">
        <v>3694081</v>
      </c>
      <c r="T77" s="20">
        <v>3824990</v>
      </c>
      <c r="U77" s="20">
        <v>10236270</v>
      </c>
      <c r="V77" s="20">
        <v>41501382</v>
      </c>
      <c r="W77" s="20">
        <v>34165376</v>
      </c>
      <c r="X77" s="20"/>
      <c r="Y77" s="19"/>
      <c r="Z77" s="22">
        <v>34165376</v>
      </c>
    </row>
    <row r="78" spans="1:26" ht="13.5" hidden="1">
      <c r="A78" s="37" t="s">
        <v>32</v>
      </c>
      <c r="B78" s="18">
        <v>144049406</v>
      </c>
      <c r="C78" s="18"/>
      <c r="D78" s="19">
        <v>277053684</v>
      </c>
      <c r="E78" s="20">
        <v>194549323</v>
      </c>
      <c r="F78" s="20">
        <v>13328928</v>
      </c>
      <c r="G78" s="20">
        <v>11917883</v>
      </c>
      <c r="H78" s="20">
        <v>16458385</v>
      </c>
      <c r="I78" s="20">
        <v>41705196</v>
      </c>
      <c r="J78" s="20">
        <v>16508815</v>
      </c>
      <c r="K78" s="20">
        <v>14248734</v>
      </c>
      <c r="L78" s="20">
        <v>15700924</v>
      </c>
      <c r="M78" s="20">
        <v>46458473</v>
      </c>
      <c r="N78" s="20">
        <v>16471327</v>
      </c>
      <c r="O78" s="20">
        <v>14001740</v>
      </c>
      <c r="P78" s="20">
        <v>15987952</v>
      </c>
      <c r="Q78" s="20">
        <v>46461019</v>
      </c>
      <c r="R78" s="20">
        <v>13763027</v>
      </c>
      <c r="S78" s="20">
        <v>14319271</v>
      </c>
      <c r="T78" s="20">
        <v>18383925</v>
      </c>
      <c r="U78" s="20">
        <v>46466223</v>
      </c>
      <c r="V78" s="20">
        <v>181090911</v>
      </c>
      <c r="W78" s="20">
        <v>194549323</v>
      </c>
      <c r="X78" s="20"/>
      <c r="Y78" s="19"/>
      <c r="Z78" s="22">
        <v>194549323</v>
      </c>
    </row>
    <row r="79" spans="1:26" ht="13.5" hidden="1">
      <c r="A79" s="38" t="s">
        <v>106</v>
      </c>
      <c r="B79" s="18">
        <v>77988177</v>
      </c>
      <c r="C79" s="18"/>
      <c r="D79" s="19">
        <v>154133389</v>
      </c>
      <c r="E79" s="20">
        <v>145622538</v>
      </c>
      <c r="F79" s="20">
        <v>10709403</v>
      </c>
      <c r="G79" s="20">
        <v>9484911</v>
      </c>
      <c r="H79" s="20">
        <v>13036334</v>
      </c>
      <c r="I79" s="20">
        <v>33230648</v>
      </c>
      <c r="J79" s="20">
        <v>12572201</v>
      </c>
      <c r="K79" s="20">
        <v>10867294</v>
      </c>
      <c r="L79" s="20">
        <v>12243877</v>
      </c>
      <c r="M79" s="20">
        <v>35683372</v>
      </c>
      <c r="N79" s="20">
        <v>12393045</v>
      </c>
      <c r="O79" s="20">
        <v>10350606</v>
      </c>
      <c r="P79" s="20">
        <v>11509942</v>
      </c>
      <c r="Q79" s="20">
        <v>34253593</v>
      </c>
      <c r="R79" s="20">
        <v>10783677</v>
      </c>
      <c r="S79" s="20">
        <v>11000000</v>
      </c>
      <c r="T79" s="20">
        <v>12963748</v>
      </c>
      <c r="U79" s="20">
        <v>34747425</v>
      </c>
      <c r="V79" s="20">
        <v>137915038</v>
      </c>
      <c r="W79" s="20">
        <v>145622538</v>
      </c>
      <c r="X79" s="20"/>
      <c r="Y79" s="19"/>
      <c r="Z79" s="22">
        <v>145622538</v>
      </c>
    </row>
    <row r="80" spans="1:26" ht="13.5" hidden="1">
      <c r="A80" s="38" t="s">
        <v>107</v>
      </c>
      <c r="B80" s="18">
        <v>31982561</v>
      </c>
      <c r="C80" s="18"/>
      <c r="D80" s="19">
        <v>49860918</v>
      </c>
      <c r="E80" s="20">
        <v>27725118</v>
      </c>
      <c r="F80" s="20">
        <v>1291953</v>
      </c>
      <c r="G80" s="20">
        <v>1190872</v>
      </c>
      <c r="H80" s="20">
        <v>1694346</v>
      </c>
      <c r="I80" s="20">
        <v>4177171</v>
      </c>
      <c r="J80" s="20">
        <v>1948280</v>
      </c>
      <c r="K80" s="20">
        <v>1707342</v>
      </c>
      <c r="L80" s="20">
        <v>1669091</v>
      </c>
      <c r="M80" s="20">
        <v>5324713</v>
      </c>
      <c r="N80" s="20">
        <v>1992293</v>
      </c>
      <c r="O80" s="20">
        <v>1863473</v>
      </c>
      <c r="P80" s="20">
        <v>2094060</v>
      </c>
      <c r="Q80" s="20">
        <v>5949826</v>
      </c>
      <c r="R80" s="20">
        <v>1440481</v>
      </c>
      <c r="S80" s="20">
        <v>1000000</v>
      </c>
      <c r="T80" s="20">
        <v>2633000</v>
      </c>
      <c r="U80" s="20">
        <v>5073481</v>
      </c>
      <c r="V80" s="20">
        <v>20525191</v>
      </c>
      <c r="W80" s="20">
        <v>27725118</v>
      </c>
      <c r="X80" s="20"/>
      <c r="Y80" s="19"/>
      <c r="Z80" s="22">
        <v>27725118</v>
      </c>
    </row>
    <row r="81" spans="1:26" ht="13.5" hidden="1">
      <c r="A81" s="38" t="s">
        <v>108</v>
      </c>
      <c r="B81" s="18">
        <v>17996172</v>
      </c>
      <c r="C81" s="18"/>
      <c r="D81" s="19">
        <v>36296465</v>
      </c>
      <c r="E81" s="20">
        <v>13201668</v>
      </c>
      <c r="F81" s="20">
        <v>784940</v>
      </c>
      <c r="G81" s="20">
        <v>691112</v>
      </c>
      <c r="H81" s="20">
        <v>1055334</v>
      </c>
      <c r="I81" s="20">
        <v>2531386</v>
      </c>
      <c r="J81" s="20">
        <v>1216023</v>
      </c>
      <c r="K81" s="20">
        <v>1018073</v>
      </c>
      <c r="L81" s="20">
        <v>1150195</v>
      </c>
      <c r="M81" s="20">
        <v>3384291</v>
      </c>
      <c r="N81" s="20">
        <v>1328473</v>
      </c>
      <c r="O81" s="20">
        <v>1089828</v>
      </c>
      <c r="P81" s="20">
        <v>1302084</v>
      </c>
      <c r="Q81" s="20">
        <v>3720385</v>
      </c>
      <c r="R81" s="20">
        <v>946305</v>
      </c>
      <c r="S81" s="20">
        <v>999747</v>
      </c>
      <c r="T81" s="20">
        <v>2118422</v>
      </c>
      <c r="U81" s="20">
        <v>4064474</v>
      </c>
      <c r="V81" s="20">
        <v>13700536</v>
      </c>
      <c r="W81" s="20">
        <v>13201668</v>
      </c>
      <c r="X81" s="20"/>
      <c r="Y81" s="19"/>
      <c r="Z81" s="22">
        <v>13201668</v>
      </c>
    </row>
    <row r="82" spans="1:26" ht="13.5" hidden="1">
      <c r="A82" s="38" t="s">
        <v>109</v>
      </c>
      <c r="B82" s="18">
        <v>16082496</v>
      </c>
      <c r="C82" s="18"/>
      <c r="D82" s="19">
        <v>33762912</v>
      </c>
      <c r="E82" s="20">
        <v>7999999</v>
      </c>
      <c r="F82" s="20">
        <v>542632</v>
      </c>
      <c r="G82" s="20">
        <v>550988</v>
      </c>
      <c r="H82" s="20">
        <v>672371</v>
      </c>
      <c r="I82" s="20">
        <v>1765991</v>
      </c>
      <c r="J82" s="20">
        <v>772311</v>
      </c>
      <c r="K82" s="20">
        <v>656025</v>
      </c>
      <c r="L82" s="20">
        <v>637761</v>
      </c>
      <c r="M82" s="20">
        <v>2066097</v>
      </c>
      <c r="N82" s="20">
        <v>757516</v>
      </c>
      <c r="O82" s="20">
        <v>697833</v>
      </c>
      <c r="P82" s="20">
        <v>1081866</v>
      </c>
      <c r="Q82" s="20">
        <v>2537215</v>
      </c>
      <c r="R82" s="20">
        <v>592564</v>
      </c>
      <c r="S82" s="20">
        <v>1319524</v>
      </c>
      <c r="T82" s="20">
        <v>668755</v>
      </c>
      <c r="U82" s="20">
        <v>2580843</v>
      </c>
      <c r="V82" s="20">
        <v>8950146</v>
      </c>
      <c r="W82" s="20">
        <v>7999999</v>
      </c>
      <c r="X82" s="20"/>
      <c r="Y82" s="19"/>
      <c r="Z82" s="22">
        <v>7999999</v>
      </c>
    </row>
    <row r="83" spans="1:26" ht="13.5" hidden="1">
      <c r="A83" s="38" t="s">
        <v>110</v>
      </c>
      <c r="B83" s="18"/>
      <c r="C83" s="18"/>
      <c r="D83" s="19">
        <v>3000000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33865480</v>
      </c>
      <c r="C84" s="27"/>
      <c r="D84" s="28">
        <v>3000000</v>
      </c>
      <c r="E84" s="29">
        <v>-3</v>
      </c>
      <c r="F84" s="29">
        <v>102429</v>
      </c>
      <c r="G84" s="29">
        <v>216651</v>
      </c>
      <c r="H84" s="29">
        <v>185743</v>
      </c>
      <c r="I84" s="29">
        <v>504823</v>
      </c>
      <c r="J84" s="29">
        <v>456061</v>
      </c>
      <c r="K84" s="29">
        <v>219856</v>
      </c>
      <c r="L84" s="29">
        <v>302665</v>
      </c>
      <c r="M84" s="29">
        <v>978582</v>
      </c>
      <c r="N84" s="29">
        <v>269567</v>
      </c>
      <c r="O84" s="29">
        <v>261680</v>
      </c>
      <c r="P84" s="29">
        <v>402229</v>
      </c>
      <c r="Q84" s="29">
        <v>933476</v>
      </c>
      <c r="R84" s="29">
        <v>121177</v>
      </c>
      <c r="S84" s="29">
        <v>235939</v>
      </c>
      <c r="T84" s="29">
        <v>280371</v>
      </c>
      <c r="U84" s="29">
        <v>637487</v>
      </c>
      <c r="V84" s="29">
        <v>3054368</v>
      </c>
      <c r="W84" s="29">
        <v>-3</v>
      </c>
      <c r="X84" s="29"/>
      <c r="Y84" s="28"/>
      <c r="Z84" s="30">
        <v>-3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114445494</v>
      </c>
      <c r="C5" s="18">
        <v>0</v>
      </c>
      <c r="D5" s="58">
        <v>113366430</v>
      </c>
      <c r="E5" s="59">
        <v>121196430</v>
      </c>
      <c r="F5" s="59">
        <v>20542050</v>
      </c>
      <c r="G5" s="59">
        <v>10084359</v>
      </c>
      <c r="H5" s="59">
        <v>10002433</v>
      </c>
      <c r="I5" s="59">
        <v>40628842</v>
      </c>
      <c r="J5" s="59">
        <v>10145538</v>
      </c>
      <c r="K5" s="59">
        <v>9895196</v>
      </c>
      <c r="L5" s="59">
        <v>10006291</v>
      </c>
      <c r="M5" s="59">
        <v>30047025</v>
      </c>
      <c r="N5" s="59">
        <v>7915668</v>
      </c>
      <c r="O5" s="59">
        <v>9712683</v>
      </c>
      <c r="P5" s="59">
        <v>9759029</v>
      </c>
      <c r="Q5" s="59">
        <v>27387380</v>
      </c>
      <c r="R5" s="59">
        <v>9652979</v>
      </c>
      <c r="S5" s="59">
        <v>10611233</v>
      </c>
      <c r="T5" s="59">
        <v>11086260</v>
      </c>
      <c r="U5" s="59">
        <v>31350472</v>
      </c>
      <c r="V5" s="59">
        <v>129413719</v>
      </c>
      <c r="W5" s="59">
        <v>113366430</v>
      </c>
      <c r="X5" s="59">
        <v>16047289</v>
      </c>
      <c r="Y5" s="60">
        <v>14.16</v>
      </c>
      <c r="Z5" s="61">
        <v>121196430</v>
      </c>
    </row>
    <row r="6" spans="1:26" ht="13.5">
      <c r="A6" s="57" t="s">
        <v>32</v>
      </c>
      <c r="B6" s="18">
        <v>513136112</v>
      </c>
      <c r="C6" s="18">
        <v>0</v>
      </c>
      <c r="D6" s="58">
        <v>682952050</v>
      </c>
      <c r="E6" s="59">
        <v>671852050</v>
      </c>
      <c r="F6" s="59">
        <v>52383478</v>
      </c>
      <c r="G6" s="59">
        <v>50891253</v>
      </c>
      <c r="H6" s="59">
        <v>42448452</v>
      </c>
      <c r="I6" s="59">
        <v>145723183</v>
      </c>
      <c r="J6" s="59">
        <v>54279767</v>
      </c>
      <c r="K6" s="59">
        <v>38253457</v>
      </c>
      <c r="L6" s="59">
        <v>43984633</v>
      </c>
      <c r="M6" s="59">
        <v>136517857</v>
      </c>
      <c r="N6" s="59">
        <v>38316238</v>
      </c>
      <c r="O6" s="59">
        <v>40862254</v>
      </c>
      <c r="P6" s="59">
        <v>44630058</v>
      </c>
      <c r="Q6" s="59">
        <v>123808550</v>
      </c>
      <c r="R6" s="59">
        <v>34690284</v>
      </c>
      <c r="S6" s="59">
        <v>43684622</v>
      </c>
      <c r="T6" s="59">
        <v>38364235</v>
      </c>
      <c r="U6" s="59">
        <v>116739141</v>
      </c>
      <c r="V6" s="59">
        <v>522788731</v>
      </c>
      <c r="W6" s="59">
        <v>682952050</v>
      </c>
      <c r="X6" s="59">
        <v>-160163319</v>
      </c>
      <c r="Y6" s="60">
        <v>-23.45</v>
      </c>
      <c r="Z6" s="61">
        <v>671852050</v>
      </c>
    </row>
    <row r="7" spans="1:26" ht="13.5">
      <c r="A7" s="57" t="s">
        <v>33</v>
      </c>
      <c r="B7" s="18">
        <v>2797837</v>
      </c>
      <c r="C7" s="18">
        <v>0</v>
      </c>
      <c r="D7" s="58">
        <v>2600000</v>
      </c>
      <c r="E7" s="59">
        <v>1400000</v>
      </c>
      <c r="F7" s="59">
        <v>54263</v>
      </c>
      <c r="G7" s="59">
        <v>127988</v>
      </c>
      <c r="H7" s="59">
        <v>0</v>
      </c>
      <c r="I7" s="59">
        <v>182251</v>
      </c>
      <c r="J7" s="59">
        <v>314416</v>
      </c>
      <c r="K7" s="59">
        <v>30216</v>
      </c>
      <c r="L7" s="59">
        <v>61204</v>
      </c>
      <c r="M7" s="59">
        <v>405836</v>
      </c>
      <c r="N7" s="59">
        <v>43861</v>
      </c>
      <c r="O7" s="59">
        <v>52057</v>
      </c>
      <c r="P7" s="59">
        <v>13683</v>
      </c>
      <c r="Q7" s="59">
        <v>109601</v>
      </c>
      <c r="R7" s="59">
        <v>92526</v>
      </c>
      <c r="S7" s="59">
        <v>124374</v>
      </c>
      <c r="T7" s="59">
        <v>245985</v>
      </c>
      <c r="U7" s="59">
        <v>462885</v>
      </c>
      <c r="V7" s="59">
        <v>1160573</v>
      </c>
      <c r="W7" s="59">
        <v>2600000</v>
      </c>
      <c r="X7" s="59">
        <v>-1439427</v>
      </c>
      <c r="Y7" s="60">
        <v>-55.36</v>
      </c>
      <c r="Z7" s="61">
        <v>1400000</v>
      </c>
    </row>
    <row r="8" spans="1:26" ht="13.5">
      <c r="A8" s="57" t="s">
        <v>34</v>
      </c>
      <c r="B8" s="18">
        <v>124686709</v>
      </c>
      <c r="C8" s="18">
        <v>0</v>
      </c>
      <c r="D8" s="58">
        <v>131694150</v>
      </c>
      <c r="E8" s="59">
        <v>133172950</v>
      </c>
      <c r="F8" s="59">
        <v>69180075</v>
      </c>
      <c r="G8" s="59">
        <v>-14414492</v>
      </c>
      <c r="H8" s="59">
        <v>0</v>
      </c>
      <c r="I8" s="59">
        <v>54765583</v>
      </c>
      <c r="J8" s="59">
        <v>351522</v>
      </c>
      <c r="K8" s="59">
        <v>6623784</v>
      </c>
      <c r="L8" s="59">
        <v>42601305</v>
      </c>
      <c r="M8" s="59">
        <v>49576611</v>
      </c>
      <c r="N8" s="59">
        <v>154762</v>
      </c>
      <c r="O8" s="59">
        <v>317999</v>
      </c>
      <c r="P8" s="59">
        <v>34597898</v>
      </c>
      <c r="Q8" s="59">
        <v>35070659</v>
      </c>
      <c r="R8" s="59">
        <v>-9249776</v>
      </c>
      <c r="S8" s="59">
        <v>315172</v>
      </c>
      <c r="T8" s="59">
        <v>164581</v>
      </c>
      <c r="U8" s="59">
        <v>-8770023</v>
      </c>
      <c r="V8" s="59">
        <v>130642830</v>
      </c>
      <c r="W8" s="59">
        <v>131694150</v>
      </c>
      <c r="X8" s="59">
        <v>-1051320</v>
      </c>
      <c r="Y8" s="60">
        <v>-0.8</v>
      </c>
      <c r="Z8" s="61">
        <v>133172950</v>
      </c>
    </row>
    <row r="9" spans="1:26" ht="13.5">
      <c r="A9" s="57" t="s">
        <v>35</v>
      </c>
      <c r="B9" s="18">
        <v>70657139</v>
      </c>
      <c r="C9" s="18">
        <v>0</v>
      </c>
      <c r="D9" s="58">
        <v>49693760</v>
      </c>
      <c r="E9" s="59">
        <v>54834540</v>
      </c>
      <c r="F9" s="59">
        <v>2774694</v>
      </c>
      <c r="G9" s="59">
        <v>3857199</v>
      </c>
      <c r="H9" s="59">
        <v>3747085</v>
      </c>
      <c r="I9" s="59">
        <v>10378978</v>
      </c>
      <c r="J9" s="59">
        <v>4390844</v>
      </c>
      <c r="K9" s="59">
        <v>3599155</v>
      </c>
      <c r="L9" s="59">
        <v>4420524</v>
      </c>
      <c r="M9" s="59">
        <v>12410523</v>
      </c>
      <c r="N9" s="59">
        <v>4084175</v>
      </c>
      <c r="O9" s="59">
        <v>3855827</v>
      </c>
      <c r="P9" s="59">
        <v>6871280</v>
      </c>
      <c r="Q9" s="59">
        <v>14811282</v>
      </c>
      <c r="R9" s="59">
        <v>3760572</v>
      </c>
      <c r="S9" s="59">
        <v>1976473</v>
      </c>
      <c r="T9" s="59">
        <v>5394332</v>
      </c>
      <c r="U9" s="59">
        <v>11131377</v>
      </c>
      <c r="V9" s="59">
        <v>48732160</v>
      </c>
      <c r="W9" s="59">
        <v>49693640</v>
      </c>
      <c r="X9" s="59">
        <v>-961480</v>
      </c>
      <c r="Y9" s="60">
        <v>-1.93</v>
      </c>
      <c r="Z9" s="61">
        <v>54834540</v>
      </c>
    </row>
    <row r="10" spans="1:26" ht="25.5">
      <c r="A10" s="62" t="s">
        <v>98</v>
      </c>
      <c r="B10" s="63">
        <f>SUM(B5:B9)</f>
        <v>825723291</v>
      </c>
      <c r="C10" s="63">
        <f>SUM(C5:C9)</f>
        <v>0</v>
      </c>
      <c r="D10" s="64">
        <f aca="true" t="shared" si="0" ref="D10:Z10">SUM(D5:D9)</f>
        <v>980306390</v>
      </c>
      <c r="E10" s="65">
        <f t="shared" si="0"/>
        <v>982455970</v>
      </c>
      <c r="F10" s="65">
        <f t="shared" si="0"/>
        <v>144934560</v>
      </c>
      <c r="G10" s="65">
        <f t="shared" si="0"/>
        <v>50546307</v>
      </c>
      <c r="H10" s="65">
        <f t="shared" si="0"/>
        <v>56197970</v>
      </c>
      <c r="I10" s="65">
        <f t="shared" si="0"/>
        <v>251678837</v>
      </c>
      <c r="J10" s="65">
        <f t="shared" si="0"/>
        <v>69482087</v>
      </c>
      <c r="K10" s="65">
        <f t="shared" si="0"/>
        <v>58401808</v>
      </c>
      <c r="L10" s="65">
        <f t="shared" si="0"/>
        <v>101073957</v>
      </c>
      <c r="M10" s="65">
        <f t="shared" si="0"/>
        <v>228957852</v>
      </c>
      <c r="N10" s="65">
        <f t="shared" si="0"/>
        <v>50514704</v>
      </c>
      <c r="O10" s="65">
        <f t="shared" si="0"/>
        <v>54800820</v>
      </c>
      <c r="P10" s="65">
        <f t="shared" si="0"/>
        <v>95871948</v>
      </c>
      <c r="Q10" s="65">
        <f t="shared" si="0"/>
        <v>201187472</v>
      </c>
      <c r="R10" s="65">
        <f t="shared" si="0"/>
        <v>38946585</v>
      </c>
      <c r="S10" s="65">
        <f t="shared" si="0"/>
        <v>56711874</v>
      </c>
      <c r="T10" s="65">
        <f t="shared" si="0"/>
        <v>55255393</v>
      </c>
      <c r="U10" s="65">
        <f t="shared" si="0"/>
        <v>150913852</v>
      </c>
      <c r="V10" s="65">
        <f t="shared" si="0"/>
        <v>832738013</v>
      </c>
      <c r="W10" s="65">
        <f t="shared" si="0"/>
        <v>980306270</v>
      </c>
      <c r="X10" s="65">
        <f t="shared" si="0"/>
        <v>-147568257</v>
      </c>
      <c r="Y10" s="66">
        <f>+IF(W10&lt;&gt;0,(X10/W10)*100,0)</f>
        <v>-15.05328095065637</v>
      </c>
      <c r="Z10" s="67">
        <f t="shared" si="0"/>
        <v>982455970</v>
      </c>
    </row>
    <row r="11" spans="1:26" ht="13.5">
      <c r="A11" s="57" t="s">
        <v>36</v>
      </c>
      <c r="B11" s="18">
        <v>230381661</v>
      </c>
      <c r="C11" s="18">
        <v>0</v>
      </c>
      <c r="D11" s="58">
        <v>249435520</v>
      </c>
      <c r="E11" s="59">
        <v>266829870</v>
      </c>
      <c r="F11" s="59">
        <v>20328829</v>
      </c>
      <c r="G11" s="59">
        <v>19904267</v>
      </c>
      <c r="H11" s="59">
        <v>20568415</v>
      </c>
      <c r="I11" s="59">
        <v>60801511</v>
      </c>
      <c r="J11" s="59">
        <v>19126679</v>
      </c>
      <c r="K11" s="59">
        <v>20189079</v>
      </c>
      <c r="L11" s="59">
        <v>20476449</v>
      </c>
      <c r="M11" s="59">
        <v>59792207</v>
      </c>
      <c r="N11" s="59">
        <v>20242524</v>
      </c>
      <c r="O11" s="59">
        <v>21360493</v>
      </c>
      <c r="P11" s="59">
        <v>19568285</v>
      </c>
      <c r="Q11" s="59">
        <v>61171302</v>
      </c>
      <c r="R11" s="59">
        <v>19798611</v>
      </c>
      <c r="S11" s="59">
        <v>19619323</v>
      </c>
      <c r="T11" s="59">
        <v>19056319</v>
      </c>
      <c r="U11" s="59">
        <v>58474253</v>
      </c>
      <c r="V11" s="59">
        <v>240239273</v>
      </c>
      <c r="W11" s="59">
        <v>249435220</v>
      </c>
      <c r="X11" s="59">
        <v>-9195947</v>
      </c>
      <c r="Y11" s="60">
        <v>-3.69</v>
      </c>
      <c r="Z11" s="61">
        <v>266829870</v>
      </c>
    </row>
    <row r="12" spans="1:26" ht="13.5">
      <c r="A12" s="57" t="s">
        <v>37</v>
      </c>
      <c r="B12" s="18">
        <v>15246934</v>
      </c>
      <c r="C12" s="18">
        <v>0</v>
      </c>
      <c r="D12" s="58">
        <v>16343070</v>
      </c>
      <c r="E12" s="59">
        <v>16343070</v>
      </c>
      <c r="F12" s="59">
        <v>1199783</v>
      </c>
      <c r="G12" s="59">
        <v>1302084</v>
      </c>
      <c r="H12" s="59">
        <v>1246679</v>
      </c>
      <c r="I12" s="59">
        <v>3748546</v>
      </c>
      <c r="J12" s="59">
        <v>1257277</v>
      </c>
      <c r="K12" s="59">
        <v>1330043</v>
      </c>
      <c r="L12" s="59">
        <v>1277454</v>
      </c>
      <c r="M12" s="59">
        <v>3864774</v>
      </c>
      <c r="N12" s="59">
        <v>1277454</v>
      </c>
      <c r="O12" s="59">
        <v>1298963</v>
      </c>
      <c r="P12" s="59">
        <v>1520230</v>
      </c>
      <c r="Q12" s="59">
        <v>4096647</v>
      </c>
      <c r="R12" s="59">
        <v>1350757</v>
      </c>
      <c r="S12" s="59">
        <v>1333329</v>
      </c>
      <c r="T12" s="59">
        <v>1333329</v>
      </c>
      <c r="U12" s="59">
        <v>4017415</v>
      </c>
      <c r="V12" s="59">
        <v>15727382</v>
      </c>
      <c r="W12" s="59">
        <v>16343070</v>
      </c>
      <c r="X12" s="59">
        <v>-615688</v>
      </c>
      <c r="Y12" s="60">
        <v>-3.77</v>
      </c>
      <c r="Z12" s="61">
        <v>16343070</v>
      </c>
    </row>
    <row r="13" spans="1:26" ht="13.5">
      <c r="A13" s="57" t="s">
        <v>99</v>
      </c>
      <c r="B13" s="18">
        <v>42930417</v>
      </c>
      <c r="C13" s="18">
        <v>0</v>
      </c>
      <c r="D13" s="58">
        <v>73535340</v>
      </c>
      <c r="E13" s="59">
        <v>73535340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27732995</v>
      </c>
      <c r="M13" s="59">
        <v>27732995</v>
      </c>
      <c r="N13" s="59">
        <v>4622180</v>
      </c>
      <c r="O13" s="59">
        <v>4824533</v>
      </c>
      <c r="P13" s="59">
        <v>4652080</v>
      </c>
      <c r="Q13" s="59">
        <v>14098793</v>
      </c>
      <c r="R13" s="59">
        <v>4652034</v>
      </c>
      <c r="S13" s="59">
        <v>4652087</v>
      </c>
      <c r="T13" s="59">
        <v>0</v>
      </c>
      <c r="U13" s="59">
        <v>9304121</v>
      </c>
      <c r="V13" s="59">
        <v>51135909</v>
      </c>
      <c r="W13" s="59">
        <v>73535340</v>
      </c>
      <c r="X13" s="59">
        <v>-22399431</v>
      </c>
      <c r="Y13" s="60">
        <v>-30.46</v>
      </c>
      <c r="Z13" s="61">
        <v>73535340</v>
      </c>
    </row>
    <row r="14" spans="1:26" ht="13.5">
      <c r="A14" s="57" t="s">
        <v>38</v>
      </c>
      <c r="B14" s="18">
        <v>991346</v>
      </c>
      <c r="C14" s="18">
        <v>0</v>
      </c>
      <c r="D14" s="58">
        <v>2241000</v>
      </c>
      <c r="E14" s="59">
        <v>2835870</v>
      </c>
      <c r="F14" s="59">
        <v>43096</v>
      </c>
      <c r="G14" s="59">
        <v>137967</v>
      </c>
      <c r="H14" s="59">
        <v>5118</v>
      </c>
      <c r="I14" s="59">
        <v>186181</v>
      </c>
      <c r="J14" s="59">
        <v>114604</v>
      </c>
      <c r="K14" s="59">
        <v>114100</v>
      </c>
      <c r="L14" s="59">
        <v>371027</v>
      </c>
      <c r="M14" s="59">
        <v>599731</v>
      </c>
      <c r="N14" s="59">
        <v>75750</v>
      </c>
      <c r="O14" s="59">
        <v>830022</v>
      </c>
      <c r="P14" s="59">
        <v>189179</v>
      </c>
      <c r="Q14" s="59">
        <v>1094951</v>
      </c>
      <c r="R14" s="59">
        <v>293477</v>
      </c>
      <c r="S14" s="59">
        <v>133675</v>
      </c>
      <c r="T14" s="59">
        <v>280969</v>
      </c>
      <c r="U14" s="59">
        <v>708121</v>
      </c>
      <c r="V14" s="59">
        <v>2588984</v>
      </c>
      <c r="W14" s="59">
        <v>2241470</v>
      </c>
      <c r="X14" s="59">
        <v>347514</v>
      </c>
      <c r="Y14" s="60">
        <v>15.5</v>
      </c>
      <c r="Z14" s="61">
        <v>2835870</v>
      </c>
    </row>
    <row r="15" spans="1:26" ht="13.5">
      <c r="A15" s="57" t="s">
        <v>39</v>
      </c>
      <c r="B15" s="18">
        <v>336678396</v>
      </c>
      <c r="C15" s="18">
        <v>0</v>
      </c>
      <c r="D15" s="58">
        <v>409853480</v>
      </c>
      <c r="E15" s="59">
        <v>401131480</v>
      </c>
      <c r="F15" s="59">
        <v>72533</v>
      </c>
      <c r="G15" s="59">
        <v>36840487</v>
      </c>
      <c r="H15" s="59">
        <v>54923055</v>
      </c>
      <c r="I15" s="59">
        <v>91836075</v>
      </c>
      <c r="J15" s="59">
        <v>35911209</v>
      </c>
      <c r="K15" s="59">
        <v>25589426</v>
      </c>
      <c r="L15" s="59">
        <v>24951353</v>
      </c>
      <c r="M15" s="59">
        <v>86451988</v>
      </c>
      <c r="N15" s="59">
        <v>30558846</v>
      </c>
      <c r="O15" s="59">
        <v>24036157</v>
      </c>
      <c r="P15" s="59">
        <v>22332243</v>
      </c>
      <c r="Q15" s="59">
        <v>76927246</v>
      </c>
      <c r="R15" s="59">
        <v>25485946</v>
      </c>
      <c r="S15" s="59">
        <v>23276524</v>
      </c>
      <c r="T15" s="59">
        <v>-9943992</v>
      </c>
      <c r="U15" s="59">
        <v>38818478</v>
      </c>
      <c r="V15" s="59">
        <v>294033787</v>
      </c>
      <c r="W15" s="59">
        <v>409853480</v>
      </c>
      <c r="X15" s="59">
        <v>-115819693</v>
      </c>
      <c r="Y15" s="60">
        <v>-28.26</v>
      </c>
      <c r="Z15" s="61">
        <v>401131480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13999</v>
      </c>
      <c r="G16" s="59">
        <v>14360</v>
      </c>
      <c r="H16" s="59">
        <v>14400</v>
      </c>
      <c r="I16" s="59">
        <v>42759</v>
      </c>
      <c r="J16" s="59">
        <v>14890</v>
      </c>
      <c r="K16" s="59">
        <v>17102</v>
      </c>
      <c r="L16" s="59">
        <v>358696</v>
      </c>
      <c r="M16" s="59">
        <v>390688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433447</v>
      </c>
      <c r="W16" s="59"/>
      <c r="X16" s="59">
        <v>433447</v>
      </c>
      <c r="Y16" s="60">
        <v>0</v>
      </c>
      <c r="Z16" s="61">
        <v>0</v>
      </c>
    </row>
    <row r="17" spans="1:26" ht="13.5">
      <c r="A17" s="57" t="s">
        <v>41</v>
      </c>
      <c r="B17" s="18">
        <v>256021040</v>
      </c>
      <c r="C17" s="18">
        <v>0</v>
      </c>
      <c r="D17" s="58">
        <v>247428080</v>
      </c>
      <c r="E17" s="59">
        <v>242060290</v>
      </c>
      <c r="F17" s="59">
        <v>8640765</v>
      </c>
      <c r="G17" s="59">
        <v>13318987</v>
      </c>
      <c r="H17" s="59">
        <v>14263779</v>
      </c>
      <c r="I17" s="59">
        <v>36223531</v>
      </c>
      <c r="J17" s="59">
        <v>12223561</v>
      </c>
      <c r="K17" s="59">
        <v>13672997</v>
      </c>
      <c r="L17" s="59">
        <v>15787671</v>
      </c>
      <c r="M17" s="59">
        <v>41684229</v>
      </c>
      <c r="N17" s="59">
        <v>17583151</v>
      </c>
      <c r="O17" s="59">
        <v>12497455</v>
      </c>
      <c r="P17" s="59">
        <v>20560275</v>
      </c>
      <c r="Q17" s="59">
        <v>50640881</v>
      </c>
      <c r="R17" s="59">
        <v>12748956</v>
      </c>
      <c r="S17" s="59">
        <v>21460661</v>
      </c>
      <c r="T17" s="59">
        <v>26921869</v>
      </c>
      <c r="U17" s="59">
        <v>61131486</v>
      </c>
      <c r="V17" s="59">
        <v>189680127</v>
      </c>
      <c r="W17" s="59">
        <v>247427260</v>
      </c>
      <c r="X17" s="59">
        <v>-57747133</v>
      </c>
      <c r="Y17" s="60">
        <v>-23.34</v>
      </c>
      <c r="Z17" s="61">
        <v>242060290</v>
      </c>
    </row>
    <row r="18" spans="1:26" ht="13.5">
      <c r="A18" s="69" t="s">
        <v>42</v>
      </c>
      <c r="B18" s="70">
        <f>SUM(B11:B17)</f>
        <v>882249794</v>
      </c>
      <c r="C18" s="70">
        <f>SUM(C11:C17)</f>
        <v>0</v>
      </c>
      <c r="D18" s="71">
        <f aca="true" t="shared" si="1" ref="D18:Z18">SUM(D11:D17)</f>
        <v>998836490</v>
      </c>
      <c r="E18" s="72">
        <f t="shared" si="1"/>
        <v>1002735920</v>
      </c>
      <c r="F18" s="72">
        <f t="shared" si="1"/>
        <v>30299005</v>
      </c>
      <c r="G18" s="72">
        <f t="shared" si="1"/>
        <v>71518152</v>
      </c>
      <c r="H18" s="72">
        <f t="shared" si="1"/>
        <v>91021446</v>
      </c>
      <c r="I18" s="72">
        <f t="shared" si="1"/>
        <v>192838603</v>
      </c>
      <c r="J18" s="72">
        <f t="shared" si="1"/>
        <v>68648220</v>
      </c>
      <c r="K18" s="72">
        <f t="shared" si="1"/>
        <v>60912747</v>
      </c>
      <c r="L18" s="72">
        <f t="shared" si="1"/>
        <v>90955645</v>
      </c>
      <c r="M18" s="72">
        <f t="shared" si="1"/>
        <v>220516612</v>
      </c>
      <c r="N18" s="72">
        <f t="shared" si="1"/>
        <v>74359905</v>
      </c>
      <c r="O18" s="72">
        <f t="shared" si="1"/>
        <v>64847623</v>
      </c>
      <c r="P18" s="72">
        <f t="shared" si="1"/>
        <v>68822292</v>
      </c>
      <c r="Q18" s="72">
        <f t="shared" si="1"/>
        <v>208029820</v>
      </c>
      <c r="R18" s="72">
        <f t="shared" si="1"/>
        <v>64329781</v>
      </c>
      <c r="S18" s="72">
        <f t="shared" si="1"/>
        <v>70475599</v>
      </c>
      <c r="T18" s="72">
        <f t="shared" si="1"/>
        <v>37648494</v>
      </c>
      <c r="U18" s="72">
        <f t="shared" si="1"/>
        <v>172453874</v>
      </c>
      <c r="V18" s="72">
        <f t="shared" si="1"/>
        <v>793838909</v>
      </c>
      <c r="W18" s="72">
        <f t="shared" si="1"/>
        <v>998835840</v>
      </c>
      <c r="X18" s="72">
        <f t="shared" si="1"/>
        <v>-204996931</v>
      </c>
      <c r="Y18" s="66">
        <f>+IF(W18&lt;&gt;0,(X18/W18)*100,0)</f>
        <v>-20.523585837688803</v>
      </c>
      <c r="Z18" s="73">
        <f t="shared" si="1"/>
        <v>1002735920</v>
      </c>
    </row>
    <row r="19" spans="1:26" ht="13.5">
      <c r="A19" s="69" t="s">
        <v>43</v>
      </c>
      <c r="B19" s="74">
        <f>+B10-B18</f>
        <v>-56526503</v>
      </c>
      <c r="C19" s="74">
        <f>+C10-C18</f>
        <v>0</v>
      </c>
      <c r="D19" s="75">
        <f aca="true" t="shared" si="2" ref="D19:Z19">+D10-D18</f>
        <v>-18530100</v>
      </c>
      <c r="E19" s="76">
        <f t="shared" si="2"/>
        <v>-20279950</v>
      </c>
      <c r="F19" s="76">
        <f t="shared" si="2"/>
        <v>114635555</v>
      </c>
      <c r="G19" s="76">
        <f t="shared" si="2"/>
        <v>-20971845</v>
      </c>
      <c r="H19" s="76">
        <f t="shared" si="2"/>
        <v>-34823476</v>
      </c>
      <c r="I19" s="76">
        <f t="shared" si="2"/>
        <v>58840234</v>
      </c>
      <c r="J19" s="76">
        <f t="shared" si="2"/>
        <v>833867</v>
      </c>
      <c r="K19" s="76">
        <f t="shared" si="2"/>
        <v>-2510939</v>
      </c>
      <c r="L19" s="76">
        <f t="shared" si="2"/>
        <v>10118312</v>
      </c>
      <c r="M19" s="76">
        <f t="shared" si="2"/>
        <v>8441240</v>
      </c>
      <c r="N19" s="76">
        <f t="shared" si="2"/>
        <v>-23845201</v>
      </c>
      <c r="O19" s="76">
        <f t="shared" si="2"/>
        <v>-10046803</v>
      </c>
      <c r="P19" s="76">
        <f t="shared" si="2"/>
        <v>27049656</v>
      </c>
      <c r="Q19" s="76">
        <f t="shared" si="2"/>
        <v>-6842348</v>
      </c>
      <c r="R19" s="76">
        <f t="shared" si="2"/>
        <v>-25383196</v>
      </c>
      <c r="S19" s="76">
        <f t="shared" si="2"/>
        <v>-13763725</v>
      </c>
      <c r="T19" s="76">
        <f t="shared" si="2"/>
        <v>17606899</v>
      </c>
      <c r="U19" s="76">
        <f t="shared" si="2"/>
        <v>-21540022</v>
      </c>
      <c r="V19" s="76">
        <f t="shared" si="2"/>
        <v>38899104</v>
      </c>
      <c r="W19" s="76">
        <f>IF(E10=E18,0,W10-W18)</f>
        <v>-18529570</v>
      </c>
      <c r="X19" s="76">
        <f t="shared" si="2"/>
        <v>57428674</v>
      </c>
      <c r="Y19" s="77">
        <f>+IF(W19&lt;&gt;0,(X19/W19)*100,0)</f>
        <v>-309.92987964642464</v>
      </c>
      <c r="Z19" s="78">
        <f t="shared" si="2"/>
        <v>-20279950</v>
      </c>
    </row>
    <row r="20" spans="1:26" ht="13.5">
      <c r="A20" s="57" t="s">
        <v>44</v>
      </c>
      <c r="B20" s="18">
        <v>93949464</v>
      </c>
      <c r="C20" s="18">
        <v>0</v>
      </c>
      <c r="D20" s="58">
        <v>67091850</v>
      </c>
      <c r="E20" s="59">
        <v>81066700</v>
      </c>
      <c r="F20" s="59">
        <v>0</v>
      </c>
      <c r="G20" s="59">
        <v>0</v>
      </c>
      <c r="H20" s="59">
        <v>0</v>
      </c>
      <c r="I20" s="59">
        <v>0</v>
      </c>
      <c r="J20" s="59">
        <v>583250</v>
      </c>
      <c r="K20" s="59">
        <v>0</v>
      </c>
      <c r="L20" s="59">
        <v>0</v>
      </c>
      <c r="M20" s="59">
        <v>583250</v>
      </c>
      <c r="N20" s="59">
        <v>583250</v>
      </c>
      <c r="O20" s="59">
        <v>0</v>
      </c>
      <c r="P20" s="59">
        <v>116500</v>
      </c>
      <c r="Q20" s="59">
        <v>699750</v>
      </c>
      <c r="R20" s="59">
        <v>467750</v>
      </c>
      <c r="S20" s="59">
        <v>0</v>
      </c>
      <c r="T20" s="59">
        <v>0</v>
      </c>
      <c r="U20" s="59">
        <v>467750</v>
      </c>
      <c r="V20" s="59">
        <v>1750750</v>
      </c>
      <c r="W20" s="59">
        <v>67091850</v>
      </c>
      <c r="X20" s="59">
        <v>-65341100</v>
      </c>
      <c r="Y20" s="60">
        <v>-97.39</v>
      </c>
      <c r="Z20" s="61">
        <v>81066700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37422961</v>
      </c>
      <c r="C22" s="85">
        <f>SUM(C19:C21)</f>
        <v>0</v>
      </c>
      <c r="D22" s="86">
        <f aca="true" t="shared" si="3" ref="D22:Z22">SUM(D19:D21)</f>
        <v>48561750</v>
      </c>
      <c r="E22" s="87">
        <f t="shared" si="3"/>
        <v>60786750</v>
      </c>
      <c r="F22" s="87">
        <f t="shared" si="3"/>
        <v>114635555</v>
      </c>
      <c r="G22" s="87">
        <f t="shared" si="3"/>
        <v>-20971845</v>
      </c>
      <c r="H22" s="87">
        <f t="shared" si="3"/>
        <v>-34823476</v>
      </c>
      <c r="I22" s="87">
        <f t="shared" si="3"/>
        <v>58840234</v>
      </c>
      <c r="J22" s="87">
        <f t="shared" si="3"/>
        <v>1417117</v>
      </c>
      <c r="K22" s="87">
        <f t="shared" si="3"/>
        <v>-2510939</v>
      </c>
      <c r="L22" s="87">
        <f t="shared" si="3"/>
        <v>10118312</v>
      </c>
      <c r="M22" s="87">
        <f t="shared" si="3"/>
        <v>9024490</v>
      </c>
      <c r="N22" s="87">
        <f t="shared" si="3"/>
        <v>-23261951</v>
      </c>
      <c r="O22" s="87">
        <f t="shared" si="3"/>
        <v>-10046803</v>
      </c>
      <c r="P22" s="87">
        <f t="shared" si="3"/>
        <v>27166156</v>
      </c>
      <c r="Q22" s="87">
        <f t="shared" si="3"/>
        <v>-6142598</v>
      </c>
      <c r="R22" s="87">
        <f t="shared" si="3"/>
        <v>-24915446</v>
      </c>
      <c r="S22" s="87">
        <f t="shared" si="3"/>
        <v>-13763725</v>
      </c>
      <c r="T22" s="87">
        <f t="shared" si="3"/>
        <v>17606899</v>
      </c>
      <c r="U22" s="87">
        <f t="shared" si="3"/>
        <v>-21072272</v>
      </c>
      <c r="V22" s="87">
        <f t="shared" si="3"/>
        <v>40649854</v>
      </c>
      <c r="W22" s="87">
        <f t="shared" si="3"/>
        <v>48562280</v>
      </c>
      <c r="X22" s="87">
        <f t="shared" si="3"/>
        <v>-7912426</v>
      </c>
      <c r="Y22" s="88">
        <f>+IF(W22&lt;&gt;0,(X22/W22)*100,0)</f>
        <v>-16.293357725378627</v>
      </c>
      <c r="Z22" s="89">
        <f t="shared" si="3"/>
        <v>60786750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37422961</v>
      </c>
      <c r="C24" s="74">
        <f>SUM(C22:C23)</f>
        <v>0</v>
      </c>
      <c r="D24" s="75">
        <f aca="true" t="shared" si="4" ref="D24:Z24">SUM(D22:D23)</f>
        <v>48561750</v>
      </c>
      <c r="E24" s="76">
        <f t="shared" si="4"/>
        <v>60786750</v>
      </c>
      <c r="F24" s="76">
        <f t="shared" si="4"/>
        <v>114635555</v>
      </c>
      <c r="G24" s="76">
        <f t="shared" si="4"/>
        <v>-20971845</v>
      </c>
      <c r="H24" s="76">
        <f t="shared" si="4"/>
        <v>-34823476</v>
      </c>
      <c r="I24" s="76">
        <f t="shared" si="4"/>
        <v>58840234</v>
      </c>
      <c r="J24" s="76">
        <f t="shared" si="4"/>
        <v>1417117</v>
      </c>
      <c r="K24" s="76">
        <f t="shared" si="4"/>
        <v>-2510939</v>
      </c>
      <c r="L24" s="76">
        <f t="shared" si="4"/>
        <v>10118312</v>
      </c>
      <c r="M24" s="76">
        <f t="shared" si="4"/>
        <v>9024490</v>
      </c>
      <c r="N24" s="76">
        <f t="shared" si="4"/>
        <v>-23261951</v>
      </c>
      <c r="O24" s="76">
        <f t="shared" si="4"/>
        <v>-10046803</v>
      </c>
      <c r="P24" s="76">
        <f t="shared" si="4"/>
        <v>27166156</v>
      </c>
      <c r="Q24" s="76">
        <f t="shared" si="4"/>
        <v>-6142598</v>
      </c>
      <c r="R24" s="76">
        <f t="shared" si="4"/>
        <v>-24915446</v>
      </c>
      <c r="S24" s="76">
        <f t="shared" si="4"/>
        <v>-13763725</v>
      </c>
      <c r="T24" s="76">
        <f t="shared" si="4"/>
        <v>17606899</v>
      </c>
      <c r="U24" s="76">
        <f t="shared" si="4"/>
        <v>-21072272</v>
      </c>
      <c r="V24" s="76">
        <f t="shared" si="4"/>
        <v>40649854</v>
      </c>
      <c r="W24" s="76">
        <f t="shared" si="4"/>
        <v>48562280</v>
      </c>
      <c r="X24" s="76">
        <f t="shared" si="4"/>
        <v>-7912426</v>
      </c>
      <c r="Y24" s="77">
        <f>+IF(W24&lt;&gt;0,(X24/W24)*100,0)</f>
        <v>-16.293357725378627</v>
      </c>
      <c r="Z24" s="78">
        <f t="shared" si="4"/>
        <v>60786750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116620293</v>
      </c>
      <c r="C27" s="21">
        <v>0</v>
      </c>
      <c r="D27" s="98">
        <v>113245440</v>
      </c>
      <c r="E27" s="99">
        <v>126439860</v>
      </c>
      <c r="F27" s="99">
        <v>446968</v>
      </c>
      <c r="G27" s="99">
        <v>8738886</v>
      </c>
      <c r="H27" s="99">
        <v>11585072</v>
      </c>
      <c r="I27" s="99">
        <v>20770926</v>
      </c>
      <c r="J27" s="99">
        <v>10976247</v>
      </c>
      <c r="K27" s="99">
        <v>3022972</v>
      </c>
      <c r="L27" s="99">
        <v>10852748</v>
      </c>
      <c r="M27" s="99">
        <v>24851967</v>
      </c>
      <c r="N27" s="99">
        <v>2900705</v>
      </c>
      <c r="O27" s="99">
        <v>1679342</v>
      </c>
      <c r="P27" s="99">
        <v>14652914</v>
      </c>
      <c r="Q27" s="99">
        <v>19232961</v>
      </c>
      <c r="R27" s="99">
        <v>3742419</v>
      </c>
      <c r="S27" s="99">
        <v>1414288</v>
      </c>
      <c r="T27" s="99">
        <v>13431788</v>
      </c>
      <c r="U27" s="99">
        <v>18588495</v>
      </c>
      <c r="V27" s="99">
        <v>83444349</v>
      </c>
      <c r="W27" s="99">
        <v>126439860</v>
      </c>
      <c r="X27" s="99">
        <v>-42995511</v>
      </c>
      <c r="Y27" s="100">
        <v>-34</v>
      </c>
      <c r="Z27" s="101">
        <v>126439860</v>
      </c>
    </row>
    <row r="28" spans="1:26" ht="13.5">
      <c r="A28" s="102" t="s">
        <v>44</v>
      </c>
      <c r="B28" s="18">
        <v>84689690</v>
      </c>
      <c r="C28" s="18">
        <v>0</v>
      </c>
      <c r="D28" s="58">
        <v>67091850</v>
      </c>
      <c r="E28" s="59">
        <v>81066700</v>
      </c>
      <c r="F28" s="59">
        <v>446968</v>
      </c>
      <c r="G28" s="59">
        <v>8738886</v>
      </c>
      <c r="H28" s="59">
        <v>9517536</v>
      </c>
      <c r="I28" s="59">
        <v>18703390</v>
      </c>
      <c r="J28" s="59">
        <v>9716157</v>
      </c>
      <c r="K28" s="59">
        <v>718523</v>
      </c>
      <c r="L28" s="59">
        <v>10391871</v>
      </c>
      <c r="M28" s="59">
        <v>20826551</v>
      </c>
      <c r="N28" s="59">
        <v>228888</v>
      </c>
      <c r="O28" s="59">
        <v>267630</v>
      </c>
      <c r="P28" s="59">
        <v>13771560</v>
      </c>
      <c r="Q28" s="59">
        <v>14268078</v>
      </c>
      <c r="R28" s="59">
        <v>3086689</v>
      </c>
      <c r="S28" s="59">
        <v>947368</v>
      </c>
      <c r="T28" s="59">
        <v>12641861</v>
      </c>
      <c r="U28" s="59">
        <v>16675918</v>
      </c>
      <c r="V28" s="59">
        <v>70473937</v>
      </c>
      <c r="W28" s="59">
        <v>81066700</v>
      </c>
      <c r="X28" s="59">
        <v>-10592763</v>
      </c>
      <c r="Y28" s="60">
        <v>-13.07</v>
      </c>
      <c r="Z28" s="61">
        <v>81066700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10379141</v>
      </c>
      <c r="C30" s="18">
        <v>0</v>
      </c>
      <c r="D30" s="58">
        <v>1000000</v>
      </c>
      <c r="E30" s="59">
        <v>11084570</v>
      </c>
      <c r="F30" s="59">
        <v>0</v>
      </c>
      <c r="G30" s="59">
        <v>0</v>
      </c>
      <c r="H30" s="59">
        <v>1561718</v>
      </c>
      <c r="I30" s="59">
        <v>1561718</v>
      </c>
      <c r="J30" s="59">
        <v>0</v>
      </c>
      <c r="K30" s="59">
        <v>2282459</v>
      </c>
      <c r="L30" s="59">
        <v>0</v>
      </c>
      <c r="M30" s="59">
        <v>2282459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640614</v>
      </c>
      <c r="U30" s="59">
        <v>640614</v>
      </c>
      <c r="V30" s="59">
        <v>4484791</v>
      </c>
      <c r="W30" s="59">
        <v>11084570</v>
      </c>
      <c r="X30" s="59">
        <v>-6599779</v>
      </c>
      <c r="Y30" s="60">
        <v>-59.54</v>
      </c>
      <c r="Z30" s="61">
        <v>11084570</v>
      </c>
    </row>
    <row r="31" spans="1:26" ht="13.5">
      <c r="A31" s="57" t="s">
        <v>49</v>
      </c>
      <c r="B31" s="18">
        <v>21551463</v>
      </c>
      <c r="C31" s="18">
        <v>0</v>
      </c>
      <c r="D31" s="58">
        <v>45153590</v>
      </c>
      <c r="E31" s="59">
        <v>34288590</v>
      </c>
      <c r="F31" s="59">
        <v>0</v>
      </c>
      <c r="G31" s="59">
        <v>0</v>
      </c>
      <c r="H31" s="59">
        <v>505818</v>
      </c>
      <c r="I31" s="59">
        <v>505818</v>
      </c>
      <c r="J31" s="59">
        <v>1260090</v>
      </c>
      <c r="K31" s="59">
        <v>21990</v>
      </c>
      <c r="L31" s="59">
        <v>460877</v>
      </c>
      <c r="M31" s="59">
        <v>1742957</v>
      </c>
      <c r="N31" s="59">
        <v>2671817</v>
      </c>
      <c r="O31" s="59">
        <v>1411712</v>
      </c>
      <c r="P31" s="59">
        <v>881354</v>
      </c>
      <c r="Q31" s="59">
        <v>4964883</v>
      </c>
      <c r="R31" s="59">
        <v>655730</v>
      </c>
      <c r="S31" s="59">
        <v>466920</v>
      </c>
      <c r="T31" s="59">
        <v>149313</v>
      </c>
      <c r="U31" s="59">
        <v>1271963</v>
      </c>
      <c r="V31" s="59">
        <v>8485621</v>
      </c>
      <c r="W31" s="59">
        <v>34288590</v>
      </c>
      <c r="X31" s="59">
        <v>-25802969</v>
      </c>
      <c r="Y31" s="60">
        <v>-75.25</v>
      </c>
      <c r="Z31" s="61">
        <v>34288590</v>
      </c>
    </row>
    <row r="32" spans="1:26" ht="13.5">
      <c r="A32" s="69" t="s">
        <v>50</v>
      </c>
      <c r="B32" s="21">
        <f>SUM(B28:B31)</f>
        <v>116620294</v>
      </c>
      <c r="C32" s="21">
        <f>SUM(C28:C31)</f>
        <v>0</v>
      </c>
      <c r="D32" s="98">
        <f aca="true" t="shared" si="5" ref="D32:Z32">SUM(D28:D31)</f>
        <v>113245440</v>
      </c>
      <c r="E32" s="99">
        <f t="shared" si="5"/>
        <v>126439860</v>
      </c>
      <c r="F32" s="99">
        <f t="shared" si="5"/>
        <v>446968</v>
      </c>
      <c r="G32" s="99">
        <f t="shared" si="5"/>
        <v>8738886</v>
      </c>
      <c r="H32" s="99">
        <f t="shared" si="5"/>
        <v>11585072</v>
      </c>
      <c r="I32" s="99">
        <f t="shared" si="5"/>
        <v>20770926</v>
      </c>
      <c r="J32" s="99">
        <f t="shared" si="5"/>
        <v>10976247</v>
      </c>
      <c r="K32" s="99">
        <f t="shared" si="5"/>
        <v>3022972</v>
      </c>
      <c r="L32" s="99">
        <f t="shared" si="5"/>
        <v>10852748</v>
      </c>
      <c r="M32" s="99">
        <f t="shared" si="5"/>
        <v>24851967</v>
      </c>
      <c r="N32" s="99">
        <f t="shared" si="5"/>
        <v>2900705</v>
      </c>
      <c r="O32" s="99">
        <f t="shared" si="5"/>
        <v>1679342</v>
      </c>
      <c r="P32" s="99">
        <f t="shared" si="5"/>
        <v>14652914</v>
      </c>
      <c r="Q32" s="99">
        <f t="shared" si="5"/>
        <v>19232961</v>
      </c>
      <c r="R32" s="99">
        <f t="shared" si="5"/>
        <v>3742419</v>
      </c>
      <c r="S32" s="99">
        <f t="shared" si="5"/>
        <v>1414288</v>
      </c>
      <c r="T32" s="99">
        <f t="shared" si="5"/>
        <v>13431788</v>
      </c>
      <c r="U32" s="99">
        <f t="shared" si="5"/>
        <v>18588495</v>
      </c>
      <c r="V32" s="99">
        <f t="shared" si="5"/>
        <v>83444349</v>
      </c>
      <c r="W32" s="99">
        <f t="shared" si="5"/>
        <v>126439860</v>
      </c>
      <c r="X32" s="99">
        <f t="shared" si="5"/>
        <v>-42995511</v>
      </c>
      <c r="Y32" s="100">
        <f>+IF(W32&lt;&gt;0,(X32/W32)*100,0)</f>
        <v>-34.00471259617023</v>
      </c>
      <c r="Z32" s="101">
        <f t="shared" si="5"/>
        <v>126439860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246740009</v>
      </c>
      <c r="C35" s="18">
        <v>0</v>
      </c>
      <c r="D35" s="58">
        <v>319941000</v>
      </c>
      <c r="E35" s="59">
        <v>380321640</v>
      </c>
      <c r="F35" s="59">
        <v>49474761</v>
      </c>
      <c r="G35" s="59">
        <v>-16328709</v>
      </c>
      <c r="H35" s="59">
        <v>4846869</v>
      </c>
      <c r="I35" s="59">
        <v>4846869</v>
      </c>
      <c r="J35" s="59">
        <v>-14608636</v>
      </c>
      <c r="K35" s="59">
        <v>7689686</v>
      </c>
      <c r="L35" s="59">
        <v>18546307</v>
      </c>
      <c r="M35" s="59">
        <v>18546307</v>
      </c>
      <c r="N35" s="59">
        <v>-5712375</v>
      </c>
      <c r="O35" s="59">
        <v>5329448</v>
      </c>
      <c r="P35" s="59">
        <v>35577543</v>
      </c>
      <c r="Q35" s="59">
        <v>35577543</v>
      </c>
      <c r="R35" s="59">
        <v>-2716877</v>
      </c>
      <c r="S35" s="59">
        <v>-28173138</v>
      </c>
      <c r="T35" s="59">
        <v>-5190300</v>
      </c>
      <c r="U35" s="59">
        <v>-5190300</v>
      </c>
      <c r="V35" s="59">
        <v>-5190300</v>
      </c>
      <c r="W35" s="59">
        <v>380321640</v>
      </c>
      <c r="X35" s="59">
        <v>-385511940</v>
      </c>
      <c r="Y35" s="60">
        <v>-101.36</v>
      </c>
      <c r="Z35" s="61">
        <v>380321640</v>
      </c>
    </row>
    <row r="36" spans="1:26" ht="13.5">
      <c r="A36" s="57" t="s">
        <v>53</v>
      </c>
      <c r="B36" s="18">
        <v>1234726398</v>
      </c>
      <c r="C36" s="18">
        <v>0</v>
      </c>
      <c r="D36" s="58">
        <v>1288577000</v>
      </c>
      <c r="E36" s="59">
        <v>1287630264</v>
      </c>
      <c r="F36" s="59">
        <v>446968</v>
      </c>
      <c r="G36" s="59">
        <v>8738886</v>
      </c>
      <c r="H36" s="59">
        <v>11585071</v>
      </c>
      <c r="I36" s="59">
        <v>11585071</v>
      </c>
      <c r="J36" s="59">
        <v>10976246</v>
      </c>
      <c r="K36" s="59">
        <v>3022972</v>
      </c>
      <c r="L36" s="59">
        <v>-16880247</v>
      </c>
      <c r="M36" s="59">
        <v>-16880247</v>
      </c>
      <c r="N36" s="59">
        <v>-1721477</v>
      </c>
      <c r="O36" s="59">
        <v>-3145189</v>
      </c>
      <c r="P36" s="59">
        <v>10000832</v>
      </c>
      <c r="Q36" s="59">
        <v>10000832</v>
      </c>
      <c r="R36" s="59">
        <v>-1008473</v>
      </c>
      <c r="S36" s="59">
        <v>-3138942</v>
      </c>
      <c r="T36" s="59">
        <v>13677773</v>
      </c>
      <c r="U36" s="59">
        <v>13677773</v>
      </c>
      <c r="V36" s="59">
        <v>13677773</v>
      </c>
      <c r="W36" s="59">
        <v>1287630264</v>
      </c>
      <c r="X36" s="59">
        <v>-1273952491</v>
      </c>
      <c r="Y36" s="60">
        <v>-98.94</v>
      </c>
      <c r="Z36" s="61">
        <v>1287630264</v>
      </c>
    </row>
    <row r="37" spans="1:26" ht="13.5">
      <c r="A37" s="57" t="s">
        <v>54</v>
      </c>
      <c r="B37" s="18">
        <v>248976225</v>
      </c>
      <c r="C37" s="18">
        <v>0</v>
      </c>
      <c r="D37" s="58">
        <v>177041000</v>
      </c>
      <c r="E37" s="59">
        <v>228018768</v>
      </c>
      <c r="F37" s="59">
        <v>-67690568</v>
      </c>
      <c r="G37" s="59">
        <v>1482857</v>
      </c>
      <c r="H37" s="59">
        <v>37370705</v>
      </c>
      <c r="I37" s="59">
        <v>37370705</v>
      </c>
      <c r="J37" s="59">
        <v>-17753813</v>
      </c>
      <c r="K37" s="59">
        <v>6876812</v>
      </c>
      <c r="L37" s="59">
        <v>-4064220</v>
      </c>
      <c r="M37" s="59">
        <v>-4064220</v>
      </c>
      <c r="N37" s="59">
        <v>11523711</v>
      </c>
      <c r="O37" s="59">
        <v>7151159</v>
      </c>
      <c r="P37" s="59">
        <v>13540570</v>
      </c>
      <c r="Q37" s="59">
        <v>13540570</v>
      </c>
      <c r="R37" s="59">
        <v>7919852</v>
      </c>
      <c r="S37" s="59">
        <v>-7914820</v>
      </c>
      <c r="T37" s="59">
        <v>-22066548</v>
      </c>
      <c r="U37" s="59">
        <v>-22066548</v>
      </c>
      <c r="V37" s="59">
        <v>-22066548</v>
      </c>
      <c r="W37" s="59">
        <v>228018768</v>
      </c>
      <c r="X37" s="59">
        <v>-250085316</v>
      </c>
      <c r="Y37" s="60">
        <v>-109.68</v>
      </c>
      <c r="Z37" s="61">
        <v>228018768</v>
      </c>
    </row>
    <row r="38" spans="1:26" ht="13.5">
      <c r="A38" s="57" t="s">
        <v>55</v>
      </c>
      <c r="B38" s="18">
        <v>101143636</v>
      </c>
      <c r="C38" s="18">
        <v>0</v>
      </c>
      <c r="D38" s="58">
        <v>119184000</v>
      </c>
      <c r="E38" s="59">
        <v>117048312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410756</v>
      </c>
      <c r="U38" s="59">
        <v>410756</v>
      </c>
      <c r="V38" s="59">
        <v>410756</v>
      </c>
      <c r="W38" s="59">
        <v>117048312</v>
      </c>
      <c r="X38" s="59">
        <v>-116637556</v>
      </c>
      <c r="Y38" s="60">
        <v>-99.65</v>
      </c>
      <c r="Z38" s="61">
        <v>117048312</v>
      </c>
    </row>
    <row r="39" spans="1:26" ht="13.5">
      <c r="A39" s="57" t="s">
        <v>56</v>
      </c>
      <c r="B39" s="18">
        <v>1131346546</v>
      </c>
      <c r="C39" s="18">
        <v>0</v>
      </c>
      <c r="D39" s="58">
        <v>1312293000</v>
      </c>
      <c r="E39" s="59">
        <v>1322884824</v>
      </c>
      <c r="F39" s="59">
        <v>117612297</v>
      </c>
      <c r="G39" s="59">
        <v>-9072680</v>
      </c>
      <c r="H39" s="59">
        <v>-20938765</v>
      </c>
      <c r="I39" s="59">
        <v>-20938765</v>
      </c>
      <c r="J39" s="59">
        <v>14121423</v>
      </c>
      <c r="K39" s="59">
        <v>3835846</v>
      </c>
      <c r="L39" s="59">
        <v>5730280</v>
      </c>
      <c r="M39" s="59">
        <v>5730280</v>
      </c>
      <c r="N39" s="59">
        <v>-18957563</v>
      </c>
      <c r="O39" s="59">
        <v>-4966900</v>
      </c>
      <c r="P39" s="59">
        <v>32037805</v>
      </c>
      <c r="Q39" s="59">
        <v>32037805</v>
      </c>
      <c r="R39" s="59">
        <v>-11645202</v>
      </c>
      <c r="S39" s="59">
        <v>-23397260</v>
      </c>
      <c r="T39" s="59">
        <v>30143265</v>
      </c>
      <c r="U39" s="59">
        <v>30143265</v>
      </c>
      <c r="V39" s="59">
        <v>30143265</v>
      </c>
      <c r="W39" s="59">
        <v>1322884824</v>
      </c>
      <c r="X39" s="59">
        <v>-1292741559</v>
      </c>
      <c r="Y39" s="60">
        <v>-97.72</v>
      </c>
      <c r="Z39" s="61">
        <v>1322884824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77265702</v>
      </c>
      <c r="C42" s="18">
        <v>0</v>
      </c>
      <c r="D42" s="58">
        <v>125402034</v>
      </c>
      <c r="E42" s="59">
        <v>90320659</v>
      </c>
      <c r="F42" s="59">
        <v>13537303</v>
      </c>
      <c r="G42" s="59">
        <v>-24932584</v>
      </c>
      <c r="H42" s="59">
        <v>5578845</v>
      </c>
      <c r="I42" s="59">
        <v>-5816436</v>
      </c>
      <c r="J42" s="59">
        <v>-660185</v>
      </c>
      <c r="K42" s="59">
        <v>2764817</v>
      </c>
      <c r="L42" s="59">
        <v>34858297</v>
      </c>
      <c r="M42" s="59">
        <v>36962929</v>
      </c>
      <c r="N42" s="59">
        <v>4957855</v>
      </c>
      <c r="O42" s="59">
        <v>-9907458</v>
      </c>
      <c r="P42" s="59">
        <v>29103111</v>
      </c>
      <c r="Q42" s="59">
        <v>24153508</v>
      </c>
      <c r="R42" s="59">
        <v>-23394637</v>
      </c>
      <c r="S42" s="59">
        <v>-1777156</v>
      </c>
      <c r="T42" s="59">
        <v>37818327</v>
      </c>
      <c r="U42" s="59">
        <v>12646534</v>
      </c>
      <c r="V42" s="59">
        <v>67946535</v>
      </c>
      <c r="W42" s="59">
        <v>90320659</v>
      </c>
      <c r="X42" s="59">
        <v>-22374124</v>
      </c>
      <c r="Y42" s="60">
        <v>-24.77</v>
      </c>
      <c r="Z42" s="61">
        <v>90320659</v>
      </c>
    </row>
    <row r="43" spans="1:26" ht="13.5">
      <c r="A43" s="57" t="s">
        <v>59</v>
      </c>
      <c r="B43" s="18">
        <v>-97182106</v>
      </c>
      <c r="C43" s="18">
        <v>0</v>
      </c>
      <c r="D43" s="58">
        <v>-104744440</v>
      </c>
      <c r="E43" s="59">
        <v>-112964000</v>
      </c>
      <c r="F43" s="59">
        <v>-446968</v>
      </c>
      <c r="G43" s="59">
        <v>-8738886</v>
      </c>
      <c r="H43" s="59">
        <v>-10023352</v>
      </c>
      <c r="I43" s="59">
        <v>-19209206</v>
      </c>
      <c r="J43" s="59">
        <v>-10976246</v>
      </c>
      <c r="K43" s="59">
        <v>-3022972</v>
      </c>
      <c r="L43" s="59">
        <v>-10952749</v>
      </c>
      <c r="M43" s="59">
        <v>-24951967</v>
      </c>
      <c r="N43" s="59">
        <v>-2900705</v>
      </c>
      <c r="O43" s="59">
        <v>-1679343</v>
      </c>
      <c r="P43" s="59">
        <v>-11601830</v>
      </c>
      <c r="Q43" s="59">
        <v>-16181878</v>
      </c>
      <c r="R43" s="59">
        <v>-3742419</v>
      </c>
      <c r="S43" s="59">
        <v>-1414288</v>
      </c>
      <c r="T43" s="59">
        <v>-13431788</v>
      </c>
      <c r="U43" s="59">
        <v>-18588495</v>
      </c>
      <c r="V43" s="59">
        <v>-78931546</v>
      </c>
      <c r="W43" s="59">
        <v>-112964000</v>
      </c>
      <c r="X43" s="59">
        <v>34032454</v>
      </c>
      <c r="Y43" s="60">
        <v>-30.13</v>
      </c>
      <c r="Z43" s="61">
        <v>-112964000</v>
      </c>
    </row>
    <row r="44" spans="1:26" ht="13.5">
      <c r="A44" s="57" t="s">
        <v>60</v>
      </c>
      <c r="B44" s="18">
        <v>8066919</v>
      </c>
      <c r="C44" s="18">
        <v>0</v>
      </c>
      <c r="D44" s="58">
        <v>-2389050</v>
      </c>
      <c r="E44" s="59">
        <v>8761395</v>
      </c>
      <c r="F44" s="59">
        <v>210452</v>
      </c>
      <c r="G44" s="59">
        <v>136856</v>
      </c>
      <c r="H44" s="59">
        <v>-85455</v>
      </c>
      <c r="I44" s="59">
        <v>261853</v>
      </c>
      <c r="J44" s="59">
        <v>74312</v>
      </c>
      <c r="K44" s="59">
        <v>42415</v>
      </c>
      <c r="L44" s="59">
        <v>-839864</v>
      </c>
      <c r="M44" s="59">
        <v>-723137</v>
      </c>
      <c r="N44" s="59">
        <v>-118876</v>
      </c>
      <c r="O44" s="59">
        <v>-51850</v>
      </c>
      <c r="P44" s="59">
        <v>-87213</v>
      </c>
      <c r="Q44" s="59">
        <v>-257939</v>
      </c>
      <c r="R44" s="59">
        <v>-56084</v>
      </c>
      <c r="S44" s="59">
        <v>-38886</v>
      </c>
      <c r="T44" s="59">
        <v>-201448</v>
      </c>
      <c r="U44" s="59">
        <v>-296418</v>
      </c>
      <c r="V44" s="59">
        <v>-1015641</v>
      </c>
      <c r="W44" s="59">
        <v>8761395</v>
      </c>
      <c r="X44" s="59">
        <v>-9777036</v>
      </c>
      <c r="Y44" s="60">
        <v>-111.59</v>
      </c>
      <c r="Z44" s="61">
        <v>8761395</v>
      </c>
    </row>
    <row r="45" spans="1:26" ht="13.5">
      <c r="A45" s="69" t="s">
        <v>61</v>
      </c>
      <c r="B45" s="21">
        <v>14345478</v>
      </c>
      <c r="C45" s="21">
        <v>0</v>
      </c>
      <c r="D45" s="98">
        <v>19000544</v>
      </c>
      <c r="E45" s="99">
        <v>463532</v>
      </c>
      <c r="F45" s="99">
        <v>27646265</v>
      </c>
      <c r="G45" s="99">
        <v>-5888349</v>
      </c>
      <c r="H45" s="99">
        <v>-10418311</v>
      </c>
      <c r="I45" s="99">
        <v>-10418311</v>
      </c>
      <c r="J45" s="99">
        <v>-21980430</v>
      </c>
      <c r="K45" s="99">
        <v>-22196170</v>
      </c>
      <c r="L45" s="99">
        <v>869514</v>
      </c>
      <c r="M45" s="99">
        <v>869514</v>
      </c>
      <c r="N45" s="99">
        <v>2807788</v>
      </c>
      <c r="O45" s="99">
        <v>-8830863</v>
      </c>
      <c r="P45" s="99">
        <v>8583205</v>
      </c>
      <c r="Q45" s="99">
        <v>2807788</v>
      </c>
      <c r="R45" s="99">
        <v>-18609935</v>
      </c>
      <c r="S45" s="99">
        <v>-21840265</v>
      </c>
      <c r="T45" s="99">
        <v>2344826</v>
      </c>
      <c r="U45" s="99">
        <v>2344826</v>
      </c>
      <c r="V45" s="99">
        <v>2344826</v>
      </c>
      <c r="W45" s="99">
        <v>463532</v>
      </c>
      <c r="X45" s="99">
        <v>1881294</v>
      </c>
      <c r="Y45" s="100">
        <v>405.86</v>
      </c>
      <c r="Z45" s="101">
        <v>463532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55434459</v>
      </c>
      <c r="C49" s="51">
        <v>0</v>
      </c>
      <c r="D49" s="128">
        <v>35867660</v>
      </c>
      <c r="E49" s="53">
        <v>24707787</v>
      </c>
      <c r="F49" s="53">
        <v>0</v>
      </c>
      <c r="G49" s="53">
        <v>0</v>
      </c>
      <c r="H49" s="53">
        <v>0</v>
      </c>
      <c r="I49" s="53">
        <v>25445292</v>
      </c>
      <c r="J49" s="53">
        <v>0</v>
      </c>
      <c r="K49" s="53">
        <v>0</v>
      </c>
      <c r="L49" s="53">
        <v>0</v>
      </c>
      <c r="M49" s="53">
        <v>23644910</v>
      </c>
      <c r="N49" s="53">
        <v>0</v>
      </c>
      <c r="O49" s="53">
        <v>0</v>
      </c>
      <c r="P49" s="53">
        <v>0</v>
      </c>
      <c r="Q49" s="53">
        <v>20654218</v>
      </c>
      <c r="R49" s="53">
        <v>0</v>
      </c>
      <c r="S49" s="53">
        <v>0</v>
      </c>
      <c r="T49" s="53">
        <v>0</v>
      </c>
      <c r="U49" s="53">
        <v>112493952</v>
      </c>
      <c r="V49" s="53">
        <v>750498509</v>
      </c>
      <c r="W49" s="53">
        <v>1048746787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46921811</v>
      </c>
      <c r="C51" s="51">
        <v>0</v>
      </c>
      <c r="D51" s="128">
        <v>19530451</v>
      </c>
      <c r="E51" s="53">
        <v>2916654</v>
      </c>
      <c r="F51" s="53">
        <v>0</v>
      </c>
      <c r="G51" s="53">
        <v>0</v>
      </c>
      <c r="H51" s="53">
        <v>0</v>
      </c>
      <c r="I51" s="53">
        <v>4589643</v>
      </c>
      <c r="J51" s="53">
        <v>0</v>
      </c>
      <c r="K51" s="53">
        <v>0</v>
      </c>
      <c r="L51" s="53">
        <v>0</v>
      </c>
      <c r="M51" s="53">
        <v>631163</v>
      </c>
      <c r="N51" s="53">
        <v>0</v>
      </c>
      <c r="O51" s="53">
        <v>0</v>
      </c>
      <c r="P51" s="53">
        <v>0</v>
      </c>
      <c r="Q51" s="53">
        <v>31713160</v>
      </c>
      <c r="R51" s="53">
        <v>0</v>
      </c>
      <c r="S51" s="53">
        <v>0</v>
      </c>
      <c r="T51" s="53">
        <v>0</v>
      </c>
      <c r="U51" s="53">
        <v>0</v>
      </c>
      <c r="V51" s="53">
        <v>23463457</v>
      </c>
      <c r="W51" s="53">
        <v>129766339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84.45024572496716</v>
      </c>
      <c r="C58" s="5">
        <f>IF(C67=0,0,+(C76/C67)*100)</f>
        <v>0</v>
      </c>
      <c r="D58" s="6">
        <f aca="true" t="shared" si="6" ref="D58:Z58">IF(D67=0,0,+(D76/D67)*100)</f>
        <v>90.56489385301218</v>
      </c>
      <c r="E58" s="7">
        <f t="shared" si="6"/>
        <v>82.27278039020663</v>
      </c>
      <c r="F58" s="7">
        <f t="shared" si="6"/>
        <v>67.57719522251287</v>
      </c>
      <c r="G58" s="7">
        <f t="shared" si="6"/>
        <v>83.23447549445035</v>
      </c>
      <c r="H58" s="7">
        <f t="shared" si="6"/>
        <v>100.16834298173518</v>
      </c>
      <c r="I58" s="7">
        <f t="shared" si="6"/>
        <v>81.93782553418151</v>
      </c>
      <c r="J58" s="7">
        <f t="shared" si="6"/>
        <v>75.81232398739823</v>
      </c>
      <c r="K58" s="7">
        <f t="shared" si="6"/>
        <v>92.97690877788685</v>
      </c>
      <c r="L58" s="7">
        <f t="shared" si="6"/>
        <v>78.20074363827128</v>
      </c>
      <c r="M58" s="7">
        <f t="shared" si="6"/>
        <v>81.58105623523102</v>
      </c>
      <c r="N58" s="7">
        <f t="shared" si="6"/>
        <v>89.26035040900018</v>
      </c>
      <c r="O58" s="7">
        <f t="shared" si="6"/>
        <v>70.52511220941273</v>
      </c>
      <c r="P58" s="7">
        <f t="shared" si="6"/>
        <v>88.1816204237602</v>
      </c>
      <c r="Q58" s="7">
        <f t="shared" si="6"/>
        <v>82.60617833134496</v>
      </c>
      <c r="R58" s="7">
        <f t="shared" si="6"/>
        <v>84.0952115247643</v>
      </c>
      <c r="S58" s="7">
        <f t="shared" si="6"/>
        <v>83.00111247590361</v>
      </c>
      <c r="T58" s="7">
        <f t="shared" si="6"/>
        <v>118.0891105115602</v>
      </c>
      <c r="U58" s="7">
        <f t="shared" si="6"/>
        <v>95.0688817999925</v>
      </c>
      <c r="V58" s="7">
        <f t="shared" si="6"/>
        <v>84.99434565596265</v>
      </c>
      <c r="W58" s="7">
        <f t="shared" si="6"/>
        <v>82.25562464133314</v>
      </c>
      <c r="X58" s="7">
        <f t="shared" si="6"/>
        <v>0</v>
      </c>
      <c r="Y58" s="7">
        <f t="shared" si="6"/>
        <v>0</v>
      </c>
      <c r="Z58" s="8">
        <f t="shared" si="6"/>
        <v>82.27278039020663</v>
      </c>
    </row>
    <row r="59" spans="1:26" ht="13.5">
      <c r="A59" s="36" t="s">
        <v>31</v>
      </c>
      <c r="B59" s="9">
        <f aca="true" t="shared" si="7" ref="B59:Z66">IF(B68=0,0,+(B77/B68)*100)</f>
        <v>82.00000080387613</v>
      </c>
      <c r="C59" s="9">
        <f t="shared" si="7"/>
        <v>0</v>
      </c>
      <c r="D59" s="2">
        <f t="shared" si="7"/>
        <v>86.99999991179047</v>
      </c>
      <c r="E59" s="10">
        <f t="shared" si="7"/>
        <v>83.36981295571165</v>
      </c>
      <c r="F59" s="10">
        <f t="shared" si="7"/>
        <v>39.17175744387731</v>
      </c>
      <c r="G59" s="10">
        <f t="shared" si="7"/>
        <v>86.20003512369998</v>
      </c>
      <c r="H59" s="10">
        <f t="shared" si="7"/>
        <v>109.1235002523886</v>
      </c>
      <c r="I59" s="10">
        <f t="shared" si="7"/>
        <v>68.06595176894285</v>
      </c>
      <c r="J59" s="10">
        <f t="shared" si="7"/>
        <v>81.03517033793575</v>
      </c>
      <c r="K59" s="10">
        <f t="shared" si="7"/>
        <v>87.44860637424463</v>
      </c>
      <c r="L59" s="10">
        <f t="shared" si="7"/>
        <v>76.80932925096822</v>
      </c>
      <c r="M59" s="10">
        <f t="shared" si="7"/>
        <v>81.73997259296053</v>
      </c>
      <c r="N59" s="10">
        <f t="shared" si="7"/>
        <v>99.06645907837469</v>
      </c>
      <c r="O59" s="10">
        <f t="shared" si="7"/>
        <v>66.55150796129143</v>
      </c>
      <c r="P59" s="10">
        <f t="shared" si="7"/>
        <v>99.14007838279812</v>
      </c>
      <c r="Q59" s="10">
        <f t="shared" si="7"/>
        <v>87.56156302647425</v>
      </c>
      <c r="R59" s="10">
        <f t="shared" si="7"/>
        <v>65.92865269881972</v>
      </c>
      <c r="S59" s="10">
        <f t="shared" si="7"/>
        <v>75.08544954200893</v>
      </c>
      <c r="T59" s="10">
        <f t="shared" si="7"/>
        <v>92.27863138696007</v>
      </c>
      <c r="U59" s="10">
        <f t="shared" si="7"/>
        <v>78.34593367525696</v>
      </c>
      <c r="V59" s="10">
        <f t="shared" si="7"/>
        <v>77.85687389139942</v>
      </c>
      <c r="W59" s="10">
        <f t="shared" si="7"/>
        <v>89.12800464828962</v>
      </c>
      <c r="X59" s="10">
        <f t="shared" si="7"/>
        <v>0</v>
      </c>
      <c r="Y59" s="10">
        <f t="shared" si="7"/>
        <v>0</v>
      </c>
      <c r="Z59" s="11">
        <f t="shared" si="7"/>
        <v>83.36981295571165</v>
      </c>
    </row>
    <row r="60" spans="1:26" ht="13.5">
      <c r="A60" s="37" t="s">
        <v>32</v>
      </c>
      <c r="B60" s="12">
        <f t="shared" si="7"/>
        <v>85.13938364174221</v>
      </c>
      <c r="C60" s="12">
        <f t="shared" si="7"/>
        <v>0</v>
      </c>
      <c r="D60" s="3">
        <f t="shared" si="7"/>
        <v>91.25551186206997</v>
      </c>
      <c r="E60" s="13">
        <f t="shared" si="7"/>
        <v>83.80189209811893</v>
      </c>
      <c r="F60" s="13">
        <f t="shared" si="7"/>
        <v>80.76419057169133</v>
      </c>
      <c r="G60" s="13">
        <f t="shared" si="7"/>
        <v>85.42571746071962</v>
      </c>
      <c r="H60" s="13">
        <f t="shared" si="7"/>
        <v>102.15036581310433</v>
      </c>
      <c r="I60" s="13">
        <f t="shared" si="7"/>
        <v>88.62183514067216</v>
      </c>
      <c r="J60" s="13">
        <f t="shared" si="7"/>
        <v>77.25207073936039</v>
      </c>
      <c r="K60" s="13">
        <f t="shared" si="7"/>
        <v>98.97893149892309</v>
      </c>
      <c r="L60" s="13">
        <f t="shared" si="7"/>
        <v>81.69401345238006</v>
      </c>
      <c r="M60" s="13">
        <f t="shared" si="7"/>
        <v>84.77126842095096</v>
      </c>
      <c r="N60" s="13">
        <f t="shared" si="7"/>
        <v>92.15688137233097</v>
      </c>
      <c r="O60" s="13">
        <f t="shared" si="7"/>
        <v>75.06046044351837</v>
      </c>
      <c r="P60" s="13">
        <f t="shared" si="7"/>
        <v>89.84773221670471</v>
      </c>
      <c r="Q60" s="13">
        <f t="shared" si="7"/>
        <v>85.68191857509034</v>
      </c>
      <c r="R60" s="13">
        <f t="shared" si="7"/>
        <v>93.65986453152128</v>
      </c>
      <c r="S60" s="13">
        <f t="shared" si="7"/>
        <v>88.05135363194856</v>
      </c>
      <c r="T60" s="13">
        <f t="shared" si="7"/>
        <v>131.63713025947214</v>
      </c>
      <c r="U60" s="13">
        <f t="shared" si="7"/>
        <v>104.04167013701087</v>
      </c>
      <c r="V60" s="13">
        <f t="shared" si="7"/>
        <v>90.36334239576408</v>
      </c>
      <c r="W60" s="13">
        <f t="shared" si="7"/>
        <v>82.43986235929741</v>
      </c>
      <c r="X60" s="13">
        <f t="shared" si="7"/>
        <v>0</v>
      </c>
      <c r="Y60" s="13">
        <f t="shared" si="7"/>
        <v>0</v>
      </c>
      <c r="Z60" s="14">
        <f t="shared" si="7"/>
        <v>83.80189209811893</v>
      </c>
    </row>
    <row r="61" spans="1:26" ht="13.5">
      <c r="A61" s="38" t="s">
        <v>106</v>
      </c>
      <c r="B61" s="12">
        <f t="shared" si="7"/>
        <v>84.97710331670608</v>
      </c>
      <c r="C61" s="12">
        <f t="shared" si="7"/>
        <v>0</v>
      </c>
      <c r="D61" s="3">
        <f t="shared" si="7"/>
        <v>94.68057838481609</v>
      </c>
      <c r="E61" s="13">
        <f t="shared" si="7"/>
        <v>87.58709295778763</v>
      </c>
      <c r="F61" s="13">
        <f t="shared" si="7"/>
        <v>95.10902213009152</v>
      </c>
      <c r="G61" s="13">
        <f t="shared" si="7"/>
        <v>95.3082184133511</v>
      </c>
      <c r="H61" s="13">
        <f t="shared" si="7"/>
        <v>90.74495898135434</v>
      </c>
      <c r="I61" s="13">
        <f t="shared" si="7"/>
        <v>93.87200871988063</v>
      </c>
      <c r="J61" s="13">
        <f t="shared" si="7"/>
        <v>75.63746242095273</v>
      </c>
      <c r="K61" s="13">
        <f t="shared" si="7"/>
        <v>130.67742503754346</v>
      </c>
      <c r="L61" s="13">
        <f t="shared" si="7"/>
        <v>87.3089124475776</v>
      </c>
      <c r="M61" s="13">
        <f t="shared" si="7"/>
        <v>91.07330305536557</v>
      </c>
      <c r="N61" s="13">
        <f t="shared" si="7"/>
        <v>89.27480408924447</v>
      </c>
      <c r="O61" s="13">
        <f t="shared" si="7"/>
        <v>92.64010937941454</v>
      </c>
      <c r="P61" s="13">
        <f t="shared" si="7"/>
        <v>75.02249445886419</v>
      </c>
      <c r="Q61" s="13">
        <f t="shared" si="7"/>
        <v>84.88516261977952</v>
      </c>
      <c r="R61" s="13">
        <f t="shared" si="7"/>
        <v>69.61490566225066</v>
      </c>
      <c r="S61" s="13">
        <f t="shared" si="7"/>
        <v>106.38280701243237</v>
      </c>
      <c r="T61" s="13">
        <f t="shared" si="7"/>
        <v>117.12424156040453</v>
      </c>
      <c r="U61" s="13">
        <f t="shared" si="7"/>
        <v>95.2377897738286</v>
      </c>
      <c r="V61" s="13">
        <f t="shared" si="7"/>
        <v>91.34092823347497</v>
      </c>
      <c r="W61" s="13">
        <f t="shared" si="7"/>
        <v>88.66630957380856</v>
      </c>
      <c r="X61" s="13">
        <f t="shared" si="7"/>
        <v>0</v>
      </c>
      <c r="Y61" s="13">
        <f t="shared" si="7"/>
        <v>0</v>
      </c>
      <c r="Z61" s="14">
        <f t="shared" si="7"/>
        <v>87.58709295778763</v>
      </c>
    </row>
    <row r="62" spans="1:26" ht="13.5">
      <c r="A62" s="38" t="s">
        <v>107</v>
      </c>
      <c r="B62" s="12">
        <f t="shared" si="7"/>
        <v>81.99999997681982</v>
      </c>
      <c r="C62" s="12">
        <f t="shared" si="7"/>
        <v>0</v>
      </c>
      <c r="D62" s="3">
        <f t="shared" si="7"/>
        <v>85.53597615520061</v>
      </c>
      <c r="E62" s="13">
        <f t="shared" si="7"/>
        <v>78.76140697726699</v>
      </c>
      <c r="F62" s="13">
        <f t="shared" si="7"/>
        <v>70.29777496164716</v>
      </c>
      <c r="G62" s="13">
        <f t="shared" si="7"/>
        <v>72.78995647010565</v>
      </c>
      <c r="H62" s="13">
        <f t="shared" si="7"/>
        <v>110.55435063674948</v>
      </c>
      <c r="I62" s="13">
        <f t="shared" si="7"/>
        <v>82.27270530444336</v>
      </c>
      <c r="J62" s="13">
        <f t="shared" si="7"/>
        <v>76.39830216205446</v>
      </c>
      <c r="K62" s="13">
        <f t="shared" si="7"/>
        <v>79.16871886026891</v>
      </c>
      <c r="L62" s="13">
        <f t="shared" si="7"/>
        <v>75.18853211306555</v>
      </c>
      <c r="M62" s="13">
        <f t="shared" si="7"/>
        <v>76.9077979257418</v>
      </c>
      <c r="N62" s="13">
        <f t="shared" si="7"/>
        <v>93.20483250024168</v>
      </c>
      <c r="O62" s="13">
        <f t="shared" si="7"/>
        <v>57.88257290627061</v>
      </c>
      <c r="P62" s="13">
        <f t="shared" si="7"/>
        <v>98.87688760560891</v>
      </c>
      <c r="Q62" s="13">
        <f t="shared" si="7"/>
        <v>83.08719729385719</v>
      </c>
      <c r="R62" s="13">
        <f t="shared" si="7"/>
        <v>170.99072642987545</v>
      </c>
      <c r="S62" s="13">
        <f t="shared" si="7"/>
        <v>69.5336744859334</v>
      </c>
      <c r="T62" s="13">
        <f t="shared" si="7"/>
        <v>149.09128931031762</v>
      </c>
      <c r="U62" s="13">
        <f t="shared" si="7"/>
        <v>115.57691903706122</v>
      </c>
      <c r="V62" s="13">
        <f t="shared" si="7"/>
        <v>87.34594624273903</v>
      </c>
      <c r="W62" s="13">
        <f t="shared" si="7"/>
        <v>72.76778395631284</v>
      </c>
      <c r="X62" s="13">
        <f t="shared" si="7"/>
        <v>0</v>
      </c>
      <c r="Y62" s="13">
        <f t="shared" si="7"/>
        <v>0</v>
      </c>
      <c r="Z62" s="14">
        <f t="shared" si="7"/>
        <v>78.76140697726699</v>
      </c>
    </row>
    <row r="63" spans="1:26" ht="13.5">
      <c r="A63" s="38" t="s">
        <v>108</v>
      </c>
      <c r="B63" s="12">
        <f t="shared" si="7"/>
        <v>81.99999776807137</v>
      </c>
      <c r="C63" s="12">
        <f t="shared" si="7"/>
        <v>0</v>
      </c>
      <c r="D63" s="3">
        <f t="shared" si="7"/>
        <v>87.00000185660683</v>
      </c>
      <c r="E63" s="13">
        <f t="shared" si="7"/>
        <v>82.99999843411622</v>
      </c>
      <c r="F63" s="13">
        <f t="shared" si="7"/>
        <v>67.85148626189314</v>
      </c>
      <c r="G63" s="13">
        <f t="shared" si="7"/>
        <v>85.07841546039595</v>
      </c>
      <c r="H63" s="13">
        <f t="shared" si="7"/>
        <v>90.81928324872766</v>
      </c>
      <c r="I63" s="13">
        <f t="shared" si="7"/>
        <v>80.62117373267755</v>
      </c>
      <c r="J63" s="13">
        <f t="shared" si="7"/>
        <v>77.32614344449122</v>
      </c>
      <c r="K63" s="13">
        <f t="shared" si="7"/>
        <v>83.86901870393784</v>
      </c>
      <c r="L63" s="13">
        <f t="shared" si="7"/>
        <v>75.12981986111392</v>
      </c>
      <c r="M63" s="13">
        <f t="shared" si="7"/>
        <v>78.76744040337957</v>
      </c>
      <c r="N63" s="13">
        <f t="shared" si="7"/>
        <v>76.16403417156594</v>
      </c>
      <c r="O63" s="13">
        <f t="shared" si="7"/>
        <v>67.61100361739716</v>
      </c>
      <c r="P63" s="13">
        <f t="shared" si="7"/>
        <v>92.46202935947922</v>
      </c>
      <c r="Q63" s="13">
        <f t="shared" si="7"/>
        <v>79.03799371496369</v>
      </c>
      <c r="R63" s="13">
        <f t="shared" si="7"/>
        <v>62.936091638479006</v>
      </c>
      <c r="S63" s="13">
        <f t="shared" si="7"/>
        <v>80.57480736545563</v>
      </c>
      <c r="T63" s="13">
        <f t="shared" si="7"/>
        <v>97.4238046732886</v>
      </c>
      <c r="U63" s="13">
        <f t="shared" si="7"/>
        <v>80.46050783869325</v>
      </c>
      <c r="V63" s="13">
        <f t="shared" si="7"/>
        <v>79.73569134416768</v>
      </c>
      <c r="W63" s="13">
        <f t="shared" si="7"/>
        <v>98.4098348176905</v>
      </c>
      <c r="X63" s="13">
        <f t="shared" si="7"/>
        <v>0</v>
      </c>
      <c r="Y63" s="13">
        <f t="shared" si="7"/>
        <v>0</v>
      </c>
      <c r="Z63" s="14">
        <f t="shared" si="7"/>
        <v>82.99999843411622</v>
      </c>
    </row>
    <row r="64" spans="1:26" ht="13.5">
      <c r="A64" s="38" t="s">
        <v>109</v>
      </c>
      <c r="B64" s="12">
        <f t="shared" si="7"/>
        <v>81.99999645536343</v>
      </c>
      <c r="C64" s="12">
        <f t="shared" si="7"/>
        <v>0</v>
      </c>
      <c r="D64" s="3">
        <f t="shared" si="7"/>
        <v>85.00000179809611</v>
      </c>
      <c r="E64" s="13">
        <f t="shared" si="7"/>
        <v>83.00000083782056</v>
      </c>
      <c r="F64" s="13">
        <f t="shared" si="7"/>
        <v>87.53472179926231</v>
      </c>
      <c r="G64" s="13">
        <f t="shared" si="7"/>
        <v>89.20632105095379</v>
      </c>
      <c r="H64" s="13">
        <f t="shared" si="7"/>
        <v>95.2652890446521</v>
      </c>
      <c r="I64" s="13">
        <f t="shared" si="7"/>
        <v>90.67584777516322</v>
      </c>
      <c r="J64" s="13">
        <f t="shared" si="7"/>
        <v>85.13186026825842</v>
      </c>
      <c r="K64" s="13">
        <f t="shared" si="7"/>
        <v>85.77305893998522</v>
      </c>
      <c r="L64" s="13">
        <f t="shared" si="7"/>
        <v>79.06705280888914</v>
      </c>
      <c r="M64" s="13">
        <f t="shared" si="7"/>
        <v>83.30359072770653</v>
      </c>
      <c r="N64" s="13">
        <f t="shared" si="7"/>
        <v>77.86272068141054</v>
      </c>
      <c r="O64" s="13">
        <f t="shared" si="7"/>
        <v>69.9634732429446</v>
      </c>
      <c r="P64" s="13">
        <f t="shared" si="7"/>
        <v>100.93090228968427</v>
      </c>
      <c r="Q64" s="13">
        <f t="shared" si="7"/>
        <v>83.07731434384537</v>
      </c>
      <c r="R64" s="13">
        <f t="shared" si="7"/>
        <v>66.16664389798673</v>
      </c>
      <c r="S64" s="13">
        <f t="shared" si="7"/>
        <v>85.14747859583439</v>
      </c>
      <c r="T64" s="13">
        <f t="shared" si="7"/>
        <v>105.58552422691521</v>
      </c>
      <c r="U64" s="13">
        <f t="shared" si="7"/>
        <v>85.81971222025446</v>
      </c>
      <c r="V64" s="13">
        <f t="shared" si="7"/>
        <v>85.74459764580956</v>
      </c>
      <c r="W64" s="13">
        <f t="shared" si="7"/>
        <v>106.87871733893284</v>
      </c>
      <c r="X64" s="13">
        <f t="shared" si="7"/>
        <v>0</v>
      </c>
      <c r="Y64" s="13">
        <f t="shared" si="7"/>
        <v>0</v>
      </c>
      <c r="Z64" s="14">
        <f t="shared" si="7"/>
        <v>83.00000083782056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80.00000243175847</v>
      </c>
      <c r="C66" s="15">
        <f t="shared" si="7"/>
        <v>0</v>
      </c>
      <c r="D66" s="4">
        <f t="shared" si="7"/>
        <v>87.00000052797836</v>
      </c>
      <c r="E66" s="16">
        <f t="shared" si="7"/>
        <v>29.62830141509798</v>
      </c>
      <c r="F66" s="16">
        <f t="shared" si="7"/>
        <v>8.925090800934498</v>
      </c>
      <c r="G66" s="16">
        <f t="shared" si="7"/>
        <v>6.809917301777987</v>
      </c>
      <c r="H66" s="16">
        <f t="shared" si="7"/>
        <v>11.839224240944986</v>
      </c>
      <c r="I66" s="16">
        <f t="shared" si="7"/>
        <v>9.246882867220187</v>
      </c>
      <c r="J66" s="16">
        <f t="shared" si="7"/>
        <v>10.044359297774012</v>
      </c>
      <c r="K66" s="16">
        <f t="shared" si="7"/>
        <v>10.623125615377335</v>
      </c>
      <c r="L66" s="16">
        <f t="shared" si="7"/>
        <v>12.919787385436079</v>
      </c>
      <c r="M66" s="16">
        <f t="shared" si="7"/>
        <v>11.2242313529106</v>
      </c>
      <c r="N66" s="16">
        <f t="shared" si="7"/>
        <v>6.215278832686298</v>
      </c>
      <c r="O66" s="16">
        <f t="shared" si="7"/>
        <v>7.561157302830777</v>
      </c>
      <c r="P66" s="16">
        <f t="shared" si="7"/>
        <v>11.381210133613024</v>
      </c>
      <c r="Q66" s="16">
        <f t="shared" si="7"/>
        <v>8.417397863983151</v>
      </c>
      <c r="R66" s="16">
        <f t="shared" si="7"/>
        <v>9.574346462049116</v>
      </c>
      <c r="S66" s="16">
        <f t="shared" si="7"/>
        <v>12.510499584144236</v>
      </c>
      <c r="T66" s="16">
        <f t="shared" si="7"/>
        <v>10.320421446924719</v>
      </c>
      <c r="U66" s="16">
        <f t="shared" si="7"/>
        <v>10.75208115505556</v>
      </c>
      <c r="V66" s="16">
        <f t="shared" si="7"/>
        <v>9.882638120697457</v>
      </c>
      <c r="W66" s="16">
        <f t="shared" si="7"/>
        <v>34.4776630832775</v>
      </c>
      <c r="X66" s="16">
        <f t="shared" si="7"/>
        <v>0</v>
      </c>
      <c r="Y66" s="16">
        <f t="shared" si="7"/>
        <v>0</v>
      </c>
      <c r="Z66" s="17">
        <f t="shared" si="7"/>
        <v>29.62830141509798</v>
      </c>
    </row>
    <row r="67" spans="1:26" ht="13.5" hidden="1">
      <c r="A67" s="40" t="s">
        <v>112</v>
      </c>
      <c r="B67" s="23">
        <v>644030608</v>
      </c>
      <c r="C67" s="23"/>
      <c r="D67" s="24">
        <v>815258650</v>
      </c>
      <c r="E67" s="25">
        <v>815088650</v>
      </c>
      <c r="F67" s="25">
        <v>74754529</v>
      </c>
      <c r="G67" s="25">
        <v>62826075</v>
      </c>
      <c r="H67" s="25">
        <v>54417475</v>
      </c>
      <c r="I67" s="25">
        <v>191998079</v>
      </c>
      <c r="J67" s="25">
        <v>66419250</v>
      </c>
      <c r="K67" s="25">
        <v>50272350</v>
      </c>
      <c r="L67" s="25">
        <v>56131323</v>
      </c>
      <c r="M67" s="25">
        <v>172822923</v>
      </c>
      <c r="N67" s="25">
        <v>48503035</v>
      </c>
      <c r="O67" s="25">
        <v>52905321</v>
      </c>
      <c r="P67" s="25">
        <v>56749785</v>
      </c>
      <c r="Q67" s="25">
        <v>158158141</v>
      </c>
      <c r="R67" s="25">
        <v>46442529</v>
      </c>
      <c r="S67" s="25">
        <v>56234027</v>
      </c>
      <c r="T67" s="25">
        <v>51618265</v>
      </c>
      <c r="U67" s="25">
        <v>154294821</v>
      </c>
      <c r="V67" s="25">
        <v>677273964</v>
      </c>
      <c r="W67" s="25">
        <v>815258650</v>
      </c>
      <c r="X67" s="25"/>
      <c r="Y67" s="24"/>
      <c r="Z67" s="26">
        <v>815088650</v>
      </c>
    </row>
    <row r="68" spans="1:26" ht="13.5" hidden="1">
      <c r="A68" s="36" t="s">
        <v>31</v>
      </c>
      <c r="B68" s="18">
        <v>114445494</v>
      </c>
      <c r="C68" s="18"/>
      <c r="D68" s="19">
        <v>113366430</v>
      </c>
      <c r="E68" s="20">
        <v>121196430</v>
      </c>
      <c r="F68" s="20">
        <v>20542050</v>
      </c>
      <c r="G68" s="20">
        <v>10084359</v>
      </c>
      <c r="H68" s="20">
        <v>10002433</v>
      </c>
      <c r="I68" s="20">
        <v>40628842</v>
      </c>
      <c r="J68" s="20">
        <v>10145538</v>
      </c>
      <c r="K68" s="20">
        <v>9895196</v>
      </c>
      <c r="L68" s="20">
        <v>10006291</v>
      </c>
      <c r="M68" s="20">
        <v>30047025</v>
      </c>
      <c r="N68" s="20">
        <v>7915668</v>
      </c>
      <c r="O68" s="20">
        <v>9712683</v>
      </c>
      <c r="P68" s="20">
        <v>9759029</v>
      </c>
      <c r="Q68" s="20">
        <v>27387380</v>
      </c>
      <c r="R68" s="20">
        <v>9652979</v>
      </c>
      <c r="S68" s="20">
        <v>10611233</v>
      </c>
      <c r="T68" s="20">
        <v>11086260</v>
      </c>
      <c r="U68" s="20">
        <v>31350472</v>
      </c>
      <c r="V68" s="20">
        <v>129413719</v>
      </c>
      <c r="W68" s="20">
        <v>113366430</v>
      </c>
      <c r="X68" s="20"/>
      <c r="Y68" s="19"/>
      <c r="Z68" s="22">
        <v>121196430</v>
      </c>
    </row>
    <row r="69" spans="1:26" ht="13.5" hidden="1">
      <c r="A69" s="37" t="s">
        <v>32</v>
      </c>
      <c r="B69" s="18">
        <v>513136112</v>
      </c>
      <c r="C69" s="18"/>
      <c r="D69" s="19">
        <v>682952050</v>
      </c>
      <c r="E69" s="20">
        <v>671852050</v>
      </c>
      <c r="F69" s="20">
        <v>52383478</v>
      </c>
      <c r="G69" s="20">
        <v>50891253</v>
      </c>
      <c r="H69" s="20">
        <v>42448452</v>
      </c>
      <c r="I69" s="20">
        <v>145723183</v>
      </c>
      <c r="J69" s="20">
        <v>54279767</v>
      </c>
      <c r="K69" s="20">
        <v>38253457</v>
      </c>
      <c r="L69" s="20">
        <v>43984633</v>
      </c>
      <c r="M69" s="20">
        <v>136517857</v>
      </c>
      <c r="N69" s="20">
        <v>38316238</v>
      </c>
      <c r="O69" s="20">
        <v>40862254</v>
      </c>
      <c r="P69" s="20">
        <v>44630058</v>
      </c>
      <c r="Q69" s="20">
        <v>123808550</v>
      </c>
      <c r="R69" s="20">
        <v>34690284</v>
      </c>
      <c r="S69" s="20">
        <v>43684622</v>
      </c>
      <c r="T69" s="20">
        <v>38364235</v>
      </c>
      <c r="U69" s="20">
        <v>116739141</v>
      </c>
      <c r="V69" s="20">
        <v>522788731</v>
      </c>
      <c r="W69" s="20">
        <v>682952050</v>
      </c>
      <c r="X69" s="20"/>
      <c r="Y69" s="19"/>
      <c r="Z69" s="22">
        <v>671852050</v>
      </c>
    </row>
    <row r="70" spans="1:26" ht="13.5" hidden="1">
      <c r="A70" s="38" t="s">
        <v>106</v>
      </c>
      <c r="B70" s="18">
        <v>208625631</v>
      </c>
      <c r="C70" s="18"/>
      <c r="D70" s="19">
        <v>284053100</v>
      </c>
      <c r="E70" s="20">
        <v>287553100</v>
      </c>
      <c r="F70" s="20">
        <v>18730876</v>
      </c>
      <c r="G70" s="20">
        <v>22525601</v>
      </c>
      <c r="H70" s="20">
        <v>17755340</v>
      </c>
      <c r="I70" s="20">
        <v>59011817</v>
      </c>
      <c r="J70" s="20">
        <v>28042555</v>
      </c>
      <c r="K70" s="20">
        <v>12658670</v>
      </c>
      <c r="L70" s="20">
        <v>18190222</v>
      </c>
      <c r="M70" s="20">
        <v>58891447</v>
      </c>
      <c r="N70" s="20">
        <v>16558560</v>
      </c>
      <c r="O70" s="20">
        <v>17881244</v>
      </c>
      <c r="P70" s="20">
        <v>21429722</v>
      </c>
      <c r="Q70" s="20">
        <v>55869526</v>
      </c>
      <c r="R70" s="20">
        <v>22762786</v>
      </c>
      <c r="S70" s="20">
        <v>18053593</v>
      </c>
      <c r="T70" s="20">
        <v>17455576</v>
      </c>
      <c r="U70" s="20">
        <v>58271955</v>
      </c>
      <c r="V70" s="20">
        <v>232044745</v>
      </c>
      <c r="W70" s="20">
        <v>284053100</v>
      </c>
      <c r="X70" s="20"/>
      <c r="Y70" s="19"/>
      <c r="Z70" s="22">
        <v>287553100</v>
      </c>
    </row>
    <row r="71" spans="1:26" ht="13.5" hidden="1">
      <c r="A71" s="38" t="s">
        <v>107</v>
      </c>
      <c r="B71" s="18">
        <v>258841883</v>
      </c>
      <c r="C71" s="18"/>
      <c r="D71" s="19">
        <v>349547080</v>
      </c>
      <c r="E71" s="20">
        <v>322947080</v>
      </c>
      <c r="F71" s="20">
        <v>29173205</v>
      </c>
      <c r="G71" s="20">
        <v>24173732</v>
      </c>
      <c r="H71" s="20">
        <v>20457810</v>
      </c>
      <c r="I71" s="20">
        <v>73804747</v>
      </c>
      <c r="J71" s="20">
        <v>22109295</v>
      </c>
      <c r="K71" s="20">
        <v>21403926</v>
      </c>
      <c r="L71" s="20">
        <v>21595260</v>
      </c>
      <c r="M71" s="20">
        <v>65108481</v>
      </c>
      <c r="N71" s="20">
        <v>17585100</v>
      </c>
      <c r="O71" s="20">
        <v>18917440</v>
      </c>
      <c r="P71" s="20">
        <v>18929272</v>
      </c>
      <c r="Q71" s="20">
        <v>55431812</v>
      </c>
      <c r="R71" s="20">
        <v>7727229</v>
      </c>
      <c r="S71" s="20">
        <v>21377921</v>
      </c>
      <c r="T71" s="20">
        <v>16593290</v>
      </c>
      <c r="U71" s="20">
        <v>45698440</v>
      </c>
      <c r="V71" s="20">
        <v>240043480</v>
      </c>
      <c r="W71" s="20">
        <v>349547080</v>
      </c>
      <c r="X71" s="20"/>
      <c r="Y71" s="19"/>
      <c r="Z71" s="22">
        <v>322947080</v>
      </c>
    </row>
    <row r="72" spans="1:26" ht="13.5" hidden="1">
      <c r="A72" s="38" t="s">
        <v>108</v>
      </c>
      <c r="B72" s="18">
        <v>19713892</v>
      </c>
      <c r="C72" s="18"/>
      <c r="D72" s="19">
        <v>21544680</v>
      </c>
      <c r="E72" s="20">
        <v>25544680</v>
      </c>
      <c r="F72" s="20">
        <v>2098688</v>
      </c>
      <c r="G72" s="20">
        <v>1801558</v>
      </c>
      <c r="H72" s="20">
        <v>1840499</v>
      </c>
      <c r="I72" s="20">
        <v>5740745</v>
      </c>
      <c r="J72" s="20">
        <v>1836097</v>
      </c>
      <c r="K72" s="20">
        <v>1823894</v>
      </c>
      <c r="L72" s="20">
        <v>1830421</v>
      </c>
      <c r="M72" s="20">
        <v>5490412</v>
      </c>
      <c r="N72" s="20">
        <v>1801966</v>
      </c>
      <c r="O72" s="20">
        <v>1783050</v>
      </c>
      <c r="P72" s="20">
        <v>1903576</v>
      </c>
      <c r="Q72" s="20">
        <v>5488592</v>
      </c>
      <c r="R72" s="20">
        <v>1835910</v>
      </c>
      <c r="S72" s="20">
        <v>1884527</v>
      </c>
      <c r="T72" s="20">
        <v>1883941</v>
      </c>
      <c r="U72" s="20">
        <v>5604378</v>
      </c>
      <c r="V72" s="20">
        <v>22324127</v>
      </c>
      <c r="W72" s="20">
        <v>21544680</v>
      </c>
      <c r="X72" s="20"/>
      <c r="Y72" s="19"/>
      <c r="Z72" s="22">
        <v>25544680</v>
      </c>
    </row>
    <row r="73" spans="1:26" ht="13.5" hidden="1">
      <c r="A73" s="38" t="s">
        <v>109</v>
      </c>
      <c r="B73" s="18">
        <v>25954706</v>
      </c>
      <c r="C73" s="18"/>
      <c r="D73" s="19">
        <v>27807190</v>
      </c>
      <c r="E73" s="20">
        <v>35807190</v>
      </c>
      <c r="F73" s="20">
        <v>2380709</v>
      </c>
      <c r="G73" s="20">
        <v>2390362</v>
      </c>
      <c r="H73" s="20">
        <v>2394803</v>
      </c>
      <c r="I73" s="20">
        <v>7165874</v>
      </c>
      <c r="J73" s="20">
        <v>2291820</v>
      </c>
      <c r="K73" s="20">
        <v>2366967</v>
      </c>
      <c r="L73" s="20">
        <v>2368730</v>
      </c>
      <c r="M73" s="20">
        <v>7027517</v>
      </c>
      <c r="N73" s="20">
        <v>2370612</v>
      </c>
      <c r="O73" s="20">
        <v>2280520</v>
      </c>
      <c r="P73" s="20">
        <v>2367488</v>
      </c>
      <c r="Q73" s="20">
        <v>7018620</v>
      </c>
      <c r="R73" s="20">
        <v>2364359</v>
      </c>
      <c r="S73" s="20">
        <v>2368581</v>
      </c>
      <c r="T73" s="20">
        <v>2431428</v>
      </c>
      <c r="U73" s="20">
        <v>7164368</v>
      </c>
      <c r="V73" s="20">
        <v>28376379</v>
      </c>
      <c r="W73" s="20">
        <v>27807190</v>
      </c>
      <c r="X73" s="20"/>
      <c r="Y73" s="19"/>
      <c r="Z73" s="22">
        <v>35807190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16449002</v>
      </c>
      <c r="C75" s="27"/>
      <c r="D75" s="28">
        <v>18940170</v>
      </c>
      <c r="E75" s="29">
        <v>22040170</v>
      </c>
      <c r="F75" s="29">
        <v>1829001</v>
      </c>
      <c r="G75" s="29">
        <v>1850463</v>
      </c>
      <c r="H75" s="29">
        <v>1966590</v>
      </c>
      <c r="I75" s="29">
        <v>5646054</v>
      </c>
      <c r="J75" s="29">
        <v>1993945</v>
      </c>
      <c r="K75" s="29">
        <v>2123697</v>
      </c>
      <c r="L75" s="29">
        <v>2140399</v>
      </c>
      <c r="M75" s="29">
        <v>6258041</v>
      </c>
      <c r="N75" s="29">
        <v>2271129</v>
      </c>
      <c r="O75" s="29">
        <v>2330384</v>
      </c>
      <c r="P75" s="29">
        <v>2360698</v>
      </c>
      <c r="Q75" s="29">
        <v>6962211</v>
      </c>
      <c r="R75" s="29">
        <v>2099266</v>
      </c>
      <c r="S75" s="29">
        <v>1938172</v>
      </c>
      <c r="T75" s="29">
        <v>2167770</v>
      </c>
      <c r="U75" s="29">
        <v>6205208</v>
      </c>
      <c r="V75" s="29">
        <v>25071514</v>
      </c>
      <c r="W75" s="29">
        <v>18940170</v>
      </c>
      <c r="X75" s="29"/>
      <c r="Y75" s="28"/>
      <c r="Z75" s="30">
        <v>22040170</v>
      </c>
    </row>
    <row r="76" spans="1:26" ht="13.5" hidden="1">
      <c r="A76" s="41" t="s">
        <v>113</v>
      </c>
      <c r="B76" s="31">
        <v>543885431</v>
      </c>
      <c r="C76" s="31"/>
      <c r="D76" s="32">
        <v>738338131</v>
      </c>
      <c r="E76" s="33">
        <v>670596095</v>
      </c>
      <c r="F76" s="33">
        <v>50517014</v>
      </c>
      <c r="G76" s="33">
        <v>52292954</v>
      </c>
      <c r="H76" s="33">
        <v>54509083</v>
      </c>
      <c r="I76" s="33">
        <v>157319051</v>
      </c>
      <c r="J76" s="33">
        <v>50353977</v>
      </c>
      <c r="K76" s="33">
        <v>46741677</v>
      </c>
      <c r="L76" s="33">
        <v>43895112</v>
      </c>
      <c r="M76" s="33">
        <v>140990766</v>
      </c>
      <c r="N76" s="33">
        <v>43293979</v>
      </c>
      <c r="O76" s="33">
        <v>37311537</v>
      </c>
      <c r="P76" s="33">
        <v>50042880</v>
      </c>
      <c r="Q76" s="33">
        <v>130648396</v>
      </c>
      <c r="R76" s="33">
        <v>39055943</v>
      </c>
      <c r="S76" s="33">
        <v>46674868</v>
      </c>
      <c r="T76" s="33">
        <v>60955550</v>
      </c>
      <c r="U76" s="33">
        <v>146686361</v>
      </c>
      <c r="V76" s="33">
        <v>575644574</v>
      </c>
      <c r="W76" s="33">
        <v>670596095</v>
      </c>
      <c r="X76" s="33"/>
      <c r="Y76" s="32"/>
      <c r="Z76" s="34">
        <v>670596095</v>
      </c>
    </row>
    <row r="77" spans="1:26" ht="13.5" hidden="1">
      <c r="A77" s="36" t="s">
        <v>31</v>
      </c>
      <c r="B77" s="18">
        <v>93845306</v>
      </c>
      <c r="C77" s="18"/>
      <c r="D77" s="19">
        <v>98628794</v>
      </c>
      <c r="E77" s="20">
        <v>101041237</v>
      </c>
      <c r="F77" s="20">
        <v>8046682</v>
      </c>
      <c r="G77" s="20">
        <v>8692721</v>
      </c>
      <c r="H77" s="20">
        <v>10915005</v>
      </c>
      <c r="I77" s="20">
        <v>27654408</v>
      </c>
      <c r="J77" s="20">
        <v>8221454</v>
      </c>
      <c r="K77" s="20">
        <v>8653211</v>
      </c>
      <c r="L77" s="20">
        <v>7685765</v>
      </c>
      <c r="M77" s="20">
        <v>24560430</v>
      </c>
      <c r="N77" s="20">
        <v>7841772</v>
      </c>
      <c r="O77" s="20">
        <v>6463937</v>
      </c>
      <c r="P77" s="20">
        <v>9675109</v>
      </c>
      <c r="Q77" s="20">
        <v>23980818</v>
      </c>
      <c r="R77" s="20">
        <v>6364079</v>
      </c>
      <c r="S77" s="20">
        <v>7967492</v>
      </c>
      <c r="T77" s="20">
        <v>10230249</v>
      </c>
      <c r="U77" s="20">
        <v>24561820</v>
      </c>
      <c r="V77" s="20">
        <v>100757476</v>
      </c>
      <c r="W77" s="20">
        <v>101041237</v>
      </c>
      <c r="X77" s="20"/>
      <c r="Y77" s="19"/>
      <c r="Z77" s="22">
        <v>101041237</v>
      </c>
    </row>
    <row r="78" spans="1:26" ht="13.5" hidden="1">
      <c r="A78" s="37" t="s">
        <v>32</v>
      </c>
      <c r="B78" s="18">
        <v>436880923</v>
      </c>
      <c r="C78" s="18"/>
      <c r="D78" s="19">
        <v>623231389</v>
      </c>
      <c r="E78" s="20">
        <v>563024730</v>
      </c>
      <c r="F78" s="20">
        <v>42307092</v>
      </c>
      <c r="G78" s="20">
        <v>43474218</v>
      </c>
      <c r="H78" s="20">
        <v>43361249</v>
      </c>
      <c r="I78" s="20">
        <v>129142559</v>
      </c>
      <c r="J78" s="20">
        <v>41932244</v>
      </c>
      <c r="K78" s="20">
        <v>37862863</v>
      </c>
      <c r="L78" s="20">
        <v>35932812</v>
      </c>
      <c r="M78" s="20">
        <v>115727919</v>
      </c>
      <c r="N78" s="20">
        <v>35311050</v>
      </c>
      <c r="O78" s="20">
        <v>30671396</v>
      </c>
      <c r="P78" s="20">
        <v>40099095</v>
      </c>
      <c r="Q78" s="20">
        <v>106081541</v>
      </c>
      <c r="R78" s="20">
        <v>32490873</v>
      </c>
      <c r="S78" s="20">
        <v>38464901</v>
      </c>
      <c r="T78" s="20">
        <v>50501578</v>
      </c>
      <c r="U78" s="20">
        <v>121457352</v>
      </c>
      <c r="V78" s="20">
        <v>472409371</v>
      </c>
      <c r="W78" s="20">
        <v>563024730</v>
      </c>
      <c r="X78" s="20"/>
      <c r="Y78" s="19"/>
      <c r="Z78" s="22">
        <v>563024730</v>
      </c>
    </row>
    <row r="79" spans="1:26" ht="13.5" hidden="1">
      <c r="A79" s="38" t="s">
        <v>106</v>
      </c>
      <c r="B79" s="18">
        <v>177284018</v>
      </c>
      <c r="C79" s="18"/>
      <c r="D79" s="19">
        <v>268943118</v>
      </c>
      <c r="E79" s="20">
        <v>251859401</v>
      </c>
      <c r="F79" s="20">
        <v>17814753</v>
      </c>
      <c r="G79" s="20">
        <v>21468749</v>
      </c>
      <c r="H79" s="20">
        <v>16112076</v>
      </c>
      <c r="I79" s="20">
        <v>55395578</v>
      </c>
      <c r="J79" s="20">
        <v>21210677</v>
      </c>
      <c r="K79" s="20">
        <v>16542024</v>
      </c>
      <c r="L79" s="20">
        <v>15881685</v>
      </c>
      <c r="M79" s="20">
        <v>53634386</v>
      </c>
      <c r="N79" s="20">
        <v>14782622</v>
      </c>
      <c r="O79" s="20">
        <v>16565204</v>
      </c>
      <c r="P79" s="20">
        <v>16077112</v>
      </c>
      <c r="Q79" s="20">
        <v>47424938</v>
      </c>
      <c r="R79" s="20">
        <v>15846292</v>
      </c>
      <c r="S79" s="20">
        <v>19205919</v>
      </c>
      <c r="T79" s="20">
        <v>20444711</v>
      </c>
      <c r="U79" s="20">
        <v>55496922</v>
      </c>
      <c r="V79" s="20">
        <v>211951824</v>
      </c>
      <c r="W79" s="20">
        <v>251859401</v>
      </c>
      <c r="X79" s="20"/>
      <c r="Y79" s="19"/>
      <c r="Z79" s="22">
        <v>251859401</v>
      </c>
    </row>
    <row r="80" spans="1:26" ht="13.5" hidden="1">
      <c r="A80" s="38" t="s">
        <v>107</v>
      </c>
      <c r="B80" s="18">
        <v>212250344</v>
      </c>
      <c r="C80" s="18"/>
      <c r="D80" s="19">
        <v>298988507</v>
      </c>
      <c r="E80" s="20">
        <v>254357664</v>
      </c>
      <c r="F80" s="20">
        <v>20508114</v>
      </c>
      <c r="G80" s="20">
        <v>17596049</v>
      </c>
      <c r="H80" s="20">
        <v>22616999</v>
      </c>
      <c r="I80" s="20">
        <v>60721162</v>
      </c>
      <c r="J80" s="20">
        <v>16891126</v>
      </c>
      <c r="K80" s="20">
        <v>16945214</v>
      </c>
      <c r="L80" s="20">
        <v>16237159</v>
      </c>
      <c r="M80" s="20">
        <v>50073499</v>
      </c>
      <c r="N80" s="20">
        <v>16390163</v>
      </c>
      <c r="O80" s="20">
        <v>10949901</v>
      </c>
      <c r="P80" s="20">
        <v>18716675</v>
      </c>
      <c r="Q80" s="20">
        <v>46056739</v>
      </c>
      <c r="R80" s="20">
        <v>13212845</v>
      </c>
      <c r="S80" s="20">
        <v>14864854</v>
      </c>
      <c r="T80" s="20">
        <v>24739150</v>
      </c>
      <c r="U80" s="20">
        <v>52816849</v>
      </c>
      <c r="V80" s="20">
        <v>209668249</v>
      </c>
      <c r="W80" s="20">
        <v>254357664</v>
      </c>
      <c r="X80" s="20"/>
      <c r="Y80" s="19"/>
      <c r="Z80" s="22">
        <v>254357664</v>
      </c>
    </row>
    <row r="81" spans="1:26" ht="13.5" hidden="1">
      <c r="A81" s="38" t="s">
        <v>108</v>
      </c>
      <c r="B81" s="18">
        <v>16165391</v>
      </c>
      <c r="C81" s="18"/>
      <c r="D81" s="19">
        <v>18743872</v>
      </c>
      <c r="E81" s="20">
        <v>21202084</v>
      </c>
      <c r="F81" s="20">
        <v>1423991</v>
      </c>
      <c r="G81" s="20">
        <v>1532737</v>
      </c>
      <c r="H81" s="20">
        <v>1671528</v>
      </c>
      <c r="I81" s="20">
        <v>4628256</v>
      </c>
      <c r="J81" s="20">
        <v>1419783</v>
      </c>
      <c r="K81" s="20">
        <v>1529682</v>
      </c>
      <c r="L81" s="20">
        <v>1375192</v>
      </c>
      <c r="M81" s="20">
        <v>4324657</v>
      </c>
      <c r="N81" s="20">
        <v>1372450</v>
      </c>
      <c r="O81" s="20">
        <v>1205538</v>
      </c>
      <c r="P81" s="20">
        <v>1760085</v>
      </c>
      <c r="Q81" s="20">
        <v>4338073</v>
      </c>
      <c r="R81" s="20">
        <v>1155450</v>
      </c>
      <c r="S81" s="20">
        <v>1518454</v>
      </c>
      <c r="T81" s="20">
        <v>1835407</v>
      </c>
      <c r="U81" s="20">
        <v>4509311</v>
      </c>
      <c r="V81" s="20">
        <v>17800297</v>
      </c>
      <c r="W81" s="20">
        <v>21202084</v>
      </c>
      <c r="X81" s="20"/>
      <c r="Y81" s="19"/>
      <c r="Z81" s="22">
        <v>21202084</v>
      </c>
    </row>
    <row r="82" spans="1:26" ht="13.5" hidden="1">
      <c r="A82" s="38" t="s">
        <v>109</v>
      </c>
      <c r="B82" s="18">
        <v>21282858</v>
      </c>
      <c r="C82" s="18"/>
      <c r="D82" s="19">
        <v>23636112</v>
      </c>
      <c r="E82" s="20">
        <v>29719968</v>
      </c>
      <c r="F82" s="20">
        <v>2083947</v>
      </c>
      <c r="G82" s="20">
        <v>2132354</v>
      </c>
      <c r="H82" s="20">
        <v>2281416</v>
      </c>
      <c r="I82" s="20">
        <v>6497717</v>
      </c>
      <c r="J82" s="20">
        <v>1951069</v>
      </c>
      <c r="K82" s="20">
        <v>2030220</v>
      </c>
      <c r="L82" s="20">
        <v>1872885</v>
      </c>
      <c r="M82" s="20">
        <v>5854174</v>
      </c>
      <c r="N82" s="20">
        <v>1845823</v>
      </c>
      <c r="O82" s="20">
        <v>1595531</v>
      </c>
      <c r="P82" s="20">
        <v>2389527</v>
      </c>
      <c r="Q82" s="20">
        <v>5830881</v>
      </c>
      <c r="R82" s="20">
        <v>1564417</v>
      </c>
      <c r="S82" s="20">
        <v>2016787</v>
      </c>
      <c r="T82" s="20">
        <v>2567236</v>
      </c>
      <c r="U82" s="20">
        <v>6148440</v>
      </c>
      <c r="V82" s="20">
        <v>24331212</v>
      </c>
      <c r="W82" s="20">
        <v>29719968</v>
      </c>
      <c r="X82" s="20"/>
      <c r="Y82" s="19"/>
      <c r="Z82" s="22">
        <v>29719968</v>
      </c>
    </row>
    <row r="83" spans="1:26" ht="13.5" hidden="1">
      <c r="A83" s="38" t="s">
        <v>110</v>
      </c>
      <c r="B83" s="18">
        <v>9898312</v>
      </c>
      <c r="C83" s="18"/>
      <c r="D83" s="19">
        <v>12919780</v>
      </c>
      <c r="E83" s="20">
        <v>5885613</v>
      </c>
      <c r="F83" s="20">
        <v>476287</v>
      </c>
      <c r="G83" s="20">
        <v>744329</v>
      </c>
      <c r="H83" s="20">
        <v>679230</v>
      </c>
      <c r="I83" s="20">
        <v>1899846</v>
      </c>
      <c r="J83" s="20">
        <v>459589</v>
      </c>
      <c r="K83" s="20">
        <v>815723</v>
      </c>
      <c r="L83" s="20">
        <v>565891</v>
      </c>
      <c r="M83" s="20">
        <v>1841203</v>
      </c>
      <c r="N83" s="20">
        <v>919992</v>
      </c>
      <c r="O83" s="20">
        <v>355222</v>
      </c>
      <c r="P83" s="20">
        <v>1155696</v>
      </c>
      <c r="Q83" s="20">
        <v>2430910</v>
      </c>
      <c r="R83" s="20">
        <v>711869</v>
      </c>
      <c r="S83" s="20">
        <v>858887</v>
      </c>
      <c r="T83" s="20">
        <v>915074</v>
      </c>
      <c r="U83" s="20">
        <v>2485830</v>
      </c>
      <c r="V83" s="20">
        <v>8657789</v>
      </c>
      <c r="W83" s="20">
        <v>5885613</v>
      </c>
      <c r="X83" s="20"/>
      <c r="Y83" s="19"/>
      <c r="Z83" s="22">
        <v>5885613</v>
      </c>
    </row>
    <row r="84" spans="1:26" ht="13.5" hidden="1">
      <c r="A84" s="39" t="s">
        <v>111</v>
      </c>
      <c r="B84" s="27">
        <v>13159202</v>
      </c>
      <c r="C84" s="27"/>
      <c r="D84" s="28">
        <v>16477948</v>
      </c>
      <c r="E84" s="29">
        <v>6530128</v>
      </c>
      <c r="F84" s="29">
        <v>163240</v>
      </c>
      <c r="G84" s="29">
        <v>126015</v>
      </c>
      <c r="H84" s="29">
        <v>232829</v>
      </c>
      <c r="I84" s="29">
        <v>522084</v>
      </c>
      <c r="J84" s="29">
        <v>200279</v>
      </c>
      <c r="K84" s="29">
        <v>225603</v>
      </c>
      <c r="L84" s="29">
        <v>276535</v>
      </c>
      <c r="M84" s="29">
        <v>702417</v>
      </c>
      <c r="N84" s="29">
        <v>141157</v>
      </c>
      <c r="O84" s="29">
        <v>176204</v>
      </c>
      <c r="P84" s="29">
        <v>268676</v>
      </c>
      <c r="Q84" s="29">
        <v>586037</v>
      </c>
      <c r="R84" s="29">
        <v>200991</v>
      </c>
      <c r="S84" s="29">
        <v>242475</v>
      </c>
      <c r="T84" s="29">
        <v>223723</v>
      </c>
      <c r="U84" s="29">
        <v>667189</v>
      </c>
      <c r="V84" s="29">
        <v>2477727</v>
      </c>
      <c r="W84" s="29">
        <v>6530128</v>
      </c>
      <c r="X84" s="29"/>
      <c r="Y84" s="28"/>
      <c r="Z84" s="30">
        <v>6530128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22693193</v>
      </c>
      <c r="C5" s="18">
        <v>0</v>
      </c>
      <c r="D5" s="58">
        <v>27148891</v>
      </c>
      <c r="E5" s="59">
        <v>27148891</v>
      </c>
      <c r="F5" s="59">
        <v>2049543</v>
      </c>
      <c r="G5" s="59">
        <v>2364536</v>
      </c>
      <c r="H5" s="59">
        <v>2635475</v>
      </c>
      <c r="I5" s="59">
        <v>7049554</v>
      </c>
      <c r="J5" s="59">
        <v>1978697</v>
      </c>
      <c r="K5" s="59">
        <v>1786978</v>
      </c>
      <c r="L5" s="59">
        <v>2574758</v>
      </c>
      <c r="M5" s="59">
        <v>6340433</v>
      </c>
      <c r="N5" s="59">
        <v>2019203</v>
      </c>
      <c r="O5" s="59">
        <v>1908980</v>
      </c>
      <c r="P5" s="59">
        <v>2019302</v>
      </c>
      <c r="Q5" s="59">
        <v>5947485</v>
      </c>
      <c r="R5" s="59">
        <v>2867586</v>
      </c>
      <c r="S5" s="59">
        <v>1879687</v>
      </c>
      <c r="T5" s="59">
        <v>3064146</v>
      </c>
      <c r="U5" s="59">
        <v>7811419</v>
      </c>
      <c r="V5" s="59">
        <v>27148891</v>
      </c>
      <c r="W5" s="59">
        <v>27148891</v>
      </c>
      <c r="X5" s="59">
        <v>0</v>
      </c>
      <c r="Y5" s="60">
        <v>0</v>
      </c>
      <c r="Z5" s="61">
        <v>27148891</v>
      </c>
    </row>
    <row r="6" spans="1:26" ht="13.5">
      <c r="A6" s="57" t="s">
        <v>32</v>
      </c>
      <c r="B6" s="18">
        <v>65138739</v>
      </c>
      <c r="C6" s="18">
        <v>0</v>
      </c>
      <c r="D6" s="58">
        <v>53781740</v>
      </c>
      <c r="E6" s="59">
        <v>53781740</v>
      </c>
      <c r="F6" s="59">
        <v>2016814</v>
      </c>
      <c r="G6" s="59">
        <v>2016814</v>
      </c>
      <c r="H6" s="59">
        <v>2016814</v>
      </c>
      <c r="I6" s="59">
        <v>6050442</v>
      </c>
      <c r="J6" s="59">
        <v>2016814</v>
      </c>
      <c r="K6" s="59">
        <v>2016814</v>
      </c>
      <c r="L6" s="59">
        <v>2016814</v>
      </c>
      <c r="M6" s="59">
        <v>6050442</v>
      </c>
      <c r="N6" s="59">
        <v>2016814</v>
      </c>
      <c r="O6" s="59">
        <v>2016814</v>
      </c>
      <c r="P6" s="59">
        <v>2016814</v>
      </c>
      <c r="Q6" s="59">
        <v>6050442</v>
      </c>
      <c r="R6" s="59">
        <v>2016814</v>
      </c>
      <c r="S6" s="59">
        <v>2016814</v>
      </c>
      <c r="T6" s="59">
        <v>2016823</v>
      </c>
      <c r="U6" s="59">
        <v>6050451</v>
      </c>
      <c r="V6" s="59">
        <v>24201777</v>
      </c>
      <c r="W6" s="59">
        <v>53781740</v>
      </c>
      <c r="X6" s="59">
        <v>-29579963</v>
      </c>
      <c r="Y6" s="60">
        <v>-55</v>
      </c>
      <c r="Z6" s="61">
        <v>53781740</v>
      </c>
    </row>
    <row r="7" spans="1:26" ht="13.5">
      <c r="A7" s="57" t="s">
        <v>33</v>
      </c>
      <c r="B7" s="18">
        <v>236187</v>
      </c>
      <c r="C7" s="18">
        <v>0</v>
      </c>
      <c r="D7" s="58">
        <v>613295</v>
      </c>
      <c r="E7" s="59">
        <v>613295</v>
      </c>
      <c r="F7" s="59">
        <v>48250</v>
      </c>
      <c r="G7" s="59">
        <v>48250</v>
      </c>
      <c r="H7" s="59">
        <v>48250</v>
      </c>
      <c r="I7" s="59">
        <v>144750</v>
      </c>
      <c r="J7" s="59">
        <v>48250</v>
      </c>
      <c r="K7" s="59">
        <v>48250</v>
      </c>
      <c r="L7" s="59">
        <v>48250</v>
      </c>
      <c r="M7" s="59">
        <v>144750</v>
      </c>
      <c r="N7" s="59">
        <v>48250</v>
      </c>
      <c r="O7" s="59">
        <v>48250</v>
      </c>
      <c r="P7" s="59">
        <v>48250</v>
      </c>
      <c r="Q7" s="59">
        <v>144750</v>
      </c>
      <c r="R7" s="59">
        <v>48250</v>
      </c>
      <c r="S7" s="59">
        <v>48250</v>
      </c>
      <c r="T7" s="59">
        <v>82545</v>
      </c>
      <c r="U7" s="59">
        <v>179045</v>
      </c>
      <c r="V7" s="59">
        <v>613295</v>
      </c>
      <c r="W7" s="59">
        <v>613295</v>
      </c>
      <c r="X7" s="59">
        <v>0</v>
      </c>
      <c r="Y7" s="60">
        <v>0</v>
      </c>
      <c r="Z7" s="61">
        <v>613295</v>
      </c>
    </row>
    <row r="8" spans="1:26" ht="13.5">
      <c r="A8" s="57" t="s">
        <v>34</v>
      </c>
      <c r="B8" s="18">
        <v>86948674</v>
      </c>
      <c r="C8" s="18">
        <v>0</v>
      </c>
      <c r="D8" s="58">
        <v>81524000</v>
      </c>
      <c r="E8" s="59">
        <v>81524000</v>
      </c>
      <c r="F8" s="59">
        <v>32978697</v>
      </c>
      <c r="G8" s="59">
        <v>1875000</v>
      </c>
      <c r="H8" s="59">
        <v>0</v>
      </c>
      <c r="I8" s="59">
        <v>34853697</v>
      </c>
      <c r="J8" s="59">
        <v>0</v>
      </c>
      <c r="K8" s="59">
        <v>24079607</v>
      </c>
      <c r="L8" s="59">
        <v>0</v>
      </c>
      <c r="M8" s="59">
        <v>24079607</v>
      </c>
      <c r="N8" s="59">
        <v>0</v>
      </c>
      <c r="O8" s="59">
        <v>0</v>
      </c>
      <c r="P8" s="59">
        <v>21660696</v>
      </c>
      <c r="Q8" s="59">
        <v>21660696</v>
      </c>
      <c r="R8" s="59">
        <v>0</v>
      </c>
      <c r="S8" s="59">
        <v>0</v>
      </c>
      <c r="T8" s="59">
        <v>0</v>
      </c>
      <c r="U8" s="59">
        <v>0</v>
      </c>
      <c r="V8" s="59">
        <v>80594000</v>
      </c>
      <c r="W8" s="59">
        <v>81524000</v>
      </c>
      <c r="X8" s="59">
        <v>-930000</v>
      </c>
      <c r="Y8" s="60">
        <v>-1.14</v>
      </c>
      <c r="Z8" s="61">
        <v>81524000</v>
      </c>
    </row>
    <row r="9" spans="1:26" ht="13.5">
      <c r="A9" s="57" t="s">
        <v>35</v>
      </c>
      <c r="B9" s="18">
        <v>30157974</v>
      </c>
      <c r="C9" s="18">
        <v>0</v>
      </c>
      <c r="D9" s="58">
        <v>32725070</v>
      </c>
      <c r="E9" s="59">
        <v>32725070</v>
      </c>
      <c r="F9" s="59">
        <v>2219537</v>
      </c>
      <c r="G9" s="59">
        <v>2114477</v>
      </c>
      <c r="H9" s="59">
        <v>2527607</v>
      </c>
      <c r="I9" s="59">
        <v>6861621</v>
      </c>
      <c r="J9" s="59">
        <v>2115639</v>
      </c>
      <c r="K9" s="59">
        <v>1303186</v>
      </c>
      <c r="L9" s="59">
        <v>1362370</v>
      </c>
      <c r="M9" s="59">
        <v>4781195</v>
      </c>
      <c r="N9" s="59">
        <v>1489469</v>
      </c>
      <c r="O9" s="59">
        <v>1469469</v>
      </c>
      <c r="P9" s="59">
        <v>2025216</v>
      </c>
      <c r="Q9" s="59">
        <v>4984154</v>
      </c>
      <c r="R9" s="59">
        <v>1137344</v>
      </c>
      <c r="S9" s="59">
        <v>1320185</v>
      </c>
      <c r="T9" s="59">
        <v>13967684</v>
      </c>
      <c r="U9" s="59">
        <v>16425213</v>
      </c>
      <c r="V9" s="59">
        <v>33052183</v>
      </c>
      <c r="W9" s="59">
        <v>32725070</v>
      </c>
      <c r="X9" s="59">
        <v>327113</v>
      </c>
      <c r="Y9" s="60">
        <v>1</v>
      </c>
      <c r="Z9" s="61">
        <v>32725070</v>
      </c>
    </row>
    <row r="10" spans="1:26" ht="25.5">
      <c r="A10" s="62" t="s">
        <v>98</v>
      </c>
      <c r="B10" s="63">
        <f>SUM(B5:B9)</f>
        <v>205174767</v>
      </c>
      <c r="C10" s="63">
        <f>SUM(C5:C9)</f>
        <v>0</v>
      </c>
      <c r="D10" s="64">
        <f aca="true" t="shared" si="0" ref="D10:Z10">SUM(D5:D9)</f>
        <v>195792996</v>
      </c>
      <c r="E10" s="65">
        <f t="shared" si="0"/>
        <v>195792996</v>
      </c>
      <c r="F10" s="65">
        <f t="shared" si="0"/>
        <v>39312841</v>
      </c>
      <c r="G10" s="65">
        <f t="shared" si="0"/>
        <v>8419077</v>
      </c>
      <c r="H10" s="65">
        <f t="shared" si="0"/>
        <v>7228146</v>
      </c>
      <c r="I10" s="65">
        <f t="shared" si="0"/>
        <v>54960064</v>
      </c>
      <c r="J10" s="65">
        <f t="shared" si="0"/>
        <v>6159400</v>
      </c>
      <c r="K10" s="65">
        <f t="shared" si="0"/>
        <v>29234835</v>
      </c>
      <c r="L10" s="65">
        <f t="shared" si="0"/>
        <v>6002192</v>
      </c>
      <c r="M10" s="65">
        <f t="shared" si="0"/>
        <v>41396427</v>
      </c>
      <c r="N10" s="65">
        <f t="shared" si="0"/>
        <v>5573736</v>
      </c>
      <c r="O10" s="65">
        <f t="shared" si="0"/>
        <v>5443513</v>
      </c>
      <c r="P10" s="65">
        <f t="shared" si="0"/>
        <v>27770278</v>
      </c>
      <c r="Q10" s="65">
        <f t="shared" si="0"/>
        <v>38787527</v>
      </c>
      <c r="R10" s="65">
        <f t="shared" si="0"/>
        <v>6069994</v>
      </c>
      <c r="S10" s="65">
        <f t="shared" si="0"/>
        <v>5264936</v>
      </c>
      <c r="T10" s="65">
        <f t="shared" si="0"/>
        <v>19131198</v>
      </c>
      <c r="U10" s="65">
        <f t="shared" si="0"/>
        <v>30466128</v>
      </c>
      <c r="V10" s="65">
        <f t="shared" si="0"/>
        <v>165610146</v>
      </c>
      <c r="W10" s="65">
        <f t="shared" si="0"/>
        <v>195792996</v>
      </c>
      <c r="X10" s="65">
        <f t="shared" si="0"/>
        <v>-30182850</v>
      </c>
      <c r="Y10" s="66">
        <f>+IF(W10&lt;&gt;0,(X10/W10)*100,0)</f>
        <v>-15.415694440877752</v>
      </c>
      <c r="Z10" s="67">
        <f t="shared" si="0"/>
        <v>195792996</v>
      </c>
    </row>
    <row r="11" spans="1:26" ht="13.5">
      <c r="A11" s="57" t="s">
        <v>36</v>
      </c>
      <c r="B11" s="18">
        <v>77102233</v>
      </c>
      <c r="C11" s="18">
        <v>0</v>
      </c>
      <c r="D11" s="58">
        <v>87529879</v>
      </c>
      <c r="E11" s="59">
        <v>87529880</v>
      </c>
      <c r="F11" s="59">
        <v>6449707</v>
      </c>
      <c r="G11" s="59">
        <v>6449707</v>
      </c>
      <c r="H11" s="59">
        <v>6449707</v>
      </c>
      <c r="I11" s="59">
        <v>19349121</v>
      </c>
      <c r="J11" s="59">
        <v>6449707</v>
      </c>
      <c r="K11" s="59">
        <v>6449707</v>
      </c>
      <c r="L11" s="59">
        <v>6449707</v>
      </c>
      <c r="M11" s="59">
        <v>19349121</v>
      </c>
      <c r="N11" s="59">
        <v>6449707</v>
      </c>
      <c r="O11" s="59">
        <v>6449707</v>
      </c>
      <c r="P11" s="59">
        <v>6449707</v>
      </c>
      <c r="Q11" s="59">
        <v>19349121</v>
      </c>
      <c r="R11" s="59">
        <v>6449707</v>
      </c>
      <c r="S11" s="59">
        <v>6449707</v>
      </c>
      <c r="T11" s="59">
        <v>16583107</v>
      </c>
      <c r="U11" s="59">
        <v>29482521</v>
      </c>
      <c r="V11" s="59">
        <v>87529884</v>
      </c>
      <c r="W11" s="59">
        <v>87529884</v>
      </c>
      <c r="X11" s="59">
        <v>0</v>
      </c>
      <c r="Y11" s="60">
        <v>0</v>
      </c>
      <c r="Z11" s="61">
        <v>87529880</v>
      </c>
    </row>
    <row r="12" spans="1:26" ht="13.5">
      <c r="A12" s="57" t="s">
        <v>37</v>
      </c>
      <c r="B12" s="18">
        <v>5613522</v>
      </c>
      <c r="C12" s="18">
        <v>0</v>
      </c>
      <c r="D12" s="58">
        <v>5926016</v>
      </c>
      <c r="E12" s="59">
        <v>5926016</v>
      </c>
      <c r="F12" s="59">
        <v>428574</v>
      </c>
      <c r="G12" s="59">
        <v>428574</v>
      </c>
      <c r="H12" s="59">
        <v>428574</v>
      </c>
      <c r="I12" s="59">
        <v>1285722</v>
      </c>
      <c r="J12" s="59">
        <v>428574</v>
      </c>
      <c r="K12" s="59">
        <v>428574</v>
      </c>
      <c r="L12" s="59">
        <v>428574</v>
      </c>
      <c r="M12" s="59">
        <v>1285722</v>
      </c>
      <c r="N12" s="59">
        <v>428574</v>
      </c>
      <c r="O12" s="59">
        <v>428574</v>
      </c>
      <c r="P12" s="59">
        <v>428574</v>
      </c>
      <c r="Q12" s="59">
        <v>1285722</v>
      </c>
      <c r="R12" s="59">
        <v>428574</v>
      </c>
      <c r="S12" s="59">
        <v>428574</v>
      </c>
      <c r="T12" s="59">
        <v>1211698</v>
      </c>
      <c r="U12" s="59">
        <v>2068846</v>
      </c>
      <c r="V12" s="59">
        <v>5926012</v>
      </c>
      <c r="W12" s="59">
        <v>5926012</v>
      </c>
      <c r="X12" s="59">
        <v>0</v>
      </c>
      <c r="Y12" s="60">
        <v>0</v>
      </c>
      <c r="Z12" s="61">
        <v>5926016</v>
      </c>
    </row>
    <row r="13" spans="1:26" ht="13.5">
      <c r="A13" s="57" t="s">
        <v>99</v>
      </c>
      <c r="B13" s="18">
        <v>38259177</v>
      </c>
      <c r="C13" s="18">
        <v>0</v>
      </c>
      <c r="D13" s="58">
        <v>1500000</v>
      </c>
      <c r="E13" s="59">
        <v>1500000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1500000</v>
      </c>
      <c r="X13" s="59">
        <v>-1500000</v>
      </c>
      <c r="Y13" s="60">
        <v>-100</v>
      </c>
      <c r="Z13" s="61">
        <v>1500000</v>
      </c>
    </row>
    <row r="14" spans="1:26" ht="13.5">
      <c r="A14" s="57" t="s">
        <v>38</v>
      </c>
      <c r="B14" s="18">
        <v>21271001</v>
      </c>
      <c r="C14" s="18">
        <v>0</v>
      </c>
      <c r="D14" s="58">
        <v>3211126</v>
      </c>
      <c r="E14" s="59">
        <v>3211126</v>
      </c>
      <c r="F14" s="59">
        <v>95000</v>
      </c>
      <c r="G14" s="59">
        <v>95000</v>
      </c>
      <c r="H14" s="59">
        <v>95000</v>
      </c>
      <c r="I14" s="59">
        <v>285000</v>
      </c>
      <c r="J14" s="59">
        <v>95000</v>
      </c>
      <c r="K14" s="59">
        <v>95000</v>
      </c>
      <c r="L14" s="59">
        <v>95000</v>
      </c>
      <c r="M14" s="59">
        <v>285000</v>
      </c>
      <c r="N14" s="59">
        <v>95000</v>
      </c>
      <c r="O14" s="59">
        <v>95000</v>
      </c>
      <c r="P14" s="59">
        <v>95000</v>
      </c>
      <c r="Q14" s="59">
        <v>285000</v>
      </c>
      <c r="R14" s="59">
        <v>95000</v>
      </c>
      <c r="S14" s="59">
        <v>95000</v>
      </c>
      <c r="T14" s="59">
        <v>2166126</v>
      </c>
      <c r="U14" s="59">
        <v>2356126</v>
      </c>
      <c r="V14" s="59">
        <v>3211126</v>
      </c>
      <c r="W14" s="59">
        <v>3211126</v>
      </c>
      <c r="X14" s="59">
        <v>0</v>
      </c>
      <c r="Y14" s="60">
        <v>0</v>
      </c>
      <c r="Z14" s="61">
        <v>3211126</v>
      </c>
    </row>
    <row r="15" spans="1:26" ht="13.5">
      <c r="A15" s="57" t="s">
        <v>39</v>
      </c>
      <c r="B15" s="18">
        <v>45946294</v>
      </c>
      <c r="C15" s="18">
        <v>0</v>
      </c>
      <c r="D15" s="58">
        <v>6000000</v>
      </c>
      <c r="E15" s="59">
        <v>6000000</v>
      </c>
      <c r="F15" s="59">
        <v>1800000</v>
      </c>
      <c r="G15" s="59">
        <v>0</v>
      </c>
      <c r="H15" s="59">
        <v>0</v>
      </c>
      <c r="I15" s="59">
        <v>1800000</v>
      </c>
      <c r="J15" s="59">
        <v>0</v>
      </c>
      <c r="K15" s="59">
        <v>1000000</v>
      </c>
      <c r="L15" s="59">
        <v>0</v>
      </c>
      <c r="M15" s="59">
        <v>1000000</v>
      </c>
      <c r="N15" s="59">
        <v>0</v>
      </c>
      <c r="O15" s="59">
        <v>0</v>
      </c>
      <c r="P15" s="59">
        <v>1200000</v>
      </c>
      <c r="Q15" s="59">
        <v>1200000</v>
      </c>
      <c r="R15" s="59">
        <v>0</v>
      </c>
      <c r="S15" s="59">
        <v>0</v>
      </c>
      <c r="T15" s="59">
        <v>2000000</v>
      </c>
      <c r="U15" s="59">
        <v>2000000</v>
      </c>
      <c r="V15" s="59">
        <v>6000000</v>
      </c>
      <c r="W15" s="59">
        <v>6000000</v>
      </c>
      <c r="X15" s="59">
        <v>0</v>
      </c>
      <c r="Y15" s="60">
        <v>0</v>
      </c>
      <c r="Z15" s="61">
        <v>6000000</v>
      </c>
    </row>
    <row r="16" spans="1:26" ht="13.5">
      <c r="A16" s="68" t="s">
        <v>40</v>
      </c>
      <c r="B16" s="18">
        <v>9595124</v>
      </c>
      <c r="C16" s="18">
        <v>0</v>
      </c>
      <c r="D16" s="58">
        <v>5252545</v>
      </c>
      <c r="E16" s="59">
        <v>5252545</v>
      </c>
      <c r="F16" s="59">
        <v>437712</v>
      </c>
      <c r="G16" s="59">
        <v>437712</v>
      </c>
      <c r="H16" s="59">
        <v>437712</v>
      </c>
      <c r="I16" s="59">
        <v>1313136</v>
      </c>
      <c r="J16" s="59">
        <v>437712</v>
      </c>
      <c r="K16" s="59">
        <v>437712</v>
      </c>
      <c r="L16" s="59">
        <v>437712</v>
      </c>
      <c r="M16" s="59">
        <v>1313136</v>
      </c>
      <c r="N16" s="59">
        <v>437712</v>
      </c>
      <c r="O16" s="59">
        <v>437712</v>
      </c>
      <c r="P16" s="59">
        <v>437712</v>
      </c>
      <c r="Q16" s="59">
        <v>1313136</v>
      </c>
      <c r="R16" s="59">
        <v>437712</v>
      </c>
      <c r="S16" s="59">
        <v>437712</v>
      </c>
      <c r="T16" s="59">
        <v>437712</v>
      </c>
      <c r="U16" s="59">
        <v>1313136</v>
      </c>
      <c r="V16" s="59">
        <v>5252544</v>
      </c>
      <c r="W16" s="59">
        <v>5252545</v>
      </c>
      <c r="X16" s="59">
        <v>-1</v>
      </c>
      <c r="Y16" s="60">
        <v>0</v>
      </c>
      <c r="Z16" s="61">
        <v>5252545</v>
      </c>
    </row>
    <row r="17" spans="1:26" ht="13.5">
      <c r="A17" s="57" t="s">
        <v>41</v>
      </c>
      <c r="B17" s="18">
        <v>70103722</v>
      </c>
      <c r="C17" s="18">
        <v>0</v>
      </c>
      <c r="D17" s="58">
        <v>76839664</v>
      </c>
      <c r="E17" s="59">
        <v>76839664</v>
      </c>
      <c r="F17" s="59">
        <v>9898888</v>
      </c>
      <c r="G17" s="59">
        <v>1504950</v>
      </c>
      <c r="H17" s="59">
        <v>2049392</v>
      </c>
      <c r="I17" s="59">
        <v>13453230</v>
      </c>
      <c r="J17" s="59">
        <v>1069594</v>
      </c>
      <c r="K17" s="59">
        <v>4343222</v>
      </c>
      <c r="L17" s="59">
        <v>3645363</v>
      </c>
      <c r="M17" s="59">
        <v>9058179</v>
      </c>
      <c r="N17" s="59">
        <v>6747684</v>
      </c>
      <c r="O17" s="59">
        <v>6747684</v>
      </c>
      <c r="P17" s="59">
        <v>21079695</v>
      </c>
      <c r="Q17" s="59">
        <v>34575063</v>
      </c>
      <c r="R17" s="59">
        <v>5765555</v>
      </c>
      <c r="S17" s="59">
        <v>1787766</v>
      </c>
      <c r="T17" s="59">
        <v>22527574</v>
      </c>
      <c r="U17" s="59">
        <v>30080895</v>
      </c>
      <c r="V17" s="59">
        <v>87167367</v>
      </c>
      <c r="W17" s="59">
        <v>76839664</v>
      </c>
      <c r="X17" s="59">
        <v>10327703</v>
      </c>
      <c r="Y17" s="60">
        <v>13.44</v>
      </c>
      <c r="Z17" s="61">
        <v>76839664</v>
      </c>
    </row>
    <row r="18" spans="1:26" ht="13.5">
      <c r="A18" s="69" t="s">
        <v>42</v>
      </c>
      <c r="B18" s="70">
        <f>SUM(B11:B17)</f>
        <v>267891073</v>
      </c>
      <c r="C18" s="70">
        <f>SUM(C11:C17)</f>
        <v>0</v>
      </c>
      <c r="D18" s="71">
        <f aca="true" t="shared" si="1" ref="D18:Z18">SUM(D11:D17)</f>
        <v>186259230</v>
      </c>
      <c r="E18" s="72">
        <f t="shared" si="1"/>
        <v>186259231</v>
      </c>
      <c r="F18" s="72">
        <f t="shared" si="1"/>
        <v>19109881</v>
      </c>
      <c r="G18" s="72">
        <f t="shared" si="1"/>
        <v>8915943</v>
      </c>
      <c r="H18" s="72">
        <f t="shared" si="1"/>
        <v>9460385</v>
      </c>
      <c r="I18" s="72">
        <f t="shared" si="1"/>
        <v>37486209</v>
      </c>
      <c r="J18" s="72">
        <f t="shared" si="1"/>
        <v>8480587</v>
      </c>
      <c r="K18" s="72">
        <f t="shared" si="1"/>
        <v>12754215</v>
      </c>
      <c r="L18" s="72">
        <f t="shared" si="1"/>
        <v>11056356</v>
      </c>
      <c r="M18" s="72">
        <f t="shared" si="1"/>
        <v>32291158</v>
      </c>
      <c r="N18" s="72">
        <f t="shared" si="1"/>
        <v>14158677</v>
      </c>
      <c r="O18" s="72">
        <f t="shared" si="1"/>
        <v>14158677</v>
      </c>
      <c r="P18" s="72">
        <f t="shared" si="1"/>
        <v>29690688</v>
      </c>
      <c r="Q18" s="72">
        <f t="shared" si="1"/>
        <v>58008042</v>
      </c>
      <c r="R18" s="72">
        <f t="shared" si="1"/>
        <v>13176548</v>
      </c>
      <c r="S18" s="72">
        <f t="shared" si="1"/>
        <v>9198759</v>
      </c>
      <c r="T18" s="72">
        <f t="shared" si="1"/>
        <v>44926217</v>
      </c>
      <c r="U18" s="72">
        <f t="shared" si="1"/>
        <v>67301524</v>
      </c>
      <c r="V18" s="72">
        <f t="shared" si="1"/>
        <v>195086933</v>
      </c>
      <c r="W18" s="72">
        <f t="shared" si="1"/>
        <v>186259231</v>
      </c>
      <c r="X18" s="72">
        <f t="shared" si="1"/>
        <v>8827702</v>
      </c>
      <c r="Y18" s="66">
        <f>+IF(W18&lt;&gt;0,(X18/W18)*100,0)</f>
        <v>4.739470872184585</v>
      </c>
      <c r="Z18" s="73">
        <f t="shared" si="1"/>
        <v>186259231</v>
      </c>
    </row>
    <row r="19" spans="1:26" ht="13.5">
      <c r="A19" s="69" t="s">
        <v>43</v>
      </c>
      <c r="B19" s="74">
        <f>+B10-B18</f>
        <v>-62716306</v>
      </c>
      <c r="C19" s="74">
        <f>+C10-C18</f>
        <v>0</v>
      </c>
      <c r="D19" s="75">
        <f aca="true" t="shared" si="2" ref="D19:Z19">+D10-D18</f>
        <v>9533766</v>
      </c>
      <c r="E19" s="76">
        <f t="shared" si="2"/>
        <v>9533765</v>
      </c>
      <c r="F19" s="76">
        <f t="shared" si="2"/>
        <v>20202960</v>
      </c>
      <c r="G19" s="76">
        <f t="shared" si="2"/>
        <v>-496866</v>
      </c>
      <c r="H19" s="76">
        <f t="shared" si="2"/>
        <v>-2232239</v>
      </c>
      <c r="I19" s="76">
        <f t="shared" si="2"/>
        <v>17473855</v>
      </c>
      <c r="J19" s="76">
        <f t="shared" si="2"/>
        <v>-2321187</v>
      </c>
      <c r="K19" s="76">
        <f t="shared" si="2"/>
        <v>16480620</v>
      </c>
      <c r="L19" s="76">
        <f t="shared" si="2"/>
        <v>-5054164</v>
      </c>
      <c r="M19" s="76">
        <f t="shared" si="2"/>
        <v>9105269</v>
      </c>
      <c r="N19" s="76">
        <f t="shared" si="2"/>
        <v>-8584941</v>
      </c>
      <c r="O19" s="76">
        <f t="shared" si="2"/>
        <v>-8715164</v>
      </c>
      <c r="P19" s="76">
        <f t="shared" si="2"/>
        <v>-1920410</v>
      </c>
      <c r="Q19" s="76">
        <f t="shared" si="2"/>
        <v>-19220515</v>
      </c>
      <c r="R19" s="76">
        <f t="shared" si="2"/>
        <v>-7106554</v>
      </c>
      <c r="S19" s="76">
        <f t="shared" si="2"/>
        <v>-3933823</v>
      </c>
      <c r="T19" s="76">
        <f t="shared" si="2"/>
        <v>-25795019</v>
      </c>
      <c r="U19" s="76">
        <f t="shared" si="2"/>
        <v>-36835396</v>
      </c>
      <c r="V19" s="76">
        <f t="shared" si="2"/>
        <v>-29476787</v>
      </c>
      <c r="W19" s="76">
        <f>IF(E10=E18,0,W10-W18)</f>
        <v>9533765</v>
      </c>
      <c r="X19" s="76">
        <f t="shared" si="2"/>
        <v>-39010552</v>
      </c>
      <c r="Y19" s="77">
        <f>+IF(W19&lt;&gt;0,(X19/W19)*100,0)</f>
        <v>-409.18306671079057</v>
      </c>
      <c r="Z19" s="78">
        <f t="shared" si="2"/>
        <v>9533765</v>
      </c>
    </row>
    <row r="20" spans="1:26" ht="13.5">
      <c r="A20" s="57" t="s">
        <v>44</v>
      </c>
      <c r="B20" s="18">
        <v>12635910</v>
      </c>
      <c r="C20" s="18">
        <v>0</v>
      </c>
      <c r="D20" s="58">
        <v>32422000</v>
      </c>
      <c r="E20" s="59">
        <v>32422000</v>
      </c>
      <c r="F20" s="59">
        <v>0</v>
      </c>
      <c r="G20" s="59">
        <v>10231312</v>
      </c>
      <c r="H20" s="59">
        <v>333333</v>
      </c>
      <c r="I20" s="59">
        <v>10564645</v>
      </c>
      <c r="J20" s="59">
        <v>0</v>
      </c>
      <c r="K20" s="59">
        <v>8201991</v>
      </c>
      <c r="L20" s="59">
        <v>333333</v>
      </c>
      <c r="M20" s="59">
        <v>8535324</v>
      </c>
      <c r="N20" s="59">
        <v>333333</v>
      </c>
      <c r="O20" s="59">
        <v>333333</v>
      </c>
      <c r="P20" s="59">
        <v>0</v>
      </c>
      <c r="Q20" s="59">
        <v>666666</v>
      </c>
      <c r="R20" s="59">
        <v>0</v>
      </c>
      <c r="S20" s="59">
        <v>0</v>
      </c>
      <c r="T20" s="59">
        <v>0</v>
      </c>
      <c r="U20" s="59">
        <v>0</v>
      </c>
      <c r="V20" s="59">
        <v>19766635</v>
      </c>
      <c r="W20" s="59">
        <v>32422000</v>
      </c>
      <c r="X20" s="59">
        <v>-12655365</v>
      </c>
      <c r="Y20" s="60">
        <v>-39.03</v>
      </c>
      <c r="Z20" s="61">
        <v>32422000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-50080396</v>
      </c>
      <c r="C22" s="85">
        <f>SUM(C19:C21)</f>
        <v>0</v>
      </c>
      <c r="D22" s="86">
        <f aca="true" t="shared" si="3" ref="D22:Z22">SUM(D19:D21)</f>
        <v>41955766</v>
      </c>
      <c r="E22" s="87">
        <f t="shared" si="3"/>
        <v>41955765</v>
      </c>
      <c r="F22" s="87">
        <f t="shared" si="3"/>
        <v>20202960</v>
      </c>
      <c r="G22" s="87">
        <f t="shared" si="3"/>
        <v>9734446</v>
      </c>
      <c r="H22" s="87">
        <f t="shared" si="3"/>
        <v>-1898906</v>
      </c>
      <c r="I22" s="87">
        <f t="shared" si="3"/>
        <v>28038500</v>
      </c>
      <c r="J22" s="87">
        <f t="shared" si="3"/>
        <v>-2321187</v>
      </c>
      <c r="K22" s="87">
        <f t="shared" si="3"/>
        <v>24682611</v>
      </c>
      <c r="L22" s="87">
        <f t="shared" si="3"/>
        <v>-4720831</v>
      </c>
      <c r="M22" s="87">
        <f t="shared" si="3"/>
        <v>17640593</v>
      </c>
      <c r="N22" s="87">
        <f t="shared" si="3"/>
        <v>-8251608</v>
      </c>
      <c r="O22" s="87">
        <f t="shared" si="3"/>
        <v>-8381831</v>
      </c>
      <c r="P22" s="87">
        <f t="shared" si="3"/>
        <v>-1920410</v>
      </c>
      <c r="Q22" s="87">
        <f t="shared" si="3"/>
        <v>-18553849</v>
      </c>
      <c r="R22" s="87">
        <f t="shared" si="3"/>
        <v>-7106554</v>
      </c>
      <c r="S22" s="87">
        <f t="shared" si="3"/>
        <v>-3933823</v>
      </c>
      <c r="T22" s="87">
        <f t="shared" si="3"/>
        <v>-25795019</v>
      </c>
      <c r="U22" s="87">
        <f t="shared" si="3"/>
        <v>-36835396</v>
      </c>
      <c r="V22" s="87">
        <f t="shared" si="3"/>
        <v>-9710152</v>
      </c>
      <c r="W22" s="87">
        <f t="shared" si="3"/>
        <v>41955765</v>
      </c>
      <c r="X22" s="87">
        <f t="shared" si="3"/>
        <v>-51665917</v>
      </c>
      <c r="Y22" s="88">
        <f>+IF(W22&lt;&gt;0,(X22/W22)*100,0)</f>
        <v>-123.14378488867979</v>
      </c>
      <c r="Z22" s="89">
        <f t="shared" si="3"/>
        <v>41955765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-50080396</v>
      </c>
      <c r="C24" s="74">
        <f>SUM(C22:C23)</f>
        <v>0</v>
      </c>
      <c r="D24" s="75">
        <f aca="true" t="shared" si="4" ref="D24:Z24">SUM(D22:D23)</f>
        <v>41955766</v>
      </c>
      <c r="E24" s="76">
        <f t="shared" si="4"/>
        <v>41955765</v>
      </c>
      <c r="F24" s="76">
        <f t="shared" si="4"/>
        <v>20202960</v>
      </c>
      <c r="G24" s="76">
        <f t="shared" si="4"/>
        <v>9734446</v>
      </c>
      <c r="H24" s="76">
        <f t="shared" si="4"/>
        <v>-1898906</v>
      </c>
      <c r="I24" s="76">
        <f t="shared" si="4"/>
        <v>28038500</v>
      </c>
      <c r="J24" s="76">
        <f t="shared" si="4"/>
        <v>-2321187</v>
      </c>
      <c r="K24" s="76">
        <f t="shared" si="4"/>
        <v>24682611</v>
      </c>
      <c r="L24" s="76">
        <f t="shared" si="4"/>
        <v>-4720831</v>
      </c>
      <c r="M24" s="76">
        <f t="shared" si="4"/>
        <v>17640593</v>
      </c>
      <c r="N24" s="76">
        <f t="shared" si="4"/>
        <v>-8251608</v>
      </c>
      <c r="O24" s="76">
        <f t="shared" si="4"/>
        <v>-8381831</v>
      </c>
      <c r="P24" s="76">
        <f t="shared" si="4"/>
        <v>-1920410</v>
      </c>
      <c r="Q24" s="76">
        <f t="shared" si="4"/>
        <v>-18553849</v>
      </c>
      <c r="R24" s="76">
        <f t="shared" si="4"/>
        <v>-7106554</v>
      </c>
      <c r="S24" s="76">
        <f t="shared" si="4"/>
        <v>-3933823</v>
      </c>
      <c r="T24" s="76">
        <f t="shared" si="4"/>
        <v>-25795019</v>
      </c>
      <c r="U24" s="76">
        <f t="shared" si="4"/>
        <v>-36835396</v>
      </c>
      <c r="V24" s="76">
        <f t="shared" si="4"/>
        <v>-9710152</v>
      </c>
      <c r="W24" s="76">
        <f t="shared" si="4"/>
        <v>41955765</v>
      </c>
      <c r="X24" s="76">
        <f t="shared" si="4"/>
        <v>-51665917</v>
      </c>
      <c r="Y24" s="77">
        <f>+IF(W24&lt;&gt;0,(X24/W24)*100,0)</f>
        <v>-123.14378488867979</v>
      </c>
      <c r="Z24" s="78">
        <f t="shared" si="4"/>
        <v>41955765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9031915</v>
      </c>
      <c r="C27" s="21">
        <v>0</v>
      </c>
      <c r="D27" s="98">
        <v>41931635</v>
      </c>
      <c r="E27" s="99">
        <v>41931635</v>
      </c>
      <c r="F27" s="99">
        <v>5777959</v>
      </c>
      <c r="G27" s="99">
        <v>0</v>
      </c>
      <c r="H27" s="99">
        <v>0</v>
      </c>
      <c r="I27" s="99">
        <v>5777959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2406463</v>
      </c>
      <c r="Q27" s="99">
        <v>2406463</v>
      </c>
      <c r="R27" s="99">
        <v>0</v>
      </c>
      <c r="S27" s="99">
        <v>0</v>
      </c>
      <c r="T27" s="99">
        <v>0</v>
      </c>
      <c r="U27" s="99">
        <v>0</v>
      </c>
      <c r="V27" s="99">
        <v>8184422</v>
      </c>
      <c r="W27" s="99">
        <v>41931635</v>
      </c>
      <c r="X27" s="99">
        <v>-33747213</v>
      </c>
      <c r="Y27" s="100">
        <v>-80.48</v>
      </c>
      <c r="Z27" s="101">
        <v>41931635</v>
      </c>
    </row>
    <row r="28" spans="1:26" ht="13.5">
      <c r="A28" s="102" t="s">
        <v>44</v>
      </c>
      <c r="B28" s="18">
        <v>8051791</v>
      </c>
      <c r="C28" s="18">
        <v>0</v>
      </c>
      <c r="D28" s="58">
        <v>31941635</v>
      </c>
      <c r="E28" s="59">
        <v>31941635</v>
      </c>
      <c r="F28" s="59">
        <v>5777959</v>
      </c>
      <c r="G28" s="59">
        <v>0</v>
      </c>
      <c r="H28" s="59">
        <v>0</v>
      </c>
      <c r="I28" s="59">
        <v>5777959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1500000</v>
      </c>
      <c r="Q28" s="59">
        <v>1500000</v>
      </c>
      <c r="R28" s="59">
        <v>0</v>
      </c>
      <c r="S28" s="59">
        <v>0</v>
      </c>
      <c r="T28" s="59">
        <v>0</v>
      </c>
      <c r="U28" s="59">
        <v>0</v>
      </c>
      <c r="V28" s="59">
        <v>7277959</v>
      </c>
      <c r="W28" s="59">
        <v>31941635</v>
      </c>
      <c r="X28" s="59">
        <v>-24663676</v>
      </c>
      <c r="Y28" s="60">
        <v>-77.21</v>
      </c>
      <c r="Z28" s="61">
        <v>31941635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980124</v>
      </c>
      <c r="C31" s="18">
        <v>0</v>
      </c>
      <c r="D31" s="58">
        <v>9990000</v>
      </c>
      <c r="E31" s="59">
        <v>9990000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906463</v>
      </c>
      <c r="Q31" s="59">
        <v>906463</v>
      </c>
      <c r="R31" s="59">
        <v>0</v>
      </c>
      <c r="S31" s="59">
        <v>0</v>
      </c>
      <c r="T31" s="59">
        <v>0</v>
      </c>
      <c r="U31" s="59">
        <v>0</v>
      </c>
      <c r="V31" s="59">
        <v>906463</v>
      </c>
      <c r="W31" s="59">
        <v>9990000</v>
      </c>
      <c r="X31" s="59">
        <v>-9083537</v>
      </c>
      <c r="Y31" s="60">
        <v>-90.93</v>
      </c>
      <c r="Z31" s="61">
        <v>9990000</v>
      </c>
    </row>
    <row r="32" spans="1:26" ht="13.5">
      <c r="A32" s="69" t="s">
        <v>50</v>
      </c>
      <c r="B32" s="21">
        <f>SUM(B28:B31)</f>
        <v>9031915</v>
      </c>
      <c r="C32" s="21">
        <f>SUM(C28:C31)</f>
        <v>0</v>
      </c>
      <c r="D32" s="98">
        <f aca="true" t="shared" si="5" ref="D32:Z32">SUM(D28:D31)</f>
        <v>41931635</v>
      </c>
      <c r="E32" s="99">
        <f t="shared" si="5"/>
        <v>41931635</v>
      </c>
      <c r="F32" s="99">
        <f t="shared" si="5"/>
        <v>5777959</v>
      </c>
      <c r="G32" s="99">
        <f t="shared" si="5"/>
        <v>0</v>
      </c>
      <c r="H32" s="99">
        <f t="shared" si="5"/>
        <v>0</v>
      </c>
      <c r="I32" s="99">
        <f t="shared" si="5"/>
        <v>5777959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2406463</v>
      </c>
      <c r="Q32" s="99">
        <f t="shared" si="5"/>
        <v>2406463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8184422</v>
      </c>
      <c r="W32" s="99">
        <f t="shared" si="5"/>
        <v>41931635</v>
      </c>
      <c r="X32" s="99">
        <f t="shared" si="5"/>
        <v>-33747213</v>
      </c>
      <c r="Y32" s="100">
        <f>+IF(W32&lt;&gt;0,(X32/W32)*100,0)</f>
        <v>-80.48150996258553</v>
      </c>
      <c r="Z32" s="101">
        <f t="shared" si="5"/>
        <v>41931635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144434319</v>
      </c>
      <c r="C35" s="18">
        <v>0</v>
      </c>
      <c r="D35" s="58">
        <v>76348630</v>
      </c>
      <c r="E35" s="59">
        <v>74315630</v>
      </c>
      <c r="F35" s="59">
        <v>7415431</v>
      </c>
      <c r="G35" s="59">
        <v>6788572</v>
      </c>
      <c r="H35" s="59">
        <v>-798464</v>
      </c>
      <c r="I35" s="59">
        <v>-798464</v>
      </c>
      <c r="J35" s="59">
        <v>0</v>
      </c>
      <c r="K35" s="59">
        <v>-620223</v>
      </c>
      <c r="L35" s="59">
        <v>10670589</v>
      </c>
      <c r="M35" s="59">
        <v>10670589</v>
      </c>
      <c r="N35" s="59">
        <v>0</v>
      </c>
      <c r="O35" s="59">
        <v>0</v>
      </c>
      <c r="P35" s="59">
        <v>11438686</v>
      </c>
      <c r="Q35" s="59">
        <v>11438686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74315630</v>
      </c>
      <c r="X35" s="59">
        <v>-74315630</v>
      </c>
      <c r="Y35" s="60">
        <v>-100</v>
      </c>
      <c r="Z35" s="61">
        <v>74315630</v>
      </c>
    </row>
    <row r="36" spans="1:26" ht="13.5">
      <c r="A36" s="57" t="s">
        <v>53</v>
      </c>
      <c r="B36" s="18">
        <v>106481426</v>
      </c>
      <c r="C36" s="18">
        <v>0</v>
      </c>
      <c r="D36" s="58">
        <v>1099118824</v>
      </c>
      <c r="E36" s="59">
        <v>1099118824</v>
      </c>
      <c r="F36" s="59">
        <v>1467673</v>
      </c>
      <c r="G36" s="59">
        <v>37514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-50000</v>
      </c>
      <c r="Q36" s="59">
        <v>-50000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1099118824</v>
      </c>
      <c r="X36" s="59">
        <v>-1099118824</v>
      </c>
      <c r="Y36" s="60">
        <v>-100</v>
      </c>
      <c r="Z36" s="61">
        <v>1099118824</v>
      </c>
    </row>
    <row r="37" spans="1:26" ht="13.5">
      <c r="A37" s="57" t="s">
        <v>54</v>
      </c>
      <c r="B37" s="18">
        <v>376464599</v>
      </c>
      <c r="C37" s="18">
        <v>0</v>
      </c>
      <c r="D37" s="58">
        <v>60347381</v>
      </c>
      <c r="E37" s="59">
        <v>60347381</v>
      </c>
      <c r="F37" s="59">
        <v>22572422</v>
      </c>
      <c r="G37" s="59">
        <v>-7155716</v>
      </c>
      <c r="H37" s="59">
        <v>-8369919</v>
      </c>
      <c r="I37" s="59">
        <v>-8369919</v>
      </c>
      <c r="J37" s="59">
        <v>0</v>
      </c>
      <c r="K37" s="59">
        <v>-1698902</v>
      </c>
      <c r="L37" s="59">
        <v>-8690065</v>
      </c>
      <c r="M37" s="59">
        <v>-8690065</v>
      </c>
      <c r="N37" s="59">
        <v>0</v>
      </c>
      <c r="O37" s="59">
        <v>0</v>
      </c>
      <c r="P37" s="59">
        <v>-10712082</v>
      </c>
      <c r="Q37" s="59">
        <v>-10712082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60347381</v>
      </c>
      <c r="X37" s="59">
        <v>-60347381</v>
      </c>
      <c r="Y37" s="60">
        <v>-100</v>
      </c>
      <c r="Z37" s="61">
        <v>60347381</v>
      </c>
    </row>
    <row r="38" spans="1:26" ht="13.5">
      <c r="A38" s="57" t="s">
        <v>55</v>
      </c>
      <c r="B38" s="18">
        <v>24896943</v>
      </c>
      <c r="C38" s="18">
        <v>0</v>
      </c>
      <c r="D38" s="58">
        <v>16192432</v>
      </c>
      <c r="E38" s="59">
        <v>16192432</v>
      </c>
      <c r="F38" s="59">
        <v>125622</v>
      </c>
      <c r="G38" s="59">
        <v>139178</v>
      </c>
      <c r="H38" s="59">
        <v>47360</v>
      </c>
      <c r="I38" s="59">
        <v>47360</v>
      </c>
      <c r="J38" s="59">
        <v>0</v>
      </c>
      <c r="K38" s="59">
        <v>0</v>
      </c>
      <c r="L38" s="59">
        <v>102976</v>
      </c>
      <c r="M38" s="59">
        <v>102976</v>
      </c>
      <c r="N38" s="59">
        <v>0</v>
      </c>
      <c r="O38" s="59">
        <v>0</v>
      </c>
      <c r="P38" s="59">
        <v>152986</v>
      </c>
      <c r="Q38" s="59">
        <v>152986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16192432</v>
      </c>
      <c r="X38" s="59">
        <v>-16192432</v>
      </c>
      <c r="Y38" s="60">
        <v>-100</v>
      </c>
      <c r="Z38" s="61">
        <v>16192432</v>
      </c>
    </row>
    <row r="39" spans="1:26" ht="13.5">
      <c r="A39" s="57" t="s">
        <v>56</v>
      </c>
      <c r="B39" s="18">
        <v>-150445797</v>
      </c>
      <c r="C39" s="18">
        <v>0</v>
      </c>
      <c r="D39" s="58">
        <v>1098927641</v>
      </c>
      <c r="E39" s="59">
        <v>1096894641</v>
      </c>
      <c r="F39" s="59">
        <v>-13814940</v>
      </c>
      <c r="G39" s="59">
        <v>13842624</v>
      </c>
      <c r="H39" s="59">
        <v>7524095</v>
      </c>
      <c r="I39" s="59">
        <v>7524095</v>
      </c>
      <c r="J39" s="59">
        <v>0</v>
      </c>
      <c r="K39" s="59">
        <v>1078679</v>
      </c>
      <c r="L39" s="59">
        <v>19257678</v>
      </c>
      <c r="M39" s="59">
        <v>19257678</v>
      </c>
      <c r="N39" s="59">
        <v>0</v>
      </c>
      <c r="O39" s="59">
        <v>0</v>
      </c>
      <c r="P39" s="59">
        <v>21947782</v>
      </c>
      <c r="Q39" s="59">
        <v>21947782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1096894641</v>
      </c>
      <c r="X39" s="59">
        <v>-1096894641</v>
      </c>
      <c r="Y39" s="60">
        <v>-100</v>
      </c>
      <c r="Z39" s="61">
        <v>1096894641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188197</v>
      </c>
      <c r="C42" s="18">
        <v>0</v>
      </c>
      <c r="D42" s="58">
        <v>12375662</v>
      </c>
      <c r="E42" s="59">
        <v>41833305</v>
      </c>
      <c r="F42" s="59">
        <v>-32182798</v>
      </c>
      <c r="G42" s="59">
        <v>-7996673</v>
      </c>
      <c r="H42" s="59">
        <v>-7633788</v>
      </c>
      <c r="I42" s="59">
        <v>-47813259</v>
      </c>
      <c r="J42" s="59">
        <v>-4993928</v>
      </c>
      <c r="K42" s="59">
        <v>-5810355</v>
      </c>
      <c r="L42" s="59">
        <v>-14333801</v>
      </c>
      <c r="M42" s="59">
        <v>-25138084</v>
      </c>
      <c r="N42" s="59">
        <v>-5736440</v>
      </c>
      <c r="O42" s="59">
        <v>4335763</v>
      </c>
      <c r="P42" s="59">
        <v>-21880919</v>
      </c>
      <c r="Q42" s="59">
        <v>-23281596</v>
      </c>
      <c r="R42" s="59">
        <v>-1117096</v>
      </c>
      <c r="S42" s="59">
        <v>-1956328</v>
      </c>
      <c r="T42" s="59">
        <v>-3275251</v>
      </c>
      <c r="U42" s="59">
        <v>-6348675</v>
      </c>
      <c r="V42" s="59">
        <v>-102581614</v>
      </c>
      <c r="W42" s="59">
        <v>41833305</v>
      </c>
      <c r="X42" s="59">
        <v>-144414919</v>
      </c>
      <c r="Y42" s="60">
        <v>-345.22</v>
      </c>
      <c r="Z42" s="61">
        <v>41833305</v>
      </c>
    </row>
    <row r="43" spans="1:26" ht="13.5">
      <c r="A43" s="57" t="s">
        <v>59</v>
      </c>
      <c r="B43" s="18">
        <v>-87182</v>
      </c>
      <c r="C43" s="18">
        <v>0</v>
      </c>
      <c r="D43" s="58">
        <v>-41931635</v>
      </c>
      <c r="E43" s="59">
        <v>-41931635</v>
      </c>
      <c r="F43" s="59">
        <v>32556100</v>
      </c>
      <c r="G43" s="59">
        <v>7728900</v>
      </c>
      <c r="H43" s="59">
        <v>7619400</v>
      </c>
      <c r="I43" s="59">
        <v>47904400</v>
      </c>
      <c r="J43" s="59">
        <v>5038500</v>
      </c>
      <c r="K43" s="59">
        <v>1698000</v>
      </c>
      <c r="L43" s="59">
        <v>18411480</v>
      </c>
      <c r="M43" s="59">
        <v>25147980</v>
      </c>
      <c r="N43" s="59">
        <v>991000</v>
      </c>
      <c r="O43" s="59">
        <v>16727</v>
      </c>
      <c r="P43" s="59">
        <v>22474200</v>
      </c>
      <c r="Q43" s="59">
        <v>23481927</v>
      </c>
      <c r="R43" s="59">
        <v>1297000</v>
      </c>
      <c r="S43" s="59">
        <v>4856000</v>
      </c>
      <c r="T43" s="59">
        <v>0</v>
      </c>
      <c r="U43" s="59">
        <v>6153000</v>
      </c>
      <c r="V43" s="59">
        <v>102687307</v>
      </c>
      <c r="W43" s="59">
        <v>-41931635</v>
      </c>
      <c r="X43" s="59">
        <v>144618942</v>
      </c>
      <c r="Y43" s="60">
        <v>-344.89</v>
      </c>
      <c r="Z43" s="61">
        <v>-41931635</v>
      </c>
    </row>
    <row r="44" spans="1:26" ht="13.5">
      <c r="A44" s="57" t="s">
        <v>60</v>
      </c>
      <c r="B44" s="18">
        <v>-529097</v>
      </c>
      <c r="C44" s="18">
        <v>0</v>
      </c>
      <c r="D44" s="58">
        <v>0</v>
      </c>
      <c r="E44" s="59">
        <v>300000</v>
      </c>
      <c r="F44" s="59">
        <v>-50000</v>
      </c>
      <c r="G44" s="59">
        <v>-50000</v>
      </c>
      <c r="H44" s="59">
        <v>-50000</v>
      </c>
      <c r="I44" s="59">
        <v>-150000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-150000</v>
      </c>
      <c r="W44" s="59">
        <v>300000</v>
      </c>
      <c r="X44" s="59">
        <v>-450000</v>
      </c>
      <c r="Y44" s="60">
        <v>-150</v>
      </c>
      <c r="Z44" s="61">
        <v>300000</v>
      </c>
    </row>
    <row r="45" spans="1:26" ht="13.5">
      <c r="A45" s="69" t="s">
        <v>61</v>
      </c>
      <c r="B45" s="21">
        <v>191846</v>
      </c>
      <c r="C45" s="21">
        <v>0</v>
      </c>
      <c r="D45" s="98">
        <v>-29555973</v>
      </c>
      <c r="E45" s="99">
        <v>201670</v>
      </c>
      <c r="F45" s="99">
        <v>412379</v>
      </c>
      <c r="G45" s="99">
        <v>94606</v>
      </c>
      <c r="H45" s="99">
        <v>30218</v>
      </c>
      <c r="I45" s="99">
        <v>30218</v>
      </c>
      <c r="J45" s="99">
        <v>74790</v>
      </c>
      <c r="K45" s="99">
        <v>-4037565</v>
      </c>
      <c r="L45" s="99">
        <v>40114</v>
      </c>
      <c r="M45" s="99">
        <v>40114</v>
      </c>
      <c r="N45" s="99">
        <v>-4705326</v>
      </c>
      <c r="O45" s="99">
        <v>-352836</v>
      </c>
      <c r="P45" s="99">
        <v>240445</v>
      </c>
      <c r="Q45" s="99">
        <v>-4705326</v>
      </c>
      <c r="R45" s="99">
        <v>420349</v>
      </c>
      <c r="S45" s="99">
        <v>3320021</v>
      </c>
      <c r="T45" s="99">
        <v>44770</v>
      </c>
      <c r="U45" s="99">
        <v>44770</v>
      </c>
      <c r="V45" s="99">
        <v>44770</v>
      </c>
      <c r="W45" s="99">
        <v>201670</v>
      </c>
      <c r="X45" s="99">
        <v>-156900</v>
      </c>
      <c r="Y45" s="100">
        <v>-77.8</v>
      </c>
      <c r="Z45" s="101">
        <v>201670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11246871</v>
      </c>
      <c r="C49" s="51">
        <v>0</v>
      </c>
      <c r="D49" s="128">
        <v>11047176</v>
      </c>
      <c r="E49" s="53">
        <v>9720434</v>
      </c>
      <c r="F49" s="53">
        <v>0</v>
      </c>
      <c r="G49" s="53">
        <v>0</v>
      </c>
      <c r="H49" s="53">
        <v>0</v>
      </c>
      <c r="I49" s="53">
        <v>322301030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354315511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7341922</v>
      </c>
      <c r="C51" s="51">
        <v>0</v>
      </c>
      <c r="D51" s="128">
        <v>13750217</v>
      </c>
      <c r="E51" s="53">
        <v>12290830</v>
      </c>
      <c r="F51" s="53">
        <v>0</v>
      </c>
      <c r="G51" s="53">
        <v>0</v>
      </c>
      <c r="H51" s="53">
        <v>0</v>
      </c>
      <c r="I51" s="53">
        <v>350490496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383873465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72.30129396500595</v>
      </c>
      <c r="E58" s="7">
        <f t="shared" si="6"/>
        <v>100</v>
      </c>
      <c r="F58" s="7">
        <f t="shared" si="6"/>
        <v>39.84250259551117</v>
      </c>
      <c r="G58" s="7">
        <f t="shared" si="6"/>
        <v>59.37464156509178</v>
      </c>
      <c r="H58" s="7">
        <f t="shared" si="6"/>
        <v>0</v>
      </c>
      <c r="I58" s="7">
        <f t="shared" si="6"/>
        <v>32.35220359178245</v>
      </c>
      <c r="J58" s="7">
        <f t="shared" si="6"/>
        <v>43.3094051333971</v>
      </c>
      <c r="K58" s="7">
        <f t="shared" si="6"/>
        <v>37.961633867627384</v>
      </c>
      <c r="L58" s="7">
        <f t="shared" si="6"/>
        <v>0</v>
      </c>
      <c r="M58" s="7">
        <f t="shared" si="6"/>
        <v>26.74196677200338</v>
      </c>
      <c r="N58" s="7">
        <f t="shared" si="6"/>
        <v>31.410397785313286</v>
      </c>
      <c r="O58" s="7">
        <f t="shared" si="6"/>
        <v>47.17095675289441</v>
      </c>
      <c r="P58" s="7">
        <f t="shared" si="6"/>
        <v>0</v>
      </c>
      <c r="Q58" s="7">
        <f t="shared" si="6"/>
        <v>24.76680525358864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18.635714168113804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48.976186398626425</v>
      </c>
      <c r="G59" s="10">
        <f t="shared" si="7"/>
        <v>100.72821898249803</v>
      </c>
      <c r="H59" s="10">
        <f t="shared" si="7"/>
        <v>0</v>
      </c>
      <c r="I59" s="10">
        <f t="shared" si="7"/>
        <v>48.024924697363836</v>
      </c>
      <c r="J59" s="10">
        <f t="shared" si="7"/>
        <v>55.33277707501452</v>
      </c>
      <c r="K59" s="10">
        <f t="shared" si="7"/>
        <v>48.772564631461606</v>
      </c>
      <c r="L59" s="10">
        <f t="shared" si="7"/>
        <v>0</v>
      </c>
      <c r="M59" s="10">
        <f t="shared" si="7"/>
        <v>31.014017496912277</v>
      </c>
      <c r="N59" s="10">
        <f t="shared" si="7"/>
        <v>49.799599148773055</v>
      </c>
      <c r="O59" s="10">
        <f t="shared" si="7"/>
        <v>58.993231987763096</v>
      </c>
      <c r="P59" s="10">
        <f t="shared" si="7"/>
        <v>0</v>
      </c>
      <c r="Q59" s="10">
        <f t="shared" si="7"/>
        <v>35.8424443273081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27.565361693779682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45</v>
      </c>
      <c r="E60" s="13">
        <f t="shared" si="7"/>
        <v>100</v>
      </c>
      <c r="F60" s="13">
        <f t="shared" si="7"/>
        <v>69.65005201272899</v>
      </c>
      <c r="G60" s="13">
        <f t="shared" si="7"/>
        <v>65.93736457600949</v>
      </c>
      <c r="H60" s="13">
        <f t="shared" si="7"/>
        <v>0</v>
      </c>
      <c r="I60" s="13">
        <f t="shared" si="7"/>
        <v>45.19580552957949</v>
      </c>
      <c r="J60" s="13">
        <f t="shared" si="7"/>
        <v>71.61810657799876</v>
      </c>
      <c r="K60" s="13">
        <f t="shared" si="7"/>
        <v>48.70706966532363</v>
      </c>
      <c r="L60" s="13">
        <f t="shared" si="7"/>
        <v>0</v>
      </c>
      <c r="M60" s="13">
        <f t="shared" si="7"/>
        <v>40.10839208110746</v>
      </c>
      <c r="N60" s="13">
        <f t="shared" si="7"/>
        <v>28.385215493347427</v>
      </c>
      <c r="O60" s="13">
        <f t="shared" si="7"/>
        <v>59.086608879152955</v>
      </c>
      <c r="P60" s="13">
        <f t="shared" si="7"/>
        <v>0</v>
      </c>
      <c r="Q60" s="13">
        <f t="shared" si="7"/>
        <v>29.157274790833466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28.615357459082446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45</v>
      </c>
      <c r="E62" s="13">
        <f t="shared" si="7"/>
        <v>100</v>
      </c>
      <c r="F62" s="13">
        <f t="shared" si="7"/>
        <v>96.63242911880934</v>
      </c>
      <c r="G62" s="13">
        <f t="shared" si="7"/>
        <v>96.16706476426427</v>
      </c>
      <c r="H62" s="13">
        <f t="shared" si="7"/>
        <v>0</v>
      </c>
      <c r="I62" s="13">
        <f t="shared" si="7"/>
        <v>64.26649796102454</v>
      </c>
      <c r="J62" s="13">
        <f t="shared" si="7"/>
        <v>78.5539879219998</v>
      </c>
      <c r="K62" s="13">
        <f t="shared" si="7"/>
        <v>47.85633390787148</v>
      </c>
      <c r="L62" s="13">
        <f t="shared" si="7"/>
        <v>0</v>
      </c>
      <c r="M62" s="13">
        <f t="shared" si="7"/>
        <v>42.13677394329043</v>
      </c>
      <c r="N62" s="13">
        <f t="shared" si="7"/>
        <v>42.755681982168156</v>
      </c>
      <c r="O62" s="13">
        <f t="shared" si="7"/>
        <v>75.9322006504249</v>
      </c>
      <c r="P62" s="13">
        <f t="shared" si="7"/>
        <v>0</v>
      </c>
      <c r="Q62" s="13">
        <f t="shared" si="7"/>
        <v>39.56262754419768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36.49147486212816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45.000000843827124</v>
      </c>
      <c r="E63" s="13">
        <f t="shared" si="7"/>
        <v>100</v>
      </c>
      <c r="F63" s="13">
        <f t="shared" si="7"/>
        <v>45.757082530134035</v>
      </c>
      <c r="G63" s="13">
        <f t="shared" si="7"/>
        <v>43.910411713083455</v>
      </c>
      <c r="H63" s="13">
        <f t="shared" si="7"/>
        <v>0</v>
      </c>
      <c r="I63" s="13">
        <f t="shared" si="7"/>
        <v>29.889164747739166</v>
      </c>
      <c r="J63" s="13">
        <f t="shared" si="7"/>
        <v>62.485429902265956</v>
      </c>
      <c r="K63" s="13">
        <f t="shared" si="7"/>
        <v>44.909054087503094</v>
      </c>
      <c r="L63" s="13">
        <f t="shared" si="7"/>
        <v>0</v>
      </c>
      <c r="M63" s="13">
        <f t="shared" si="7"/>
        <v>35.79816132992302</v>
      </c>
      <c r="N63" s="13">
        <f t="shared" si="7"/>
        <v>15.798861394679008</v>
      </c>
      <c r="O63" s="13">
        <f t="shared" si="7"/>
        <v>44.748839267632256</v>
      </c>
      <c r="P63" s="13">
        <f t="shared" si="7"/>
        <v>0</v>
      </c>
      <c r="Q63" s="13">
        <f t="shared" si="7"/>
        <v>20.182566887437087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21.467449088160432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44.99999883782436</v>
      </c>
      <c r="E64" s="13">
        <f t="shared" si="7"/>
        <v>100</v>
      </c>
      <c r="F64" s="13">
        <f t="shared" si="7"/>
        <v>54.2679222984839</v>
      </c>
      <c r="G64" s="13">
        <f t="shared" si="7"/>
        <v>42.173650739866865</v>
      </c>
      <c r="H64" s="13">
        <f t="shared" si="7"/>
        <v>0</v>
      </c>
      <c r="I64" s="13">
        <f t="shared" si="7"/>
        <v>32.14719101278359</v>
      </c>
      <c r="J64" s="13">
        <f t="shared" si="7"/>
        <v>71.7834076437069</v>
      </c>
      <c r="K64" s="13">
        <f t="shared" si="7"/>
        <v>55.460469498312</v>
      </c>
      <c r="L64" s="13">
        <f t="shared" si="7"/>
        <v>0</v>
      </c>
      <c r="M64" s="13">
        <f t="shared" si="7"/>
        <v>42.4146257140063</v>
      </c>
      <c r="N64" s="13">
        <f t="shared" si="7"/>
        <v>20.00181815927902</v>
      </c>
      <c r="O64" s="13">
        <f t="shared" si="7"/>
        <v>48.68576009388313</v>
      </c>
      <c r="P64" s="13">
        <f t="shared" si="7"/>
        <v>0</v>
      </c>
      <c r="Q64" s="13">
        <f t="shared" si="7"/>
        <v>22.895859417720718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24.364419036127654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113649152</v>
      </c>
      <c r="C67" s="23"/>
      <c r="D67" s="24">
        <v>106791837</v>
      </c>
      <c r="E67" s="25">
        <v>106791837</v>
      </c>
      <c r="F67" s="25">
        <v>6045052</v>
      </c>
      <c r="G67" s="25">
        <v>6251135</v>
      </c>
      <c r="H67" s="25">
        <v>6620883</v>
      </c>
      <c r="I67" s="25">
        <v>18917070</v>
      </c>
      <c r="J67" s="25">
        <v>5863096</v>
      </c>
      <c r="K67" s="25">
        <v>4883578</v>
      </c>
      <c r="L67" s="25">
        <v>5681280</v>
      </c>
      <c r="M67" s="25">
        <v>16427954</v>
      </c>
      <c r="N67" s="25">
        <v>5023916</v>
      </c>
      <c r="O67" s="25">
        <v>4913693</v>
      </c>
      <c r="P67" s="25">
        <v>5792591</v>
      </c>
      <c r="Q67" s="25">
        <v>15730200</v>
      </c>
      <c r="R67" s="25">
        <v>5761376</v>
      </c>
      <c r="S67" s="25">
        <v>4931744</v>
      </c>
      <c r="T67" s="25">
        <v>15551553</v>
      </c>
      <c r="U67" s="25">
        <v>26244673</v>
      </c>
      <c r="V67" s="25">
        <v>77319897</v>
      </c>
      <c r="W67" s="25">
        <v>106791837</v>
      </c>
      <c r="X67" s="25"/>
      <c r="Y67" s="24"/>
      <c r="Z67" s="26">
        <v>106791837</v>
      </c>
    </row>
    <row r="68" spans="1:26" ht="13.5" hidden="1">
      <c r="A68" s="36" t="s">
        <v>31</v>
      </c>
      <c r="B68" s="18">
        <v>22693193</v>
      </c>
      <c r="C68" s="18"/>
      <c r="D68" s="19">
        <v>27148891</v>
      </c>
      <c r="E68" s="20">
        <v>27148891</v>
      </c>
      <c r="F68" s="20">
        <v>2049543</v>
      </c>
      <c r="G68" s="20">
        <v>2364536</v>
      </c>
      <c r="H68" s="20">
        <v>2635475</v>
      </c>
      <c r="I68" s="20">
        <v>7049554</v>
      </c>
      <c r="J68" s="20">
        <v>1978697</v>
      </c>
      <c r="K68" s="20">
        <v>1786978</v>
      </c>
      <c r="L68" s="20">
        <v>2574758</v>
      </c>
      <c r="M68" s="20">
        <v>6340433</v>
      </c>
      <c r="N68" s="20">
        <v>2019203</v>
      </c>
      <c r="O68" s="20">
        <v>1908980</v>
      </c>
      <c r="P68" s="20">
        <v>2019302</v>
      </c>
      <c r="Q68" s="20">
        <v>5947485</v>
      </c>
      <c r="R68" s="20">
        <v>2867586</v>
      </c>
      <c r="S68" s="20">
        <v>1879687</v>
      </c>
      <c r="T68" s="20">
        <v>3064146</v>
      </c>
      <c r="U68" s="20">
        <v>7811419</v>
      </c>
      <c r="V68" s="20">
        <v>27148891</v>
      </c>
      <c r="W68" s="20">
        <v>27148891</v>
      </c>
      <c r="X68" s="20"/>
      <c r="Y68" s="19"/>
      <c r="Z68" s="22">
        <v>27148891</v>
      </c>
    </row>
    <row r="69" spans="1:26" ht="13.5" hidden="1">
      <c r="A69" s="37" t="s">
        <v>32</v>
      </c>
      <c r="B69" s="18">
        <v>65138739</v>
      </c>
      <c r="C69" s="18"/>
      <c r="D69" s="19">
        <v>53781740</v>
      </c>
      <c r="E69" s="20">
        <v>53781740</v>
      </c>
      <c r="F69" s="20">
        <v>2016814</v>
      </c>
      <c r="G69" s="20">
        <v>2016814</v>
      </c>
      <c r="H69" s="20">
        <v>2016814</v>
      </c>
      <c r="I69" s="20">
        <v>6050442</v>
      </c>
      <c r="J69" s="20">
        <v>2016814</v>
      </c>
      <c r="K69" s="20">
        <v>2016814</v>
      </c>
      <c r="L69" s="20">
        <v>2016814</v>
      </c>
      <c r="M69" s="20">
        <v>6050442</v>
      </c>
      <c r="N69" s="20">
        <v>2016814</v>
      </c>
      <c r="O69" s="20">
        <v>2016814</v>
      </c>
      <c r="P69" s="20">
        <v>2016814</v>
      </c>
      <c r="Q69" s="20">
        <v>6050442</v>
      </c>
      <c r="R69" s="20">
        <v>2016814</v>
      </c>
      <c r="S69" s="20">
        <v>2016814</v>
      </c>
      <c r="T69" s="20">
        <v>2016823</v>
      </c>
      <c r="U69" s="20">
        <v>6050451</v>
      </c>
      <c r="V69" s="20">
        <v>24201777</v>
      </c>
      <c r="W69" s="20">
        <v>53781740</v>
      </c>
      <c r="X69" s="20"/>
      <c r="Y69" s="19"/>
      <c r="Z69" s="22">
        <v>53781740</v>
      </c>
    </row>
    <row r="70" spans="1:26" ht="13.5" hidden="1">
      <c r="A70" s="38" t="s">
        <v>106</v>
      </c>
      <c r="B70" s="18">
        <v>-1376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>
        <v>33858861</v>
      </c>
      <c r="C71" s="18"/>
      <c r="D71" s="19">
        <v>23098760</v>
      </c>
      <c r="E71" s="20">
        <v>23098760</v>
      </c>
      <c r="F71" s="20">
        <v>866203</v>
      </c>
      <c r="G71" s="20">
        <v>866203</v>
      </c>
      <c r="H71" s="20">
        <v>866203</v>
      </c>
      <c r="I71" s="20">
        <v>2598609</v>
      </c>
      <c r="J71" s="20">
        <v>866203</v>
      </c>
      <c r="K71" s="20">
        <v>866203</v>
      </c>
      <c r="L71" s="20">
        <v>866203</v>
      </c>
      <c r="M71" s="20">
        <v>2598609</v>
      </c>
      <c r="N71" s="20">
        <v>866203</v>
      </c>
      <c r="O71" s="20">
        <v>866203</v>
      </c>
      <c r="P71" s="20">
        <v>866203</v>
      </c>
      <c r="Q71" s="20">
        <v>2598609</v>
      </c>
      <c r="R71" s="20">
        <v>866203</v>
      </c>
      <c r="S71" s="20">
        <v>866203</v>
      </c>
      <c r="T71" s="20">
        <v>866203</v>
      </c>
      <c r="U71" s="20">
        <v>2598609</v>
      </c>
      <c r="V71" s="20">
        <v>10394436</v>
      </c>
      <c r="W71" s="20">
        <v>23098760</v>
      </c>
      <c r="X71" s="20"/>
      <c r="Y71" s="19"/>
      <c r="Z71" s="22">
        <v>23098760</v>
      </c>
    </row>
    <row r="72" spans="1:26" ht="13.5" hidden="1">
      <c r="A72" s="38" t="s">
        <v>108</v>
      </c>
      <c r="B72" s="18">
        <v>17305717</v>
      </c>
      <c r="C72" s="18"/>
      <c r="D72" s="19">
        <v>17776153</v>
      </c>
      <c r="E72" s="20">
        <v>17776153</v>
      </c>
      <c r="F72" s="20">
        <v>666605</v>
      </c>
      <c r="G72" s="20">
        <v>666605</v>
      </c>
      <c r="H72" s="20">
        <v>666605</v>
      </c>
      <c r="I72" s="20">
        <v>1999815</v>
      </c>
      <c r="J72" s="20">
        <v>666605</v>
      </c>
      <c r="K72" s="20">
        <v>666605</v>
      </c>
      <c r="L72" s="20">
        <v>666605</v>
      </c>
      <c r="M72" s="20">
        <v>1999815</v>
      </c>
      <c r="N72" s="20">
        <v>666605</v>
      </c>
      <c r="O72" s="20">
        <v>666605</v>
      </c>
      <c r="P72" s="20">
        <v>666605</v>
      </c>
      <c r="Q72" s="20">
        <v>1999815</v>
      </c>
      <c r="R72" s="20">
        <v>666605</v>
      </c>
      <c r="S72" s="20">
        <v>666605</v>
      </c>
      <c r="T72" s="20">
        <v>666614</v>
      </c>
      <c r="U72" s="20">
        <v>1999824</v>
      </c>
      <c r="V72" s="20">
        <v>7999269</v>
      </c>
      <c r="W72" s="20">
        <v>17776153</v>
      </c>
      <c r="X72" s="20"/>
      <c r="Y72" s="19"/>
      <c r="Z72" s="22">
        <v>17776153</v>
      </c>
    </row>
    <row r="73" spans="1:26" ht="13.5" hidden="1">
      <c r="A73" s="38" t="s">
        <v>109</v>
      </c>
      <c r="B73" s="18">
        <v>12583451</v>
      </c>
      <c r="C73" s="18"/>
      <c r="D73" s="19">
        <v>12906827</v>
      </c>
      <c r="E73" s="20">
        <v>12906827</v>
      </c>
      <c r="F73" s="20">
        <v>484006</v>
      </c>
      <c r="G73" s="20">
        <v>484006</v>
      </c>
      <c r="H73" s="20">
        <v>484006</v>
      </c>
      <c r="I73" s="20">
        <v>1452018</v>
      </c>
      <c r="J73" s="20">
        <v>484006</v>
      </c>
      <c r="K73" s="20">
        <v>484006</v>
      </c>
      <c r="L73" s="20">
        <v>484006</v>
      </c>
      <c r="M73" s="20">
        <v>1452018</v>
      </c>
      <c r="N73" s="20">
        <v>484006</v>
      </c>
      <c r="O73" s="20">
        <v>484006</v>
      </c>
      <c r="P73" s="20">
        <v>484006</v>
      </c>
      <c r="Q73" s="20">
        <v>1452018</v>
      </c>
      <c r="R73" s="20">
        <v>484006</v>
      </c>
      <c r="S73" s="20">
        <v>484006</v>
      </c>
      <c r="T73" s="20">
        <v>484006</v>
      </c>
      <c r="U73" s="20">
        <v>1452018</v>
      </c>
      <c r="V73" s="20">
        <v>5808072</v>
      </c>
      <c r="W73" s="20">
        <v>12906827</v>
      </c>
      <c r="X73" s="20"/>
      <c r="Y73" s="19"/>
      <c r="Z73" s="22">
        <v>12906827</v>
      </c>
    </row>
    <row r="74" spans="1:26" ht="13.5" hidden="1">
      <c r="A74" s="38" t="s">
        <v>110</v>
      </c>
      <c r="B74" s="18">
        <v>1392086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25817220</v>
      </c>
      <c r="C75" s="27"/>
      <c r="D75" s="28">
        <v>25861206</v>
      </c>
      <c r="E75" s="29">
        <v>25861206</v>
      </c>
      <c r="F75" s="29">
        <v>1978695</v>
      </c>
      <c r="G75" s="29">
        <v>1869785</v>
      </c>
      <c r="H75" s="29">
        <v>1968594</v>
      </c>
      <c r="I75" s="29">
        <v>5817074</v>
      </c>
      <c r="J75" s="29">
        <v>1867585</v>
      </c>
      <c r="K75" s="29">
        <v>1079786</v>
      </c>
      <c r="L75" s="29">
        <v>1089708</v>
      </c>
      <c r="M75" s="29">
        <v>4037079</v>
      </c>
      <c r="N75" s="29">
        <v>987899</v>
      </c>
      <c r="O75" s="29">
        <v>987899</v>
      </c>
      <c r="P75" s="29">
        <v>1756475</v>
      </c>
      <c r="Q75" s="29">
        <v>3732273</v>
      </c>
      <c r="R75" s="29">
        <v>876976</v>
      </c>
      <c r="S75" s="29">
        <v>1035243</v>
      </c>
      <c r="T75" s="29">
        <v>10470584</v>
      </c>
      <c r="U75" s="29">
        <v>12382803</v>
      </c>
      <c r="V75" s="29">
        <v>25969229</v>
      </c>
      <c r="W75" s="29">
        <v>25861206</v>
      </c>
      <c r="X75" s="29"/>
      <c r="Y75" s="28"/>
      <c r="Z75" s="30">
        <v>25861206</v>
      </c>
    </row>
    <row r="76" spans="1:26" ht="13.5" hidden="1">
      <c r="A76" s="41" t="s">
        <v>113</v>
      </c>
      <c r="B76" s="31">
        <v>113649152</v>
      </c>
      <c r="C76" s="31"/>
      <c r="D76" s="32">
        <v>77211880</v>
      </c>
      <c r="E76" s="33">
        <v>106791837</v>
      </c>
      <c r="F76" s="33">
        <v>2408500</v>
      </c>
      <c r="G76" s="33">
        <v>3711589</v>
      </c>
      <c r="H76" s="33"/>
      <c r="I76" s="33">
        <v>6120089</v>
      </c>
      <c r="J76" s="33">
        <v>2539272</v>
      </c>
      <c r="K76" s="33">
        <v>1853886</v>
      </c>
      <c r="L76" s="33"/>
      <c r="M76" s="33">
        <v>4393158</v>
      </c>
      <c r="N76" s="33">
        <v>1578032</v>
      </c>
      <c r="O76" s="33">
        <v>2317836</v>
      </c>
      <c r="P76" s="33"/>
      <c r="Q76" s="33">
        <v>3895868</v>
      </c>
      <c r="R76" s="33"/>
      <c r="S76" s="33"/>
      <c r="T76" s="33"/>
      <c r="U76" s="33"/>
      <c r="V76" s="33">
        <v>14409115</v>
      </c>
      <c r="W76" s="33">
        <v>106791837</v>
      </c>
      <c r="X76" s="33"/>
      <c r="Y76" s="32"/>
      <c r="Z76" s="34">
        <v>106791837</v>
      </c>
    </row>
    <row r="77" spans="1:26" ht="13.5" hidden="1">
      <c r="A77" s="36" t="s">
        <v>31</v>
      </c>
      <c r="B77" s="18">
        <v>22693193</v>
      </c>
      <c r="C77" s="18"/>
      <c r="D77" s="19">
        <v>27148891</v>
      </c>
      <c r="E77" s="20">
        <v>27148891</v>
      </c>
      <c r="F77" s="20">
        <v>1003788</v>
      </c>
      <c r="G77" s="20">
        <v>2381755</v>
      </c>
      <c r="H77" s="20"/>
      <c r="I77" s="20">
        <v>3385543</v>
      </c>
      <c r="J77" s="20">
        <v>1094868</v>
      </c>
      <c r="K77" s="20">
        <v>871555</v>
      </c>
      <c r="L77" s="20"/>
      <c r="M77" s="20">
        <v>1966423</v>
      </c>
      <c r="N77" s="20">
        <v>1005555</v>
      </c>
      <c r="O77" s="20">
        <v>1126169</v>
      </c>
      <c r="P77" s="20"/>
      <c r="Q77" s="20">
        <v>2131724</v>
      </c>
      <c r="R77" s="20"/>
      <c r="S77" s="20"/>
      <c r="T77" s="20"/>
      <c r="U77" s="20"/>
      <c r="V77" s="20">
        <v>7483690</v>
      </c>
      <c r="W77" s="20">
        <v>27148891</v>
      </c>
      <c r="X77" s="20"/>
      <c r="Y77" s="19"/>
      <c r="Z77" s="22">
        <v>27148891</v>
      </c>
    </row>
    <row r="78" spans="1:26" ht="13.5" hidden="1">
      <c r="A78" s="37" t="s">
        <v>32</v>
      </c>
      <c r="B78" s="18">
        <v>65138739</v>
      </c>
      <c r="C78" s="18"/>
      <c r="D78" s="19">
        <v>24201783</v>
      </c>
      <c r="E78" s="20">
        <v>53781740</v>
      </c>
      <c r="F78" s="20">
        <v>1404712</v>
      </c>
      <c r="G78" s="20">
        <v>1329834</v>
      </c>
      <c r="H78" s="20"/>
      <c r="I78" s="20">
        <v>2734546</v>
      </c>
      <c r="J78" s="20">
        <v>1444404</v>
      </c>
      <c r="K78" s="20">
        <v>982331</v>
      </c>
      <c r="L78" s="20"/>
      <c r="M78" s="20">
        <v>2426735</v>
      </c>
      <c r="N78" s="20">
        <v>572477</v>
      </c>
      <c r="O78" s="20">
        <v>1191667</v>
      </c>
      <c r="P78" s="20"/>
      <c r="Q78" s="20">
        <v>1764144</v>
      </c>
      <c r="R78" s="20"/>
      <c r="S78" s="20"/>
      <c r="T78" s="20"/>
      <c r="U78" s="20"/>
      <c r="V78" s="20">
        <v>6925425</v>
      </c>
      <c r="W78" s="20">
        <v>53781740</v>
      </c>
      <c r="X78" s="20"/>
      <c r="Y78" s="19"/>
      <c r="Z78" s="22">
        <v>53781740</v>
      </c>
    </row>
    <row r="79" spans="1:26" ht="13.5" hidden="1">
      <c r="A79" s="38" t="s">
        <v>106</v>
      </c>
      <c r="B79" s="18">
        <v>-1376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>
        <v>33858861</v>
      </c>
      <c r="C80" s="18"/>
      <c r="D80" s="19">
        <v>10394442</v>
      </c>
      <c r="E80" s="20">
        <v>23098760</v>
      </c>
      <c r="F80" s="20">
        <v>837033</v>
      </c>
      <c r="G80" s="20">
        <v>833002</v>
      </c>
      <c r="H80" s="20"/>
      <c r="I80" s="20">
        <v>1670035</v>
      </c>
      <c r="J80" s="20">
        <v>680437</v>
      </c>
      <c r="K80" s="20">
        <v>414533</v>
      </c>
      <c r="L80" s="20"/>
      <c r="M80" s="20">
        <v>1094970</v>
      </c>
      <c r="N80" s="20">
        <v>370351</v>
      </c>
      <c r="O80" s="20">
        <v>657727</v>
      </c>
      <c r="P80" s="20"/>
      <c r="Q80" s="20">
        <v>1028078</v>
      </c>
      <c r="R80" s="20"/>
      <c r="S80" s="20"/>
      <c r="T80" s="20"/>
      <c r="U80" s="20"/>
      <c r="V80" s="20">
        <v>3793083</v>
      </c>
      <c r="W80" s="20">
        <v>23098760</v>
      </c>
      <c r="X80" s="20"/>
      <c r="Y80" s="19"/>
      <c r="Z80" s="22">
        <v>23098760</v>
      </c>
    </row>
    <row r="81" spans="1:26" ht="13.5" hidden="1">
      <c r="A81" s="38" t="s">
        <v>108</v>
      </c>
      <c r="B81" s="18">
        <v>17305717</v>
      </c>
      <c r="C81" s="18"/>
      <c r="D81" s="19">
        <v>7999269</v>
      </c>
      <c r="E81" s="20">
        <v>17776153</v>
      </c>
      <c r="F81" s="20">
        <v>305019</v>
      </c>
      <c r="G81" s="20">
        <v>292709</v>
      </c>
      <c r="H81" s="20"/>
      <c r="I81" s="20">
        <v>597728</v>
      </c>
      <c r="J81" s="20">
        <v>416531</v>
      </c>
      <c r="K81" s="20">
        <v>299366</v>
      </c>
      <c r="L81" s="20"/>
      <c r="M81" s="20">
        <v>715897</v>
      </c>
      <c r="N81" s="20">
        <v>105316</v>
      </c>
      <c r="O81" s="20">
        <v>298298</v>
      </c>
      <c r="P81" s="20"/>
      <c r="Q81" s="20">
        <v>403614</v>
      </c>
      <c r="R81" s="20"/>
      <c r="S81" s="20"/>
      <c r="T81" s="20"/>
      <c r="U81" s="20"/>
      <c r="V81" s="20">
        <v>1717239</v>
      </c>
      <c r="W81" s="20">
        <v>17776153</v>
      </c>
      <c r="X81" s="20"/>
      <c r="Y81" s="19"/>
      <c r="Z81" s="22">
        <v>17776153</v>
      </c>
    </row>
    <row r="82" spans="1:26" ht="13.5" hidden="1">
      <c r="A82" s="38" t="s">
        <v>109</v>
      </c>
      <c r="B82" s="18">
        <v>12583451</v>
      </c>
      <c r="C82" s="18"/>
      <c r="D82" s="19">
        <v>5808072</v>
      </c>
      <c r="E82" s="20">
        <v>12906827</v>
      </c>
      <c r="F82" s="20">
        <v>262660</v>
      </c>
      <c r="G82" s="20">
        <v>204123</v>
      </c>
      <c r="H82" s="20"/>
      <c r="I82" s="20">
        <v>466783</v>
      </c>
      <c r="J82" s="20">
        <v>347436</v>
      </c>
      <c r="K82" s="20">
        <v>268432</v>
      </c>
      <c r="L82" s="20"/>
      <c r="M82" s="20">
        <v>615868</v>
      </c>
      <c r="N82" s="20">
        <v>96810</v>
      </c>
      <c r="O82" s="20">
        <v>235642</v>
      </c>
      <c r="P82" s="20"/>
      <c r="Q82" s="20">
        <v>332452</v>
      </c>
      <c r="R82" s="20"/>
      <c r="S82" s="20"/>
      <c r="T82" s="20"/>
      <c r="U82" s="20"/>
      <c r="V82" s="20">
        <v>1415103</v>
      </c>
      <c r="W82" s="20">
        <v>12906827</v>
      </c>
      <c r="X82" s="20"/>
      <c r="Y82" s="19"/>
      <c r="Z82" s="22">
        <v>12906827</v>
      </c>
    </row>
    <row r="83" spans="1:26" ht="13.5" hidden="1">
      <c r="A83" s="38" t="s">
        <v>110</v>
      </c>
      <c r="B83" s="18">
        <v>1392086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25817220</v>
      </c>
      <c r="C84" s="27"/>
      <c r="D84" s="28">
        <v>25861206</v>
      </c>
      <c r="E84" s="29">
        <v>25861206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25861206</v>
      </c>
      <c r="X84" s="29"/>
      <c r="Y84" s="28"/>
      <c r="Z84" s="30">
        <v>25861206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7989415</v>
      </c>
      <c r="C7" s="18">
        <v>0</v>
      </c>
      <c r="D7" s="58">
        <v>3700000</v>
      </c>
      <c r="E7" s="59">
        <v>4387000</v>
      </c>
      <c r="F7" s="59">
        <v>257116</v>
      </c>
      <c r="G7" s="59">
        <v>201099</v>
      </c>
      <c r="H7" s="59">
        <v>138361</v>
      </c>
      <c r="I7" s="59">
        <v>596576</v>
      </c>
      <c r="J7" s="59">
        <v>80368</v>
      </c>
      <c r="K7" s="59">
        <v>21152</v>
      </c>
      <c r="L7" s="59">
        <v>130352</v>
      </c>
      <c r="M7" s="59">
        <v>231872</v>
      </c>
      <c r="N7" s="59">
        <v>1710185</v>
      </c>
      <c r="O7" s="59">
        <v>138361</v>
      </c>
      <c r="P7" s="59">
        <v>86887</v>
      </c>
      <c r="Q7" s="59">
        <v>1935433</v>
      </c>
      <c r="R7" s="59">
        <v>214756</v>
      </c>
      <c r="S7" s="59">
        <v>133761</v>
      </c>
      <c r="T7" s="59">
        <v>15470</v>
      </c>
      <c r="U7" s="59">
        <v>363987</v>
      </c>
      <c r="V7" s="59">
        <v>3127868</v>
      </c>
      <c r="W7" s="59">
        <v>3700000</v>
      </c>
      <c r="X7" s="59">
        <v>-572132</v>
      </c>
      <c r="Y7" s="60">
        <v>-15.46</v>
      </c>
      <c r="Z7" s="61">
        <v>4387000</v>
      </c>
    </row>
    <row r="8" spans="1:26" ht="13.5">
      <c r="A8" s="57" t="s">
        <v>34</v>
      </c>
      <c r="B8" s="18">
        <v>145367031</v>
      </c>
      <c r="C8" s="18">
        <v>0</v>
      </c>
      <c r="D8" s="58">
        <v>145547000</v>
      </c>
      <c r="E8" s="59">
        <v>145547000</v>
      </c>
      <c r="F8" s="59">
        <v>59240000</v>
      </c>
      <c r="G8" s="59">
        <v>1250000</v>
      </c>
      <c r="H8" s="59">
        <v>1119000</v>
      </c>
      <c r="I8" s="59">
        <v>61609000</v>
      </c>
      <c r="J8" s="59">
        <v>0</v>
      </c>
      <c r="K8" s="59">
        <v>0</v>
      </c>
      <c r="L8" s="59">
        <v>38042000</v>
      </c>
      <c r="M8" s="59">
        <v>38042000</v>
      </c>
      <c r="N8" s="59">
        <v>0</v>
      </c>
      <c r="O8" s="59">
        <v>1119000</v>
      </c>
      <c r="P8" s="59">
        <v>44896000</v>
      </c>
      <c r="Q8" s="59">
        <v>46015000</v>
      </c>
      <c r="R8" s="59">
        <v>0</v>
      </c>
      <c r="S8" s="59">
        <v>0</v>
      </c>
      <c r="T8" s="59">
        <v>0</v>
      </c>
      <c r="U8" s="59">
        <v>0</v>
      </c>
      <c r="V8" s="59">
        <v>145666000</v>
      </c>
      <c r="W8" s="59">
        <v>166967551</v>
      </c>
      <c r="X8" s="59">
        <v>-21301551</v>
      </c>
      <c r="Y8" s="60">
        <v>-12.76</v>
      </c>
      <c r="Z8" s="61">
        <v>145547000</v>
      </c>
    </row>
    <row r="9" spans="1:26" ht="13.5">
      <c r="A9" s="57" t="s">
        <v>35</v>
      </c>
      <c r="B9" s="18">
        <v>1788675</v>
      </c>
      <c r="C9" s="18">
        <v>0</v>
      </c>
      <c r="D9" s="58">
        <v>300000</v>
      </c>
      <c r="E9" s="59">
        <v>1171792</v>
      </c>
      <c r="F9" s="59">
        <v>62529</v>
      </c>
      <c r="G9" s="59">
        <v>98450</v>
      </c>
      <c r="H9" s="59">
        <v>61717</v>
      </c>
      <c r="I9" s="59">
        <v>222696</v>
      </c>
      <c r="J9" s="59">
        <v>79714</v>
      </c>
      <c r="K9" s="59">
        <v>265328</v>
      </c>
      <c r="L9" s="59">
        <v>55811</v>
      </c>
      <c r="M9" s="59">
        <v>400853</v>
      </c>
      <c r="N9" s="59">
        <v>969810</v>
      </c>
      <c r="O9" s="59">
        <v>61717</v>
      </c>
      <c r="P9" s="59">
        <v>66110</v>
      </c>
      <c r="Q9" s="59">
        <v>1097637</v>
      </c>
      <c r="R9" s="59">
        <v>158142</v>
      </c>
      <c r="S9" s="59">
        <v>59302</v>
      </c>
      <c r="T9" s="59">
        <v>177753</v>
      </c>
      <c r="U9" s="59">
        <v>395197</v>
      </c>
      <c r="V9" s="59">
        <v>2116383</v>
      </c>
      <c r="W9" s="59">
        <v>300000</v>
      </c>
      <c r="X9" s="59">
        <v>1816383</v>
      </c>
      <c r="Y9" s="60">
        <v>605.46</v>
      </c>
      <c r="Z9" s="61">
        <v>1171792</v>
      </c>
    </row>
    <row r="10" spans="1:26" ht="25.5">
      <c r="A10" s="62" t="s">
        <v>98</v>
      </c>
      <c r="B10" s="63">
        <f>SUM(B5:B9)</f>
        <v>155145121</v>
      </c>
      <c r="C10" s="63">
        <f>SUM(C5:C9)</f>
        <v>0</v>
      </c>
      <c r="D10" s="64">
        <f aca="true" t="shared" si="0" ref="D10:Z10">SUM(D5:D9)</f>
        <v>149547000</v>
      </c>
      <c r="E10" s="65">
        <f t="shared" si="0"/>
        <v>151105792</v>
      </c>
      <c r="F10" s="65">
        <f t="shared" si="0"/>
        <v>59559645</v>
      </c>
      <c r="G10" s="65">
        <f t="shared" si="0"/>
        <v>1549549</v>
      </c>
      <c r="H10" s="65">
        <f t="shared" si="0"/>
        <v>1319078</v>
      </c>
      <c r="I10" s="65">
        <f t="shared" si="0"/>
        <v>62428272</v>
      </c>
      <c r="J10" s="65">
        <f t="shared" si="0"/>
        <v>160082</v>
      </c>
      <c r="K10" s="65">
        <f t="shared" si="0"/>
        <v>286480</v>
      </c>
      <c r="L10" s="65">
        <f t="shared" si="0"/>
        <v>38228163</v>
      </c>
      <c r="M10" s="65">
        <f t="shared" si="0"/>
        <v>38674725</v>
      </c>
      <c r="N10" s="65">
        <f t="shared" si="0"/>
        <v>2679995</v>
      </c>
      <c r="O10" s="65">
        <f t="shared" si="0"/>
        <v>1319078</v>
      </c>
      <c r="P10" s="65">
        <f t="shared" si="0"/>
        <v>45048997</v>
      </c>
      <c r="Q10" s="65">
        <f t="shared" si="0"/>
        <v>49048070</v>
      </c>
      <c r="R10" s="65">
        <f t="shared" si="0"/>
        <v>372898</v>
      </c>
      <c r="S10" s="65">
        <f t="shared" si="0"/>
        <v>193063</v>
      </c>
      <c r="T10" s="65">
        <f t="shared" si="0"/>
        <v>193223</v>
      </c>
      <c r="U10" s="65">
        <f t="shared" si="0"/>
        <v>759184</v>
      </c>
      <c r="V10" s="65">
        <f t="shared" si="0"/>
        <v>150910251</v>
      </c>
      <c r="W10" s="65">
        <f t="shared" si="0"/>
        <v>170967551</v>
      </c>
      <c r="X10" s="65">
        <f t="shared" si="0"/>
        <v>-20057300</v>
      </c>
      <c r="Y10" s="66">
        <f>+IF(W10&lt;&gt;0,(X10/W10)*100,0)</f>
        <v>-11.731641403695372</v>
      </c>
      <c r="Z10" s="67">
        <f t="shared" si="0"/>
        <v>151105792</v>
      </c>
    </row>
    <row r="11" spans="1:26" ht="13.5">
      <c r="A11" s="57" t="s">
        <v>36</v>
      </c>
      <c r="B11" s="18">
        <v>88361310</v>
      </c>
      <c r="C11" s="18">
        <v>0</v>
      </c>
      <c r="D11" s="58">
        <v>89066000</v>
      </c>
      <c r="E11" s="59">
        <v>88148200</v>
      </c>
      <c r="F11" s="59">
        <v>7419552</v>
      </c>
      <c r="G11" s="59">
        <v>6807097</v>
      </c>
      <c r="H11" s="59">
        <v>6861798</v>
      </c>
      <c r="I11" s="59">
        <v>21088447</v>
      </c>
      <c r="J11" s="59">
        <v>7023319</v>
      </c>
      <c r="K11" s="59">
        <v>7291601</v>
      </c>
      <c r="L11" s="59">
        <v>7094661</v>
      </c>
      <c r="M11" s="59">
        <v>21409581</v>
      </c>
      <c r="N11" s="59">
        <v>6986066</v>
      </c>
      <c r="O11" s="59">
        <v>6861798</v>
      </c>
      <c r="P11" s="59">
        <v>7052036</v>
      </c>
      <c r="Q11" s="59">
        <v>20899900</v>
      </c>
      <c r="R11" s="59">
        <v>7052036</v>
      </c>
      <c r="S11" s="59">
        <v>6861012</v>
      </c>
      <c r="T11" s="59">
        <v>6861012</v>
      </c>
      <c r="U11" s="59">
        <v>20774060</v>
      </c>
      <c r="V11" s="59">
        <v>84171988</v>
      </c>
      <c r="W11" s="59">
        <v>89065862</v>
      </c>
      <c r="X11" s="59">
        <v>-4893874</v>
      </c>
      <c r="Y11" s="60">
        <v>-5.49</v>
      </c>
      <c r="Z11" s="61">
        <v>88148200</v>
      </c>
    </row>
    <row r="12" spans="1:26" ht="13.5">
      <c r="A12" s="57" t="s">
        <v>37</v>
      </c>
      <c r="B12" s="18">
        <v>6894723</v>
      </c>
      <c r="C12" s="18">
        <v>0</v>
      </c>
      <c r="D12" s="58">
        <v>7541000</v>
      </c>
      <c r="E12" s="59">
        <v>7391000</v>
      </c>
      <c r="F12" s="59">
        <v>542940</v>
      </c>
      <c r="G12" s="59">
        <v>160651</v>
      </c>
      <c r="H12" s="59">
        <v>371600</v>
      </c>
      <c r="I12" s="59">
        <v>1075191</v>
      </c>
      <c r="J12" s="59">
        <v>544618</v>
      </c>
      <c r="K12" s="59">
        <v>530450</v>
      </c>
      <c r="L12" s="59">
        <v>553539</v>
      </c>
      <c r="M12" s="59">
        <v>1628607</v>
      </c>
      <c r="N12" s="59">
        <v>547767</v>
      </c>
      <c r="O12" s="59">
        <v>371600</v>
      </c>
      <c r="P12" s="59">
        <v>558974</v>
      </c>
      <c r="Q12" s="59">
        <v>1478341</v>
      </c>
      <c r="R12" s="59">
        <v>558974</v>
      </c>
      <c r="S12" s="59">
        <v>555126</v>
      </c>
      <c r="T12" s="59">
        <v>555126</v>
      </c>
      <c r="U12" s="59">
        <v>1669226</v>
      </c>
      <c r="V12" s="59">
        <v>5851365</v>
      </c>
      <c r="W12" s="59">
        <v>7541000</v>
      </c>
      <c r="X12" s="59">
        <v>-1689635</v>
      </c>
      <c r="Y12" s="60">
        <v>-22.41</v>
      </c>
      <c r="Z12" s="61">
        <v>7391000</v>
      </c>
    </row>
    <row r="13" spans="1:26" ht="13.5">
      <c r="A13" s="57" t="s">
        <v>99</v>
      </c>
      <c r="B13" s="18">
        <v>3490419</v>
      </c>
      <c r="C13" s="18">
        <v>0</v>
      </c>
      <c r="D13" s="58">
        <v>5500000</v>
      </c>
      <c r="E13" s="59">
        <v>5500000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5500000</v>
      </c>
      <c r="X13" s="59">
        <v>-5500000</v>
      </c>
      <c r="Y13" s="60">
        <v>-100</v>
      </c>
      <c r="Z13" s="61">
        <v>5500000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1512178</v>
      </c>
      <c r="C15" s="18">
        <v>0</v>
      </c>
      <c r="D15" s="58">
        <v>1996000</v>
      </c>
      <c r="E15" s="59">
        <v>2617910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94458</v>
      </c>
      <c r="T15" s="59">
        <v>94458</v>
      </c>
      <c r="U15" s="59">
        <v>188916</v>
      </c>
      <c r="V15" s="59">
        <v>188916</v>
      </c>
      <c r="W15" s="59">
        <v>1995600</v>
      </c>
      <c r="X15" s="59">
        <v>-1806684</v>
      </c>
      <c r="Y15" s="60">
        <v>-90.53</v>
      </c>
      <c r="Z15" s="61">
        <v>2617910</v>
      </c>
    </row>
    <row r="16" spans="1:26" ht="13.5">
      <c r="A16" s="68" t="s">
        <v>40</v>
      </c>
      <c r="B16" s="18">
        <v>13933191</v>
      </c>
      <c r="C16" s="18">
        <v>0</v>
      </c>
      <c r="D16" s="58">
        <v>2119000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305000</v>
      </c>
      <c r="K16" s="59">
        <v>364675</v>
      </c>
      <c r="L16" s="59">
        <v>0</v>
      </c>
      <c r="M16" s="59">
        <v>669675</v>
      </c>
      <c r="N16" s="59">
        <v>0</v>
      </c>
      <c r="O16" s="59">
        <v>0</v>
      </c>
      <c r="P16" s="59">
        <v>354450</v>
      </c>
      <c r="Q16" s="59">
        <v>354450</v>
      </c>
      <c r="R16" s="59">
        <v>354450</v>
      </c>
      <c r="S16" s="59">
        <v>357200</v>
      </c>
      <c r="T16" s="59">
        <v>357200</v>
      </c>
      <c r="U16" s="59">
        <v>1068850</v>
      </c>
      <c r="V16" s="59">
        <v>2092975</v>
      </c>
      <c r="W16" s="59">
        <v>2118996</v>
      </c>
      <c r="X16" s="59">
        <v>-26021</v>
      </c>
      <c r="Y16" s="60">
        <v>-1.23</v>
      </c>
      <c r="Z16" s="61">
        <v>0</v>
      </c>
    </row>
    <row r="17" spans="1:26" ht="13.5">
      <c r="A17" s="57" t="s">
        <v>41</v>
      </c>
      <c r="B17" s="18">
        <v>62326005</v>
      </c>
      <c r="C17" s="18">
        <v>0</v>
      </c>
      <c r="D17" s="58">
        <v>45394000</v>
      </c>
      <c r="E17" s="59">
        <v>61508173</v>
      </c>
      <c r="F17" s="59">
        <v>5047615</v>
      </c>
      <c r="G17" s="59">
        <v>2636587</v>
      </c>
      <c r="H17" s="59">
        <v>5549625</v>
      </c>
      <c r="I17" s="59">
        <v>13233827</v>
      </c>
      <c r="J17" s="59">
        <v>4517740</v>
      </c>
      <c r="K17" s="59">
        <v>6815383</v>
      </c>
      <c r="L17" s="59">
        <v>7067633</v>
      </c>
      <c r="M17" s="59">
        <v>18400756</v>
      </c>
      <c r="N17" s="59">
        <v>3171490</v>
      </c>
      <c r="O17" s="59">
        <v>5549625</v>
      </c>
      <c r="P17" s="59">
        <v>3025689</v>
      </c>
      <c r="Q17" s="59">
        <v>11746804</v>
      </c>
      <c r="R17" s="59">
        <v>3025689</v>
      </c>
      <c r="S17" s="59">
        <v>3835865</v>
      </c>
      <c r="T17" s="59">
        <v>3835865</v>
      </c>
      <c r="U17" s="59">
        <v>10697419</v>
      </c>
      <c r="V17" s="59">
        <v>54078806</v>
      </c>
      <c r="W17" s="59">
        <v>45393840</v>
      </c>
      <c r="X17" s="59">
        <v>8684966</v>
      </c>
      <c r="Y17" s="60">
        <v>19.13</v>
      </c>
      <c r="Z17" s="61">
        <v>61508173</v>
      </c>
    </row>
    <row r="18" spans="1:26" ht="13.5">
      <c r="A18" s="69" t="s">
        <v>42</v>
      </c>
      <c r="B18" s="70">
        <f>SUM(B11:B17)</f>
        <v>176517826</v>
      </c>
      <c r="C18" s="70">
        <f>SUM(C11:C17)</f>
        <v>0</v>
      </c>
      <c r="D18" s="71">
        <f aca="true" t="shared" si="1" ref="D18:Z18">SUM(D11:D17)</f>
        <v>151616000</v>
      </c>
      <c r="E18" s="72">
        <f t="shared" si="1"/>
        <v>165165283</v>
      </c>
      <c r="F18" s="72">
        <f t="shared" si="1"/>
        <v>13010107</v>
      </c>
      <c r="G18" s="72">
        <f t="shared" si="1"/>
        <v>9604335</v>
      </c>
      <c r="H18" s="72">
        <f t="shared" si="1"/>
        <v>12783023</v>
      </c>
      <c r="I18" s="72">
        <f t="shared" si="1"/>
        <v>35397465</v>
      </c>
      <c r="J18" s="72">
        <f t="shared" si="1"/>
        <v>12390677</v>
      </c>
      <c r="K18" s="72">
        <f t="shared" si="1"/>
        <v>15002109</v>
      </c>
      <c r="L18" s="72">
        <f t="shared" si="1"/>
        <v>14715833</v>
      </c>
      <c r="M18" s="72">
        <f t="shared" si="1"/>
        <v>42108619</v>
      </c>
      <c r="N18" s="72">
        <f t="shared" si="1"/>
        <v>10705323</v>
      </c>
      <c r="O18" s="72">
        <f t="shared" si="1"/>
        <v>12783023</v>
      </c>
      <c r="P18" s="72">
        <f t="shared" si="1"/>
        <v>10991149</v>
      </c>
      <c r="Q18" s="72">
        <f t="shared" si="1"/>
        <v>34479495</v>
      </c>
      <c r="R18" s="72">
        <f t="shared" si="1"/>
        <v>10991149</v>
      </c>
      <c r="S18" s="72">
        <f t="shared" si="1"/>
        <v>11703661</v>
      </c>
      <c r="T18" s="72">
        <f t="shared" si="1"/>
        <v>11703661</v>
      </c>
      <c r="U18" s="72">
        <f t="shared" si="1"/>
        <v>34398471</v>
      </c>
      <c r="V18" s="72">
        <f t="shared" si="1"/>
        <v>146384050</v>
      </c>
      <c r="W18" s="72">
        <f t="shared" si="1"/>
        <v>151615298</v>
      </c>
      <c r="X18" s="72">
        <f t="shared" si="1"/>
        <v>-5231248</v>
      </c>
      <c r="Y18" s="66">
        <f>+IF(W18&lt;&gt;0,(X18/W18)*100,0)</f>
        <v>-3.450343117750558</v>
      </c>
      <c r="Z18" s="73">
        <f t="shared" si="1"/>
        <v>165165283</v>
      </c>
    </row>
    <row r="19" spans="1:26" ht="13.5">
      <c r="A19" s="69" t="s">
        <v>43</v>
      </c>
      <c r="B19" s="74">
        <f>+B10-B18</f>
        <v>-21372705</v>
      </c>
      <c r="C19" s="74">
        <f>+C10-C18</f>
        <v>0</v>
      </c>
      <c r="D19" s="75">
        <f aca="true" t="shared" si="2" ref="D19:Z19">+D10-D18</f>
        <v>-2069000</v>
      </c>
      <c r="E19" s="76">
        <f t="shared" si="2"/>
        <v>-14059491</v>
      </c>
      <c r="F19" s="76">
        <f t="shared" si="2"/>
        <v>46549538</v>
      </c>
      <c r="G19" s="76">
        <f t="shared" si="2"/>
        <v>-8054786</v>
      </c>
      <c r="H19" s="76">
        <f t="shared" si="2"/>
        <v>-11463945</v>
      </c>
      <c r="I19" s="76">
        <f t="shared" si="2"/>
        <v>27030807</v>
      </c>
      <c r="J19" s="76">
        <f t="shared" si="2"/>
        <v>-12230595</v>
      </c>
      <c r="K19" s="76">
        <f t="shared" si="2"/>
        <v>-14715629</v>
      </c>
      <c r="L19" s="76">
        <f t="shared" si="2"/>
        <v>23512330</v>
      </c>
      <c r="M19" s="76">
        <f t="shared" si="2"/>
        <v>-3433894</v>
      </c>
      <c r="N19" s="76">
        <f t="shared" si="2"/>
        <v>-8025328</v>
      </c>
      <c r="O19" s="76">
        <f t="shared" si="2"/>
        <v>-11463945</v>
      </c>
      <c r="P19" s="76">
        <f t="shared" si="2"/>
        <v>34057848</v>
      </c>
      <c r="Q19" s="76">
        <f t="shared" si="2"/>
        <v>14568575</v>
      </c>
      <c r="R19" s="76">
        <f t="shared" si="2"/>
        <v>-10618251</v>
      </c>
      <c r="S19" s="76">
        <f t="shared" si="2"/>
        <v>-11510598</v>
      </c>
      <c r="T19" s="76">
        <f t="shared" si="2"/>
        <v>-11510438</v>
      </c>
      <c r="U19" s="76">
        <f t="shared" si="2"/>
        <v>-33639287</v>
      </c>
      <c r="V19" s="76">
        <f t="shared" si="2"/>
        <v>4526201</v>
      </c>
      <c r="W19" s="76">
        <f>IF(E10=E18,0,W10-W18)</f>
        <v>19352253</v>
      </c>
      <c r="X19" s="76">
        <f t="shared" si="2"/>
        <v>-14826052</v>
      </c>
      <c r="Y19" s="77">
        <f>+IF(W19&lt;&gt;0,(X19/W19)*100,0)</f>
        <v>-76.61150358048751</v>
      </c>
      <c r="Z19" s="78">
        <f t="shared" si="2"/>
        <v>-14059491</v>
      </c>
    </row>
    <row r="20" spans="1:26" ht="13.5">
      <c r="A20" s="57" t="s">
        <v>44</v>
      </c>
      <c r="B20" s="18">
        <v>0</v>
      </c>
      <c r="C20" s="18">
        <v>0</v>
      </c>
      <c r="D20" s="58">
        <v>21421000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21420551</v>
      </c>
      <c r="X20" s="59">
        <v>-21420551</v>
      </c>
      <c r="Y20" s="60">
        <v>-100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-21372705</v>
      </c>
      <c r="C22" s="85">
        <f>SUM(C19:C21)</f>
        <v>0</v>
      </c>
      <c r="D22" s="86">
        <f aca="true" t="shared" si="3" ref="D22:Z22">SUM(D19:D21)</f>
        <v>19352000</v>
      </c>
      <c r="E22" s="87">
        <f t="shared" si="3"/>
        <v>-14059491</v>
      </c>
      <c r="F22" s="87">
        <f t="shared" si="3"/>
        <v>46549538</v>
      </c>
      <c r="G22" s="87">
        <f t="shared" si="3"/>
        <v>-8054786</v>
      </c>
      <c r="H22" s="87">
        <f t="shared" si="3"/>
        <v>-11463945</v>
      </c>
      <c r="I22" s="87">
        <f t="shared" si="3"/>
        <v>27030807</v>
      </c>
      <c r="J22" s="87">
        <f t="shared" si="3"/>
        <v>-12230595</v>
      </c>
      <c r="K22" s="87">
        <f t="shared" si="3"/>
        <v>-14715629</v>
      </c>
      <c r="L22" s="87">
        <f t="shared" si="3"/>
        <v>23512330</v>
      </c>
      <c r="M22" s="87">
        <f t="shared" si="3"/>
        <v>-3433894</v>
      </c>
      <c r="N22" s="87">
        <f t="shared" si="3"/>
        <v>-8025328</v>
      </c>
      <c r="O22" s="87">
        <f t="shared" si="3"/>
        <v>-11463945</v>
      </c>
      <c r="P22" s="87">
        <f t="shared" si="3"/>
        <v>34057848</v>
      </c>
      <c r="Q22" s="87">
        <f t="shared" si="3"/>
        <v>14568575</v>
      </c>
      <c r="R22" s="87">
        <f t="shared" si="3"/>
        <v>-10618251</v>
      </c>
      <c r="S22" s="87">
        <f t="shared" si="3"/>
        <v>-11510598</v>
      </c>
      <c r="T22" s="87">
        <f t="shared" si="3"/>
        <v>-11510438</v>
      </c>
      <c r="U22" s="87">
        <f t="shared" si="3"/>
        <v>-33639287</v>
      </c>
      <c r="V22" s="87">
        <f t="shared" si="3"/>
        <v>4526201</v>
      </c>
      <c r="W22" s="87">
        <f t="shared" si="3"/>
        <v>40772804</v>
      </c>
      <c r="X22" s="87">
        <f t="shared" si="3"/>
        <v>-36246603</v>
      </c>
      <c r="Y22" s="88">
        <f>+IF(W22&lt;&gt;0,(X22/W22)*100,0)</f>
        <v>-88.89897050004214</v>
      </c>
      <c r="Z22" s="89">
        <f t="shared" si="3"/>
        <v>-14059491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-21372705</v>
      </c>
      <c r="C24" s="74">
        <f>SUM(C22:C23)</f>
        <v>0</v>
      </c>
      <c r="D24" s="75">
        <f aca="true" t="shared" si="4" ref="D24:Z24">SUM(D22:D23)</f>
        <v>19352000</v>
      </c>
      <c r="E24" s="76">
        <f t="shared" si="4"/>
        <v>-14059491</v>
      </c>
      <c r="F24" s="76">
        <f t="shared" si="4"/>
        <v>46549538</v>
      </c>
      <c r="G24" s="76">
        <f t="shared" si="4"/>
        <v>-8054786</v>
      </c>
      <c r="H24" s="76">
        <f t="shared" si="4"/>
        <v>-11463945</v>
      </c>
      <c r="I24" s="76">
        <f t="shared" si="4"/>
        <v>27030807</v>
      </c>
      <c r="J24" s="76">
        <f t="shared" si="4"/>
        <v>-12230595</v>
      </c>
      <c r="K24" s="76">
        <f t="shared" si="4"/>
        <v>-14715629</v>
      </c>
      <c r="L24" s="76">
        <f t="shared" si="4"/>
        <v>23512330</v>
      </c>
      <c r="M24" s="76">
        <f t="shared" si="4"/>
        <v>-3433894</v>
      </c>
      <c r="N24" s="76">
        <f t="shared" si="4"/>
        <v>-8025328</v>
      </c>
      <c r="O24" s="76">
        <f t="shared" si="4"/>
        <v>-11463945</v>
      </c>
      <c r="P24" s="76">
        <f t="shared" si="4"/>
        <v>34057848</v>
      </c>
      <c r="Q24" s="76">
        <f t="shared" si="4"/>
        <v>14568575</v>
      </c>
      <c r="R24" s="76">
        <f t="shared" si="4"/>
        <v>-10618251</v>
      </c>
      <c r="S24" s="76">
        <f t="shared" si="4"/>
        <v>-11510598</v>
      </c>
      <c r="T24" s="76">
        <f t="shared" si="4"/>
        <v>-11510438</v>
      </c>
      <c r="U24" s="76">
        <f t="shared" si="4"/>
        <v>-33639287</v>
      </c>
      <c r="V24" s="76">
        <f t="shared" si="4"/>
        <v>4526201</v>
      </c>
      <c r="W24" s="76">
        <f t="shared" si="4"/>
        <v>40772804</v>
      </c>
      <c r="X24" s="76">
        <f t="shared" si="4"/>
        <v>-36246603</v>
      </c>
      <c r="Y24" s="77">
        <f>+IF(W24&lt;&gt;0,(X24/W24)*100,0)</f>
        <v>-88.89897050004214</v>
      </c>
      <c r="Z24" s="78">
        <f t="shared" si="4"/>
        <v>-14059491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3560994</v>
      </c>
      <c r="C27" s="21">
        <v>0</v>
      </c>
      <c r="D27" s="98">
        <v>3330000</v>
      </c>
      <c r="E27" s="99">
        <v>3702000</v>
      </c>
      <c r="F27" s="99">
        <v>240200</v>
      </c>
      <c r="G27" s="99">
        <v>142232</v>
      </c>
      <c r="H27" s="99">
        <v>0</v>
      </c>
      <c r="I27" s="99">
        <v>382432</v>
      </c>
      <c r="J27" s="99">
        <v>114214</v>
      </c>
      <c r="K27" s="99">
        <v>362898</v>
      </c>
      <c r="L27" s="99">
        <v>0</v>
      </c>
      <c r="M27" s="99">
        <v>477112</v>
      </c>
      <c r="N27" s="99">
        <v>52593</v>
      </c>
      <c r="O27" s="99">
        <v>52593</v>
      </c>
      <c r="P27" s="99">
        <v>0</v>
      </c>
      <c r="Q27" s="99">
        <v>105186</v>
      </c>
      <c r="R27" s="99">
        <v>26314</v>
      </c>
      <c r="S27" s="99">
        <v>215230</v>
      </c>
      <c r="T27" s="99">
        <v>563426</v>
      </c>
      <c r="U27" s="99">
        <v>804970</v>
      </c>
      <c r="V27" s="99">
        <v>1769700</v>
      </c>
      <c r="W27" s="99">
        <v>3702000</v>
      </c>
      <c r="X27" s="99">
        <v>-1932300</v>
      </c>
      <c r="Y27" s="100">
        <v>-52.2</v>
      </c>
      <c r="Z27" s="101">
        <v>3702000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3560994</v>
      </c>
      <c r="C31" s="18">
        <v>0</v>
      </c>
      <c r="D31" s="58">
        <v>3330000</v>
      </c>
      <c r="E31" s="59">
        <v>3702000</v>
      </c>
      <c r="F31" s="59">
        <v>240200</v>
      </c>
      <c r="G31" s="59">
        <v>142232</v>
      </c>
      <c r="H31" s="59">
        <v>0</v>
      </c>
      <c r="I31" s="59">
        <v>382432</v>
      </c>
      <c r="J31" s="59">
        <v>114214</v>
      </c>
      <c r="K31" s="59">
        <v>362898</v>
      </c>
      <c r="L31" s="59">
        <v>0</v>
      </c>
      <c r="M31" s="59">
        <v>477112</v>
      </c>
      <c r="N31" s="59">
        <v>52593</v>
      </c>
      <c r="O31" s="59">
        <v>52593</v>
      </c>
      <c r="P31" s="59">
        <v>0</v>
      </c>
      <c r="Q31" s="59">
        <v>105186</v>
      </c>
      <c r="R31" s="59">
        <v>26314</v>
      </c>
      <c r="S31" s="59">
        <v>215230</v>
      </c>
      <c r="T31" s="59">
        <v>563426</v>
      </c>
      <c r="U31" s="59">
        <v>804970</v>
      </c>
      <c r="V31" s="59">
        <v>1769700</v>
      </c>
      <c r="W31" s="59">
        <v>3702000</v>
      </c>
      <c r="X31" s="59">
        <v>-1932300</v>
      </c>
      <c r="Y31" s="60">
        <v>-52.2</v>
      </c>
      <c r="Z31" s="61">
        <v>3702000</v>
      </c>
    </row>
    <row r="32" spans="1:26" ht="13.5">
      <c r="A32" s="69" t="s">
        <v>50</v>
      </c>
      <c r="B32" s="21">
        <f>SUM(B28:B31)</f>
        <v>3560994</v>
      </c>
      <c r="C32" s="21">
        <f>SUM(C28:C31)</f>
        <v>0</v>
      </c>
      <c r="D32" s="98">
        <f aca="true" t="shared" si="5" ref="D32:Z32">SUM(D28:D31)</f>
        <v>3330000</v>
      </c>
      <c r="E32" s="99">
        <f t="shared" si="5"/>
        <v>3702000</v>
      </c>
      <c r="F32" s="99">
        <f t="shared" si="5"/>
        <v>240200</v>
      </c>
      <c r="G32" s="99">
        <f t="shared" si="5"/>
        <v>142232</v>
      </c>
      <c r="H32" s="99">
        <f t="shared" si="5"/>
        <v>0</v>
      </c>
      <c r="I32" s="99">
        <f t="shared" si="5"/>
        <v>382432</v>
      </c>
      <c r="J32" s="99">
        <f t="shared" si="5"/>
        <v>114214</v>
      </c>
      <c r="K32" s="99">
        <f t="shared" si="5"/>
        <v>362898</v>
      </c>
      <c r="L32" s="99">
        <f t="shared" si="5"/>
        <v>0</v>
      </c>
      <c r="M32" s="99">
        <f t="shared" si="5"/>
        <v>477112</v>
      </c>
      <c r="N32" s="99">
        <f t="shared" si="5"/>
        <v>52593</v>
      </c>
      <c r="O32" s="99">
        <f t="shared" si="5"/>
        <v>52593</v>
      </c>
      <c r="P32" s="99">
        <f t="shared" si="5"/>
        <v>0</v>
      </c>
      <c r="Q32" s="99">
        <f t="shared" si="5"/>
        <v>105186</v>
      </c>
      <c r="R32" s="99">
        <f t="shared" si="5"/>
        <v>26314</v>
      </c>
      <c r="S32" s="99">
        <f t="shared" si="5"/>
        <v>215230</v>
      </c>
      <c r="T32" s="99">
        <f t="shared" si="5"/>
        <v>563426</v>
      </c>
      <c r="U32" s="99">
        <f t="shared" si="5"/>
        <v>804970</v>
      </c>
      <c r="V32" s="99">
        <f t="shared" si="5"/>
        <v>1769700</v>
      </c>
      <c r="W32" s="99">
        <f t="shared" si="5"/>
        <v>3702000</v>
      </c>
      <c r="X32" s="99">
        <f t="shared" si="5"/>
        <v>-1932300</v>
      </c>
      <c r="Y32" s="100">
        <f>+IF(W32&lt;&gt;0,(X32/W32)*100,0)</f>
        <v>-52.19611021069692</v>
      </c>
      <c r="Z32" s="101">
        <f t="shared" si="5"/>
        <v>3702000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93855135</v>
      </c>
      <c r="C35" s="18">
        <v>0</v>
      </c>
      <c r="D35" s="58">
        <v>102338000</v>
      </c>
      <c r="E35" s="59">
        <v>187710270</v>
      </c>
      <c r="F35" s="59">
        <v>30131660</v>
      </c>
      <c r="G35" s="59">
        <v>0</v>
      </c>
      <c r="H35" s="59">
        <v>0</v>
      </c>
      <c r="I35" s="59">
        <v>0</v>
      </c>
      <c r="J35" s="59">
        <v>11545879</v>
      </c>
      <c r="K35" s="59">
        <v>15764769</v>
      </c>
      <c r="L35" s="59">
        <v>20814876</v>
      </c>
      <c r="M35" s="59">
        <v>20814876</v>
      </c>
      <c r="N35" s="59">
        <v>11137686</v>
      </c>
      <c r="O35" s="59">
        <v>11137686</v>
      </c>
      <c r="P35" s="59">
        <v>33438816</v>
      </c>
      <c r="Q35" s="59">
        <v>33438816</v>
      </c>
      <c r="R35" s="59">
        <v>14111316</v>
      </c>
      <c r="S35" s="59">
        <v>12312585</v>
      </c>
      <c r="T35" s="59">
        <v>12312585</v>
      </c>
      <c r="U35" s="59">
        <v>12312585</v>
      </c>
      <c r="V35" s="59">
        <v>12312585</v>
      </c>
      <c r="W35" s="59">
        <v>187710270</v>
      </c>
      <c r="X35" s="59">
        <v>-175397685</v>
      </c>
      <c r="Y35" s="60">
        <v>-93.44</v>
      </c>
      <c r="Z35" s="61">
        <v>187710270</v>
      </c>
    </row>
    <row r="36" spans="1:26" ht="13.5">
      <c r="A36" s="57" t="s">
        <v>53</v>
      </c>
      <c r="B36" s="18">
        <v>32758975</v>
      </c>
      <c r="C36" s="18">
        <v>0</v>
      </c>
      <c r="D36" s="58">
        <v>29821000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/>
      <c r="X36" s="59">
        <v>0</v>
      </c>
      <c r="Y36" s="60">
        <v>0</v>
      </c>
      <c r="Z36" s="61">
        <v>0</v>
      </c>
    </row>
    <row r="37" spans="1:26" ht="13.5">
      <c r="A37" s="57" t="s">
        <v>54</v>
      </c>
      <c r="B37" s="18">
        <v>31900472</v>
      </c>
      <c r="C37" s="18">
        <v>0</v>
      </c>
      <c r="D37" s="58">
        <v>21236000</v>
      </c>
      <c r="E37" s="59">
        <v>13622806</v>
      </c>
      <c r="F37" s="59">
        <v>12312973</v>
      </c>
      <c r="G37" s="59">
        <v>0</v>
      </c>
      <c r="H37" s="59">
        <v>0</v>
      </c>
      <c r="I37" s="59">
        <v>0</v>
      </c>
      <c r="J37" s="59">
        <v>1038005</v>
      </c>
      <c r="K37" s="59">
        <v>2298122</v>
      </c>
      <c r="L37" s="59">
        <v>999483</v>
      </c>
      <c r="M37" s="59">
        <v>999483</v>
      </c>
      <c r="N37" s="59">
        <v>1351214</v>
      </c>
      <c r="O37" s="59">
        <v>1351214</v>
      </c>
      <c r="P37" s="59">
        <v>-103027</v>
      </c>
      <c r="Q37" s="59">
        <v>-103027</v>
      </c>
      <c r="R37" s="59">
        <v>77161</v>
      </c>
      <c r="S37" s="59">
        <v>411702</v>
      </c>
      <c r="T37" s="59">
        <v>411702</v>
      </c>
      <c r="U37" s="59">
        <v>411702</v>
      </c>
      <c r="V37" s="59">
        <v>411702</v>
      </c>
      <c r="W37" s="59">
        <v>13622806</v>
      </c>
      <c r="X37" s="59">
        <v>-13211104</v>
      </c>
      <c r="Y37" s="60">
        <v>-96.98</v>
      </c>
      <c r="Z37" s="61">
        <v>13622806</v>
      </c>
    </row>
    <row r="38" spans="1:26" ht="13.5">
      <c r="A38" s="57" t="s">
        <v>55</v>
      </c>
      <c r="B38" s="18">
        <v>20157000</v>
      </c>
      <c r="C38" s="18">
        <v>0</v>
      </c>
      <c r="D38" s="58">
        <v>4800000</v>
      </c>
      <c r="E38" s="59">
        <v>35504837</v>
      </c>
      <c r="F38" s="59">
        <v>326326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35504837</v>
      </c>
      <c r="X38" s="59">
        <v>-35504837</v>
      </c>
      <c r="Y38" s="60">
        <v>-100</v>
      </c>
      <c r="Z38" s="61">
        <v>35504837</v>
      </c>
    </row>
    <row r="39" spans="1:26" ht="13.5">
      <c r="A39" s="57" t="s">
        <v>56</v>
      </c>
      <c r="B39" s="18">
        <v>74556638</v>
      </c>
      <c r="C39" s="18">
        <v>0</v>
      </c>
      <c r="D39" s="58">
        <v>106123000</v>
      </c>
      <c r="E39" s="59">
        <v>138582627</v>
      </c>
      <c r="F39" s="59">
        <v>17492361</v>
      </c>
      <c r="G39" s="59">
        <v>0</v>
      </c>
      <c r="H39" s="59">
        <v>0</v>
      </c>
      <c r="I39" s="59">
        <v>0</v>
      </c>
      <c r="J39" s="59">
        <v>10507874</v>
      </c>
      <c r="K39" s="59">
        <v>13466647</v>
      </c>
      <c r="L39" s="59">
        <v>19815393</v>
      </c>
      <c r="M39" s="59">
        <v>19815393</v>
      </c>
      <c r="N39" s="59">
        <v>9786472</v>
      </c>
      <c r="O39" s="59">
        <v>9786472</v>
      </c>
      <c r="P39" s="59">
        <v>33541843</v>
      </c>
      <c r="Q39" s="59">
        <v>33541843</v>
      </c>
      <c r="R39" s="59">
        <v>14034155</v>
      </c>
      <c r="S39" s="59">
        <v>11900883</v>
      </c>
      <c r="T39" s="59">
        <v>11900883</v>
      </c>
      <c r="U39" s="59">
        <v>11900883</v>
      </c>
      <c r="V39" s="59">
        <v>11900883</v>
      </c>
      <c r="W39" s="59">
        <v>138582627</v>
      </c>
      <c r="X39" s="59">
        <v>-126681744</v>
      </c>
      <c r="Y39" s="60">
        <v>-91.41</v>
      </c>
      <c r="Z39" s="61">
        <v>138582627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-2730158</v>
      </c>
      <c r="C42" s="18">
        <v>0</v>
      </c>
      <c r="D42" s="58">
        <v>-2067854</v>
      </c>
      <c r="E42" s="59">
        <v>-8026629</v>
      </c>
      <c r="F42" s="59">
        <v>46549538</v>
      </c>
      <c r="G42" s="59">
        <v>-7955052</v>
      </c>
      <c r="H42" s="59">
        <v>-11463944</v>
      </c>
      <c r="I42" s="59">
        <v>27130542</v>
      </c>
      <c r="J42" s="59">
        <v>-12230595</v>
      </c>
      <c r="K42" s="59">
        <v>-14715632</v>
      </c>
      <c r="L42" s="59">
        <v>23512328</v>
      </c>
      <c r="M42" s="59">
        <v>-3433899</v>
      </c>
      <c r="N42" s="59">
        <v>-8025328</v>
      </c>
      <c r="O42" s="59">
        <v>-11194864</v>
      </c>
      <c r="P42" s="59">
        <v>34058847</v>
      </c>
      <c r="Q42" s="59">
        <v>14838655</v>
      </c>
      <c r="R42" s="59">
        <v>-10073569</v>
      </c>
      <c r="S42" s="59">
        <v>-11511917</v>
      </c>
      <c r="T42" s="59">
        <v>-13981853</v>
      </c>
      <c r="U42" s="59">
        <v>-35567339</v>
      </c>
      <c r="V42" s="59">
        <v>2967959</v>
      </c>
      <c r="W42" s="59">
        <v>-8026629</v>
      </c>
      <c r="X42" s="59">
        <v>10994588</v>
      </c>
      <c r="Y42" s="60">
        <v>-136.98</v>
      </c>
      <c r="Z42" s="61">
        <v>-8026629</v>
      </c>
    </row>
    <row r="43" spans="1:26" ht="13.5">
      <c r="A43" s="57" t="s">
        <v>59</v>
      </c>
      <c r="B43" s="18">
        <v>-5887054</v>
      </c>
      <c r="C43" s="18">
        <v>0</v>
      </c>
      <c r="D43" s="58">
        <v>-3330000</v>
      </c>
      <c r="E43" s="59">
        <v>-3702000</v>
      </c>
      <c r="F43" s="59">
        <v>-240120</v>
      </c>
      <c r="G43" s="59">
        <v>0</v>
      </c>
      <c r="H43" s="59">
        <v>88077</v>
      </c>
      <c r="I43" s="59">
        <v>-152043</v>
      </c>
      <c r="J43" s="59">
        <v>-114214</v>
      </c>
      <c r="K43" s="59">
        <v>-362898</v>
      </c>
      <c r="L43" s="59">
        <v>0</v>
      </c>
      <c r="M43" s="59">
        <v>-477112</v>
      </c>
      <c r="N43" s="59">
        <v>-52593</v>
      </c>
      <c r="O43" s="59">
        <v>-1721542</v>
      </c>
      <c r="P43" s="59">
        <v>-25437</v>
      </c>
      <c r="Q43" s="59">
        <v>-1799572</v>
      </c>
      <c r="R43" s="59">
        <v>-26314</v>
      </c>
      <c r="S43" s="59">
        <v>-215230</v>
      </c>
      <c r="T43" s="59">
        <v>-563426</v>
      </c>
      <c r="U43" s="59">
        <v>-804970</v>
      </c>
      <c r="V43" s="59">
        <v>-3233697</v>
      </c>
      <c r="W43" s="59">
        <v>-3702000</v>
      </c>
      <c r="X43" s="59">
        <v>468303</v>
      </c>
      <c r="Y43" s="60">
        <v>-12.65</v>
      </c>
      <c r="Z43" s="61">
        <v>-3702000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101126040</v>
      </c>
      <c r="C45" s="21">
        <v>0</v>
      </c>
      <c r="D45" s="98">
        <v>77270146</v>
      </c>
      <c r="E45" s="99">
        <v>91042587</v>
      </c>
      <c r="F45" s="99">
        <v>185785735</v>
      </c>
      <c r="G45" s="99">
        <v>177830683</v>
      </c>
      <c r="H45" s="99">
        <v>166454816</v>
      </c>
      <c r="I45" s="99">
        <v>166454816</v>
      </c>
      <c r="J45" s="99">
        <v>154110007</v>
      </c>
      <c r="K45" s="99">
        <v>139031477</v>
      </c>
      <c r="L45" s="99">
        <v>162543805</v>
      </c>
      <c r="M45" s="99">
        <v>162543805</v>
      </c>
      <c r="N45" s="99">
        <v>154465884</v>
      </c>
      <c r="O45" s="99">
        <v>141549478</v>
      </c>
      <c r="P45" s="99">
        <v>175582888</v>
      </c>
      <c r="Q45" s="99">
        <v>154465884</v>
      </c>
      <c r="R45" s="99">
        <v>165483005</v>
      </c>
      <c r="S45" s="99">
        <v>153755858</v>
      </c>
      <c r="T45" s="99">
        <v>139210579</v>
      </c>
      <c r="U45" s="99">
        <v>139210579</v>
      </c>
      <c r="V45" s="99">
        <v>139210579</v>
      </c>
      <c r="W45" s="99">
        <v>91042587</v>
      </c>
      <c r="X45" s="99">
        <v>48167992</v>
      </c>
      <c r="Y45" s="100">
        <v>52.91</v>
      </c>
      <c r="Z45" s="101">
        <v>91042587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>
        <v>1171792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1171792</v>
      </c>
      <c r="X76" s="33"/>
      <c r="Y76" s="32"/>
      <c r="Z76" s="34">
        <v>1171792</v>
      </c>
    </row>
    <row r="77" spans="1:26" ht="13.5" hidden="1">
      <c r="A77" s="36" t="s">
        <v>31</v>
      </c>
      <c r="B77" s="18"/>
      <c r="C77" s="18"/>
      <c r="D77" s="19"/>
      <c r="E77" s="20">
        <v>1171792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1171792</v>
      </c>
      <c r="X77" s="20"/>
      <c r="Y77" s="19"/>
      <c r="Z77" s="22">
        <v>1171792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15112134</v>
      </c>
      <c r="C5" s="18">
        <v>0</v>
      </c>
      <c r="D5" s="58">
        <v>17128977</v>
      </c>
      <c r="E5" s="59">
        <v>17129000</v>
      </c>
      <c r="F5" s="59">
        <v>1317994</v>
      </c>
      <c r="G5" s="59">
        <v>1312695</v>
      </c>
      <c r="H5" s="59">
        <v>1303100</v>
      </c>
      <c r="I5" s="59">
        <v>3933789</v>
      </c>
      <c r="J5" s="59">
        <v>1285489</v>
      </c>
      <c r="K5" s="59">
        <v>1276215</v>
      </c>
      <c r="L5" s="59">
        <v>1254214</v>
      </c>
      <c r="M5" s="59">
        <v>3815918</v>
      </c>
      <c r="N5" s="59">
        <v>1262172</v>
      </c>
      <c r="O5" s="59">
        <v>1421773</v>
      </c>
      <c r="P5" s="59">
        <v>1195846</v>
      </c>
      <c r="Q5" s="59">
        <v>3879791</v>
      </c>
      <c r="R5" s="59">
        <v>1253003</v>
      </c>
      <c r="S5" s="59">
        <v>1161486</v>
      </c>
      <c r="T5" s="59">
        <v>1145598</v>
      </c>
      <c r="U5" s="59">
        <v>3560087</v>
      </c>
      <c r="V5" s="59">
        <v>15189585</v>
      </c>
      <c r="W5" s="59">
        <v>17128975</v>
      </c>
      <c r="X5" s="59">
        <v>-1939390</v>
      </c>
      <c r="Y5" s="60">
        <v>-11.32</v>
      </c>
      <c r="Z5" s="61">
        <v>17129000</v>
      </c>
    </row>
    <row r="6" spans="1:26" ht="13.5">
      <c r="A6" s="57" t="s">
        <v>32</v>
      </c>
      <c r="B6" s="18">
        <v>40347912</v>
      </c>
      <c r="C6" s="18">
        <v>0</v>
      </c>
      <c r="D6" s="58">
        <v>37735000</v>
      </c>
      <c r="E6" s="59">
        <v>47702624</v>
      </c>
      <c r="F6" s="59">
        <v>5190783</v>
      </c>
      <c r="G6" s="59">
        <v>4592046</v>
      </c>
      <c r="H6" s="59">
        <v>3685784</v>
      </c>
      <c r="I6" s="59">
        <v>13468613</v>
      </c>
      <c r="J6" s="59">
        <v>4422519</v>
      </c>
      <c r="K6" s="59">
        <v>3698889</v>
      </c>
      <c r="L6" s="59">
        <v>3321391</v>
      </c>
      <c r="M6" s="59">
        <v>11442799</v>
      </c>
      <c r="N6" s="59">
        <v>2704659</v>
      </c>
      <c r="O6" s="59">
        <v>2817521</v>
      </c>
      <c r="P6" s="59">
        <v>3216199</v>
      </c>
      <c r="Q6" s="59">
        <v>8738379</v>
      </c>
      <c r="R6" s="59">
        <v>6423904</v>
      </c>
      <c r="S6" s="59">
        <v>3188691</v>
      </c>
      <c r="T6" s="59">
        <v>4189298</v>
      </c>
      <c r="U6" s="59">
        <v>13801893</v>
      </c>
      <c r="V6" s="59">
        <v>47451684</v>
      </c>
      <c r="W6" s="59">
        <v>37735181</v>
      </c>
      <c r="X6" s="59">
        <v>9716503</v>
      </c>
      <c r="Y6" s="60">
        <v>25.75</v>
      </c>
      <c r="Z6" s="61">
        <v>47702624</v>
      </c>
    </row>
    <row r="7" spans="1:26" ht="13.5">
      <c r="A7" s="57" t="s">
        <v>33</v>
      </c>
      <c r="B7" s="18">
        <v>231731</v>
      </c>
      <c r="C7" s="18">
        <v>0</v>
      </c>
      <c r="D7" s="58">
        <v>936000</v>
      </c>
      <c r="E7" s="59">
        <v>748800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2403</v>
      </c>
      <c r="Q7" s="59">
        <v>2403</v>
      </c>
      <c r="R7" s="59">
        <v>0</v>
      </c>
      <c r="S7" s="59">
        <v>0</v>
      </c>
      <c r="T7" s="59">
        <v>0</v>
      </c>
      <c r="U7" s="59">
        <v>0</v>
      </c>
      <c r="V7" s="59">
        <v>2403</v>
      </c>
      <c r="W7" s="59">
        <v>936000</v>
      </c>
      <c r="X7" s="59">
        <v>-933597</v>
      </c>
      <c r="Y7" s="60">
        <v>-99.74</v>
      </c>
      <c r="Z7" s="61">
        <v>748800</v>
      </c>
    </row>
    <row r="8" spans="1:26" ht="13.5">
      <c r="A8" s="57" t="s">
        <v>34</v>
      </c>
      <c r="B8" s="18">
        <v>49784000</v>
      </c>
      <c r="C8" s="18">
        <v>0</v>
      </c>
      <c r="D8" s="58">
        <v>50227000</v>
      </c>
      <c r="E8" s="59">
        <v>50227000</v>
      </c>
      <c r="F8" s="59">
        <v>19750000</v>
      </c>
      <c r="G8" s="59">
        <v>2075000</v>
      </c>
      <c r="H8" s="59">
        <v>0</v>
      </c>
      <c r="I8" s="59">
        <v>21825000</v>
      </c>
      <c r="J8" s="59">
        <v>0</v>
      </c>
      <c r="K8" s="59">
        <v>11005000</v>
      </c>
      <c r="L8" s="59">
        <v>10555000</v>
      </c>
      <c r="M8" s="59">
        <v>21560000</v>
      </c>
      <c r="N8" s="59">
        <v>0</v>
      </c>
      <c r="O8" s="59">
        <v>0</v>
      </c>
      <c r="P8" s="59">
        <v>12150000</v>
      </c>
      <c r="Q8" s="59">
        <v>12150000</v>
      </c>
      <c r="R8" s="59">
        <v>0</v>
      </c>
      <c r="S8" s="59">
        <v>0</v>
      </c>
      <c r="T8" s="59">
        <v>0</v>
      </c>
      <c r="U8" s="59">
        <v>0</v>
      </c>
      <c r="V8" s="59">
        <v>55535000</v>
      </c>
      <c r="W8" s="59">
        <v>50227000</v>
      </c>
      <c r="X8" s="59">
        <v>5308000</v>
      </c>
      <c r="Y8" s="60">
        <v>10.57</v>
      </c>
      <c r="Z8" s="61">
        <v>50227000</v>
      </c>
    </row>
    <row r="9" spans="1:26" ht="13.5">
      <c r="A9" s="57" t="s">
        <v>35</v>
      </c>
      <c r="B9" s="18">
        <v>8802472</v>
      </c>
      <c r="C9" s="18">
        <v>0</v>
      </c>
      <c r="D9" s="58">
        <v>4548023</v>
      </c>
      <c r="E9" s="59">
        <v>5032490</v>
      </c>
      <c r="F9" s="59">
        <v>235952</v>
      </c>
      <c r="G9" s="59">
        <v>236092</v>
      </c>
      <c r="H9" s="59">
        <v>245348</v>
      </c>
      <c r="I9" s="59">
        <v>717392</v>
      </c>
      <c r="J9" s="59">
        <v>257360</v>
      </c>
      <c r="K9" s="59">
        <v>235572</v>
      </c>
      <c r="L9" s="59">
        <v>13132</v>
      </c>
      <c r="M9" s="59">
        <v>506064</v>
      </c>
      <c r="N9" s="59">
        <v>13132</v>
      </c>
      <c r="O9" s="59">
        <v>133692</v>
      </c>
      <c r="P9" s="59">
        <v>26136</v>
      </c>
      <c r="Q9" s="59">
        <v>172960</v>
      </c>
      <c r="R9" s="59">
        <v>24157</v>
      </c>
      <c r="S9" s="59">
        <v>24157</v>
      </c>
      <c r="T9" s="59">
        <v>37397</v>
      </c>
      <c r="U9" s="59">
        <v>85711</v>
      </c>
      <c r="V9" s="59">
        <v>1482127</v>
      </c>
      <c r="W9" s="59">
        <v>4546962</v>
      </c>
      <c r="X9" s="59">
        <v>-3064835</v>
      </c>
      <c r="Y9" s="60">
        <v>-67.4</v>
      </c>
      <c r="Z9" s="61">
        <v>5032490</v>
      </c>
    </row>
    <row r="10" spans="1:26" ht="25.5">
      <c r="A10" s="62" t="s">
        <v>98</v>
      </c>
      <c r="B10" s="63">
        <f>SUM(B5:B9)</f>
        <v>114278249</v>
      </c>
      <c r="C10" s="63">
        <f>SUM(C5:C9)</f>
        <v>0</v>
      </c>
      <c r="D10" s="64">
        <f aca="true" t="shared" si="0" ref="D10:Z10">SUM(D5:D9)</f>
        <v>110575000</v>
      </c>
      <c r="E10" s="65">
        <f t="shared" si="0"/>
        <v>120839914</v>
      </c>
      <c r="F10" s="65">
        <f t="shared" si="0"/>
        <v>26494729</v>
      </c>
      <c r="G10" s="65">
        <f t="shared" si="0"/>
        <v>8215833</v>
      </c>
      <c r="H10" s="65">
        <f t="shared" si="0"/>
        <v>5234232</v>
      </c>
      <c r="I10" s="65">
        <f t="shared" si="0"/>
        <v>39944794</v>
      </c>
      <c r="J10" s="65">
        <f t="shared" si="0"/>
        <v>5965368</v>
      </c>
      <c r="K10" s="65">
        <f t="shared" si="0"/>
        <v>16215676</v>
      </c>
      <c r="L10" s="65">
        <f t="shared" si="0"/>
        <v>15143737</v>
      </c>
      <c r="M10" s="65">
        <f t="shared" si="0"/>
        <v>37324781</v>
      </c>
      <c r="N10" s="65">
        <f t="shared" si="0"/>
        <v>3979963</v>
      </c>
      <c r="O10" s="65">
        <f t="shared" si="0"/>
        <v>4372986</v>
      </c>
      <c r="P10" s="65">
        <f t="shared" si="0"/>
        <v>16590584</v>
      </c>
      <c r="Q10" s="65">
        <f t="shared" si="0"/>
        <v>24943533</v>
      </c>
      <c r="R10" s="65">
        <f t="shared" si="0"/>
        <v>7701064</v>
      </c>
      <c r="S10" s="65">
        <f t="shared" si="0"/>
        <v>4374334</v>
      </c>
      <c r="T10" s="65">
        <f t="shared" si="0"/>
        <v>5372293</v>
      </c>
      <c r="U10" s="65">
        <f t="shared" si="0"/>
        <v>17447691</v>
      </c>
      <c r="V10" s="65">
        <f t="shared" si="0"/>
        <v>119660799</v>
      </c>
      <c r="W10" s="65">
        <f t="shared" si="0"/>
        <v>110574118</v>
      </c>
      <c r="X10" s="65">
        <f t="shared" si="0"/>
        <v>9086681</v>
      </c>
      <c r="Y10" s="66">
        <f>+IF(W10&lt;&gt;0,(X10/W10)*100,0)</f>
        <v>8.217728673178293</v>
      </c>
      <c r="Z10" s="67">
        <f t="shared" si="0"/>
        <v>120839914</v>
      </c>
    </row>
    <row r="11" spans="1:26" ht="13.5">
      <c r="A11" s="57" t="s">
        <v>36</v>
      </c>
      <c r="B11" s="18">
        <v>40897555</v>
      </c>
      <c r="C11" s="18">
        <v>0</v>
      </c>
      <c r="D11" s="58">
        <v>44929000</v>
      </c>
      <c r="E11" s="59">
        <v>45829000</v>
      </c>
      <c r="F11" s="59">
        <v>3692107</v>
      </c>
      <c r="G11" s="59">
        <v>3637750</v>
      </c>
      <c r="H11" s="59">
        <v>3685346</v>
      </c>
      <c r="I11" s="59">
        <v>11015203</v>
      </c>
      <c r="J11" s="59">
        <v>3719327</v>
      </c>
      <c r="K11" s="59">
        <v>3657092</v>
      </c>
      <c r="L11" s="59">
        <v>3514881</v>
      </c>
      <c r="M11" s="59">
        <v>10891300</v>
      </c>
      <c r="N11" s="59">
        <v>3415643</v>
      </c>
      <c r="O11" s="59">
        <v>3407076</v>
      </c>
      <c r="P11" s="59">
        <v>3776177</v>
      </c>
      <c r="Q11" s="59">
        <v>10598896</v>
      </c>
      <c r="R11" s="59">
        <v>3795443</v>
      </c>
      <c r="S11" s="59">
        <v>3736667</v>
      </c>
      <c r="T11" s="59">
        <v>3963050</v>
      </c>
      <c r="U11" s="59">
        <v>11495160</v>
      </c>
      <c r="V11" s="59">
        <v>44000559</v>
      </c>
      <c r="W11" s="59">
        <v>44929420</v>
      </c>
      <c r="X11" s="59">
        <v>-928861</v>
      </c>
      <c r="Y11" s="60">
        <v>-2.07</v>
      </c>
      <c r="Z11" s="61">
        <v>45829000</v>
      </c>
    </row>
    <row r="12" spans="1:26" ht="13.5">
      <c r="A12" s="57" t="s">
        <v>37</v>
      </c>
      <c r="B12" s="18">
        <v>3395189</v>
      </c>
      <c r="C12" s="18">
        <v>0</v>
      </c>
      <c r="D12" s="58">
        <v>3378000</v>
      </c>
      <c r="E12" s="59">
        <v>3500002</v>
      </c>
      <c r="F12" s="59">
        <v>282626</v>
      </c>
      <c r="G12" s="59">
        <v>266650</v>
      </c>
      <c r="H12" s="59">
        <v>238167</v>
      </c>
      <c r="I12" s="59">
        <v>787443</v>
      </c>
      <c r="J12" s="59">
        <v>238167</v>
      </c>
      <c r="K12" s="59">
        <v>237629</v>
      </c>
      <c r="L12" s="59">
        <v>382309</v>
      </c>
      <c r="M12" s="59">
        <v>858105</v>
      </c>
      <c r="N12" s="59">
        <v>237630</v>
      </c>
      <c r="O12" s="59">
        <v>244142</v>
      </c>
      <c r="P12" s="59">
        <v>283553</v>
      </c>
      <c r="Q12" s="59">
        <v>765325</v>
      </c>
      <c r="R12" s="59">
        <v>244142</v>
      </c>
      <c r="S12" s="59">
        <v>237629</v>
      </c>
      <c r="T12" s="59">
        <v>288003</v>
      </c>
      <c r="U12" s="59">
        <v>769774</v>
      </c>
      <c r="V12" s="59">
        <v>3180647</v>
      </c>
      <c r="W12" s="59">
        <v>3378005</v>
      </c>
      <c r="X12" s="59">
        <v>-197358</v>
      </c>
      <c r="Y12" s="60">
        <v>-5.84</v>
      </c>
      <c r="Z12" s="61">
        <v>3500002</v>
      </c>
    </row>
    <row r="13" spans="1:26" ht="13.5">
      <c r="A13" s="57" t="s">
        <v>99</v>
      </c>
      <c r="B13" s="18">
        <v>27863386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30000000</v>
      </c>
      <c r="X13" s="59">
        <v>-30000000</v>
      </c>
      <c r="Y13" s="60">
        <v>-100</v>
      </c>
      <c r="Z13" s="61">
        <v>30000000</v>
      </c>
    </row>
    <row r="14" spans="1:26" ht="13.5">
      <c r="A14" s="57" t="s">
        <v>38</v>
      </c>
      <c r="B14" s="18">
        <v>1521945</v>
      </c>
      <c r="C14" s="18">
        <v>0</v>
      </c>
      <c r="D14" s="58">
        <v>53000</v>
      </c>
      <c r="E14" s="59">
        <v>120000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53002</v>
      </c>
      <c r="X14" s="59">
        <v>-53002</v>
      </c>
      <c r="Y14" s="60">
        <v>-100</v>
      </c>
      <c r="Z14" s="61">
        <v>120000</v>
      </c>
    </row>
    <row r="15" spans="1:26" ht="13.5">
      <c r="A15" s="57" t="s">
        <v>39</v>
      </c>
      <c r="B15" s="18">
        <v>20854196</v>
      </c>
      <c r="C15" s="18">
        <v>0</v>
      </c>
      <c r="D15" s="58">
        <v>26991412</v>
      </c>
      <c r="E15" s="59">
        <v>24419000</v>
      </c>
      <c r="F15" s="59">
        <v>3958636</v>
      </c>
      <c r="G15" s="59">
        <v>0</v>
      </c>
      <c r="H15" s="59">
        <v>22105</v>
      </c>
      <c r="I15" s="59">
        <v>3980741</v>
      </c>
      <c r="J15" s="59">
        <v>380345</v>
      </c>
      <c r="K15" s="59">
        <v>2434126</v>
      </c>
      <c r="L15" s="59">
        <v>3389551</v>
      </c>
      <c r="M15" s="59">
        <v>6204022</v>
      </c>
      <c r="N15" s="59">
        <v>3357895</v>
      </c>
      <c r="O15" s="59">
        <v>0</v>
      </c>
      <c r="P15" s="59">
        <v>2486798</v>
      </c>
      <c r="Q15" s="59">
        <v>5844693</v>
      </c>
      <c r="R15" s="59">
        <v>11789</v>
      </c>
      <c r="S15" s="59">
        <v>429499</v>
      </c>
      <c r="T15" s="59">
        <v>249212</v>
      </c>
      <c r="U15" s="59">
        <v>690500</v>
      </c>
      <c r="V15" s="59">
        <v>16719956</v>
      </c>
      <c r="W15" s="59">
        <v>26991412</v>
      </c>
      <c r="X15" s="59">
        <v>-10271456</v>
      </c>
      <c r="Y15" s="60">
        <v>-38.05</v>
      </c>
      <c r="Z15" s="61">
        <v>24419000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57491174</v>
      </c>
      <c r="C17" s="18">
        <v>0</v>
      </c>
      <c r="D17" s="58">
        <v>42537000</v>
      </c>
      <c r="E17" s="59">
        <v>43147895</v>
      </c>
      <c r="F17" s="59">
        <v>1801308</v>
      </c>
      <c r="G17" s="59">
        <v>12097</v>
      </c>
      <c r="H17" s="59">
        <v>1616308</v>
      </c>
      <c r="I17" s="59">
        <v>3429713</v>
      </c>
      <c r="J17" s="59">
        <v>2378421</v>
      </c>
      <c r="K17" s="59">
        <v>4536697</v>
      </c>
      <c r="L17" s="59">
        <v>4220630</v>
      </c>
      <c r="M17" s="59">
        <v>11135748</v>
      </c>
      <c r="N17" s="59">
        <v>1252038</v>
      </c>
      <c r="O17" s="59">
        <v>1042672</v>
      </c>
      <c r="P17" s="59">
        <v>4867897</v>
      </c>
      <c r="Q17" s="59">
        <v>7162607</v>
      </c>
      <c r="R17" s="59">
        <v>1426049</v>
      </c>
      <c r="S17" s="59">
        <v>1255036</v>
      </c>
      <c r="T17" s="59">
        <v>1884638</v>
      </c>
      <c r="U17" s="59">
        <v>4565723</v>
      </c>
      <c r="V17" s="59">
        <v>26293791</v>
      </c>
      <c r="W17" s="59">
        <v>42536989</v>
      </c>
      <c r="X17" s="59">
        <v>-16243198</v>
      </c>
      <c r="Y17" s="60">
        <v>-38.19</v>
      </c>
      <c r="Z17" s="61">
        <v>43147895</v>
      </c>
    </row>
    <row r="18" spans="1:26" ht="13.5">
      <c r="A18" s="69" t="s">
        <v>42</v>
      </c>
      <c r="B18" s="70">
        <f>SUM(B11:B17)</f>
        <v>152023445</v>
      </c>
      <c r="C18" s="70">
        <f>SUM(C11:C17)</f>
        <v>0</v>
      </c>
      <c r="D18" s="71">
        <f aca="true" t="shared" si="1" ref="D18:Z18">SUM(D11:D17)</f>
        <v>147888412</v>
      </c>
      <c r="E18" s="72">
        <f t="shared" si="1"/>
        <v>147015897</v>
      </c>
      <c r="F18" s="72">
        <f t="shared" si="1"/>
        <v>9734677</v>
      </c>
      <c r="G18" s="72">
        <f t="shared" si="1"/>
        <v>3916497</v>
      </c>
      <c r="H18" s="72">
        <f t="shared" si="1"/>
        <v>5561926</v>
      </c>
      <c r="I18" s="72">
        <f t="shared" si="1"/>
        <v>19213100</v>
      </c>
      <c r="J18" s="72">
        <f t="shared" si="1"/>
        <v>6716260</v>
      </c>
      <c r="K18" s="72">
        <f t="shared" si="1"/>
        <v>10865544</v>
      </c>
      <c r="L18" s="72">
        <f t="shared" si="1"/>
        <v>11507371</v>
      </c>
      <c r="M18" s="72">
        <f t="shared" si="1"/>
        <v>29089175</v>
      </c>
      <c r="N18" s="72">
        <f t="shared" si="1"/>
        <v>8263206</v>
      </c>
      <c r="O18" s="72">
        <f t="shared" si="1"/>
        <v>4693890</v>
      </c>
      <c r="P18" s="72">
        <f t="shared" si="1"/>
        <v>11414425</v>
      </c>
      <c r="Q18" s="72">
        <f t="shared" si="1"/>
        <v>24371521</v>
      </c>
      <c r="R18" s="72">
        <f t="shared" si="1"/>
        <v>5477423</v>
      </c>
      <c r="S18" s="72">
        <f t="shared" si="1"/>
        <v>5658831</v>
      </c>
      <c r="T18" s="72">
        <f t="shared" si="1"/>
        <v>6384903</v>
      </c>
      <c r="U18" s="72">
        <f t="shared" si="1"/>
        <v>17521157</v>
      </c>
      <c r="V18" s="72">
        <f t="shared" si="1"/>
        <v>90194953</v>
      </c>
      <c r="W18" s="72">
        <f t="shared" si="1"/>
        <v>147888828</v>
      </c>
      <c r="X18" s="72">
        <f t="shared" si="1"/>
        <v>-57693875</v>
      </c>
      <c r="Y18" s="66">
        <f>+IF(W18&lt;&gt;0,(X18/W18)*100,0)</f>
        <v>-39.011652049876275</v>
      </c>
      <c r="Z18" s="73">
        <f t="shared" si="1"/>
        <v>147015897</v>
      </c>
    </row>
    <row r="19" spans="1:26" ht="13.5">
      <c r="A19" s="69" t="s">
        <v>43</v>
      </c>
      <c r="B19" s="74">
        <f>+B10-B18</f>
        <v>-37745196</v>
      </c>
      <c r="C19" s="74">
        <f>+C10-C18</f>
        <v>0</v>
      </c>
      <c r="D19" s="75">
        <f aca="true" t="shared" si="2" ref="D19:Z19">+D10-D18</f>
        <v>-37313412</v>
      </c>
      <c r="E19" s="76">
        <f t="shared" si="2"/>
        <v>-26175983</v>
      </c>
      <c r="F19" s="76">
        <f t="shared" si="2"/>
        <v>16760052</v>
      </c>
      <c r="G19" s="76">
        <f t="shared" si="2"/>
        <v>4299336</v>
      </c>
      <c r="H19" s="76">
        <f t="shared" si="2"/>
        <v>-327694</v>
      </c>
      <c r="I19" s="76">
        <f t="shared" si="2"/>
        <v>20731694</v>
      </c>
      <c r="J19" s="76">
        <f t="shared" si="2"/>
        <v>-750892</v>
      </c>
      <c r="K19" s="76">
        <f t="shared" si="2"/>
        <v>5350132</v>
      </c>
      <c r="L19" s="76">
        <f t="shared" si="2"/>
        <v>3636366</v>
      </c>
      <c r="M19" s="76">
        <f t="shared" si="2"/>
        <v>8235606</v>
      </c>
      <c r="N19" s="76">
        <f t="shared" si="2"/>
        <v>-4283243</v>
      </c>
      <c r="O19" s="76">
        <f t="shared" si="2"/>
        <v>-320904</v>
      </c>
      <c r="P19" s="76">
        <f t="shared" si="2"/>
        <v>5176159</v>
      </c>
      <c r="Q19" s="76">
        <f t="shared" si="2"/>
        <v>572012</v>
      </c>
      <c r="R19" s="76">
        <f t="shared" si="2"/>
        <v>2223641</v>
      </c>
      <c r="S19" s="76">
        <f t="shared" si="2"/>
        <v>-1284497</v>
      </c>
      <c r="T19" s="76">
        <f t="shared" si="2"/>
        <v>-1012610</v>
      </c>
      <c r="U19" s="76">
        <f t="shared" si="2"/>
        <v>-73466</v>
      </c>
      <c r="V19" s="76">
        <f t="shared" si="2"/>
        <v>29465846</v>
      </c>
      <c r="W19" s="76">
        <f>IF(E10=E18,0,W10-W18)</f>
        <v>-37314710</v>
      </c>
      <c r="X19" s="76">
        <f t="shared" si="2"/>
        <v>66780556</v>
      </c>
      <c r="Y19" s="77">
        <f>+IF(W19&lt;&gt;0,(X19/W19)*100,0)</f>
        <v>-178.96576443981476</v>
      </c>
      <c r="Z19" s="78">
        <f t="shared" si="2"/>
        <v>-26175983</v>
      </c>
    </row>
    <row r="20" spans="1:26" ht="13.5">
      <c r="A20" s="57" t="s">
        <v>44</v>
      </c>
      <c r="B20" s="18">
        <v>15301168</v>
      </c>
      <c r="C20" s="18">
        <v>0</v>
      </c>
      <c r="D20" s="58">
        <v>71635000</v>
      </c>
      <c r="E20" s="59">
        <v>0</v>
      </c>
      <c r="F20" s="59">
        <v>5161000</v>
      </c>
      <c r="G20" s="59">
        <v>27500000</v>
      </c>
      <c r="H20" s="59">
        <v>0</v>
      </c>
      <c r="I20" s="59">
        <v>32661000</v>
      </c>
      <c r="J20" s="59">
        <v>16500000</v>
      </c>
      <c r="K20" s="59">
        <v>0</v>
      </c>
      <c r="L20" s="59">
        <v>11474000</v>
      </c>
      <c r="M20" s="59">
        <v>27974000</v>
      </c>
      <c r="N20" s="59">
        <v>0</v>
      </c>
      <c r="O20" s="59">
        <v>0</v>
      </c>
      <c r="P20" s="59">
        <v>20140000</v>
      </c>
      <c r="Q20" s="59">
        <v>20140000</v>
      </c>
      <c r="R20" s="59">
        <v>0</v>
      </c>
      <c r="S20" s="59">
        <v>0</v>
      </c>
      <c r="T20" s="59">
        <v>0</v>
      </c>
      <c r="U20" s="59">
        <v>0</v>
      </c>
      <c r="V20" s="59">
        <v>80775000</v>
      </c>
      <c r="W20" s="59">
        <v>71636004</v>
      </c>
      <c r="X20" s="59">
        <v>9138996</v>
      </c>
      <c r="Y20" s="60">
        <v>12.76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-22444028</v>
      </c>
      <c r="C22" s="85">
        <f>SUM(C19:C21)</f>
        <v>0</v>
      </c>
      <c r="D22" s="86">
        <f aca="true" t="shared" si="3" ref="D22:Z22">SUM(D19:D21)</f>
        <v>34321588</v>
      </c>
      <c r="E22" s="87">
        <f t="shared" si="3"/>
        <v>-26175983</v>
      </c>
      <c r="F22" s="87">
        <f t="shared" si="3"/>
        <v>21921052</v>
      </c>
      <c r="G22" s="87">
        <f t="shared" si="3"/>
        <v>31799336</v>
      </c>
      <c r="H22" s="87">
        <f t="shared" si="3"/>
        <v>-327694</v>
      </c>
      <c r="I22" s="87">
        <f t="shared" si="3"/>
        <v>53392694</v>
      </c>
      <c r="J22" s="87">
        <f t="shared" si="3"/>
        <v>15749108</v>
      </c>
      <c r="K22" s="87">
        <f t="shared" si="3"/>
        <v>5350132</v>
      </c>
      <c r="L22" s="87">
        <f t="shared" si="3"/>
        <v>15110366</v>
      </c>
      <c r="M22" s="87">
        <f t="shared" si="3"/>
        <v>36209606</v>
      </c>
      <c r="N22" s="87">
        <f t="shared" si="3"/>
        <v>-4283243</v>
      </c>
      <c r="O22" s="87">
        <f t="shared" si="3"/>
        <v>-320904</v>
      </c>
      <c r="P22" s="87">
        <f t="shared" si="3"/>
        <v>25316159</v>
      </c>
      <c r="Q22" s="87">
        <f t="shared" si="3"/>
        <v>20712012</v>
      </c>
      <c r="R22" s="87">
        <f t="shared" si="3"/>
        <v>2223641</v>
      </c>
      <c r="S22" s="87">
        <f t="shared" si="3"/>
        <v>-1284497</v>
      </c>
      <c r="T22" s="87">
        <f t="shared" si="3"/>
        <v>-1012610</v>
      </c>
      <c r="U22" s="87">
        <f t="shared" si="3"/>
        <v>-73466</v>
      </c>
      <c r="V22" s="87">
        <f t="shared" si="3"/>
        <v>110240846</v>
      </c>
      <c r="W22" s="87">
        <f t="shared" si="3"/>
        <v>34321294</v>
      </c>
      <c r="X22" s="87">
        <f t="shared" si="3"/>
        <v>75919552</v>
      </c>
      <c r="Y22" s="88">
        <f>+IF(W22&lt;&gt;0,(X22/W22)*100,0)</f>
        <v>221.2024756409243</v>
      </c>
      <c r="Z22" s="89">
        <f t="shared" si="3"/>
        <v>-26175983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-22444028</v>
      </c>
      <c r="C24" s="74">
        <f>SUM(C22:C23)</f>
        <v>0</v>
      </c>
      <c r="D24" s="75">
        <f aca="true" t="shared" si="4" ref="D24:Z24">SUM(D22:D23)</f>
        <v>34321588</v>
      </c>
      <c r="E24" s="76">
        <f t="shared" si="4"/>
        <v>-26175983</v>
      </c>
      <c r="F24" s="76">
        <f t="shared" si="4"/>
        <v>21921052</v>
      </c>
      <c r="G24" s="76">
        <f t="shared" si="4"/>
        <v>31799336</v>
      </c>
      <c r="H24" s="76">
        <f t="shared" si="4"/>
        <v>-327694</v>
      </c>
      <c r="I24" s="76">
        <f t="shared" si="4"/>
        <v>53392694</v>
      </c>
      <c r="J24" s="76">
        <f t="shared" si="4"/>
        <v>15749108</v>
      </c>
      <c r="K24" s="76">
        <f t="shared" si="4"/>
        <v>5350132</v>
      </c>
      <c r="L24" s="76">
        <f t="shared" si="4"/>
        <v>15110366</v>
      </c>
      <c r="M24" s="76">
        <f t="shared" si="4"/>
        <v>36209606</v>
      </c>
      <c r="N24" s="76">
        <f t="shared" si="4"/>
        <v>-4283243</v>
      </c>
      <c r="O24" s="76">
        <f t="shared" si="4"/>
        <v>-320904</v>
      </c>
      <c r="P24" s="76">
        <f t="shared" si="4"/>
        <v>25316159</v>
      </c>
      <c r="Q24" s="76">
        <f t="shared" si="4"/>
        <v>20712012</v>
      </c>
      <c r="R24" s="76">
        <f t="shared" si="4"/>
        <v>2223641</v>
      </c>
      <c r="S24" s="76">
        <f t="shared" si="4"/>
        <v>-1284497</v>
      </c>
      <c r="T24" s="76">
        <f t="shared" si="4"/>
        <v>-1012610</v>
      </c>
      <c r="U24" s="76">
        <f t="shared" si="4"/>
        <v>-73466</v>
      </c>
      <c r="V24" s="76">
        <f t="shared" si="4"/>
        <v>110240846</v>
      </c>
      <c r="W24" s="76">
        <f t="shared" si="4"/>
        <v>34321294</v>
      </c>
      <c r="X24" s="76">
        <f t="shared" si="4"/>
        <v>75919552</v>
      </c>
      <c r="Y24" s="77">
        <f>+IF(W24&lt;&gt;0,(X24/W24)*100,0)</f>
        <v>221.2024756409243</v>
      </c>
      <c r="Z24" s="78">
        <f t="shared" si="4"/>
        <v>-26175983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24708877</v>
      </c>
      <c r="C27" s="21">
        <v>0</v>
      </c>
      <c r="D27" s="98">
        <v>71635000</v>
      </c>
      <c r="E27" s="99">
        <v>74140250</v>
      </c>
      <c r="F27" s="99">
        <v>2031601</v>
      </c>
      <c r="G27" s="99">
        <v>2214541</v>
      </c>
      <c r="H27" s="99">
        <v>1007482</v>
      </c>
      <c r="I27" s="99">
        <v>5253624</v>
      </c>
      <c r="J27" s="99">
        <v>12388880</v>
      </c>
      <c r="K27" s="99">
        <v>676160</v>
      </c>
      <c r="L27" s="99">
        <v>852806</v>
      </c>
      <c r="M27" s="99">
        <v>13917846</v>
      </c>
      <c r="N27" s="99">
        <v>307433</v>
      </c>
      <c r="O27" s="99">
        <v>15001456</v>
      </c>
      <c r="P27" s="99">
        <v>480250</v>
      </c>
      <c r="Q27" s="99">
        <v>15789139</v>
      </c>
      <c r="R27" s="99">
        <v>2074412</v>
      </c>
      <c r="S27" s="99">
        <v>3143101</v>
      </c>
      <c r="T27" s="99">
        <v>1522558</v>
      </c>
      <c r="U27" s="99">
        <v>6740071</v>
      </c>
      <c r="V27" s="99">
        <v>41700680</v>
      </c>
      <c r="W27" s="99">
        <v>74140250</v>
      </c>
      <c r="X27" s="99">
        <v>-32439570</v>
      </c>
      <c r="Y27" s="100">
        <v>-43.75</v>
      </c>
      <c r="Z27" s="101">
        <v>74140250</v>
      </c>
    </row>
    <row r="28" spans="1:26" ht="13.5">
      <c r="A28" s="102" t="s">
        <v>44</v>
      </c>
      <c r="B28" s="18">
        <v>23581536</v>
      </c>
      <c r="C28" s="18">
        <v>0</v>
      </c>
      <c r="D28" s="58">
        <v>71635000</v>
      </c>
      <c r="E28" s="59">
        <v>74140250</v>
      </c>
      <c r="F28" s="59">
        <v>2031601</v>
      </c>
      <c r="G28" s="59">
        <v>2214541</v>
      </c>
      <c r="H28" s="59">
        <v>821047</v>
      </c>
      <c r="I28" s="59">
        <v>5067189</v>
      </c>
      <c r="J28" s="59">
        <v>12380213</v>
      </c>
      <c r="K28" s="59">
        <v>676160</v>
      </c>
      <c r="L28" s="59">
        <v>839753</v>
      </c>
      <c r="M28" s="59">
        <v>13896126</v>
      </c>
      <c r="N28" s="59">
        <v>307433</v>
      </c>
      <c r="O28" s="59">
        <v>15001456</v>
      </c>
      <c r="P28" s="59">
        <v>422366</v>
      </c>
      <c r="Q28" s="59">
        <v>15731255</v>
      </c>
      <c r="R28" s="59">
        <v>2058428</v>
      </c>
      <c r="S28" s="59">
        <v>3108225</v>
      </c>
      <c r="T28" s="59">
        <v>1522558</v>
      </c>
      <c r="U28" s="59">
        <v>6689211</v>
      </c>
      <c r="V28" s="59">
        <v>41383781</v>
      </c>
      <c r="W28" s="59">
        <v>74140250</v>
      </c>
      <c r="X28" s="59">
        <v>-32756469</v>
      </c>
      <c r="Y28" s="60">
        <v>-44.18</v>
      </c>
      <c r="Z28" s="61">
        <v>74140250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1127341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186435</v>
      </c>
      <c r="I31" s="59">
        <v>186435</v>
      </c>
      <c r="J31" s="59">
        <v>8667</v>
      </c>
      <c r="K31" s="59">
        <v>0</v>
      </c>
      <c r="L31" s="59">
        <v>13053</v>
      </c>
      <c r="M31" s="59">
        <v>21720</v>
      </c>
      <c r="N31" s="59">
        <v>0</v>
      </c>
      <c r="O31" s="59">
        <v>0</v>
      </c>
      <c r="P31" s="59">
        <v>57884</v>
      </c>
      <c r="Q31" s="59">
        <v>57884</v>
      </c>
      <c r="R31" s="59">
        <v>15984</v>
      </c>
      <c r="S31" s="59">
        <v>34876</v>
      </c>
      <c r="T31" s="59">
        <v>0</v>
      </c>
      <c r="U31" s="59">
        <v>50860</v>
      </c>
      <c r="V31" s="59">
        <v>316899</v>
      </c>
      <c r="W31" s="59"/>
      <c r="X31" s="59">
        <v>316899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24708877</v>
      </c>
      <c r="C32" s="21">
        <f>SUM(C28:C31)</f>
        <v>0</v>
      </c>
      <c r="D32" s="98">
        <f aca="true" t="shared" si="5" ref="D32:Z32">SUM(D28:D31)</f>
        <v>71635000</v>
      </c>
      <c r="E32" s="99">
        <f t="shared" si="5"/>
        <v>74140250</v>
      </c>
      <c r="F32" s="99">
        <f t="shared" si="5"/>
        <v>2031601</v>
      </c>
      <c r="G32" s="99">
        <f t="shared" si="5"/>
        <v>2214541</v>
      </c>
      <c r="H32" s="99">
        <f t="shared" si="5"/>
        <v>1007482</v>
      </c>
      <c r="I32" s="99">
        <f t="shared" si="5"/>
        <v>5253624</v>
      </c>
      <c r="J32" s="99">
        <f t="shared" si="5"/>
        <v>12388880</v>
      </c>
      <c r="K32" s="99">
        <f t="shared" si="5"/>
        <v>676160</v>
      </c>
      <c r="L32" s="99">
        <f t="shared" si="5"/>
        <v>852806</v>
      </c>
      <c r="M32" s="99">
        <f t="shared" si="5"/>
        <v>13917846</v>
      </c>
      <c r="N32" s="99">
        <f t="shared" si="5"/>
        <v>307433</v>
      </c>
      <c r="O32" s="99">
        <f t="shared" si="5"/>
        <v>15001456</v>
      </c>
      <c r="P32" s="99">
        <f t="shared" si="5"/>
        <v>480250</v>
      </c>
      <c r="Q32" s="99">
        <f t="shared" si="5"/>
        <v>15789139</v>
      </c>
      <c r="R32" s="99">
        <f t="shared" si="5"/>
        <v>2074412</v>
      </c>
      <c r="S32" s="99">
        <f t="shared" si="5"/>
        <v>3143101</v>
      </c>
      <c r="T32" s="99">
        <f t="shared" si="5"/>
        <v>1522558</v>
      </c>
      <c r="U32" s="99">
        <f t="shared" si="5"/>
        <v>6740071</v>
      </c>
      <c r="V32" s="99">
        <f t="shared" si="5"/>
        <v>41700680</v>
      </c>
      <c r="W32" s="99">
        <f t="shared" si="5"/>
        <v>74140250</v>
      </c>
      <c r="X32" s="99">
        <f t="shared" si="5"/>
        <v>-32439570</v>
      </c>
      <c r="Y32" s="100">
        <f>+IF(W32&lt;&gt;0,(X32/W32)*100,0)</f>
        <v>-43.75433047501189</v>
      </c>
      <c r="Z32" s="101">
        <f t="shared" si="5"/>
        <v>74140250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37998305</v>
      </c>
      <c r="C35" s="18">
        <v>0</v>
      </c>
      <c r="D35" s="58">
        <v>82576000</v>
      </c>
      <c r="E35" s="59">
        <v>41608000</v>
      </c>
      <c r="F35" s="59">
        <v>0</v>
      </c>
      <c r="G35" s="59">
        <v>39557235</v>
      </c>
      <c r="H35" s="59">
        <v>48506496</v>
      </c>
      <c r="I35" s="59">
        <v>48506496</v>
      </c>
      <c r="J35" s="59">
        <v>54018442</v>
      </c>
      <c r="K35" s="59">
        <v>76935741</v>
      </c>
      <c r="L35" s="59">
        <v>76935741</v>
      </c>
      <c r="M35" s="59">
        <v>76935741</v>
      </c>
      <c r="N35" s="59">
        <v>76935741</v>
      </c>
      <c r="O35" s="59">
        <v>76935741</v>
      </c>
      <c r="P35" s="59">
        <v>76935741</v>
      </c>
      <c r="Q35" s="59">
        <v>76935741</v>
      </c>
      <c r="R35" s="59">
        <v>76935741</v>
      </c>
      <c r="S35" s="59">
        <v>76935741</v>
      </c>
      <c r="T35" s="59">
        <v>76935741</v>
      </c>
      <c r="U35" s="59">
        <v>76935741</v>
      </c>
      <c r="V35" s="59">
        <v>76935741</v>
      </c>
      <c r="W35" s="59">
        <v>41608000</v>
      </c>
      <c r="X35" s="59">
        <v>35327741</v>
      </c>
      <c r="Y35" s="60">
        <v>84.91</v>
      </c>
      <c r="Z35" s="61">
        <v>41608000</v>
      </c>
    </row>
    <row r="36" spans="1:26" ht="13.5">
      <c r="A36" s="57" t="s">
        <v>53</v>
      </c>
      <c r="B36" s="18">
        <v>569517726</v>
      </c>
      <c r="C36" s="18">
        <v>0</v>
      </c>
      <c r="D36" s="58">
        <v>679731000</v>
      </c>
      <c r="E36" s="59">
        <v>36252000</v>
      </c>
      <c r="F36" s="59">
        <v>0</v>
      </c>
      <c r="G36" s="59">
        <v>1332776</v>
      </c>
      <c r="H36" s="59">
        <v>1777847</v>
      </c>
      <c r="I36" s="59">
        <v>1777847</v>
      </c>
      <c r="J36" s="59">
        <v>258290</v>
      </c>
      <c r="K36" s="59">
        <v>23468064</v>
      </c>
      <c r="L36" s="59">
        <v>23468064</v>
      </c>
      <c r="M36" s="59">
        <v>23468064</v>
      </c>
      <c r="N36" s="59">
        <v>23468064</v>
      </c>
      <c r="O36" s="59">
        <v>23468064</v>
      </c>
      <c r="P36" s="59">
        <v>23468064</v>
      </c>
      <c r="Q36" s="59">
        <v>23468064</v>
      </c>
      <c r="R36" s="59">
        <v>23468064</v>
      </c>
      <c r="S36" s="59">
        <v>23468064</v>
      </c>
      <c r="T36" s="59">
        <v>23468064</v>
      </c>
      <c r="U36" s="59">
        <v>23468064</v>
      </c>
      <c r="V36" s="59">
        <v>23468064</v>
      </c>
      <c r="W36" s="59">
        <v>36252000</v>
      </c>
      <c r="X36" s="59">
        <v>-12783936</v>
      </c>
      <c r="Y36" s="60">
        <v>-35.26</v>
      </c>
      <c r="Z36" s="61">
        <v>36252000</v>
      </c>
    </row>
    <row r="37" spans="1:26" ht="13.5">
      <c r="A37" s="57" t="s">
        <v>54</v>
      </c>
      <c r="B37" s="18">
        <v>28046591</v>
      </c>
      <c r="C37" s="18">
        <v>0</v>
      </c>
      <c r="D37" s="58">
        <v>12545813</v>
      </c>
      <c r="E37" s="59">
        <v>1597000</v>
      </c>
      <c r="F37" s="59">
        <v>0</v>
      </c>
      <c r="G37" s="59">
        <v>92552</v>
      </c>
      <c r="H37" s="59">
        <v>62128</v>
      </c>
      <c r="I37" s="59">
        <v>62128</v>
      </c>
      <c r="J37" s="59">
        <v>9100720</v>
      </c>
      <c r="K37" s="59">
        <v>14913124</v>
      </c>
      <c r="L37" s="59">
        <v>14913124</v>
      </c>
      <c r="M37" s="59">
        <v>14913124</v>
      </c>
      <c r="N37" s="59">
        <v>14913124</v>
      </c>
      <c r="O37" s="59">
        <v>14913124</v>
      </c>
      <c r="P37" s="59">
        <v>14913124</v>
      </c>
      <c r="Q37" s="59">
        <v>14913124</v>
      </c>
      <c r="R37" s="59">
        <v>14913124</v>
      </c>
      <c r="S37" s="59">
        <v>14913124</v>
      </c>
      <c r="T37" s="59">
        <v>14913124</v>
      </c>
      <c r="U37" s="59">
        <v>14913124</v>
      </c>
      <c r="V37" s="59">
        <v>14913124</v>
      </c>
      <c r="W37" s="59">
        <v>1597000</v>
      </c>
      <c r="X37" s="59">
        <v>13316124</v>
      </c>
      <c r="Y37" s="60">
        <v>833.82</v>
      </c>
      <c r="Z37" s="61">
        <v>1597000</v>
      </c>
    </row>
    <row r="38" spans="1:26" ht="13.5">
      <c r="A38" s="57" t="s">
        <v>55</v>
      </c>
      <c r="B38" s="18">
        <v>16818634</v>
      </c>
      <c r="C38" s="18">
        <v>0</v>
      </c>
      <c r="D38" s="58">
        <v>11456734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14148485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562650806</v>
      </c>
      <c r="C39" s="18">
        <v>0</v>
      </c>
      <c r="D39" s="58">
        <v>738304453</v>
      </c>
      <c r="E39" s="59">
        <v>76263000</v>
      </c>
      <c r="F39" s="59">
        <v>0</v>
      </c>
      <c r="G39" s="59">
        <v>40797459</v>
      </c>
      <c r="H39" s="59">
        <v>50222215</v>
      </c>
      <c r="I39" s="59">
        <v>50222215</v>
      </c>
      <c r="J39" s="59">
        <v>31027527</v>
      </c>
      <c r="K39" s="59">
        <v>85490681</v>
      </c>
      <c r="L39" s="59">
        <v>85490681</v>
      </c>
      <c r="M39" s="59">
        <v>85490681</v>
      </c>
      <c r="N39" s="59">
        <v>85490681</v>
      </c>
      <c r="O39" s="59">
        <v>85490681</v>
      </c>
      <c r="P39" s="59">
        <v>85490681</v>
      </c>
      <c r="Q39" s="59">
        <v>85490681</v>
      </c>
      <c r="R39" s="59">
        <v>85490681</v>
      </c>
      <c r="S39" s="59">
        <v>85490681</v>
      </c>
      <c r="T39" s="59">
        <v>85490681</v>
      </c>
      <c r="U39" s="59">
        <v>85490681</v>
      </c>
      <c r="V39" s="59">
        <v>85490681</v>
      </c>
      <c r="W39" s="59">
        <v>76263000</v>
      </c>
      <c r="X39" s="59">
        <v>9227681</v>
      </c>
      <c r="Y39" s="60">
        <v>12.1</v>
      </c>
      <c r="Z39" s="61">
        <v>76263000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11352980</v>
      </c>
      <c r="C42" s="18">
        <v>0</v>
      </c>
      <c r="D42" s="58">
        <v>63920071</v>
      </c>
      <c r="E42" s="59">
        <v>63920071</v>
      </c>
      <c r="F42" s="59">
        <v>17138382</v>
      </c>
      <c r="G42" s="59">
        <v>8592120</v>
      </c>
      <c r="H42" s="59">
        <v>-2912410</v>
      </c>
      <c r="I42" s="59">
        <v>22818092</v>
      </c>
      <c r="J42" s="59">
        <v>12188185</v>
      </c>
      <c r="K42" s="59">
        <v>2684757</v>
      </c>
      <c r="L42" s="59">
        <v>1289661</v>
      </c>
      <c r="M42" s="59">
        <v>16162603</v>
      </c>
      <c r="N42" s="59">
        <v>-4839132</v>
      </c>
      <c r="O42" s="59">
        <v>-333784</v>
      </c>
      <c r="P42" s="59">
        <v>24541062</v>
      </c>
      <c r="Q42" s="59">
        <v>19368146</v>
      </c>
      <c r="R42" s="59">
        <v>-2624978</v>
      </c>
      <c r="S42" s="59">
        <v>-4162393</v>
      </c>
      <c r="T42" s="59">
        <v>-3625746</v>
      </c>
      <c r="U42" s="59">
        <v>-10413117</v>
      </c>
      <c r="V42" s="59">
        <v>47935724</v>
      </c>
      <c r="W42" s="59">
        <v>63920071</v>
      </c>
      <c r="X42" s="59">
        <v>-15984347</v>
      </c>
      <c r="Y42" s="60">
        <v>-25.01</v>
      </c>
      <c r="Z42" s="61">
        <v>63920071</v>
      </c>
    </row>
    <row r="43" spans="1:26" ht="13.5">
      <c r="A43" s="57" t="s">
        <v>59</v>
      </c>
      <c r="B43" s="18">
        <v>-13725416</v>
      </c>
      <c r="C43" s="18">
        <v>0</v>
      </c>
      <c r="D43" s="58">
        <v>-71636000</v>
      </c>
      <c r="E43" s="59">
        <v>-71636000</v>
      </c>
      <c r="F43" s="59">
        <v>-2031601</v>
      </c>
      <c r="G43" s="59">
        <v>-2214541</v>
      </c>
      <c r="H43" s="59">
        <v>-1007482</v>
      </c>
      <c r="I43" s="59">
        <v>-5253624</v>
      </c>
      <c r="J43" s="59">
        <v>-12388880</v>
      </c>
      <c r="K43" s="59">
        <v>-676160</v>
      </c>
      <c r="L43" s="59">
        <v>-852806</v>
      </c>
      <c r="M43" s="59">
        <v>-13917846</v>
      </c>
      <c r="N43" s="59">
        <v>-307433</v>
      </c>
      <c r="O43" s="59">
        <v>-15001456</v>
      </c>
      <c r="P43" s="59">
        <v>-480250</v>
      </c>
      <c r="Q43" s="59">
        <v>-15789139</v>
      </c>
      <c r="R43" s="59">
        <v>-2074412</v>
      </c>
      <c r="S43" s="59">
        <v>-3143101</v>
      </c>
      <c r="T43" s="59">
        <v>-1522558</v>
      </c>
      <c r="U43" s="59">
        <v>-6740071</v>
      </c>
      <c r="V43" s="59">
        <v>-41700680</v>
      </c>
      <c r="W43" s="59">
        <v>-71636000</v>
      </c>
      <c r="X43" s="59">
        <v>29935320</v>
      </c>
      <c r="Y43" s="60">
        <v>-41.79</v>
      </c>
      <c r="Z43" s="61">
        <v>-71636000</v>
      </c>
    </row>
    <row r="44" spans="1:26" ht="13.5">
      <c r="A44" s="57" t="s">
        <v>60</v>
      </c>
      <c r="B44" s="18">
        <v>-92402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729726</v>
      </c>
      <c r="C45" s="21">
        <v>0</v>
      </c>
      <c r="D45" s="98">
        <v>-5715929</v>
      </c>
      <c r="E45" s="99">
        <v>-5715929</v>
      </c>
      <c r="F45" s="99">
        <v>15739011</v>
      </c>
      <c r="G45" s="99">
        <v>22116590</v>
      </c>
      <c r="H45" s="99">
        <v>18196698</v>
      </c>
      <c r="I45" s="99">
        <v>18196698</v>
      </c>
      <c r="J45" s="99">
        <v>17996003</v>
      </c>
      <c r="K45" s="99">
        <v>20004600</v>
      </c>
      <c r="L45" s="99">
        <v>20441455</v>
      </c>
      <c r="M45" s="99">
        <v>20441455</v>
      </c>
      <c r="N45" s="99">
        <v>15294890</v>
      </c>
      <c r="O45" s="99">
        <v>-40350</v>
      </c>
      <c r="P45" s="99">
        <v>24020462</v>
      </c>
      <c r="Q45" s="99">
        <v>15294890</v>
      </c>
      <c r="R45" s="99">
        <v>19321072</v>
      </c>
      <c r="S45" s="99">
        <v>12015578</v>
      </c>
      <c r="T45" s="99">
        <v>6867274</v>
      </c>
      <c r="U45" s="99">
        <v>6867274</v>
      </c>
      <c r="V45" s="99">
        <v>6867274</v>
      </c>
      <c r="W45" s="99">
        <v>-5715929</v>
      </c>
      <c r="X45" s="99">
        <v>12583203</v>
      </c>
      <c r="Y45" s="100">
        <v>-220.14</v>
      </c>
      <c r="Z45" s="101">
        <v>-5715929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6475681</v>
      </c>
      <c r="C49" s="51">
        <v>0</v>
      </c>
      <c r="D49" s="128">
        <v>7095476</v>
      </c>
      <c r="E49" s="53">
        <v>5636014</v>
      </c>
      <c r="F49" s="53">
        <v>0</v>
      </c>
      <c r="G49" s="53">
        <v>0</v>
      </c>
      <c r="H49" s="53">
        <v>0</v>
      </c>
      <c r="I49" s="53">
        <v>4176100</v>
      </c>
      <c r="J49" s="53">
        <v>0</v>
      </c>
      <c r="K49" s="53">
        <v>0</v>
      </c>
      <c r="L49" s="53">
        <v>0</v>
      </c>
      <c r="M49" s="53">
        <v>3923742</v>
      </c>
      <c r="N49" s="53">
        <v>0</v>
      </c>
      <c r="O49" s="53">
        <v>0</v>
      </c>
      <c r="P49" s="53">
        <v>0</v>
      </c>
      <c r="Q49" s="53">
        <v>4407471</v>
      </c>
      <c r="R49" s="53">
        <v>0</v>
      </c>
      <c r="S49" s="53">
        <v>0</v>
      </c>
      <c r="T49" s="53">
        <v>0</v>
      </c>
      <c r="U49" s="53">
        <v>21293578</v>
      </c>
      <c r="V49" s="53">
        <v>81003298</v>
      </c>
      <c r="W49" s="53">
        <v>134011360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786767</v>
      </c>
      <c r="C51" s="51">
        <v>0</v>
      </c>
      <c r="D51" s="128">
        <v>3542656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4329423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60.23189662928533</v>
      </c>
      <c r="C58" s="5">
        <f>IF(C67=0,0,+(C76/C67)*100)</f>
        <v>0</v>
      </c>
      <c r="D58" s="6">
        <f aca="true" t="shared" si="6" ref="D58:Z58">IF(D67=0,0,+(D76/D67)*100)</f>
        <v>73.24755184991419</v>
      </c>
      <c r="E58" s="7">
        <f t="shared" si="6"/>
        <v>61.985983877251016</v>
      </c>
      <c r="F58" s="7">
        <f t="shared" si="6"/>
        <v>29.129005341556486</v>
      </c>
      <c r="G58" s="7">
        <f t="shared" si="6"/>
        <v>47.9236938588839</v>
      </c>
      <c r="H58" s="7">
        <f t="shared" si="6"/>
        <v>50.3504190516356</v>
      </c>
      <c r="I58" s="7">
        <f t="shared" si="6"/>
        <v>41.589867881456826</v>
      </c>
      <c r="J58" s="7">
        <f t="shared" si="6"/>
        <v>41.31584959236217</v>
      </c>
      <c r="K58" s="7">
        <f t="shared" si="6"/>
        <v>48.931761024493156</v>
      </c>
      <c r="L58" s="7">
        <f t="shared" si="6"/>
        <v>28.52025032755231</v>
      </c>
      <c r="M58" s="7">
        <f t="shared" si="6"/>
        <v>39.96202301936657</v>
      </c>
      <c r="N58" s="7">
        <f t="shared" si="6"/>
        <v>100.16993413634208</v>
      </c>
      <c r="O58" s="7">
        <f t="shared" si="6"/>
        <v>105.4428874241796</v>
      </c>
      <c r="P58" s="7">
        <f t="shared" si="6"/>
        <v>81.69520029827439</v>
      </c>
      <c r="Q58" s="7">
        <f t="shared" si="6"/>
        <v>95.48163481709312</v>
      </c>
      <c r="R58" s="7">
        <f t="shared" si="6"/>
        <v>36.094236910776694</v>
      </c>
      <c r="S58" s="7">
        <f t="shared" si="6"/>
        <v>32.88502973557168</v>
      </c>
      <c r="T58" s="7">
        <f t="shared" si="6"/>
        <v>50.45406695838119</v>
      </c>
      <c r="U58" s="7">
        <f t="shared" si="6"/>
        <v>39.70255696642894</v>
      </c>
      <c r="V58" s="7">
        <f t="shared" si="6"/>
        <v>51.52595647447692</v>
      </c>
      <c r="W58" s="7">
        <f t="shared" si="6"/>
        <v>73.24731287217833</v>
      </c>
      <c r="X58" s="7">
        <f t="shared" si="6"/>
        <v>0</v>
      </c>
      <c r="Y58" s="7">
        <f t="shared" si="6"/>
        <v>0</v>
      </c>
      <c r="Z58" s="8">
        <f t="shared" si="6"/>
        <v>61.985983877251016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75.00000145951506</v>
      </c>
      <c r="E59" s="10">
        <f t="shared" si="7"/>
        <v>74.99990075310876</v>
      </c>
      <c r="F59" s="10">
        <f t="shared" si="7"/>
        <v>20.7374236908514</v>
      </c>
      <c r="G59" s="10">
        <f t="shared" si="7"/>
        <v>29.611905278834765</v>
      </c>
      <c r="H59" s="10">
        <f t="shared" si="7"/>
        <v>32.2853196224388</v>
      </c>
      <c r="I59" s="10">
        <f t="shared" si="7"/>
        <v>27.524150380205953</v>
      </c>
      <c r="J59" s="10">
        <f t="shared" si="7"/>
        <v>28.711408654605368</v>
      </c>
      <c r="K59" s="10">
        <f t="shared" si="7"/>
        <v>32.76368010092343</v>
      </c>
      <c r="L59" s="10">
        <f t="shared" si="7"/>
        <v>11.841599599430399</v>
      </c>
      <c r="M59" s="10">
        <f t="shared" si="7"/>
        <v>24.521910586128946</v>
      </c>
      <c r="N59" s="10">
        <f t="shared" si="7"/>
        <v>49.77213882101647</v>
      </c>
      <c r="O59" s="10">
        <f t="shared" si="7"/>
        <v>156.12175783335314</v>
      </c>
      <c r="P59" s="10">
        <f t="shared" si="7"/>
        <v>160.86745283255536</v>
      </c>
      <c r="Q59" s="10">
        <f t="shared" si="7"/>
        <v>122.9868825408379</v>
      </c>
      <c r="R59" s="10">
        <f t="shared" si="7"/>
        <v>60.00472464950204</v>
      </c>
      <c r="S59" s="10">
        <f t="shared" si="7"/>
        <v>29.460708092908565</v>
      </c>
      <c r="T59" s="10">
        <f t="shared" si="7"/>
        <v>65.56444756363052</v>
      </c>
      <c r="U59" s="10">
        <f t="shared" si="7"/>
        <v>51.82873339893098</v>
      </c>
      <c r="V59" s="10">
        <f t="shared" si="7"/>
        <v>56.84987443699087</v>
      </c>
      <c r="W59" s="10">
        <f t="shared" si="7"/>
        <v>75.00001021660665</v>
      </c>
      <c r="X59" s="10">
        <f t="shared" si="7"/>
        <v>0</v>
      </c>
      <c r="Y59" s="10">
        <f t="shared" si="7"/>
        <v>0</v>
      </c>
      <c r="Z59" s="11">
        <f t="shared" si="7"/>
        <v>74.99990075310876</v>
      </c>
    </row>
    <row r="60" spans="1:26" ht="13.5">
      <c r="A60" s="37" t="s">
        <v>32</v>
      </c>
      <c r="B60" s="12">
        <f t="shared" si="7"/>
        <v>93.94482916488963</v>
      </c>
      <c r="C60" s="12">
        <f t="shared" si="7"/>
        <v>0</v>
      </c>
      <c r="D60" s="3">
        <f t="shared" si="7"/>
        <v>72.45206572147873</v>
      </c>
      <c r="E60" s="13">
        <f t="shared" si="7"/>
        <v>57.312962490281464</v>
      </c>
      <c r="F60" s="13">
        <f t="shared" si="7"/>
        <v>31.25971553809897</v>
      </c>
      <c r="G60" s="13">
        <f t="shared" si="7"/>
        <v>53.15835250779283</v>
      </c>
      <c r="H60" s="13">
        <f t="shared" si="7"/>
        <v>56.73729117061662</v>
      </c>
      <c r="I60" s="13">
        <f t="shared" si="7"/>
        <v>45.69805368971549</v>
      </c>
      <c r="J60" s="13">
        <f t="shared" si="7"/>
        <v>44.97956933593728</v>
      </c>
      <c r="K60" s="13">
        <f t="shared" si="7"/>
        <v>54.510178596870574</v>
      </c>
      <c r="L60" s="13">
        <f t="shared" si="7"/>
        <v>34.81839385968108</v>
      </c>
      <c r="M60" s="13">
        <f t="shared" si="7"/>
        <v>45.11095580722863</v>
      </c>
      <c r="N60" s="13">
        <f t="shared" si="7"/>
        <v>123.68886428936143</v>
      </c>
      <c r="O60" s="13">
        <f t="shared" si="7"/>
        <v>79.86939582704086</v>
      </c>
      <c r="P60" s="13">
        <f t="shared" si="7"/>
        <v>52.25740073919556</v>
      </c>
      <c r="Q60" s="13">
        <f t="shared" si="7"/>
        <v>83.26945993072628</v>
      </c>
      <c r="R60" s="13">
        <f t="shared" si="7"/>
        <v>31.430419881741695</v>
      </c>
      <c r="S60" s="13">
        <f t="shared" si="7"/>
        <v>34.13234458904923</v>
      </c>
      <c r="T60" s="13">
        <f t="shared" si="7"/>
        <v>46.32200908123509</v>
      </c>
      <c r="U60" s="13">
        <f t="shared" si="7"/>
        <v>36.574707541929214</v>
      </c>
      <c r="V60" s="13">
        <f t="shared" si="7"/>
        <v>49.82173656892767</v>
      </c>
      <c r="W60" s="13">
        <f t="shared" si="7"/>
        <v>72.45171819899313</v>
      </c>
      <c r="X60" s="13">
        <f t="shared" si="7"/>
        <v>0</v>
      </c>
      <c r="Y60" s="13">
        <f t="shared" si="7"/>
        <v>0</v>
      </c>
      <c r="Z60" s="14">
        <f t="shared" si="7"/>
        <v>57.312962490281464</v>
      </c>
    </row>
    <row r="61" spans="1:26" ht="13.5">
      <c r="A61" s="38" t="s">
        <v>106</v>
      </c>
      <c r="B61" s="12">
        <f t="shared" si="7"/>
        <v>100.03636811362419</v>
      </c>
      <c r="C61" s="12">
        <f t="shared" si="7"/>
        <v>0</v>
      </c>
      <c r="D61" s="3">
        <f t="shared" si="7"/>
        <v>95.00054177511021</v>
      </c>
      <c r="E61" s="13">
        <f t="shared" si="7"/>
        <v>88.52945565707155</v>
      </c>
      <c r="F61" s="13">
        <f t="shared" si="7"/>
        <v>42.91419703061025</v>
      </c>
      <c r="G61" s="13">
        <f t="shared" si="7"/>
        <v>81.30513576606462</v>
      </c>
      <c r="H61" s="13">
        <f t="shared" si="7"/>
        <v>93.59682449011196</v>
      </c>
      <c r="I61" s="13">
        <f t="shared" si="7"/>
        <v>67.12380582586601</v>
      </c>
      <c r="J61" s="13">
        <f t="shared" si="7"/>
        <v>67.70401304588245</v>
      </c>
      <c r="K61" s="13">
        <f t="shared" si="7"/>
        <v>102.60206640888023</v>
      </c>
      <c r="L61" s="13">
        <f t="shared" si="7"/>
        <v>86.13507661130627</v>
      </c>
      <c r="M61" s="13">
        <f t="shared" si="7"/>
        <v>82.44188276268936</v>
      </c>
      <c r="N61" s="13">
        <f t="shared" si="7"/>
        <v>120.3986376642702</v>
      </c>
      <c r="O61" s="13">
        <f t="shared" si="7"/>
        <v>106.7184422521591</v>
      </c>
      <c r="P61" s="13">
        <f t="shared" si="7"/>
        <v>130.32349516885273</v>
      </c>
      <c r="Q61" s="13">
        <f t="shared" si="7"/>
        <v>118.22376187225233</v>
      </c>
      <c r="R61" s="13">
        <f t="shared" si="7"/>
        <v>140.3955441066583</v>
      </c>
      <c r="S61" s="13">
        <f t="shared" si="7"/>
        <v>78.93592231995214</v>
      </c>
      <c r="T61" s="13">
        <f t="shared" si="7"/>
        <v>116.02379865471688</v>
      </c>
      <c r="U61" s="13">
        <f t="shared" si="7"/>
        <v>112.51098249773376</v>
      </c>
      <c r="V61" s="13">
        <f t="shared" si="7"/>
        <v>89.36149340274156</v>
      </c>
      <c r="W61" s="13">
        <f t="shared" si="7"/>
        <v>94.9999917671906</v>
      </c>
      <c r="X61" s="13">
        <f t="shared" si="7"/>
        <v>0</v>
      </c>
      <c r="Y61" s="13">
        <f t="shared" si="7"/>
        <v>0</v>
      </c>
      <c r="Z61" s="14">
        <f t="shared" si="7"/>
        <v>88.52945565707155</v>
      </c>
    </row>
    <row r="62" spans="1:26" ht="13.5">
      <c r="A62" s="38" t="s">
        <v>107</v>
      </c>
      <c r="B62" s="12">
        <f t="shared" si="7"/>
        <v>96.05776466828279</v>
      </c>
      <c r="C62" s="12">
        <f t="shared" si="7"/>
        <v>0</v>
      </c>
      <c r="D62" s="3">
        <f t="shared" si="7"/>
        <v>50</v>
      </c>
      <c r="E62" s="13">
        <f t="shared" si="7"/>
        <v>48.5399781837131</v>
      </c>
      <c r="F62" s="13">
        <f t="shared" si="7"/>
        <v>21.974411379873484</v>
      </c>
      <c r="G62" s="13">
        <f t="shared" si="7"/>
        <v>33.11046205779538</v>
      </c>
      <c r="H62" s="13">
        <f t="shared" si="7"/>
        <v>35.24657868811521</v>
      </c>
      <c r="I62" s="13">
        <f t="shared" si="7"/>
        <v>30.065281021901246</v>
      </c>
      <c r="J62" s="13">
        <f t="shared" si="7"/>
        <v>30.099462151339672</v>
      </c>
      <c r="K62" s="13">
        <f t="shared" si="7"/>
        <v>33.142648290815906</v>
      </c>
      <c r="L62" s="13">
        <f t="shared" si="7"/>
        <v>15.281544848763664</v>
      </c>
      <c r="M62" s="13">
        <f t="shared" si="7"/>
        <v>26.279545001439867</v>
      </c>
      <c r="N62" s="13">
        <f t="shared" si="7"/>
        <v>49.27660868769414</v>
      </c>
      <c r="O62" s="13">
        <f t="shared" si="7"/>
        <v>46.80677504938867</v>
      </c>
      <c r="P62" s="13">
        <f t="shared" si="7"/>
        <v>27.774420059851877</v>
      </c>
      <c r="Q62" s="13">
        <f t="shared" si="7"/>
        <v>41.27067477623852</v>
      </c>
      <c r="R62" s="13">
        <f t="shared" si="7"/>
        <v>7.819834348314105</v>
      </c>
      <c r="S62" s="13">
        <f t="shared" si="7"/>
        <v>22.844703218502346</v>
      </c>
      <c r="T62" s="13">
        <f t="shared" si="7"/>
        <v>18.883974941812394</v>
      </c>
      <c r="U62" s="13">
        <f t="shared" si="7"/>
        <v>12.529137944222999</v>
      </c>
      <c r="V62" s="13">
        <f t="shared" si="7"/>
        <v>22.654938150946474</v>
      </c>
      <c r="W62" s="13">
        <f t="shared" si="7"/>
        <v>49.99999381876699</v>
      </c>
      <c r="X62" s="13">
        <f t="shared" si="7"/>
        <v>0</v>
      </c>
      <c r="Y62" s="13">
        <f t="shared" si="7"/>
        <v>0</v>
      </c>
      <c r="Z62" s="14">
        <f t="shared" si="7"/>
        <v>48.5399781837131</v>
      </c>
    </row>
    <row r="63" spans="1:26" ht="13.5">
      <c r="A63" s="38" t="s">
        <v>108</v>
      </c>
      <c r="B63" s="12">
        <f t="shared" si="7"/>
        <v>65.7979896377928</v>
      </c>
      <c r="C63" s="12">
        <f t="shared" si="7"/>
        <v>0</v>
      </c>
      <c r="D63" s="3">
        <f t="shared" si="7"/>
        <v>50.00130908248378</v>
      </c>
      <c r="E63" s="13">
        <f t="shared" si="7"/>
        <v>44.645369782971876</v>
      </c>
      <c r="F63" s="13">
        <f t="shared" si="7"/>
        <v>14.25253165682051</v>
      </c>
      <c r="G63" s="13">
        <f t="shared" si="7"/>
        <v>21.405302918086207</v>
      </c>
      <c r="H63" s="13">
        <f t="shared" si="7"/>
        <v>38.494066460530654</v>
      </c>
      <c r="I63" s="13">
        <f t="shared" si="7"/>
        <v>24.576562699527518</v>
      </c>
      <c r="J63" s="13">
        <f t="shared" si="7"/>
        <v>22.693572311201375</v>
      </c>
      <c r="K63" s="13">
        <f t="shared" si="7"/>
        <v>27.155182104649082</v>
      </c>
      <c r="L63" s="13">
        <f t="shared" si="7"/>
        <v>13.961556848248474</v>
      </c>
      <c r="M63" s="13">
        <f t="shared" si="7"/>
        <v>21.26724909641709</v>
      </c>
      <c r="N63" s="13">
        <f t="shared" si="7"/>
        <v>0</v>
      </c>
      <c r="O63" s="13">
        <f t="shared" si="7"/>
        <v>0</v>
      </c>
      <c r="P63" s="13">
        <f t="shared" si="7"/>
        <v>22.977612439871088</v>
      </c>
      <c r="Q63" s="13">
        <f t="shared" si="7"/>
        <v>99.86551684565876</v>
      </c>
      <c r="R63" s="13">
        <f t="shared" si="7"/>
        <v>39.141646095259965</v>
      </c>
      <c r="S63" s="13">
        <f t="shared" si="7"/>
        <v>19.361029205857644</v>
      </c>
      <c r="T63" s="13">
        <f t="shared" si="7"/>
        <v>41.85853628932936</v>
      </c>
      <c r="U63" s="13">
        <f t="shared" si="7"/>
        <v>33.391004761356264</v>
      </c>
      <c r="V63" s="13">
        <f t="shared" si="7"/>
        <v>33.72966821692284</v>
      </c>
      <c r="W63" s="13">
        <f t="shared" si="7"/>
        <v>50</v>
      </c>
      <c r="X63" s="13">
        <f t="shared" si="7"/>
        <v>0</v>
      </c>
      <c r="Y63" s="13">
        <f t="shared" si="7"/>
        <v>0</v>
      </c>
      <c r="Z63" s="14">
        <f t="shared" si="7"/>
        <v>44.645369782971876</v>
      </c>
    </row>
    <row r="64" spans="1:26" ht="13.5">
      <c r="A64" s="38" t="s">
        <v>109</v>
      </c>
      <c r="B64" s="12">
        <f t="shared" si="7"/>
        <v>79.39322490220462</v>
      </c>
      <c r="C64" s="12">
        <f t="shared" si="7"/>
        <v>0</v>
      </c>
      <c r="D64" s="3">
        <f t="shared" si="7"/>
        <v>49.99643347050755</v>
      </c>
      <c r="E64" s="13">
        <f t="shared" si="7"/>
        <v>11.510186267784032</v>
      </c>
      <c r="F64" s="13">
        <f t="shared" si="7"/>
        <v>16.201933123689198</v>
      </c>
      <c r="G64" s="13">
        <f t="shared" si="7"/>
        <v>23.174584792465467</v>
      </c>
      <c r="H64" s="13">
        <f t="shared" si="7"/>
        <v>30.92419355048242</v>
      </c>
      <c r="I64" s="13">
        <f t="shared" si="7"/>
        <v>23.355438751061563</v>
      </c>
      <c r="J64" s="13">
        <f t="shared" si="7"/>
        <v>23.26975908706678</v>
      </c>
      <c r="K64" s="13">
        <f t="shared" si="7"/>
        <v>22.928251797475994</v>
      </c>
      <c r="L64" s="13">
        <f t="shared" si="7"/>
        <v>11.670550732944674</v>
      </c>
      <c r="M64" s="13">
        <f t="shared" si="7"/>
        <v>19.28855275609427</v>
      </c>
      <c r="N64" s="13">
        <f t="shared" si="7"/>
        <v>0</v>
      </c>
      <c r="O64" s="13">
        <f t="shared" si="7"/>
        <v>30.12048343932982</v>
      </c>
      <c r="P64" s="13">
        <f t="shared" si="7"/>
        <v>21.7150878168089</v>
      </c>
      <c r="Q64" s="13">
        <f t="shared" si="7"/>
        <v>43.70862399493865</v>
      </c>
      <c r="R64" s="13">
        <f t="shared" si="7"/>
        <v>30.164532197205183</v>
      </c>
      <c r="S64" s="13">
        <f t="shared" si="7"/>
        <v>17.859195617730997</v>
      </c>
      <c r="T64" s="13">
        <f t="shared" si="7"/>
        <v>34.33900816457601</v>
      </c>
      <c r="U64" s="13">
        <f t="shared" si="7"/>
        <v>27.413396607981277</v>
      </c>
      <c r="V64" s="13">
        <f t="shared" si="7"/>
        <v>27.033528384732303</v>
      </c>
      <c r="W64" s="13">
        <f t="shared" si="7"/>
        <v>49.99997713601101</v>
      </c>
      <c r="X64" s="13">
        <f t="shared" si="7"/>
        <v>0</v>
      </c>
      <c r="Y64" s="13">
        <f t="shared" si="7"/>
        <v>0</v>
      </c>
      <c r="Z64" s="14">
        <f t="shared" si="7"/>
        <v>11.510186267784032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62931402</v>
      </c>
      <c r="C67" s="23"/>
      <c r="D67" s="24">
        <v>54863977</v>
      </c>
      <c r="E67" s="25">
        <v>64831624</v>
      </c>
      <c r="F67" s="25">
        <v>6508777</v>
      </c>
      <c r="G67" s="25">
        <v>5904741</v>
      </c>
      <c r="H67" s="25">
        <v>4988884</v>
      </c>
      <c r="I67" s="25">
        <v>17402402</v>
      </c>
      <c r="J67" s="25">
        <v>5708008</v>
      </c>
      <c r="K67" s="25">
        <v>4975104</v>
      </c>
      <c r="L67" s="25">
        <v>4575605</v>
      </c>
      <c r="M67" s="25">
        <v>15258717</v>
      </c>
      <c r="N67" s="25">
        <v>3966831</v>
      </c>
      <c r="O67" s="25">
        <v>4239294</v>
      </c>
      <c r="P67" s="25">
        <v>4412045</v>
      </c>
      <c r="Q67" s="25">
        <v>12618170</v>
      </c>
      <c r="R67" s="25">
        <v>7676907</v>
      </c>
      <c r="S67" s="25">
        <v>4350177</v>
      </c>
      <c r="T67" s="25">
        <v>5334896</v>
      </c>
      <c r="U67" s="25">
        <v>17361980</v>
      </c>
      <c r="V67" s="25">
        <v>62641269</v>
      </c>
      <c r="W67" s="25">
        <v>54864156</v>
      </c>
      <c r="X67" s="25"/>
      <c r="Y67" s="24"/>
      <c r="Z67" s="26">
        <v>64831624</v>
      </c>
    </row>
    <row r="68" spans="1:26" ht="13.5" hidden="1">
      <c r="A68" s="36" t="s">
        <v>31</v>
      </c>
      <c r="B68" s="18">
        <v>15112134</v>
      </c>
      <c r="C68" s="18"/>
      <c r="D68" s="19">
        <v>17128977</v>
      </c>
      <c r="E68" s="20">
        <v>17129000</v>
      </c>
      <c r="F68" s="20">
        <v>1317994</v>
      </c>
      <c r="G68" s="20">
        <v>1312695</v>
      </c>
      <c r="H68" s="20">
        <v>1303100</v>
      </c>
      <c r="I68" s="20">
        <v>3933789</v>
      </c>
      <c r="J68" s="20">
        <v>1285489</v>
      </c>
      <c r="K68" s="20">
        <v>1276215</v>
      </c>
      <c r="L68" s="20">
        <v>1254214</v>
      </c>
      <c r="M68" s="20">
        <v>3815918</v>
      </c>
      <c r="N68" s="20">
        <v>1262172</v>
      </c>
      <c r="O68" s="20">
        <v>1421773</v>
      </c>
      <c r="P68" s="20">
        <v>1195846</v>
      </c>
      <c r="Q68" s="20">
        <v>3879791</v>
      </c>
      <c r="R68" s="20">
        <v>1253003</v>
      </c>
      <c r="S68" s="20">
        <v>1161486</v>
      </c>
      <c r="T68" s="20">
        <v>1145598</v>
      </c>
      <c r="U68" s="20">
        <v>3560087</v>
      </c>
      <c r="V68" s="20">
        <v>15189585</v>
      </c>
      <c r="W68" s="20">
        <v>17128975</v>
      </c>
      <c r="X68" s="20"/>
      <c r="Y68" s="19"/>
      <c r="Z68" s="22">
        <v>17129000</v>
      </c>
    </row>
    <row r="69" spans="1:26" ht="13.5" hidden="1">
      <c r="A69" s="37" t="s">
        <v>32</v>
      </c>
      <c r="B69" s="18">
        <v>40347912</v>
      </c>
      <c r="C69" s="18"/>
      <c r="D69" s="19">
        <v>37735000</v>
      </c>
      <c r="E69" s="20">
        <v>47702624</v>
      </c>
      <c r="F69" s="20">
        <v>5190783</v>
      </c>
      <c r="G69" s="20">
        <v>4592046</v>
      </c>
      <c r="H69" s="20">
        <v>3685784</v>
      </c>
      <c r="I69" s="20">
        <v>13468613</v>
      </c>
      <c r="J69" s="20">
        <v>4422519</v>
      </c>
      <c r="K69" s="20">
        <v>3698889</v>
      </c>
      <c r="L69" s="20">
        <v>3321391</v>
      </c>
      <c r="M69" s="20">
        <v>11442799</v>
      </c>
      <c r="N69" s="20">
        <v>2704659</v>
      </c>
      <c r="O69" s="20">
        <v>2817521</v>
      </c>
      <c r="P69" s="20">
        <v>3216199</v>
      </c>
      <c r="Q69" s="20">
        <v>8738379</v>
      </c>
      <c r="R69" s="20">
        <v>6423904</v>
      </c>
      <c r="S69" s="20">
        <v>3188691</v>
      </c>
      <c r="T69" s="20">
        <v>4189298</v>
      </c>
      <c r="U69" s="20">
        <v>13801893</v>
      </c>
      <c r="V69" s="20">
        <v>47451684</v>
      </c>
      <c r="W69" s="20">
        <v>37735181</v>
      </c>
      <c r="X69" s="20"/>
      <c r="Y69" s="19"/>
      <c r="Z69" s="22">
        <v>47702624</v>
      </c>
    </row>
    <row r="70" spans="1:26" ht="13.5" hidden="1">
      <c r="A70" s="38" t="s">
        <v>106</v>
      </c>
      <c r="B70" s="18">
        <v>15106640</v>
      </c>
      <c r="C70" s="18"/>
      <c r="D70" s="19">
        <v>18827000</v>
      </c>
      <c r="E70" s="20">
        <v>20203165</v>
      </c>
      <c r="F70" s="20">
        <v>2831895</v>
      </c>
      <c r="G70" s="20">
        <v>2278920</v>
      </c>
      <c r="H70" s="20">
        <v>1368977</v>
      </c>
      <c r="I70" s="20">
        <v>6479792</v>
      </c>
      <c r="J70" s="20">
        <v>2059807</v>
      </c>
      <c r="K70" s="20">
        <v>1327714</v>
      </c>
      <c r="L70" s="20">
        <v>972115</v>
      </c>
      <c r="M70" s="20">
        <v>4359636</v>
      </c>
      <c r="N70" s="20">
        <v>1961631</v>
      </c>
      <c r="O70" s="20">
        <v>1267779</v>
      </c>
      <c r="P70" s="20">
        <v>852903</v>
      </c>
      <c r="Q70" s="20">
        <v>4082313</v>
      </c>
      <c r="R70" s="20">
        <v>813664</v>
      </c>
      <c r="S70" s="20">
        <v>765602</v>
      </c>
      <c r="T70" s="20">
        <v>858704</v>
      </c>
      <c r="U70" s="20">
        <v>2437970</v>
      </c>
      <c r="V70" s="20">
        <v>17359711</v>
      </c>
      <c r="W70" s="20">
        <v>18827109</v>
      </c>
      <c r="X70" s="20"/>
      <c r="Y70" s="19"/>
      <c r="Z70" s="22">
        <v>20203165</v>
      </c>
    </row>
    <row r="71" spans="1:26" ht="13.5" hidden="1">
      <c r="A71" s="38" t="s">
        <v>107</v>
      </c>
      <c r="B71" s="18">
        <v>8107101</v>
      </c>
      <c r="C71" s="18"/>
      <c r="D71" s="19">
        <v>8089000</v>
      </c>
      <c r="E71" s="20">
        <v>8332307</v>
      </c>
      <c r="F71" s="20">
        <v>720711</v>
      </c>
      <c r="G71" s="20">
        <v>674829</v>
      </c>
      <c r="H71" s="20">
        <v>728814</v>
      </c>
      <c r="I71" s="20">
        <v>2124354</v>
      </c>
      <c r="J71" s="20">
        <v>727714</v>
      </c>
      <c r="K71" s="20">
        <v>730524</v>
      </c>
      <c r="L71" s="20">
        <v>708626</v>
      </c>
      <c r="M71" s="20">
        <v>2166864</v>
      </c>
      <c r="N71" s="20">
        <v>743028</v>
      </c>
      <c r="O71" s="20">
        <v>752703</v>
      </c>
      <c r="P71" s="20">
        <v>749517</v>
      </c>
      <c r="Q71" s="20">
        <v>2245248</v>
      </c>
      <c r="R71" s="20">
        <v>3985954</v>
      </c>
      <c r="S71" s="20">
        <v>772875</v>
      </c>
      <c r="T71" s="20">
        <v>1699245</v>
      </c>
      <c r="U71" s="20">
        <v>6458074</v>
      </c>
      <c r="V71" s="20">
        <v>12994540</v>
      </c>
      <c r="W71" s="20">
        <v>8089001</v>
      </c>
      <c r="X71" s="20"/>
      <c r="Y71" s="19"/>
      <c r="Z71" s="22">
        <v>8332307</v>
      </c>
    </row>
    <row r="72" spans="1:26" ht="13.5" hidden="1">
      <c r="A72" s="38" t="s">
        <v>108</v>
      </c>
      <c r="B72" s="18">
        <v>8637349</v>
      </c>
      <c r="C72" s="18"/>
      <c r="D72" s="19">
        <v>8632000</v>
      </c>
      <c r="E72" s="20">
        <v>9667549</v>
      </c>
      <c r="F72" s="20">
        <v>843815</v>
      </c>
      <c r="G72" s="20">
        <v>843875</v>
      </c>
      <c r="H72" s="20">
        <v>818230</v>
      </c>
      <c r="I72" s="20">
        <v>2505920</v>
      </c>
      <c r="J72" s="20">
        <v>840022</v>
      </c>
      <c r="K72" s="20">
        <v>845091</v>
      </c>
      <c r="L72" s="20">
        <v>845092</v>
      </c>
      <c r="M72" s="20">
        <v>2530205</v>
      </c>
      <c r="N72" s="20"/>
      <c r="O72" s="20"/>
      <c r="P72" s="20">
        <v>836536</v>
      </c>
      <c r="Q72" s="20">
        <v>836536</v>
      </c>
      <c r="R72" s="20">
        <v>836112</v>
      </c>
      <c r="S72" s="20">
        <v>849898</v>
      </c>
      <c r="T72" s="20">
        <v>840371</v>
      </c>
      <c r="U72" s="20">
        <v>2526381</v>
      </c>
      <c r="V72" s="20">
        <v>8399042</v>
      </c>
      <c r="W72" s="20">
        <v>8632226</v>
      </c>
      <c r="X72" s="20"/>
      <c r="Y72" s="19"/>
      <c r="Z72" s="22">
        <v>9667549</v>
      </c>
    </row>
    <row r="73" spans="1:26" ht="13.5" hidden="1">
      <c r="A73" s="38" t="s">
        <v>109</v>
      </c>
      <c r="B73" s="18">
        <v>8496822</v>
      </c>
      <c r="C73" s="18"/>
      <c r="D73" s="19">
        <v>2187000</v>
      </c>
      <c r="E73" s="20">
        <v>9499603</v>
      </c>
      <c r="F73" s="20">
        <v>794362</v>
      </c>
      <c r="G73" s="20">
        <v>794422</v>
      </c>
      <c r="H73" s="20">
        <v>769763</v>
      </c>
      <c r="I73" s="20">
        <v>2358547</v>
      </c>
      <c r="J73" s="20">
        <v>794976</v>
      </c>
      <c r="K73" s="20">
        <v>795560</v>
      </c>
      <c r="L73" s="20">
        <v>795558</v>
      </c>
      <c r="M73" s="20">
        <v>2386094</v>
      </c>
      <c r="N73" s="20"/>
      <c r="O73" s="20">
        <v>797039</v>
      </c>
      <c r="P73" s="20">
        <v>777243</v>
      </c>
      <c r="Q73" s="20">
        <v>1574282</v>
      </c>
      <c r="R73" s="20">
        <v>788174</v>
      </c>
      <c r="S73" s="20">
        <v>800316</v>
      </c>
      <c r="T73" s="20">
        <v>790978</v>
      </c>
      <c r="U73" s="20">
        <v>2379468</v>
      </c>
      <c r="V73" s="20">
        <v>8698391</v>
      </c>
      <c r="W73" s="20">
        <v>2186845</v>
      </c>
      <c r="X73" s="20"/>
      <c r="Y73" s="19"/>
      <c r="Z73" s="22">
        <v>9499603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7471356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>
        <v>37904777</v>
      </c>
      <c r="C76" s="31"/>
      <c r="D76" s="32">
        <v>40186520</v>
      </c>
      <c r="E76" s="33">
        <v>40186520</v>
      </c>
      <c r="F76" s="33">
        <v>1895942</v>
      </c>
      <c r="G76" s="33">
        <v>2829770</v>
      </c>
      <c r="H76" s="33">
        <v>2511924</v>
      </c>
      <c r="I76" s="33">
        <v>7237636</v>
      </c>
      <c r="J76" s="33">
        <v>2358312</v>
      </c>
      <c r="K76" s="33">
        <v>2434406</v>
      </c>
      <c r="L76" s="33">
        <v>1304974</v>
      </c>
      <c r="M76" s="33">
        <v>6097692</v>
      </c>
      <c r="N76" s="33">
        <v>3973572</v>
      </c>
      <c r="O76" s="33">
        <v>4470034</v>
      </c>
      <c r="P76" s="33">
        <v>3604429</v>
      </c>
      <c r="Q76" s="33">
        <v>12048035</v>
      </c>
      <c r="R76" s="33">
        <v>2770921</v>
      </c>
      <c r="S76" s="33">
        <v>1430557</v>
      </c>
      <c r="T76" s="33">
        <v>2691672</v>
      </c>
      <c r="U76" s="33">
        <v>6893150</v>
      </c>
      <c r="V76" s="33">
        <v>32276513</v>
      </c>
      <c r="W76" s="33">
        <v>40186520</v>
      </c>
      <c r="X76" s="33"/>
      <c r="Y76" s="32"/>
      <c r="Z76" s="34">
        <v>40186520</v>
      </c>
    </row>
    <row r="77" spans="1:26" ht="13.5" hidden="1">
      <c r="A77" s="36" t="s">
        <v>31</v>
      </c>
      <c r="B77" s="18"/>
      <c r="C77" s="18"/>
      <c r="D77" s="19">
        <v>12846733</v>
      </c>
      <c r="E77" s="20">
        <v>12846733</v>
      </c>
      <c r="F77" s="20">
        <v>273318</v>
      </c>
      <c r="G77" s="20">
        <v>388714</v>
      </c>
      <c r="H77" s="20">
        <v>420710</v>
      </c>
      <c r="I77" s="20">
        <v>1082742</v>
      </c>
      <c r="J77" s="20">
        <v>369082</v>
      </c>
      <c r="K77" s="20">
        <v>418135</v>
      </c>
      <c r="L77" s="20">
        <v>148519</v>
      </c>
      <c r="M77" s="20">
        <v>935736</v>
      </c>
      <c r="N77" s="20">
        <v>628210</v>
      </c>
      <c r="O77" s="20">
        <v>2219697</v>
      </c>
      <c r="P77" s="20">
        <v>1923727</v>
      </c>
      <c r="Q77" s="20">
        <v>4771634</v>
      </c>
      <c r="R77" s="20">
        <v>751861</v>
      </c>
      <c r="S77" s="20">
        <v>342182</v>
      </c>
      <c r="T77" s="20">
        <v>751105</v>
      </c>
      <c r="U77" s="20">
        <v>1845148</v>
      </c>
      <c r="V77" s="20">
        <v>8635260</v>
      </c>
      <c r="W77" s="20">
        <v>12846733</v>
      </c>
      <c r="X77" s="20"/>
      <c r="Y77" s="19"/>
      <c r="Z77" s="22">
        <v>12846733</v>
      </c>
    </row>
    <row r="78" spans="1:26" ht="13.5" hidden="1">
      <c r="A78" s="37" t="s">
        <v>32</v>
      </c>
      <c r="B78" s="18">
        <v>37904777</v>
      </c>
      <c r="C78" s="18"/>
      <c r="D78" s="19">
        <v>27339787</v>
      </c>
      <c r="E78" s="20">
        <v>27339787</v>
      </c>
      <c r="F78" s="20">
        <v>1622624</v>
      </c>
      <c r="G78" s="20">
        <v>2441056</v>
      </c>
      <c r="H78" s="20">
        <v>2091214</v>
      </c>
      <c r="I78" s="20">
        <v>6154894</v>
      </c>
      <c r="J78" s="20">
        <v>1989230</v>
      </c>
      <c r="K78" s="20">
        <v>2016271</v>
      </c>
      <c r="L78" s="20">
        <v>1156455</v>
      </c>
      <c r="M78" s="20">
        <v>5161956</v>
      </c>
      <c r="N78" s="20">
        <v>3345362</v>
      </c>
      <c r="O78" s="20">
        <v>2250337</v>
      </c>
      <c r="P78" s="20">
        <v>1680702</v>
      </c>
      <c r="Q78" s="20">
        <v>7276401</v>
      </c>
      <c r="R78" s="20">
        <v>2019060</v>
      </c>
      <c r="S78" s="20">
        <v>1088375</v>
      </c>
      <c r="T78" s="20">
        <v>1940567</v>
      </c>
      <c r="U78" s="20">
        <v>5048002</v>
      </c>
      <c r="V78" s="20">
        <v>23641253</v>
      </c>
      <c r="W78" s="20">
        <v>27339787</v>
      </c>
      <c r="X78" s="20"/>
      <c r="Y78" s="19"/>
      <c r="Z78" s="22">
        <v>27339787</v>
      </c>
    </row>
    <row r="79" spans="1:26" ht="13.5" hidden="1">
      <c r="A79" s="38" t="s">
        <v>106</v>
      </c>
      <c r="B79" s="18">
        <v>15112134</v>
      </c>
      <c r="C79" s="18"/>
      <c r="D79" s="19">
        <v>17885752</v>
      </c>
      <c r="E79" s="20">
        <v>17885752</v>
      </c>
      <c r="F79" s="20">
        <v>1215285</v>
      </c>
      <c r="G79" s="20">
        <v>1852879</v>
      </c>
      <c r="H79" s="20">
        <v>1281319</v>
      </c>
      <c r="I79" s="20">
        <v>4349483</v>
      </c>
      <c r="J79" s="20">
        <v>1394572</v>
      </c>
      <c r="K79" s="20">
        <v>1362262</v>
      </c>
      <c r="L79" s="20">
        <v>837332</v>
      </c>
      <c r="M79" s="20">
        <v>3594166</v>
      </c>
      <c r="N79" s="20">
        <v>2361777</v>
      </c>
      <c r="O79" s="20">
        <v>1352954</v>
      </c>
      <c r="P79" s="20">
        <v>1111533</v>
      </c>
      <c r="Q79" s="20">
        <v>4826264</v>
      </c>
      <c r="R79" s="20">
        <v>1142348</v>
      </c>
      <c r="S79" s="20">
        <v>604335</v>
      </c>
      <c r="T79" s="20">
        <v>996301</v>
      </c>
      <c r="U79" s="20">
        <v>2742984</v>
      </c>
      <c r="V79" s="20">
        <v>15512897</v>
      </c>
      <c r="W79" s="20">
        <v>17885752</v>
      </c>
      <c r="X79" s="20"/>
      <c r="Y79" s="19"/>
      <c r="Z79" s="22">
        <v>17885752</v>
      </c>
    </row>
    <row r="80" spans="1:26" ht="13.5" hidden="1">
      <c r="A80" s="38" t="s">
        <v>107</v>
      </c>
      <c r="B80" s="18">
        <v>7787500</v>
      </c>
      <c r="C80" s="18"/>
      <c r="D80" s="19">
        <v>4044500</v>
      </c>
      <c r="E80" s="20">
        <v>4044500</v>
      </c>
      <c r="F80" s="20">
        <v>158372</v>
      </c>
      <c r="G80" s="20">
        <v>223439</v>
      </c>
      <c r="H80" s="20">
        <v>256882</v>
      </c>
      <c r="I80" s="20">
        <v>638693</v>
      </c>
      <c r="J80" s="20">
        <v>219038</v>
      </c>
      <c r="K80" s="20">
        <v>242115</v>
      </c>
      <c r="L80" s="20">
        <v>108289</v>
      </c>
      <c r="M80" s="20">
        <v>569442</v>
      </c>
      <c r="N80" s="20">
        <v>366139</v>
      </c>
      <c r="O80" s="20">
        <v>352316</v>
      </c>
      <c r="P80" s="20">
        <v>208174</v>
      </c>
      <c r="Q80" s="20">
        <v>926629</v>
      </c>
      <c r="R80" s="20">
        <v>311695</v>
      </c>
      <c r="S80" s="20">
        <v>176561</v>
      </c>
      <c r="T80" s="20">
        <v>320885</v>
      </c>
      <c r="U80" s="20">
        <v>809141</v>
      </c>
      <c r="V80" s="20">
        <v>2943905</v>
      </c>
      <c r="W80" s="20">
        <v>4044500</v>
      </c>
      <c r="X80" s="20"/>
      <c r="Y80" s="19"/>
      <c r="Z80" s="22">
        <v>4044500</v>
      </c>
    </row>
    <row r="81" spans="1:26" ht="13.5" hidden="1">
      <c r="A81" s="38" t="s">
        <v>108</v>
      </c>
      <c r="B81" s="18">
        <v>5683202</v>
      </c>
      <c r="C81" s="18"/>
      <c r="D81" s="19">
        <v>4316113</v>
      </c>
      <c r="E81" s="20">
        <v>4316113</v>
      </c>
      <c r="F81" s="20">
        <v>120265</v>
      </c>
      <c r="G81" s="20">
        <v>180634</v>
      </c>
      <c r="H81" s="20">
        <v>314970</v>
      </c>
      <c r="I81" s="20">
        <v>615869</v>
      </c>
      <c r="J81" s="20">
        <v>190631</v>
      </c>
      <c r="K81" s="20">
        <v>229486</v>
      </c>
      <c r="L81" s="20">
        <v>117988</v>
      </c>
      <c r="M81" s="20">
        <v>538105</v>
      </c>
      <c r="N81" s="20">
        <v>338200</v>
      </c>
      <c r="O81" s="20">
        <v>304995</v>
      </c>
      <c r="P81" s="20">
        <v>192216</v>
      </c>
      <c r="Q81" s="20">
        <v>835411</v>
      </c>
      <c r="R81" s="20">
        <v>327268</v>
      </c>
      <c r="S81" s="20">
        <v>164549</v>
      </c>
      <c r="T81" s="20">
        <v>351767</v>
      </c>
      <c r="U81" s="20">
        <v>843584</v>
      </c>
      <c r="V81" s="20">
        <v>2832969</v>
      </c>
      <c r="W81" s="20">
        <v>4316113</v>
      </c>
      <c r="X81" s="20"/>
      <c r="Y81" s="19"/>
      <c r="Z81" s="22">
        <v>4316113</v>
      </c>
    </row>
    <row r="82" spans="1:26" ht="13.5" hidden="1">
      <c r="A82" s="38" t="s">
        <v>109</v>
      </c>
      <c r="B82" s="18">
        <v>6745901</v>
      </c>
      <c r="C82" s="18"/>
      <c r="D82" s="19">
        <v>1093422</v>
      </c>
      <c r="E82" s="20">
        <v>1093422</v>
      </c>
      <c r="F82" s="20">
        <v>128702</v>
      </c>
      <c r="G82" s="20">
        <v>184104</v>
      </c>
      <c r="H82" s="20">
        <v>238043</v>
      </c>
      <c r="I82" s="20">
        <v>550849</v>
      </c>
      <c r="J82" s="20">
        <v>184989</v>
      </c>
      <c r="K82" s="20">
        <v>182408</v>
      </c>
      <c r="L82" s="20">
        <v>92846</v>
      </c>
      <c r="M82" s="20">
        <v>460243</v>
      </c>
      <c r="N82" s="20">
        <v>279246</v>
      </c>
      <c r="O82" s="20">
        <v>240072</v>
      </c>
      <c r="P82" s="20">
        <v>168779</v>
      </c>
      <c r="Q82" s="20">
        <v>688097</v>
      </c>
      <c r="R82" s="20">
        <v>237749</v>
      </c>
      <c r="S82" s="20">
        <v>142930</v>
      </c>
      <c r="T82" s="20">
        <v>271614</v>
      </c>
      <c r="U82" s="20">
        <v>652293</v>
      </c>
      <c r="V82" s="20">
        <v>2351482</v>
      </c>
      <c r="W82" s="20">
        <v>1093422</v>
      </c>
      <c r="X82" s="20"/>
      <c r="Y82" s="19"/>
      <c r="Z82" s="22">
        <v>1093422</v>
      </c>
    </row>
    <row r="83" spans="1:26" ht="13.5" hidden="1">
      <c r="A83" s="38" t="s">
        <v>110</v>
      </c>
      <c r="B83" s="18">
        <v>2576040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13952421</v>
      </c>
      <c r="C5" s="18">
        <v>0</v>
      </c>
      <c r="D5" s="58">
        <v>22319226</v>
      </c>
      <c r="E5" s="59">
        <v>22319226</v>
      </c>
      <c r="F5" s="59">
        <v>12783</v>
      </c>
      <c r="G5" s="59">
        <v>16203419</v>
      </c>
      <c r="H5" s="59">
        <v>2956</v>
      </c>
      <c r="I5" s="59">
        <v>16219158</v>
      </c>
      <c r="J5" s="59">
        <v>260</v>
      </c>
      <c r="K5" s="59">
        <v>260</v>
      </c>
      <c r="L5" s="59">
        <v>0</v>
      </c>
      <c r="M5" s="59">
        <v>520</v>
      </c>
      <c r="N5" s="59">
        <v>260</v>
      </c>
      <c r="O5" s="59">
        <v>0</v>
      </c>
      <c r="P5" s="59">
        <v>-82362</v>
      </c>
      <c r="Q5" s="59">
        <v>-82102</v>
      </c>
      <c r="R5" s="59">
        <v>-82362</v>
      </c>
      <c r="S5" s="59">
        <v>1161075</v>
      </c>
      <c r="T5" s="59">
        <v>0</v>
      </c>
      <c r="U5" s="59">
        <v>1078713</v>
      </c>
      <c r="V5" s="59">
        <v>17216289</v>
      </c>
      <c r="W5" s="59">
        <v>22319232</v>
      </c>
      <c r="X5" s="59">
        <v>-5102943</v>
      </c>
      <c r="Y5" s="60">
        <v>-22.86</v>
      </c>
      <c r="Z5" s="61">
        <v>22319226</v>
      </c>
    </row>
    <row r="6" spans="1:26" ht="13.5">
      <c r="A6" s="57" t="s">
        <v>32</v>
      </c>
      <c r="B6" s="18">
        <v>108396630</v>
      </c>
      <c r="C6" s="18">
        <v>0</v>
      </c>
      <c r="D6" s="58">
        <v>116594479</v>
      </c>
      <c r="E6" s="59">
        <v>116594479</v>
      </c>
      <c r="F6" s="59">
        <v>5121444</v>
      </c>
      <c r="G6" s="59">
        <v>5089973</v>
      </c>
      <c r="H6" s="59">
        <v>4616787</v>
      </c>
      <c r="I6" s="59">
        <v>14828204</v>
      </c>
      <c r="J6" s="59">
        <v>4291399</v>
      </c>
      <c r="K6" s="59">
        <v>4291399</v>
      </c>
      <c r="L6" s="59">
        <v>8709058</v>
      </c>
      <c r="M6" s="59">
        <v>17291856</v>
      </c>
      <c r="N6" s="59">
        <v>3892348</v>
      </c>
      <c r="O6" s="59">
        <v>4291399</v>
      </c>
      <c r="P6" s="59">
        <v>4184455</v>
      </c>
      <c r="Q6" s="59">
        <v>12368202</v>
      </c>
      <c r="R6" s="59">
        <v>4184455</v>
      </c>
      <c r="S6" s="59">
        <v>3786006</v>
      </c>
      <c r="T6" s="59">
        <v>6500663</v>
      </c>
      <c r="U6" s="59">
        <v>14471124</v>
      </c>
      <c r="V6" s="59">
        <v>58959386</v>
      </c>
      <c r="W6" s="59">
        <v>116594472</v>
      </c>
      <c r="X6" s="59">
        <v>-57635086</v>
      </c>
      <c r="Y6" s="60">
        <v>-49.43</v>
      </c>
      <c r="Z6" s="61">
        <v>116594479</v>
      </c>
    </row>
    <row r="7" spans="1:26" ht="13.5">
      <c r="A7" s="57" t="s">
        <v>33</v>
      </c>
      <c r="B7" s="18">
        <v>9636481</v>
      </c>
      <c r="C7" s="18">
        <v>0</v>
      </c>
      <c r="D7" s="58">
        <v>0</v>
      </c>
      <c r="E7" s="59">
        <v>0</v>
      </c>
      <c r="F7" s="59">
        <v>0</v>
      </c>
      <c r="G7" s="59">
        <v>225533</v>
      </c>
      <c r="H7" s="59">
        <v>127781</v>
      </c>
      <c r="I7" s="59">
        <v>353314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353314</v>
      </c>
      <c r="W7" s="59"/>
      <c r="X7" s="59">
        <v>353314</v>
      </c>
      <c r="Y7" s="60">
        <v>0</v>
      </c>
      <c r="Z7" s="61">
        <v>0</v>
      </c>
    </row>
    <row r="8" spans="1:26" ht="13.5">
      <c r="A8" s="57" t="s">
        <v>34</v>
      </c>
      <c r="B8" s="18">
        <v>78370000</v>
      </c>
      <c r="C8" s="18">
        <v>0</v>
      </c>
      <c r="D8" s="58">
        <v>76726648</v>
      </c>
      <c r="E8" s="59">
        <v>76726648</v>
      </c>
      <c r="F8" s="59">
        <v>29437000</v>
      </c>
      <c r="G8" s="59">
        <v>1850049</v>
      </c>
      <c r="H8" s="59">
        <v>0</v>
      </c>
      <c r="I8" s="59">
        <v>31287049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31287049</v>
      </c>
      <c r="W8" s="59">
        <v>73430000</v>
      </c>
      <c r="X8" s="59">
        <v>-42142951</v>
      </c>
      <c r="Y8" s="60">
        <v>-57.39</v>
      </c>
      <c r="Z8" s="61">
        <v>76726648</v>
      </c>
    </row>
    <row r="9" spans="1:26" ht="13.5">
      <c r="A9" s="57" t="s">
        <v>35</v>
      </c>
      <c r="B9" s="18">
        <v>13487982</v>
      </c>
      <c r="C9" s="18">
        <v>0</v>
      </c>
      <c r="D9" s="58">
        <v>19579145</v>
      </c>
      <c r="E9" s="59">
        <v>19579145</v>
      </c>
      <c r="F9" s="59">
        <v>1289236</v>
      </c>
      <c r="G9" s="59">
        <v>1736545</v>
      </c>
      <c r="H9" s="59">
        <v>1086023</v>
      </c>
      <c r="I9" s="59">
        <v>4111804</v>
      </c>
      <c r="J9" s="59">
        <v>782637</v>
      </c>
      <c r="K9" s="59">
        <v>782637</v>
      </c>
      <c r="L9" s="59">
        <v>3152328</v>
      </c>
      <c r="M9" s="59">
        <v>4717602</v>
      </c>
      <c r="N9" s="59">
        <v>782637</v>
      </c>
      <c r="O9" s="59">
        <v>763314</v>
      </c>
      <c r="P9" s="59">
        <v>1254800</v>
      </c>
      <c r="Q9" s="59">
        <v>2800751</v>
      </c>
      <c r="R9" s="59">
        <v>1254800</v>
      </c>
      <c r="S9" s="59">
        <v>187957</v>
      </c>
      <c r="T9" s="59">
        <v>1863824</v>
      </c>
      <c r="U9" s="59">
        <v>3306581</v>
      </c>
      <c r="V9" s="59">
        <v>14936738</v>
      </c>
      <c r="W9" s="59">
        <v>22875468</v>
      </c>
      <c r="X9" s="59">
        <v>-7938730</v>
      </c>
      <c r="Y9" s="60">
        <v>-34.7</v>
      </c>
      <c r="Z9" s="61">
        <v>19579145</v>
      </c>
    </row>
    <row r="10" spans="1:26" ht="25.5">
      <c r="A10" s="62" t="s">
        <v>98</v>
      </c>
      <c r="B10" s="63">
        <f>SUM(B5:B9)</f>
        <v>223843514</v>
      </c>
      <c r="C10" s="63">
        <f>SUM(C5:C9)</f>
        <v>0</v>
      </c>
      <c r="D10" s="64">
        <f aca="true" t="shared" si="0" ref="D10:Z10">SUM(D5:D9)</f>
        <v>235219498</v>
      </c>
      <c r="E10" s="65">
        <f t="shared" si="0"/>
        <v>235219498</v>
      </c>
      <c r="F10" s="65">
        <f t="shared" si="0"/>
        <v>35860463</v>
      </c>
      <c r="G10" s="65">
        <f t="shared" si="0"/>
        <v>25105519</v>
      </c>
      <c r="H10" s="65">
        <f t="shared" si="0"/>
        <v>5833547</v>
      </c>
      <c r="I10" s="65">
        <f t="shared" si="0"/>
        <v>66799529</v>
      </c>
      <c r="J10" s="65">
        <f t="shared" si="0"/>
        <v>5074296</v>
      </c>
      <c r="K10" s="65">
        <f t="shared" si="0"/>
        <v>5074296</v>
      </c>
      <c r="L10" s="65">
        <f t="shared" si="0"/>
        <v>11861386</v>
      </c>
      <c r="M10" s="65">
        <f t="shared" si="0"/>
        <v>22009978</v>
      </c>
      <c r="N10" s="65">
        <f t="shared" si="0"/>
        <v>4675245</v>
      </c>
      <c r="O10" s="65">
        <f t="shared" si="0"/>
        <v>5054713</v>
      </c>
      <c r="P10" s="65">
        <f t="shared" si="0"/>
        <v>5356893</v>
      </c>
      <c r="Q10" s="65">
        <f t="shared" si="0"/>
        <v>15086851</v>
      </c>
      <c r="R10" s="65">
        <f t="shared" si="0"/>
        <v>5356893</v>
      </c>
      <c r="S10" s="65">
        <f t="shared" si="0"/>
        <v>5135038</v>
      </c>
      <c r="T10" s="65">
        <f t="shared" si="0"/>
        <v>8364487</v>
      </c>
      <c r="U10" s="65">
        <f t="shared" si="0"/>
        <v>18856418</v>
      </c>
      <c r="V10" s="65">
        <f t="shared" si="0"/>
        <v>122752776</v>
      </c>
      <c r="W10" s="65">
        <f t="shared" si="0"/>
        <v>235219172</v>
      </c>
      <c r="X10" s="65">
        <f t="shared" si="0"/>
        <v>-112466396</v>
      </c>
      <c r="Y10" s="66">
        <f>+IF(W10&lt;&gt;0,(X10/W10)*100,0)</f>
        <v>-47.813447791577126</v>
      </c>
      <c r="Z10" s="67">
        <f t="shared" si="0"/>
        <v>235219498</v>
      </c>
    </row>
    <row r="11" spans="1:26" ht="13.5">
      <c r="A11" s="57" t="s">
        <v>36</v>
      </c>
      <c r="B11" s="18">
        <v>100572498</v>
      </c>
      <c r="C11" s="18">
        <v>0</v>
      </c>
      <c r="D11" s="58">
        <v>90357812</v>
      </c>
      <c r="E11" s="59">
        <v>90357812</v>
      </c>
      <c r="F11" s="59">
        <v>8261367</v>
      </c>
      <c r="G11" s="59">
        <v>8289562</v>
      </c>
      <c r="H11" s="59">
        <v>7965602</v>
      </c>
      <c r="I11" s="59">
        <v>24516531</v>
      </c>
      <c r="J11" s="59">
        <v>7875883</v>
      </c>
      <c r="K11" s="59">
        <v>7875883</v>
      </c>
      <c r="L11" s="59">
        <v>8081257</v>
      </c>
      <c r="M11" s="59">
        <v>23833023</v>
      </c>
      <c r="N11" s="59">
        <v>8175883</v>
      </c>
      <c r="O11" s="59">
        <v>8271883</v>
      </c>
      <c r="P11" s="59">
        <v>8199910</v>
      </c>
      <c r="Q11" s="59">
        <v>24647676</v>
      </c>
      <c r="R11" s="59">
        <v>9199910</v>
      </c>
      <c r="S11" s="59">
        <v>8209634</v>
      </c>
      <c r="T11" s="59">
        <v>8258756</v>
      </c>
      <c r="U11" s="59">
        <v>25668300</v>
      </c>
      <c r="V11" s="59">
        <v>98665530</v>
      </c>
      <c r="W11" s="59">
        <v>90357816</v>
      </c>
      <c r="X11" s="59">
        <v>8307714</v>
      </c>
      <c r="Y11" s="60">
        <v>9.19</v>
      </c>
      <c r="Z11" s="61">
        <v>90357812</v>
      </c>
    </row>
    <row r="12" spans="1:26" ht="13.5">
      <c r="A12" s="57" t="s">
        <v>37</v>
      </c>
      <c r="B12" s="18">
        <v>0</v>
      </c>
      <c r="C12" s="18">
        <v>0</v>
      </c>
      <c r="D12" s="58">
        <v>4200000</v>
      </c>
      <c r="E12" s="59">
        <v>4200000</v>
      </c>
      <c r="F12" s="59">
        <v>317423</v>
      </c>
      <c r="G12" s="59">
        <v>0</v>
      </c>
      <c r="H12" s="59">
        <v>323201</v>
      </c>
      <c r="I12" s="59">
        <v>640624</v>
      </c>
      <c r="J12" s="59">
        <v>298464</v>
      </c>
      <c r="K12" s="59">
        <v>298464</v>
      </c>
      <c r="L12" s="59">
        <v>329015</v>
      </c>
      <c r="M12" s="59">
        <v>925943</v>
      </c>
      <c r="N12" s="59">
        <v>298464</v>
      </c>
      <c r="O12" s="59">
        <v>392100</v>
      </c>
      <c r="P12" s="59">
        <v>337707</v>
      </c>
      <c r="Q12" s="59">
        <v>1028271</v>
      </c>
      <c r="R12" s="59">
        <v>337707</v>
      </c>
      <c r="S12" s="59">
        <v>337707</v>
      </c>
      <c r="T12" s="59">
        <v>337707</v>
      </c>
      <c r="U12" s="59">
        <v>1013121</v>
      </c>
      <c r="V12" s="59">
        <v>3607959</v>
      </c>
      <c r="W12" s="59">
        <v>4200000</v>
      </c>
      <c r="X12" s="59">
        <v>-592041</v>
      </c>
      <c r="Y12" s="60">
        <v>-14.1</v>
      </c>
      <c r="Z12" s="61">
        <v>4200000</v>
      </c>
    </row>
    <row r="13" spans="1:26" ht="13.5">
      <c r="A13" s="57" t="s">
        <v>99</v>
      </c>
      <c r="B13" s="18">
        <v>54948338</v>
      </c>
      <c r="C13" s="18">
        <v>0</v>
      </c>
      <c r="D13" s="58">
        <v>72312000</v>
      </c>
      <c r="E13" s="59">
        <v>72312000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72312000</v>
      </c>
      <c r="X13" s="59">
        <v>-72312000</v>
      </c>
      <c r="Y13" s="60">
        <v>-100</v>
      </c>
      <c r="Z13" s="61">
        <v>72312000</v>
      </c>
    </row>
    <row r="14" spans="1:26" ht="13.5">
      <c r="A14" s="57" t="s">
        <v>38</v>
      </c>
      <c r="B14" s="18">
        <v>19120979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5143910</v>
      </c>
      <c r="U14" s="59">
        <v>5143910</v>
      </c>
      <c r="V14" s="59">
        <v>5143910</v>
      </c>
      <c r="W14" s="59"/>
      <c r="X14" s="59">
        <v>5143910</v>
      </c>
      <c r="Y14" s="60">
        <v>0</v>
      </c>
      <c r="Z14" s="61">
        <v>0</v>
      </c>
    </row>
    <row r="15" spans="1:26" ht="13.5">
      <c r="A15" s="57" t="s">
        <v>39</v>
      </c>
      <c r="B15" s="18">
        <v>78512656</v>
      </c>
      <c r="C15" s="18">
        <v>0</v>
      </c>
      <c r="D15" s="58">
        <v>62063989</v>
      </c>
      <c r="E15" s="59">
        <v>62063989</v>
      </c>
      <c r="F15" s="59">
        <v>0</v>
      </c>
      <c r="G15" s="59">
        <v>0</v>
      </c>
      <c r="H15" s="59">
        <v>4035239</v>
      </c>
      <c r="I15" s="59">
        <v>4035239</v>
      </c>
      <c r="J15" s="59">
        <v>2710102</v>
      </c>
      <c r="K15" s="59">
        <v>2710102</v>
      </c>
      <c r="L15" s="59">
        <v>0</v>
      </c>
      <c r="M15" s="59">
        <v>5420204</v>
      </c>
      <c r="N15" s="59">
        <v>2710102</v>
      </c>
      <c r="O15" s="59">
        <v>2710102</v>
      </c>
      <c r="P15" s="59">
        <v>4308638</v>
      </c>
      <c r="Q15" s="59">
        <v>9728842</v>
      </c>
      <c r="R15" s="59">
        <v>4308638</v>
      </c>
      <c r="S15" s="59">
        <v>3655833</v>
      </c>
      <c r="T15" s="59">
        <v>10365843</v>
      </c>
      <c r="U15" s="59">
        <v>18330314</v>
      </c>
      <c r="V15" s="59">
        <v>37514599</v>
      </c>
      <c r="W15" s="59">
        <v>62063988</v>
      </c>
      <c r="X15" s="59">
        <v>-24549389</v>
      </c>
      <c r="Y15" s="60">
        <v>-39.55</v>
      </c>
      <c r="Z15" s="61">
        <v>62063989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89340257</v>
      </c>
      <c r="C17" s="18">
        <v>0</v>
      </c>
      <c r="D17" s="58">
        <v>78596282</v>
      </c>
      <c r="E17" s="59">
        <v>78596282</v>
      </c>
      <c r="F17" s="59">
        <v>911679</v>
      </c>
      <c r="G17" s="59">
        <v>4225667</v>
      </c>
      <c r="H17" s="59">
        <v>3499953</v>
      </c>
      <c r="I17" s="59">
        <v>8637299</v>
      </c>
      <c r="J17" s="59">
        <v>3920492</v>
      </c>
      <c r="K17" s="59">
        <v>3920492</v>
      </c>
      <c r="L17" s="59">
        <v>3759718</v>
      </c>
      <c r="M17" s="59">
        <v>11600702</v>
      </c>
      <c r="N17" s="59">
        <v>3031457</v>
      </c>
      <c r="O17" s="59">
        <v>1728531</v>
      </c>
      <c r="P17" s="59">
        <v>4762200</v>
      </c>
      <c r="Q17" s="59">
        <v>9522188</v>
      </c>
      <c r="R17" s="59">
        <v>3552489</v>
      </c>
      <c r="S17" s="59">
        <v>3414660</v>
      </c>
      <c r="T17" s="59">
        <v>1082758</v>
      </c>
      <c r="U17" s="59">
        <v>8049907</v>
      </c>
      <c r="V17" s="59">
        <v>37810096</v>
      </c>
      <c r="W17" s="59">
        <v>78596280</v>
      </c>
      <c r="X17" s="59">
        <v>-40786184</v>
      </c>
      <c r="Y17" s="60">
        <v>-51.89</v>
      </c>
      <c r="Z17" s="61">
        <v>78596282</v>
      </c>
    </row>
    <row r="18" spans="1:26" ht="13.5">
      <c r="A18" s="69" t="s">
        <v>42</v>
      </c>
      <c r="B18" s="70">
        <f>SUM(B11:B17)</f>
        <v>342494728</v>
      </c>
      <c r="C18" s="70">
        <f>SUM(C11:C17)</f>
        <v>0</v>
      </c>
      <c r="D18" s="71">
        <f aca="true" t="shared" si="1" ref="D18:Z18">SUM(D11:D17)</f>
        <v>307530083</v>
      </c>
      <c r="E18" s="72">
        <f t="shared" si="1"/>
        <v>307530083</v>
      </c>
      <c r="F18" s="72">
        <f t="shared" si="1"/>
        <v>9490469</v>
      </c>
      <c r="G18" s="72">
        <f t="shared" si="1"/>
        <v>12515229</v>
      </c>
      <c r="H18" s="72">
        <f t="shared" si="1"/>
        <v>15823995</v>
      </c>
      <c r="I18" s="72">
        <f t="shared" si="1"/>
        <v>37829693</v>
      </c>
      <c r="J18" s="72">
        <f t="shared" si="1"/>
        <v>14804941</v>
      </c>
      <c r="K18" s="72">
        <f t="shared" si="1"/>
        <v>14804941</v>
      </c>
      <c r="L18" s="72">
        <f t="shared" si="1"/>
        <v>12169990</v>
      </c>
      <c r="M18" s="72">
        <f t="shared" si="1"/>
        <v>41779872</v>
      </c>
      <c r="N18" s="72">
        <f t="shared" si="1"/>
        <v>14215906</v>
      </c>
      <c r="O18" s="72">
        <f t="shared" si="1"/>
        <v>13102616</v>
      </c>
      <c r="P18" s="72">
        <f t="shared" si="1"/>
        <v>17608455</v>
      </c>
      <c r="Q18" s="72">
        <f t="shared" si="1"/>
        <v>44926977</v>
      </c>
      <c r="R18" s="72">
        <f t="shared" si="1"/>
        <v>17398744</v>
      </c>
      <c r="S18" s="72">
        <f t="shared" si="1"/>
        <v>15617834</v>
      </c>
      <c r="T18" s="72">
        <f t="shared" si="1"/>
        <v>25188974</v>
      </c>
      <c r="U18" s="72">
        <f t="shared" si="1"/>
        <v>58205552</v>
      </c>
      <c r="V18" s="72">
        <f t="shared" si="1"/>
        <v>182742094</v>
      </c>
      <c r="W18" s="72">
        <f t="shared" si="1"/>
        <v>307530084</v>
      </c>
      <c r="X18" s="72">
        <f t="shared" si="1"/>
        <v>-124787990</v>
      </c>
      <c r="Y18" s="66">
        <f>+IF(W18&lt;&gt;0,(X18/W18)*100,0)</f>
        <v>-40.5774902984776</v>
      </c>
      <c r="Z18" s="73">
        <f t="shared" si="1"/>
        <v>307530083</v>
      </c>
    </row>
    <row r="19" spans="1:26" ht="13.5">
      <c r="A19" s="69" t="s">
        <v>43</v>
      </c>
      <c r="B19" s="74">
        <f>+B10-B18</f>
        <v>-118651214</v>
      </c>
      <c r="C19" s="74">
        <f>+C10-C18</f>
        <v>0</v>
      </c>
      <c r="D19" s="75">
        <f aca="true" t="shared" si="2" ref="D19:Z19">+D10-D18</f>
        <v>-72310585</v>
      </c>
      <c r="E19" s="76">
        <f t="shared" si="2"/>
        <v>-72310585</v>
      </c>
      <c r="F19" s="76">
        <f t="shared" si="2"/>
        <v>26369994</v>
      </c>
      <c r="G19" s="76">
        <f t="shared" si="2"/>
        <v>12590290</v>
      </c>
      <c r="H19" s="76">
        <f t="shared" si="2"/>
        <v>-9990448</v>
      </c>
      <c r="I19" s="76">
        <f t="shared" si="2"/>
        <v>28969836</v>
      </c>
      <c r="J19" s="76">
        <f t="shared" si="2"/>
        <v>-9730645</v>
      </c>
      <c r="K19" s="76">
        <f t="shared" si="2"/>
        <v>-9730645</v>
      </c>
      <c r="L19" s="76">
        <f t="shared" si="2"/>
        <v>-308604</v>
      </c>
      <c r="M19" s="76">
        <f t="shared" si="2"/>
        <v>-19769894</v>
      </c>
      <c r="N19" s="76">
        <f t="shared" si="2"/>
        <v>-9540661</v>
      </c>
      <c r="O19" s="76">
        <f t="shared" si="2"/>
        <v>-8047903</v>
      </c>
      <c r="P19" s="76">
        <f t="shared" si="2"/>
        <v>-12251562</v>
      </c>
      <c r="Q19" s="76">
        <f t="shared" si="2"/>
        <v>-29840126</v>
      </c>
      <c r="R19" s="76">
        <f t="shared" si="2"/>
        <v>-12041851</v>
      </c>
      <c r="S19" s="76">
        <f t="shared" si="2"/>
        <v>-10482796</v>
      </c>
      <c r="T19" s="76">
        <f t="shared" si="2"/>
        <v>-16824487</v>
      </c>
      <c r="U19" s="76">
        <f t="shared" si="2"/>
        <v>-39349134</v>
      </c>
      <c r="V19" s="76">
        <f t="shared" si="2"/>
        <v>-59989318</v>
      </c>
      <c r="W19" s="76">
        <f>IF(E10=E18,0,W10-W18)</f>
        <v>-72310912</v>
      </c>
      <c r="X19" s="76">
        <f t="shared" si="2"/>
        <v>12321594</v>
      </c>
      <c r="Y19" s="77">
        <f>+IF(W19&lt;&gt;0,(X19/W19)*100,0)</f>
        <v>-17.039743600523252</v>
      </c>
      <c r="Z19" s="78">
        <f t="shared" si="2"/>
        <v>-72310585</v>
      </c>
    </row>
    <row r="20" spans="1:26" ht="13.5">
      <c r="A20" s="57" t="s">
        <v>44</v>
      </c>
      <c r="B20" s="18">
        <v>36959459</v>
      </c>
      <c r="C20" s="18">
        <v>0</v>
      </c>
      <c r="D20" s="58">
        <v>66378995</v>
      </c>
      <c r="E20" s="59">
        <v>66378995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66378995</v>
      </c>
      <c r="X20" s="59">
        <v>-66378995</v>
      </c>
      <c r="Y20" s="60">
        <v>-100</v>
      </c>
      <c r="Z20" s="61">
        <v>66378995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-81691755</v>
      </c>
      <c r="C22" s="85">
        <f>SUM(C19:C21)</f>
        <v>0</v>
      </c>
      <c r="D22" s="86">
        <f aca="true" t="shared" si="3" ref="D22:Z22">SUM(D19:D21)</f>
        <v>-5931590</v>
      </c>
      <c r="E22" s="87">
        <f t="shared" si="3"/>
        <v>-5931590</v>
      </c>
      <c r="F22" s="87">
        <f t="shared" si="3"/>
        <v>26369994</v>
      </c>
      <c r="G22" s="87">
        <f t="shared" si="3"/>
        <v>12590290</v>
      </c>
      <c r="H22" s="87">
        <f t="shared" si="3"/>
        <v>-9990448</v>
      </c>
      <c r="I22" s="87">
        <f t="shared" si="3"/>
        <v>28969836</v>
      </c>
      <c r="J22" s="87">
        <f t="shared" si="3"/>
        <v>-9730645</v>
      </c>
      <c r="K22" s="87">
        <f t="shared" si="3"/>
        <v>-9730645</v>
      </c>
      <c r="L22" s="87">
        <f t="shared" si="3"/>
        <v>-308604</v>
      </c>
      <c r="M22" s="87">
        <f t="shared" si="3"/>
        <v>-19769894</v>
      </c>
      <c r="N22" s="87">
        <f t="shared" si="3"/>
        <v>-9540661</v>
      </c>
      <c r="O22" s="87">
        <f t="shared" si="3"/>
        <v>-8047903</v>
      </c>
      <c r="P22" s="87">
        <f t="shared" si="3"/>
        <v>-12251562</v>
      </c>
      <c r="Q22" s="87">
        <f t="shared" si="3"/>
        <v>-29840126</v>
      </c>
      <c r="R22" s="87">
        <f t="shared" si="3"/>
        <v>-12041851</v>
      </c>
      <c r="S22" s="87">
        <f t="shared" si="3"/>
        <v>-10482796</v>
      </c>
      <c r="T22" s="87">
        <f t="shared" si="3"/>
        <v>-16824487</v>
      </c>
      <c r="U22" s="87">
        <f t="shared" si="3"/>
        <v>-39349134</v>
      </c>
      <c r="V22" s="87">
        <f t="shared" si="3"/>
        <v>-59989318</v>
      </c>
      <c r="W22" s="87">
        <f t="shared" si="3"/>
        <v>-5931917</v>
      </c>
      <c r="X22" s="87">
        <f t="shared" si="3"/>
        <v>-54057401</v>
      </c>
      <c r="Y22" s="88">
        <f>+IF(W22&lt;&gt;0,(X22/W22)*100,0)</f>
        <v>911.2973259740486</v>
      </c>
      <c r="Z22" s="89">
        <f t="shared" si="3"/>
        <v>-5931590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-81691755</v>
      </c>
      <c r="C24" s="74">
        <f>SUM(C22:C23)</f>
        <v>0</v>
      </c>
      <c r="D24" s="75">
        <f aca="true" t="shared" si="4" ref="D24:Z24">SUM(D22:D23)</f>
        <v>-5931590</v>
      </c>
      <c r="E24" s="76">
        <f t="shared" si="4"/>
        <v>-5931590</v>
      </c>
      <c r="F24" s="76">
        <f t="shared" si="4"/>
        <v>26369994</v>
      </c>
      <c r="G24" s="76">
        <f t="shared" si="4"/>
        <v>12590290</v>
      </c>
      <c r="H24" s="76">
        <f t="shared" si="4"/>
        <v>-9990448</v>
      </c>
      <c r="I24" s="76">
        <f t="shared" si="4"/>
        <v>28969836</v>
      </c>
      <c r="J24" s="76">
        <f t="shared" si="4"/>
        <v>-9730645</v>
      </c>
      <c r="K24" s="76">
        <f t="shared" si="4"/>
        <v>-9730645</v>
      </c>
      <c r="L24" s="76">
        <f t="shared" si="4"/>
        <v>-308604</v>
      </c>
      <c r="M24" s="76">
        <f t="shared" si="4"/>
        <v>-19769894</v>
      </c>
      <c r="N24" s="76">
        <f t="shared" si="4"/>
        <v>-9540661</v>
      </c>
      <c r="O24" s="76">
        <f t="shared" si="4"/>
        <v>-8047903</v>
      </c>
      <c r="P24" s="76">
        <f t="shared" si="4"/>
        <v>-12251562</v>
      </c>
      <c r="Q24" s="76">
        <f t="shared" si="4"/>
        <v>-29840126</v>
      </c>
      <c r="R24" s="76">
        <f t="shared" si="4"/>
        <v>-12041851</v>
      </c>
      <c r="S24" s="76">
        <f t="shared" si="4"/>
        <v>-10482796</v>
      </c>
      <c r="T24" s="76">
        <f t="shared" si="4"/>
        <v>-16824487</v>
      </c>
      <c r="U24" s="76">
        <f t="shared" si="4"/>
        <v>-39349134</v>
      </c>
      <c r="V24" s="76">
        <f t="shared" si="4"/>
        <v>-59989318</v>
      </c>
      <c r="W24" s="76">
        <f t="shared" si="4"/>
        <v>-5931917</v>
      </c>
      <c r="X24" s="76">
        <f t="shared" si="4"/>
        <v>-54057401</v>
      </c>
      <c r="Y24" s="77">
        <f>+IF(W24&lt;&gt;0,(X24/W24)*100,0)</f>
        <v>911.2973259740486</v>
      </c>
      <c r="Z24" s="78">
        <f t="shared" si="4"/>
        <v>-5931590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26369067</v>
      </c>
      <c r="C27" s="21">
        <v>0</v>
      </c>
      <c r="D27" s="98">
        <v>66379000</v>
      </c>
      <c r="E27" s="99">
        <v>66379000</v>
      </c>
      <c r="F27" s="99">
        <v>440528</v>
      </c>
      <c r="G27" s="99">
        <v>2069141</v>
      </c>
      <c r="H27" s="99">
        <v>324883</v>
      </c>
      <c r="I27" s="99">
        <v>2834552</v>
      </c>
      <c r="J27" s="99">
        <v>387840</v>
      </c>
      <c r="K27" s="99">
        <v>1669694</v>
      </c>
      <c r="L27" s="99">
        <v>0</v>
      </c>
      <c r="M27" s="99">
        <v>2057534</v>
      </c>
      <c r="N27" s="99">
        <v>5069769</v>
      </c>
      <c r="O27" s="99">
        <v>2147502</v>
      </c>
      <c r="P27" s="99">
        <v>91149</v>
      </c>
      <c r="Q27" s="99">
        <v>7308420</v>
      </c>
      <c r="R27" s="99">
        <v>0</v>
      </c>
      <c r="S27" s="99">
        <v>1189191</v>
      </c>
      <c r="T27" s="99">
        <v>0</v>
      </c>
      <c r="U27" s="99">
        <v>1189191</v>
      </c>
      <c r="V27" s="99">
        <v>13389697</v>
      </c>
      <c r="W27" s="99">
        <v>66379000</v>
      </c>
      <c r="X27" s="99">
        <v>-52989303</v>
      </c>
      <c r="Y27" s="100">
        <v>-79.83</v>
      </c>
      <c r="Z27" s="101">
        <v>66379000</v>
      </c>
    </row>
    <row r="28" spans="1:26" ht="13.5">
      <c r="A28" s="102" t="s">
        <v>44</v>
      </c>
      <c r="B28" s="18">
        <v>26369067</v>
      </c>
      <c r="C28" s="18">
        <v>0</v>
      </c>
      <c r="D28" s="58">
        <v>66379000</v>
      </c>
      <c r="E28" s="59">
        <v>66379000</v>
      </c>
      <c r="F28" s="59">
        <v>440528</v>
      </c>
      <c r="G28" s="59">
        <v>2069141</v>
      </c>
      <c r="H28" s="59">
        <v>324883</v>
      </c>
      <c r="I28" s="59">
        <v>2834552</v>
      </c>
      <c r="J28" s="59">
        <v>387840</v>
      </c>
      <c r="K28" s="59">
        <v>1669694</v>
      </c>
      <c r="L28" s="59">
        <v>0</v>
      </c>
      <c r="M28" s="59">
        <v>2057534</v>
      </c>
      <c r="N28" s="59">
        <v>5069769</v>
      </c>
      <c r="O28" s="59">
        <v>2147502</v>
      </c>
      <c r="P28" s="59">
        <v>91149</v>
      </c>
      <c r="Q28" s="59">
        <v>7308420</v>
      </c>
      <c r="R28" s="59">
        <v>0</v>
      </c>
      <c r="S28" s="59">
        <v>1189191</v>
      </c>
      <c r="T28" s="59">
        <v>0</v>
      </c>
      <c r="U28" s="59">
        <v>1189191</v>
      </c>
      <c r="V28" s="59">
        <v>13389697</v>
      </c>
      <c r="W28" s="59">
        <v>66379000</v>
      </c>
      <c r="X28" s="59">
        <v>-52989303</v>
      </c>
      <c r="Y28" s="60">
        <v>-79.83</v>
      </c>
      <c r="Z28" s="61">
        <v>66379000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26369067</v>
      </c>
      <c r="C32" s="21">
        <f>SUM(C28:C31)</f>
        <v>0</v>
      </c>
      <c r="D32" s="98">
        <f aca="true" t="shared" si="5" ref="D32:Z32">SUM(D28:D31)</f>
        <v>66379000</v>
      </c>
      <c r="E32" s="99">
        <f t="shared" si="5"/>
        <v>66379000</v>
      </c>
      <c r="F32" s="99">
        <f t="shared" si="5"/>
        <v>440528</v>
      </c>
      <c r="G32" s="99">
        <f t="shared" si="5"/>
        <v>2069141</v>
      </c>
      <c r="H32" s="99">
        <f t="shared" si="5"/>
        <v>324883</v>
      </c>
      <c r="I32" s="99">
        <f t="shared" si="5"/>
        <v>2834552</v>
      </c>
      <c r="J32" s="99">
        <f t="shared" si="5"/>
        <v>387840</v>
      </c>
      <c r="K32" s="99">
        <f t="shared" si="5"/>
        <v>1669694</v>
      </c>
      <c r="L32" s="99">
        <f t="shared" si="5"/>
        <v>0</v>
      </c>
      <c r="M32" s="99">
        <f t="shared" si="5"/>
        <v>2057534</v>
      </c>
      <c r="N32" s="99">
        <f t="shared" si="5"/>
        <v>5069769</v>
      </c>
      <c r="O32" s="99">
        <f t="shared" si="5"/>
        <v>2147502</v>
      </c>
      <c r="P32" s="99">
        <f t="shared" si="5"/>
        <v>91149</v>
      </c>
      <c r="Q32" s="99">
        <f t="shared" si="5"/>
        <v>7308420</v>
      </c>
      <c r="R32" s="99">
        <f t="shared" si="5"/>
        <v>0</v>
      </c>
      <c r="S32" s="99">
        <f t="shared" si="5"/>
        <v>1189191</v>
      </c>
      <c r="T32" s="99">
        <f t="shared" si="5"/>
        <v>0</v>
      </c>
      <c r="U32" s="99">
        <f t="shared" si="5"/>
        <v>1189191</v>
      </c>
      <c r="V32" s="99">
        <f t="shared" si="5"/>
        <v>13389697</v>
      </c>
      <c r="W32" s="99">
        <f t="shared" si="5"/>
        <v>66379000</v>
      </c>
      <c r="X32" s="99">
        <f t="shared" si="5"/>
        <v>-52989303</v>
      </c>
      <c r="Y32" s="100">
        <f>+IF(W32&lt;&gt;0,(X32/W32)*100,0)</f>
        <v>-79.82841410687115</v>
      </c>
      <c r="Z32" s="101">
        <f t="shared" si="5"/>
        <v>66379000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38819904</v>
      </c>
      <c r="C35" s="18">
        <v>0</v>
      </c>
      <c r="D35" s="58">
        <v>78870127</v>
      </c>
      <c r="E35" s="59">
        <v>78870127</v>
      </c>
      <c r="F35" s="59">
        <v>90782469</v>
      </c>
      <c r="G35" s="59">
        <v>90782469</v>
      </c>
      <c r="H35" s="59">
        <v>90782469</v>
      </c>
      <c r="I35" s="59">
        <v>90782469</v>
      </c>
      <c r="J35" s="59">
        <v>90782469</v>
      </c>
      <c r="K35" s="59">
        <v>90782469</v>
      </c>
      <c r="L35" s="59">
        <v>90782469</v>
      </c>
      <c r="M35" s="59">
        <v>90782469</v>
      </c>
      <c r="N35" s="59">
        <v>90782469</v>
      </c>
      <c r="O35" s="59">
        <v>90782469</v>
      </c>
      <c r="P35" s="59">
        <v>90782469</v>
      </c>
      <c r="Q35" s="59">
        <v>90782469</v>
      </c>
      <c r="R35" s="59">
        <v>90782469</v>
      </c>
      <c r="S35" s="59">
        <v>90782469</v>
      </c>
      <c r="T35" s="59">
        <v>90782469</v>
      </c>
      <c r="U35" s="59">
        <v>90782469</v>
      </c>
      <c r="V35" s="59">
        <v>90782469</v>
      </c>
      <c r="W35" s="59">
        <v>78870127</v>
      </c>
      <c r="X35" s="59">
        <v>11912342</v>
      </c>
      <c r="Y35" s="60">
        <v>15.1</v>
      </c>
      <c r="Z35" s="61">
        <v>78870127</v>
      </c>
    </row>
    <row r="36" spans="1:26" ht="13.5">
      <c r="A36" s="57" t="s">
        <v>53</v>
      </c>
      <c r="B36" s="18">
        <v>944888959</v>
      </c>
      <c r="C36" s="18">
        <v>0</v>
      </c>
      <c r="D36" s="58">
        <v>1128265133</v>
      </c>
      <c r="E36" s="59">
        <v>1128265133</v>
      </c>
      <c r="F36" s="59">
        <v>1082920392</v>
      </c>
      <c r="G36" s="59">
        <v>1082920392</v>
      </c>
      <c r="H36" s="59">
        <v>1082920392</v>
      </c>
      <c r="I36" s="59">
        <v>1082920392</v>
      </c>
      <c r="J36" s="59">
        <v>1082920392</v>
      </c>
      <c r="K36" s="59">
        <v>1082920392</v>
      </c>
      <c r="L36" s="59">
        <v>1082920392</v>
      </c>
      <c r="M36" s="59">
        <v>1082920392</v>
      </c>
      <c r="N36" s="59">
        <v>1082920392</v>
      </c>
      <c r="O36" s="59">
        <v>1082920392</v>
      </c>
      <c r="P36" s="59">
        <v>1082920392</v>
      </c>
      <c r="Q36" s="59">
        <v>1082920392</v>
      </c>
      <c r="R36" s="59">
        <v>1082920392</v>
      </c>
      <c r="S36" s="59">
        <v>1082920392</v>
      </c>
      <c r="T36" s="59">
        <v>1082920392</v>
      </c>
      <c r="U36" s="59">
        <v>1082920392</v>
      </c>
      <c r="V36" s="59">
        <v>1082920392</v>
      </c>
      <c r="W36" s="59">
        <v>1128265133</v>
      </c>
      <c r="X36" s="59">
        <v>-45344741</v>
      </c>
      <c r="Y36" s="60">
        <v>-4.02</v>
      </c>
      <c r="Z36" s="61">
        <v>1128265133</v>
      </c>
    </row>
    <row r="37" spans="1:26" ht="13.5">
      <c r="A37" s="57" t="s">
        <v>54</v>
      </c>
      <c r="B37" s="18">
        <v>249885459</v>
      </c>
      <c r="C37" s="18">
        <v>0</v>
      </c>
      <c r="D37" s="58">
        <v>205985795</v>
      </c>
      <c r="E37" s="59">
        <v>205985795</v>
      </c>
      <c r="F37" s="59">
        <v>150642294</v>
      </c>
      <c r="G37" s="59">
        <v>150642294</v>
      </c>
      <c r="H37" s="59">
        <v>150642294</v>
      </c>
      <c r="I37" s="59">
        <v>150642294</v>
      </c>
      <c r="J37" s="59">
        <v>150642294</v>
      </c>
      <c r="K37" s="59">
        <v>150642294</v>
      </c>
      <c r="L37" s="59">
        <v>150642294</v>
      </c>
      <c r="M37" s="59">
        <v>150642294</v>
      </c>
      <c r="N37" s="59">
        <v>150642294</v>
      </c>
      <c r="O37" s="59">
        <v>150642294</v>
      </c>
      <c r="P37" s="59">
        <v>150642294</v>
      </c>
      <c r="Q37" s="59">
        <v>150642294</v>
      </c>
      <c r="R37" s="59">
        <v>150642294</v>
      </c>
      <c r="S37" s="59">
        <v>150642294</v>
      </c>
      <c r="T37" s="59">
        <v>150642294</v>
      </c>
      <c r="U37" s="59">
        <v>150642294</v>
      </c>
      <c r="V37" s="59">
        <v>150642294</v>
      </c>
      <c r="W37" s="59">
        <v>205985795</v>
      </c>
      <c r="X37" s="59">
        <v>-55343501</v>
      </c>
      <c r="Y37" s="60">
        <v>-26.87</v>
      </c>
      <c r="Z37" s="61">
        <v>205985795</v>
      </c>
    </row>
    <row r="38" spans="1:26" ht="13.5">
      <c r="A38" s="57" t="s">
        <v>55</v>
      </c>
      <c r="B38" s="18">
        <v>23847894</v>
      </c>
      <c r="C38" s="18">
        <v>0</v>
      </c>
      <c r="D38" s="58">
        <v>23525404</v>
      </c>
      <c r="E38" s="59">
        <v>23525404</v>
      </c>
      <c r="F38" s="59">
        <v>20886821</v>
      </c>
      <c r="G38" s="59">
        <v>20886821</v>
      </c>
      <c r="H38" s="59">
        <v>20886821</v>
      </c>
      <c r="I38" s="59">
        <v>20886821</v>
      </c>
      <c r="J38" s="59">
        <v>20886821</v>
      </c>
      <c r="K38" s="59">
        <v>20886821</v>
      </c>
      <c r="L38" s="59">
        <v>20886821</v>
      </c>
      <c r="M38" s="59">
        <v>20886821</v>
      </c>
      <c r="N38" s="59">
        <v>20886821</v>
      </c>
      <c r="O38" s="59">
        <v>20886821</v>
      </c>
      <c r="P38" s="59">
        <v>20886821</v>
      </c>
      <c r="Q38" s="59">
        <v>20886821</v>
      </c>
      <c r="R38" s="59">
        <v>20886821</v>
      </c>
      <c r="S38" s="59">
        <v>20886821</v>
      </c>
      <c r="T38" s="59">
        <v>20886821</v>
      </c>
      <c r="U38" s="59">
        <v>20886821</v>
      </c>
      <c r="V38" s="59">
        <v>20886821</v>
      </c>
      <c r="W38" s="59">
        <v>23525404</v>
      </c>
      <c r="X38" s="59">
        <v>-2638583</v>
      </c>
      <c r="Y38" s="60">
        <v>-11.22</v>
      </c>
      <c r="Z38" s="61">
        <v>23525404</v>
      </c>
    </row>
    <row r="39" spans="1:26" ht="13.5">
      <c r="A39" s="57" t="s">
        <v>56</v>
      </c>
      <c r="B39" s="18">
        <v>709975510</v>
      </c>
      <c r="C39" s="18">
        <v>0</v>
      </c>
      <c r="D39" s="58">
        <v>977624061</v>
      </c>
      <c r="E39" s="59">
        <v>977624061</v>
      </c>
      <c r="F39" s="59">
        <v>1002173746</v>
      </c>
      <c r="G39" s="59">
        <v>1002173746</v>
      </c>
      <c r="H39" s="59">
        <v>1002173746</v>
      </c>
      <c r="I39" s="59">
        <v>1002173746</v>
      </c>
      <c r="J39" s="59">
        <v>1002173746</v>
      </c>
      <c r="K39" s="59">
        <v>1002173746</v>
      </c>
      <c r="L39" s="59">
        <v>1002173746</v>
      </c>
      <c r="M39" s="59">
        <v>1002173746</v>
      </c>
      <c r="N39" s="59">
        <v>1002173746</v>
      </c>
      <c r="O39" s="59">
        <v>1002173746</v>
      </c>
      <c r="P39" s="59">
        <v>1002173746</v>
      </c>
      <c r="Q39" s="59">
        <v>1002173746</v>
      </c>
      <c r="R39" s="59">
        <v>1002173746</v>
      </c>
      <c r="S39" s="59">
        <v>1002173746</v>
      </c>
      <c r="T39" s="59">
        <v>1002173746</v>
      </c>
      <c r="U39" s="59">
        <v>1002173746</v>
      </c>
      <c r="V39" s="59">
        <v>1002173746</v>
      </c>
      <c r="W39" s="59">
        <v>977624061</v>
      </c>
      <c r="X39" s="59">
        <v>24549685</v>
      </c>
      <c r="Y39" s="60">
        <v>2.51</v>
      </c>
      <c r="Z39" s="61">
        <v>977624061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22862045</v>
      </c>
      <c r="C42" s="18">
        <v>0</v>
      </c>
      <c r="D42" s="58">
        <v>66935588</v>
      </c>
      <c r="E42" s="59">
        <v>66935588</v>
      </c>
      <c r="F42" s="59">
        <v>28634119</v>
      </c>
      <c r="G42" s="59">
        <v>-2230865</v>
      </c>
      <c r="H42" s="59">
        <v>-10125945</v>
      </c>
      <c r="I42" s="59">
        <v>16277309</v>
      </c>
      <c r="J42" s="59">
        <v>1598405</v>
      </c>
      <c r="K42" s="59">
        <v>-7309345</v>
      </c>
      <c r="L42" s="59">
        <v>18512206</v>
      </c>
      <c r="M42" s="59">
        <v>12801266</v>
      </c>
      <c r="N42" s="59">
        <v>-7356005</v>
      </c>
      <c r="O42" s="59">
        <v>-5895015</v>
      </c>
      <c r="P42" s="59">
        <v>19878237</v>
      </c>
      <c r="Q42" s="59">
        <v>6627217</v>
      </c>
      <c r="R42" s="59">
        <v>-5710994</v>
      </c>
      <c r="S42" s="59">
        <v>-2927869</v>
      </c>
      <c r="T42" s="59">
        <v>120846</v>
      </c>
      <c r="U42" s="59">
        <v>-8518017</v>
      </c>
      <c r="V42" s="59">
        <v>27187775</v>
      </c>
      <c r="W42" s="59">
        <v>66935588</v>
      </c>
      <c r="X42" s="59">
        <v>-39747813</v>
      </c>
      <c r="Y42" s="60">
        <v>-59.38</v>
      </c>
      <c r="Z42" s="61">
        <v>66935588</v>
      </c>
    </row>
    <row r="43" spans="1:26" ht="13.5">
      <c r="A43" s="57" t="s">
        <v>59</v>
      </c>
      <c r="B43" s="18">
        <v>-24869378</v>
      </c>
      <c r="C43" s="18">
        <v>0</v>
      </c>
      <c r="D43" s="58">
        <v>-66378996</v>
      </c>
      <c r="E43" s="59">
        <v>-66378996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-66378996</v>
      </c>
      <c r="X43" s="59">
        <v>66378996</v>
      </c>
      <c r="Y43" s="60">
        <v>-100</v>
      </c>
      <c r="Z43" s="61">
        <v>-66378996</v>
      </c>
    </row>
    <row r="44" spans="1:26" ht="13.5">
      <c r="A44" s="57" t="s">
        <v>60</v>
      </c>
      <c r="B44" s="18">
        <v>-179930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912565</v>
      </c>
      <c r="C45" s="21">
        <v>0</v>
      </c>
      <c r="D45" s="98">
        <v>65962848</v>
      </c>
      <c r="E45" s="99">
        <v>65962848</v>
      </c>
      <c r="F45" s="99">
        <v>28634119</v>
      </c>
      <c r="G45" s="99">
        <v>26403254</v>
      </c>
      <c r="H45" s="99">
        <v>16277309</v>
      </c>
      <c r="I45" s="99">
        <v>16277309</v>
      </c>
      <c r="J45" s="99">
        <v>17875714</v>
      </c>
      <c r="K45" s="99">
        <v>10566369</v>
      </c>
      <c r="L45" s="99">
        <v>29078575</v>
      </c>
      <c r="M45" s="99">
        <v>29078575</v>
      </c>
      <c r="N45" s="99">
        <v>21722570</v>
      </c>
      <c r="O45" s="99">
        <v>15827555</v>
      </c>
      <c r="P45" s="99">
        <v>35705792</v>
      </c>
      <c r="Q45" s="99">
        <v>21722570</v>
      </c>
      <c r="R45" s="99">
        <v>29994798</v>
      </c>
      <c r="S45" s="99">
        <v>27066929</v>
      </c>
      <c r="T45" s="99">
        <v>27187775</v>
      </c>
      <c r="U45" s="99">
        <v>27187775</v>
      </c>
      <c r="V45" s="99">
        <v>27187775</v>
      </c>
      <c r="W45" s="99">
        <v>65962848</v>
      </c>
      <c r="X45" s="99">
        <v>-38775073</v>
      </c>
      <c r="Y45" s="100">
        <v>-58.78</v>
      </c>
      <c r="Z45" s="101">
        <v>65962848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8736569</v>
      </c>
      <c r="C51" s="51">
        <v>0</v>
      </c>
      <c r="D51" s="128">
        <v>8957003</v>
      </c>
      <c r="E51" s="53">
        <v>4959618</v>
      </c>
      <c r="F51" s="53">
        <v>0</v>
      </c>
      <c r="G51" s="53">
        <v>0</v>
      </c>
      <c r="H51" s="53">
        <v>0</v>
      </c>
      <c r="I51" s="53">
        <v>4186273</v>
      </c>
      <c r="J51" s="53">
        <v>0</v>
      </c>
      <c r="K51" s="53">
        <v>0</v>
      </c>
      <c r="L51" s="53">
        <v>0</v>
      </c>
      <c r="M51" s="53">
        <v>4382878</v>
      </c>
      <c r="N51" s="53">
        <v>0</v>
      </c>
      <c r="O51" s="53">
        <v>0</v>
      </c>
      <c r="P51" s="53">
        <v>0</v>
      </c>
      <c r="Q51" s="53">
        <v>5234420</v>
      </c>
      <c r="R51" s="53">
        <v>0</v>
      </c>
      <c r="S51" s="53">
        <v>0</v>
      </c>
      <c r="T51" s="53">
        <v>0</v>
      </c>
      <c r="U51" s="53">
        <v>4512191</v>
      </c>
      <c r="V51" s="53">
        <v>206541531</v>
      </c>
      <c r="W51" s="53">
        <v>247510483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26.087576273885443</v>
      </c>
      <c r="C58" s="5">
        <f>IF(C67=0,0,+(C76/C67)*100)</f>
        <v>0</v>
      </c>
      <c r="D58" s="6">
        <f aca="true" t="shared" si="6" ref="D58:Z58">IF(D67=0,0,+(D76/D67)*100)</f>
        <v>83.31987401818992</v>
      </c>
      <c r="E58" s="7">
        <f t="shared" si="6"/>
        <v>83.31987401818992</v>
      </c>
      <c r="F58" s="7">
        <f t="shared" si="6"/>
        <v>30.6789026409715</v>
      </c>
      <c r="G58" s="7">
        <f t="shared" si="6"/>
        <v>8.24099108752095</v>
      </c>
      <c r="H58" s="7">
        <f t="shared" si="6"/>
        <v>31.296805133909423</v>
      </c>
      <c r="I58" s="7">
        <f t="shared" si="6"/>
        <v>16.005540136251014</v>
      </c>
      <c r="J58" s="7">
        <f t="shared" si="6"/>
        <v>58.10166838163624</v>
      </c>
      <c r="K58" s="7">
        <f t="shared" si="6"/>
        <v>38.97488974980205</v>
      </c>
      <c r="L58" s="7">
        <f t="shared" si="6"/>
        <v>30.44266096287337</v>
      </c>
      <c r="M58" s="7">
        <f t="shared" si="6"/>
        <v>40.092042854003765</v>
      </c>
      <c r="N58" s="7">
        <f t="shared" si="6"/>
        <v>45.44830706088811</v>
      </c>
      <c r="O58" s="7">
        <f t="shared" si="6"/>
        <v>37.32743399058194</v>
      </c>
      <c r="P58" s="7">
        <f t="shared" si="6"/>
        <v>71.22017955224321</v>
      </c>
      <c r="Q58" s="7">
        <f t="shared" si="6"/>
        <v>50.27078939063314</v>
      </c>
      <c r="R58" s="7">
        <f t="shared" si="6"/>
        <v>38.98602493897627</v>
      </c>
      <c r="S58" s="7">
        <f t="shared" si="6"/>
        <v>77.01978196839711</v>
      </c>
      <c r="T58" s="7">
        <f t="shared" si="6"/>
        <v>36.803508886185405</v>
      </c>
      <c r="U58" s="7">
        <f t="shared" si="6"/>
        <v>49.37159578870704</v>
      </c>
      <c r="V58" s="7">
        <f t="shared" si="6"/>
        <v>33.80246179804448</v>
      </c>
      <c r="W58" s="7">
        <f t="shared" si="6"/>
        <v>83.31987461798586</v>
      </c>
      <c r="X58" s="7">
        <f t="shared" si="6"/>
        <v>0</v>
      </c>
      <c r="Y58" s="7">
        <f t="shared" si="6"/>
        <v>0</v>
      </c>
      <c r="Z58" s="8">
        <f t="shared" si="6"/>
        <v>83.31987401818992</v>
      </c>
    </row>
    <row r="59" spans="1:26" ht="13.5">
      <c r="A59" s="36" t="s">
        <v>31</v>
      </c>
      <c r="B59" s="9">
        <f aca="true" t="shared" si="7" ref="B59:Z66">IF(B68=0,0,+(B77/B68)*100)</f>
        <v>30.29414035026609</v>
      </c>
      <c r="C59" s="9">
        <f t="shared" si="7"/>
        <v>0</v>
      </c>
      <c r="D59" s="2">
        <f t="shared" si="7"/>
        <v>75.00002016198948</v>
      </c>
      <c r="E59" s="10">
        <f t="shared" si="7"/>
        <v>75.00002016198948</v>
      </c>
      <c r="F59" s="10">
        <f t="shared" si="7"/>
        <v>5346.812172416491</v>
      </c>
      <c r="G59" s="10">
        <f t="shared" si="7"/>
        <v>4.775313160759467</v>
      </c>
      <c r="H59" s="10">
        <f t="shared" si="7"/>
        <v>17384.5399188092</v>
      </c>
      <c r="I59" s="10">
        <f t="shared" si="7"/>
        <v>12.153121635537431</v>
      </c>
      <c r="J59" s="10">
        <f t="shared" si="7"/>
        <v>638977.6923076923</v>
      </c>
      <c r="K59" s="10">
        <f t="shared" si="7"/>
        <v>303586.5384615385</v>
      </c>
      <c r="L59" s="10">
        <f t="shared" si="7"/>
        <v>0</v>
      </c>
      <c r="M59" s="10">
        <f t="shared" si="7"/>
        <v>719146.9230769231</v>
      </c>
      <c r="N59" s="10">
        <f t="shared" si="7"/>
        <v>368708.8461538462</v>
      </c>
      <c r="O59" s="10">
        <f t="shared" si="7"/>
        <v>0</v>
      </c>
      <c r="P59" s="10">
        <f t="shared" si="7"/>
        <v>-1750.8244093149751</v>
      </c>
      <c r="Q59" s="10">
        <f t="shared" si="7"/>
        <v>-3802.819663345595</v>
      </c>
      <c r="R59" s="10">
        <f t="shared" si="7"/>
        <v>-502.521794031228</v>
      </c>
      <c r="S59" s="10">
        <f t="shared" si="7"/>
        <v>131.24053140408674</v>
      </c>
      <c r="T59" s="10">
        <f t="shared" si="7"/>
        <v>0</v>
      </c>
      <c r="U59" s="10">
        <f t="shared" si="7"/>
        <v>266.6818699691206</v>
      </c>
      <c r="V59" s="10">
        <f t="shared" si="7"/>
        <v>68.01477949167791</v>
      </c>
      <c r="W59" s="10">
        <f t="shared" si="7"/>
        <v>75</v>
      </c>
      <c r="X59" s="10">
        <f t="shared" si="7"/>
        <v>0</v>
      </c>
      <c r="Y59" s="10">
        <f t="shared" si="7"/>
        <v>0</v>
      </c>
      <c r="Z59" s="11">
        <f t="shared" si="7"/>
        <v>75.00002016198948</v>
      </c>
    </row>
    <row r="60" spans="1:26" ht="13.5">
      <c r="A60" s="37" t="s">
        <v>32</v>
      </c>
      <c r="B60" s="12">
        <f t="shared" si="7"/>
        <v>25.546122605472142</v>
      </c>
      <c r="C60" s="12">
        <f t="shared" si="7"/>
        <v>0</v>
      </c>
      <c r="D60" s="3">
        <f t="shared" si="7"/>
        <v>84.91251116615908</v>
      </c>
      <c r="E60" s="13">
        <f t="shared" si="7"/>
        <v>84.91251116615908</v>
      </c>
      <c r="F60" s="13">
        <f t="shared" si="7"/>
        <v>22.42328530781553</v>
      </c>
      <c r="G60" s="13">
        <f t="shared" si="7"/>
        <v>20.685708941874545</v>
      </c>
      <c r="H60" s="13">
        <f t="shared" si="7"/>
        <v>26.3247145688116</v>
      </c>
      <c r="I60" s="13">
        <f t="shared" si="7"/>
        <v>23.041556482497814</v>
      </c>
      <c r="J60" s="13">
        <f t="shared" si="7"/>
        <v>28.641289239243427</v>
      </c>
      <c r="K60" s="13">
        <f t="shared" si="7"/>
        <v>26.78860669912073</v>
      </c>
      <c r="L60" s="13">
        <f t="shared" si="7"/>
        <v>15.643161407353126</v>
      </c>
      <c r="M60" s="13">
        <f t="shared" si="7"/>
        <v>21.634982387084417</v>
      </c>
      <c r="N60" s="13">
        <f t="shared" si="7"/>
        <v>28.7992491935459</v>
      </c>
      <c r="O60" s="13">
        <f t="shared" si="7"/>
        <v>26.108292423985745</v>
      </c>
      <c r="P60" s="13">
        <f t="shared" si="7"/>
        <v>35.3571492583861</v>
      </c>
      <c r="Q60" s="13">
        <f t="shared" si="7"/>
        <v>30.084259619951226</v>
      </c>
      <c r="R60" s="13">
        <f t="shared" si="7"/>
        <v>28.32760777687895</v>
      </c>
      <c r="S60" s="13">
        <f t="shared" si="7"/>
        <v>60.39161057853579</v>
      </c>
      <c r="T60" s="13">
        <f t="shared" si="7"/>
        <v>27.977423225907884</v>
      </c>
      <c r="U60" s="13">
        <f t="shared" si="7"/>
        <v>36.55903991977403</v>
      </c>
      <c r="V60" s="13">
        <f t="shared" si="7"/>
        <v>27.42417466830472</v>
      </c>
      <c r="W60" s="13">
        <f t="shared" si="7"/>
        <v>84.91251626406438</v>
      </c>
      <c r="X60" s="13">
        <f t="shared" si="7"/>
        <v>0</v>
      </c>
      <c r="Y60" s="13">
        <f t="shared" si="7"/>
        <v>0</v>
      </c>
      <c r="Z60" s="14">
        <f t="shared" si="7"/>
        <v>84.91251116615908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100.00007741728429</v>
      </c>
      <c r="E61" s="13">
        <f t="shared" si="7"/>
        <v>100.00007741728429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100.00007906446184</v>
      </c>
      <c r="X61" s="13">
        <f t="shared" si="7"/>
        <v>0</v>
      </c>
      <c r="Y61" s="13">
        <f t="shared" si="7"/>
        <v>0</v>
      </c>
      <c r="Z61" s="14">
        <f t="shared" si="7"/>
        <v>100.00007741728429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70.39661277673876</v>
      </c>
      <c r="E62" s="13">
        <f t="shared" si="7"/>
        <v>70.39661277673876</v>
      </c>
      <c r="F62" s="13">
        <f t="shared" si="7"/>
        <v>22.708061187600386</v>
      </c>
      <c r="G62" s="13">
        <f t="shared" si="7"/>
        <v>17.722122048922603</v>
      </c>
      <c r="H62" s="13">
        <f t="shared" si="7"/>
        <v>19.735582378767287</v>
      </c>
      <c r="I62" s="13">
        <f t="shared" si="7"/>
        <v>19.94924676493468</v>
      </c>
      <c r="J62" s="13">
        <f t="shared" si="7"/>
        <v>26.23013358613023</v>
      </c>
      <c r="K62" s="13">
        <f t="shared" si="7"/>
        <v>23.05355397393769</v>
      </c>
      <c r="L62" s="13">
        <f t="shared" si="7"/>
        <v>16.789186585134477</v>
      </c>
      <c r="M62" s="13">
        <f t="shared" si="7"/>
        <v>21.05621897867204</v>
      </c>
      <c r="N62" s="13">
        <f t="shared" si="7"/>
        <v>22.803949529142166</v>
      </c>
      <c r="O62" s="13">
        <f t="shared" si="7"/>
        <v>20.995567867943095</v>
      </c>
      <c r="P62" s="13">
        <f t="shared" si="7"/>
        <v>26.370722889136232</v>
      </c>
      <c r="Q62" s="13">
        <f t="shared" si="7"/>
        <v>23.28459427935612</v>
      </c>
      <c r="R62" s="13">
        <f t="shared" si="7"/>
        <v>20.149121066587117</v>
      </c>
      <c r="S62" s="13">
        <f t="shared" si="7"/>
        <v>53.364336228811005</v>
      </c>
      <c r="T62" s="13">
        <f t="shared" si="7"/>
        <v>12.74279391043313</v>
      </c>
      <c r="U62" s="13">
        <f t="shared" si="7"/>
        <v>21.974151058984877</v>
      </c>
      <c r="V62" s="13">
        <f t="shared" si="7"/>
        <v>21.483527758441475</v>
      </c>
      <c r="W62" s="13">
        <f t="shared" si="7"/>
        <v>70.39661497944438</v>
      </c>
      <c r="X62" s="13">
        <f t="shared" si="7"/>
        <v>0</v>
      </c>
      <c r="Y62" s="13">
        <f t="shared" si="7"/>
        <v>0</v>
      </c>
      <c r="Z62" s="14">
        <f t="shared" si="7"/>
        <v>70.39661277673876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66.0168422008844</v>
      </c>
      <c r="E63" s="13">
        <f t="shared" si="7"/>
        <v>66.0168422008844</v>
      </c>
      <c r="F63" s="13">
        <f t="shared" si="7"/>
        <v>22.615465716771087</v>
      </c>
      <c r="G63" s="13">
        <f t="shared" si="7"/>
        <v>23.94554719232696</v>
      </c>
      <c r="H63" s="13">
        <f t="shared" si="7"/>
        <v>35.48077445851987</v>
      </c>
      <c r="I63" s="13">
        <f t="shared" si="7"/>
        <v>26.821078497309387</v>
      </c>
      <c r="J63" s="13">
        <f t="shared" si="7"/>
        <v>31.27064200485793</v>
      </c>
      <c r="K63" s="13">
        <f t="shared" si="7"/>
        <v>27.88745358174374</v>
      </c>
      <c r="L63" s="13">
        <f t="shared" si="7"/>
        <v>14.554040034620124</v>
      </c>
      <c r="M63" s="13">
        <f t="shared" si="7"/>
        <v>21.140106798698774</v>
      </c>
      <c r="N63" s="13">
        <f t="shared" si="7"/>
        <v>36.14455229212824</v>
      </c>
      <c r="O63" s="13">
        <f t="shared" si="7"/>
        <v>36.118117542506894</v>
      </c>
      <c r="P63" s="13">
        <f t="shared" si="7"/>
        <v>44.84666107242181</v>
      </c>
      <c r="Q63" s="13">
        <f t="shared" si="7"/>
        <v>39.1956230771859</v>
      </c>
      <c r="R63" s="13">
        <f t="shared" si="7"/>
        <v>33.64017174838743</v>
      </c>
      <c r="S63" s="13">
        <f t="shared" si="7"/>
        <v>72.25355425376746</v>
      </c>
      <c r="T63" s="13">
        <f t="shared" si="7"/>
        <v>83.99200371122188</v>
      </c>
      <c r="U63" s="13">
        <f t="shared" si="7"/>
        <v>60.38071220174797</v>
      </c>
      <c r="V63" s="13">
        <f t="shared" si="7"/>
        <v>34.60693382112463</v>
      </c>
      <c r="W63" s="13">
        <f t="shared" si="7"/>
        <v>66.01685647941474</v>
      </c>
      <c r="X63" s="13">
        <f t="shared" si="7"/>
        <v>0</v>
      </c>
      <c r="Y63" s="13">
        <f t="shared" si="7"/>
        <v>0</v>
      </c>
      <c r="Z63" s="14">
        <f t="shared" si="7"/>
        <v>66.0168422008844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66.02043789812876</v>
      </c>
      <c r="E64" s="13">
        <f t="shared" si="7"/>
        <v>66.02043789812876</v>
      </c>
      <c r="F64" s="13">
        <f t="shared" si="7"/>
        <v>21.512044938379564</v>
      </c>
      <c r="G64" s="13">
        <f t="shared" si="7"/>
        <v>25.630895470844905</v>
      </c>
      <c r="H64" s="13">
        <f t="shared" si="7"/>
        <v>35.45364362865611</v>
      </c>
      <c r="I64" s="13">
        <f t="shared" si="7"/>
        <v>26.832512872205648</v>
      </c>
      <c r="J64" s="13">
        <f t="shared" si="7"/>
        <v>32.59699932955258</v>
      </c>
      <c r="K64" s="13">
        <f t="shared" si="7"/>
        <v>37.01629019949993</v>
      </c>
      <c r="L64" s="13">
        <f t="shared" si="7"/>
        <v>14.719820707642908</v>
      </c>
      <c r="M64" s="13">
        <f t="shared" si="7"/>
        <v>23.869065813794617</v>
      </c>
      <c r="N64" s="13">
        <f t="shared" si="7"/>
        <v>34.50975322276518</v>
      </c>
      <c r="O64" s="13">
        <f t="shared" si="7"/>
        <v>28.38321796747622</v>
      </c>
      <c r="P64" s="13">
        <f t="shared" si="7"/>
        <v>44.48021428152293</v>
      </c>
      <c r="Q64" s="13">
        <f t="shared" si="7"/>
        <v>36.1550450570782</v>
      </c>
      <c r="R64" s="13">
        <f t="shared" si="7"/>
        <v>41.15588221419638</v>
      </c>
      <c r="S64" s="13">
        <f t="shared" si="7"/>
        <v>57.89718448021255</v>
      </c>
      <c r="T64" s="13">
        <f t="shared" si="7"/>
        <v>99.09832780450724</v>
      </c>
      <c r="U64" s="13">
        <f t="shared" si="7"/>
        <v>61.03043791286783</v>
      </c>
      <c r="V64" s="13">
        <f t="shared" si="7"/>
        <v>35.237165718582375</v>
      </c>
      <c r="W64" s="13">
        <f t="shared" si="7"/>
        <v>66.02045103018962</v>
      </c>
      <c r="X64" s="13">
        <f t="shared" si="7"/>
        <v>0</v>
      </c>
      <c r="Y64" s="13">
        <f t="shared" si="7"/>
        <v>0</v>
      </c>
      <c r="Z64" s="14">
        <f t="shared" si="7"/>
        <v>66.02043789812876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122349051</v>
      </c>
      <c r="C67" s="23"/>
      <c r="D67" s="24">
        <v>138913705</v>
      </c>
      <c r="E67" s="25">
        <v>138913705</v>
      </c>
      <c r="F67" s="25">
        <v>5971136</v>
      </c>
      <c r="G67" s="25">
        <v>22165550</v>
      </c>
      <c r="H67" s="25">
        <v>5525302</v>
      </c>
      <c r="I67" s="25">
        <v>33661988</v>
      </c>
      <c r="J67" s="25">
        <v>4974821</v>
      </c>
      <c r="K67" s="25">
        <v>4974821</v>
      </c>
      <c r="L67" s="25">
        <v>8709058</v>
      </c>
      <c r="M67" s="25">
        <v>18658700</v>
      </c>
      <c r="N67" s="25">
        <v>4575770</v>
      </c>
      <c r="O67" s="25">
        <v>4934561</v>
      </c>
      <c r="P67" s="25">
        <v>4102093</v>
      </c>
      <c r="Q67" s="25">
        <v>13612424</v>
      </c>
      <c r="R67" s="25">
        <v>4102093</v>
      </c>
      <c r="S67" s="25">
        <v>4947081</v>
      </c>
      <c r="T67" s="25">
        <v>7493204</v>
      </c>
      <c r="U67" s="25">
        <v>16542378</v>
      </c>
      <c r="V67" s="25">
        <v>82475490</v>
      </c>
      <c r="W67" s="25">
        <v>138913704</v>
      </c>
      <c r="X67" s="25"/>
      <c r="Y67" s="24"/>
      <c r="Z67" s="26">
        <v>138913705</v>
      </c>
    </row>
    <row r="68" spans="1:26" ht="13.5" hidden="1">
      <c r="A68" s="36" t="s">
        <v>31</v>
      </c>
      <c r="B68" s="18">
        <v>13952421</v>
      </c>
      <c r="C68" s="18"/>
      <c r="D68" s="19">
        <v>22319226</v>
      </c>
      <c r="E68" s="20">
        <v>22319226</v>
      </c>
      <c r="F68" s="20">
        <v>12783</v>
      </c>
      <c r="G68" s="20">
        <v>16203419</v>
      </c>
      <c r="H68" s="20">
        <v>2956</v>
      </c>
      <c r="I68" s="20">
        <v>16219158</v>
      </c>
      <c r="J68" s="20">
        <v>260</v>
      </c>
      <c r="K68" s="20">
        <v>260</v>
      </c>
      <c r="L68" s="20"/>
      <c r="M68" s="20">
        <v>520</v>
      </c>
      <c r="N68" s="20">
        <v>260</v>
      </c>
      <c r="O68" s="20"/>
      <c r="P68" s="20">
        <v>-82362</v>
      </c>
      <c r="Q68" s="20">
        <v>-82102</v>
      </c>
      <c r="R68" s="20">
        <v>-82362</v>
      </c>
      <c r="S68" s="20">
        <v>1161075</v>
      </c>
      <c r="T68" s="20"/>
      <c r="U68" s="20">
        <v>1078713</v>
      </c>
      <c r="V68" s="20">
        <v>17216289</v>
      </c>
      <c r="W68" s="20">
        <v>22319232</v>
      </c>
      <c r="X68" s="20"/>
      <c r="Y68" s="19"/>
      <c r="Z68" s="22">
        <v>22319226</v>
      </c>
    </row>
    <row r="69" spans="1:26" ht="13.5" hidden="1">
      <c r="A69" s="37" t="s">
        <v>32</v>
      </c>
      <c r="B69" s="18">
        <v>108396630</v>
      </c>
      <c r="C69" s="18"/>
      <c r="D69" s="19">
        <v>116594479</v>
      </c>
      <c r="E69" s="20">
        <v>116594479</v>
      </c>
      <c r="F69" s="20">
        <v>5121444</v>
      </c>
      <c r="G69" s="20">
        <v>5089973</v>
      </c>
      <c r="H69" s="20">
        <v>4616787</v>
      </c>
      <c r="I69" s="20">
        <v>14828204</v>
      </c>
      <c r="J69" s="20">
        <v>4291399</v>
      </c>
      <c r="K69" s="20">
        <v>4291399</v>
      </c>
      <c r="L69" s="20">
        <v>8709058</v>
      </c>
      <c r="M69" s="20">
        <v>17291856</v>
      </c>
      <c r="N69" s="20">
        <v>3892348</v>
      </c>
      <c r="O69" s="20">
        <v>4291399</v>
      </c>
      <c r="P69" s="20">
        <v>4184455</v>
      </c>
      <c r="Q69" s="20">
        <v>12368202</v>
      </c>
      <c r="R69" s="20">
        <v>4184455</v>
      </c>
      <c r="S69" s="20">
        <v>3786006</v>
      </c>
      <c r="T69" s="20">
        <v>6500663</v>
      </c>
      <c r="U69" s="20">
        <v>14471124</v>
      </c>
      <c r="V69" s="20">
        <v>58959386</v>
      </c>
      <c r="W69" s="20">
        <v>116594472</v>
      </c>
      <c r="X69" s="20"/>
      <c r="Y69" s="19"/>
      <c r="Z69" s="22">
        <v>116594479</v>
      </c>
    </row>
    <row r="70" spans="1:26" ht="13.5" hidden="1">
      <c r="A70" s="38" t="s">
        <v>106</v>
      </c>
      <c r="B70" s="18"/>
      <c r="C70" s="18"/>
      <c r="D70" s="19">
        <v>60709957</v>
      </c>
      <c r="E70" s="20">
        <v>60709957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60709956</v>
      </c>
      <c r="X70" s="20"/>
      <c r="Y70" s="19"/>
      <c r="Z70" s="22">
        <v>60709957</v>
      </c>
    </row>
    <row r="71" spans="1:26" ht="13.5" hidden="1">
      <c r="A71" s="38" t="s">
        <v>107</v>
      </c>
      <c r="B71" s="18"/>
      <c r="C71" s="18"/>
      <c r="D71" s="19">
        <v>31959157</v>
      </c>
      <c r="E71" s="20">
        <v>31959157</v>
      </c>
      <c r="F71" s="20">
        <v>2561434</v>
      </c>
      <c r="G71" s="20">
        <v>2915503</v>
      </c>
      <c r="H71" s="20">
        <v>2683331</v>
      </c>
      <c r="I71" s="20">
        <v>8160268</v>
      </c>
      <c r="J71" s="20">
        <v>2443068</v>
      </c>
      <c r="K71" s="20">
        <v>2443068</v>
      </c>
      <c r="L71" s="20">
        <v>4105863</v>
      </c>
      <c r="M71" s="20">
        <v>8991999</v>
      </c>
      <c r="N71" s="20">
        <v>2054017</v>
      </c>
      <c r="O71" s="20">
        <v>2443068</v>
      </c>
      <c r="P71" s="20">
        <v>2131959</v>
      </c>
      <c r="Q71" s="20">
        <v>6629044</v>
      </c>
      <c r="R71" s="20">
        <v>2131959</v>
      </c>
      <c r="S71" s="20">
        <v>1660060</v>
      </c>
      <c r="T71" s="20">
        <v>5223360</v>
      </c>
      <c r="U71" s="20">
        <v>9015379</v>
      </c>
      <c r="V71" s="20">
        <v>32796690</v>
      </c>
      <c r="W71" s="20">
        <v>31959156</v>
      </c>
      <c r="X71" s="20"/>
      <c r="Y71" s="19"/>
      <c r="Z71" s="22">
        <v>31959157</v>
      </c>
    </row>
    <row r="72" spans="1:26" ht="13.5" hidden="1">
      <c r="A72" s="38" t="s">
        <v>108</v>
      </c>
      <c r="B72" s="18"/>
      <c r="C72" s="18"/>
      <c r="D72" s="19">
        <v>13870515</v>
      </c>
      <c r="E72" s="20">
        <v>13870515</v>
      </c>
      <c r="F72" s="20">
        <v>1453072</v>
      </c>
      <c r="G72" s="20">
        <v>1253636</v>
      </c>
      <c r="H72" s="20">
        <v>1121971</v>
      </c>
      <c r="I72" s="20">
        <v>3828679</v>
      </c>
      <c r="J72" s="20">
        <v>1071238</v>
      </c>
      <c r="K72" s="20">
        <v>1071238</v>
      </c>
      <c r="L72" s="20">
        <v>2745224</v>
      </c>
      <c r="M72" s="20">
        <v>4887700</v>
      </c>
      <c r="N72" s="20">
        <v>1111238</v>
      </c>
      <c r="O72" s="20">
        <v>1071238</v>
      </c>
      <c r="P72" s="20">
        <v>1183359</v>
      </c>
      <c r="Q72" s="20">
        <v>3365835</v>
      </c>
      <c r="R72" s="20">
        <v>1183359</v>
      </c>
      <c r="S72" s="20">
        <v>1181964</v>
      </c>
      <c r="T72" s="20">
        <v>745846</v>
      </c>
      <c r="U72" s="20">
        <v>3111169</v>
      </c>
      <c r="V72" s="20">
        <v>15193383</v>
      </c>
      <c r="W72" s="20">
        <v>13870512</v>
      </c>
      <c r="X72" s="20"/>
      <c r="Y72" s="19"/>
      <c r="Z72" s="22">
        <v>13870515</v>
      </c>
    </row>
    <row r="73" spans="1:26" ht="13.5" hidden="1">
      <c r="A73" s="38" t="s">
        <v>109</v>
      </c>
      <c r="B73" s="18"/>
      <c r="C73" s="18"/>
      <c r="D73" s="19">
        <v>10054850</v>
      </c>
      <c r="E73" s="20">
        <v>10054850</v>
      </c>
      <c r="F73" s="20">
        <v>1106938</v>
      </c>
      <c r="G73" s="20">
        <v>920834</v>
      </c>
      <c r="H73" s="20">
        <v>811485</v>
      </c>
      <c r="I73" s="20">
        <v>2839257</v>
      </c>
      <c r="J73" s="20">
        <v>777093</v>
      </c>
      <c r="K73" s="20">
        <v>777093</v>
      </c>
      <c r="L73" s="20">
        <v>1857971</v>
      </c>
      <c r="M73" s="20">
        <v>3412157</v>
      </c>
      <c r="N73" s="20">
        <v>727093</v>
      </c>
      <c r="O73" s="20">
        <v>777093</v>
      </c>
      <c r="P73" s="20">
        <v>869137</v>
      </c>
      <c r="Q73" s="20">
        <v>2373323</v>
      </c>
      <c r="R73" s="20">
        <v>869137</v>
      </c>
      <c r="S73" s="20">
        <v>943982</v>
      </c>
      <c r="T73" s="20">
        <v>531457</v>
      </c>
      <c r="U73" s="20">
        <v>2344576</v>
      </c>
      <c r="V73" s="20">
        <v>10969313</v>
      </c>
      <c r="W73" s="20">
        <v>10054848</v>
      </c>
      <c r="X73" s="20"/>
      <c r="Y73" s="19"/>
      <c r="Z73" s="22">
        <v>10054850</v>
      </c>
    </row>
    <row r="74" spans="1:26" ht="13.5" hidden="1">
      <c r="A74" s="38" t="s">
        <v>110</v>
      </c>
      <c r="B74" s="18">
        <v>108396630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>
        <v>836909</v>
      </c>
      <c r="G75" s="29">
        <v>872158</v>
      </c>
      <c r="H75" s="29">
        <v>905559</v>
      </c>
      <c r="I75" s="29">
        <v>2614626</v>
      </c>
      <c r="J75" s="29">
        <v>683162</v>
      </c>
      <c r="K75" s="29">
        <v>683162</v>
      </c>
      <c r="L75" s="29"/>
      <c r="M75" s="29">
        <v>1366324</v>
      </c>
      <c r="N75" s="29">
        <v>683162</v>
      </c>
      <c r="O75" s="29">
        <v>643162</v>
      </c>
      <c r="P75" s="29"/>
      <c r="Q75" s="29">
        <v>1326324</v>
      </c>
      <c r="R75" s="29"/>
      <c r="S75" s="29"/>
      <c r="T75" s="29">
        <v>992541</v>
      </c>
      <c r="U75" s="29">
        <v>992541</v>
      </c>
      <c r="V75" s="29">
        <v>6299815</v>
      </c>
      <c r="W75" s="29"/>
      <c r="X75" s="29"/>
      <c r="Y75" s="28"/>
      <c r="Z75" s="30"/>
    </row>
    <row r="76" spans="1:26" ht="13.5" hidden="1">
      <c r="A76" s="41" t="s">
        <v>113</v>
      </c>
      <c r="B76" s="31">
        <v>31917902</v>
      </c>
      <c r="C76" s="31"/>
      <c r="D76" s="32">
        <v>115742724</v>
      </c>
      <c r="E76" s="33">
        <v>115742724</v>
      </c>
      <c r="F76" s="33">
        <v>1831879</v>
      </c>
      <c r="G76" s="33">
        <v>1826661</v>
      </c>
      <c r="H76" s="33">
        <v>1729243</v>
      </c>
      <c r="I76" s="33">
        <v>5387783</v>
      </c>
      <c r="J76" s="33">
        <v>2890454</v>
      </c>
      <c r="K76" s="33">
        <v>1938931</v>
      </c>
      <c r="L76" s="33">
        <v>2651269</v>
      </c>
      <c r="M76" s="33">
        <v>7480654</v>
      </c>
      <c r="N76" s="33">
        <v>2079610</v>
      </c>
      <c r="O76" s="33">
        <v>1841945</v>
      </c>
      <c r="P76" s="33">
        <v>2921518</v>
      </c>
      <c r="Q76" s="33">
        <v>6843073</v>
      </c>
      <c r="R76" s="33">
        <v>1599243</v>
      </c>
      <c r="S76" s="33">
        <v>3810231</v>
      </c>
      <c r="T76" s="33">
        <v>2757762</v>
      </c>
      <c r="U76" s="33">
        <v>8167236</v>
      </c>
      <c r="V76" s="33">
        <v>27878746</v>
      </c>
      <c r="W76" s="33">
        <v>115742724</v>
      </c>
      <c r="X76" s="33"/>
      <c r="Y76" s="32"/>
      <c r="Z76" s="34">
        <v>115742724</v>
      </c>
    </row>
    <row r="77" spans="1:26" ht="13.5" hidden="1">
      <c r="A77" s="36" t="s">
        <v>31</v>
      </c>
      <c r="B77" s="18">
        <v>4226766</v>
      </c>
      <c r="C77" s="18"/>
      <c r="D77" s="19">
        <v>16739424</v>
      </c>
      <c r="E77" s="20">
        <v>16739424</v>
      </c>
      <c r="F77" s="20">
        <v>683483</v>
      </c>
      <c r="G77" s="20">
        <v>773764</v>
      </c>
      <c r="H77" s="20">
        <v>513887</v>
      </c>
      <c r="I77" s="20">
        <v>1971134</v>
      </c>
      <c r="J77" s="20">
        <v>1661342</v>
      </c>
      <c r="K77" s="20">
        <v>789325</v>
      </c>
      <c r="L77" s="20">
        <v>1288897</v>
      </c>
      <c r="M77" s="20">
        <v>3739564</v>
      </c>
      <c r="N77" s="20">
        <v>958643</v>
      </c>
      <c r="O77" s="20">
        <v>721534</v>
      </c>
      <c r="P77" s="20">
        <v>1442014</v>
      </c>
      <c r="Q77" s="20">
        <v>3122191</v>
      </c>
      <c r="R77" s="20">
        <v>413887</v>
      </c>
      <c r="S77" s="20">
        <v>1523801</v>
      </c>
      <c r="T77" s="20">
        <v>939044</v>
      </c>
      <c r="U77" s="20">
        <v>2876732</v>
      </c>
      <c r="V77" s="20">
        <v>11709621</v>
      </c>
      <c r="W77" s="20">
        <v>16739424</v>
      </c>
      <c r="X77" s="20"/>
      <c r="Y77" s="19"/>
      <c r="Z77" s="22">
        <v>16739424</v>
      </c>
    </row>
    <row r="78" spans="1:26" ht="13.5" hidden="1">
      <c r="A78" s="37" t="s">
        <v>32</v>
      </c>
      <c r="B78" s="18">
        <v>27691136</v>
      </c>
      <c r="C78" s="18"/>
      <c r="D78" s="19">
        <v>99003300</v>
      </c>
      <c r="E78" s="20">
        <v>99003300</v>
      </c>
      <c r="F78" s="20">
        <v>1148396</v>
      </c>
      <c r="G78" s="20">
        <v>1052897</v>
      </c>
      <c r="H78" s="20">
        <v>1215356</v>
      </c>
      <c r="I78" s="20">
        <v>3416649</v>
      </c>
      <c r="J78" s="20">
        <v>1229112</v>
      </c>
      <c r="K78" s="20">
        <v>1149606</v>
      </c>
      <c r="L78" s="20">
        <v>1362372</v>
      </c>
      <c r="M78" s="20">
        <v>3741090</v>
      </c>
      <c r="N78" s="20">
        <v>1120967</v>
      </c>
      <c r="O78" s="20">
        <v>1120411</v>
      </c>
      <c r="P78" s="20">
        <v>1479504</v>
      </c>
      <c r="Q78" s="20">
        <v>3720882</v>
      </c>
      <c r="R78" s="20">
        <v>1185356</v>
      </c>
      <c r="S78" s="20">
        <v>2286430</v>
      </c>
      <c r="T78" s="20">
        <v>1818718</v>
      </c>
      <c r="U78" s="20">
        <v>5290504</v>
      </c>
      <c r="V78" s="20">
        <v>16169125</v>
      </c>
      <c r="W78" s="20">
        <v>99003300</v>
      </c>
      <c r="X78" s="20"/>
      <c r="Y78" s="19"/>
      <c r="Z78" s="22">
        <v>99003300</v>
      </c>
    </row>
    <row r="79" spans="1:26" ht="13.5" hidden="1">
      <c r="A79" s="38" t="s">
        <v>106</v>
      </c>
      <c r="B79" s="18">
        <v>6289500</v>
      </c>
      <c r="C79" s="18"/>
      <c r="D79" s="19">
        <v>60710004</v>
      </c>
      <c r="E79" s="20">
        <v>60710004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60710004</v>
      </c>
      <c r="X79" s="20"/>
      <c r="Y79" s="19"/>
      <c r="Z79" s="22">
        <v>60710004</v>
      </c>
    </row>
    <row r="80" spans="1:26" ht="13.5" hidden="1">
      <c r="A80" s="38" t="s">
        <v>107</v>
      </c>
      <c r="B80" s="18">
        <v>2164033</v>
      </c>
      <c r="C80" s="18"/>
      <c r="D80" s="19">
        <v>22498164</v>
      </c>
      <c r="E80" s="20">
        <v>22498164</v>
      </c>
      <c r="F80" s="20">
        <v>581652</v>
      </c>
      <c r="G80" s="20">
        <v>516689</v>
      </c>
      <c r="H80" s="20">
        <v>529571</v>
      </c>
      <c r="I80" s="20">
        <v>1627912</v>
      </c>
      <c r="J80" s="20">
        <v>640820</v>
      </c>
      <c r="K80" s="20">
        <v>563214</v>
      </c>
      <c r="L80" s="20">
        <v>689341</v>
      </c>
      <c r="M80" s="20">
        <v>1893375</v>
      </c>
      <c r="N80" s="20">
        <v>468397</v>
      </c>
      <c r="O80" s="20">
        <v>512936</v>
      </c>
      <c r="P80" s="20">
        <v>562213</v>
      </c>
      <c r="Q80" s="20">
        <v>1543546</v>
      </c>
      <c r="R80" s="20">
        <v>429571</v>
      </c>
      <c r="S80" s="20">
        <v>885880</v>
      </c>
      <c r="T80" s="20">
        <v>665602</v>
      </c>
      <c r="U80" s="20">
        <v>1981053</v>
      </c>
      <c r="V80" s="20">
        <v>7045886</v>
      </c>
      <c r="W80" s="20">
        <v>22498164</v>
      </c>
      <c r="X80" s="20"/>
      <c r="Y80" s="19"/>
      <c r="Z80" s="22">
        <v>22498164</v>
      </c>
    </row>
    <row r="81" spans="1:26" ht="13.5" hidden="1">
      <c r="A81" s="38" t="s">
        <v>108</v>
      </c>
      <c r="B81" s="18">
        <v>11206791</v>
      </c>
      <c r="C81" s="18"/>
      <c r="D81" s="19">
        <v>9156876</v>
      </c>
      <c r="E81" s="20">
        <v>9156876</v>
      </c>
      <c r="F81" s="20">
        <v>328619</v>
      </c>
      <c r="G81" s="20">
        <v>300190</v>
      </c>
      <c r="H81" s="20">
        <v>398084</v>
      </c>
      <c r="I81" s="20">
        <v>1026893</v>
      </c>
      <c r="J81" s="20">
        <v>334983</v>
      </c>
      <c r="K81" s="20">
        <v>298741</v>
      </c>
      <c r="L81" s="20">
        <v>399541</v>
      </c>
      <c r="M81" s="20">
        <v>1033265</v>
      </c>
      <c r="N81" s="20">
        <v>401652</v>
      </c>
      <c r="O81" s="20">
        <v>386911</v>
      </c>
      <c r="P81" s="20">
        <v>530697</v>
      </c>
      <c r="Q81" s="20">
        <v>1319260</v>
      </c>
      <c r="R81" s="20">
        <v>398084</v>
      </c>
      <c r="S81" s="20">
        <v>854011</v>
      </c>
      <c r="T81" s="20">
        <v>626451</v>
      </c>
      <c r="U81" s="20">
        <v>1878546</v>
      </c>
      <c r="V81" s="20">
        <v>5257964</v>
      </c>
      <c r="W81" s="20">
        <v>9156876</v>
      </c>
      <c r="X81" s="20"/>
      <c r="Y81" s="19"/>
      <c r="Z81" s="22">
        <v>9156876</v>
      </c>
    </row>
    <row r="82" spans="1:26" ht="13.5" hidden="1">
      <c r="A82" s="38" t="s">
        <v>109</v>
      </c>
      <c r="B82" s="18">
        <v>8030812</v>
      </c>
      <c r="C82" s="18"/>
      <c r="D82" s="19">
        <v>6638256</v>
      </c>
      <c r="E82" s="20">
        <v>6638256</v>
      </c>
      <c r="F82" s="20">
        <v>238125</v>
      </c>
      <c r="G82" s="20">
        <v>236018</v>
      </c>
      <c r="H82" s="20">
        <v>287701</v>
      </c>
      <c r="I82" s="20">
        <v>761844</v>
      </c>
      <c r="J82" s="20">
        <v>253309</v>
      </c>
      <c r="K82" s="20">
        <v>287651</v>
      </c>
      <c r="L82" s="20">
        <v>273490</v>
      </c>
      <c r="M82" s="20">
        <v>814450</v>
      </c>
      <c r="N82" s="20">
        <v>250918</v>
      </c>
      <c r="O82" s="20">
        <v>220564</v>
      </c>
      <c r="P82" s="20">
        <v>386594</v>
      </c>
      <c r="Q82" s="20">
        <v>858076</v>
      </c>
      <c r="R82" s="20">
        <v>357701</v>
      </c>
      <c r="S82" s="20">
        <v>546539</v>
      </c>
      <c r="T82" s="20">
        <v>526665</v>
      </c>
      <c r="U82" s="20">
        <v>1430905</v>
      </c>
      <c r="V82" s="20">
        <v>3865275</v>
      </c>
      <c r="W82" s="20">
        <v>6638256</v>
      </c>
      <c r="X82" s="20"/>
      <c r="Y82" s="19"/>
      <c r="Z82" s="22">
        <v>6638256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6902912</v>
      </c>
      <c r="C5" s="18">
        <v>0</v>
      </c>
      <c r="D5" s="58">
        <v>7032990</v>
      </c>
      <c r="E5" s="59">
        <v>7076555</v>
      </c>
      <c r="F5" s="59">
        <v>0</v>
      </c>
      <c r="G5" s="59">
        <v>0</v>
      </c>
      <c r="H5" s="59">
        <v>0</v>
      </c>
      <c r="I5" s="59">
        <v>0</v>
      </c>
      <c r="J5" s="59">
        <v>1186016</v>
      </c>
      <c r="K5" s="59">
        <v>780332</v>
      </c>
      <c r="L5" s="59">
        <v>810894</v>
      </c>
      <c r="M5" s="59">
        <v>2777242</v>
      </c>
      <c r="N5" s="59">
        <v>883146</v>
      </c>
      <c r="O5" s="59">
        <v>738166</v>
      </c>
      <c r="P5" s="59">
        <v>738166</v>
      </c>
      <c r="Q5" s="59">
        <v>2359478</v>
      </c>
      <c r="R5" s="59">
        <v>737921</v>
      </c>
      <c r="S5" s="59">
        <v>0</v>
      </c>
      <c r="T5" s="59">
        <v>0</v>
      </c>
      <c r="U5" s="59">
        <v>737921</v>
      </c>
      <c r="V5" s="59">
        <v>5874641</v>
      </c>
      <c r="W5" s="59">
        <v>7032990</v>
      </c>
      <c r="X5" s="59">
        <v>-1158349</v>
      </c>
      <c r="Y5" s="60">
        <v>-16.47</v>
      </c>
      <c r="Z5" s="61">
        <v>7076555</v>
      </c>
    </row>
    <row r="6" spans="1:26" ht="13.5">
      <c r="A6" s="57" t="s">
        <v>32</v>
      </c>
      <c r="B6" s="18">
        <v>49511827</v>
      </c>
      <c r="C6" s="18">
        <v>0</v>
      </c>
      <c r="D6" s="58">
        <v>58244132</v>
      </c>
      <c r="E6" s="59">
        <v>58244132</v>
      </c>
      <c r="F6" s="59">
        <v>2476775</v>
      </c>
      <c r="G6" s="59">
        <v>3182611</v>
      </c>
      <c r="H6" s="59">
        <v>3086312</v>
      </c>
      <c r="I6" s="59">
        <v>8745698</v>
      </c>
      <c r="J6" s="59">
        <v>4989128</v>
      </c>
      <c r="K6" s="59">
        <v>2834902</v>
      </c>
      <c r="L6" s="59">
        <v>3625076</v>
      </c>
      <c r="M6" s="59">
        <v>11449106</v>
      </c>
      <c r="N6" s="59">
        <v>2740478</v>
      </c>
      <c r="O6" s="59">
        <v>3678398</v>
      </c>
      <c r="P6" s="59">
        <v>3678398</v>
      </c>
      <c r="Q6" s="59">
        <v>10097274</v>
      </c>
      <c r="R6" s="59">
        <v>4289416</v>
      </c>
      <c r="S6" s="59">
        <v>0</v>
      </c>
      <c r="T6" s="59">
        <v>0</v>
      </c>
      <c r="U6" s="59">
        <v>4289416</v>
      </c>
      <c r="V6" s="59">
        <v>34581494</v>
      </c>
      <c r="W6" s="59">
        <v>58244133</v>
      </c>
      <c r="X6" s="59">
        <v>-23662639</v>
      </c>
      <c r="Y6" s="60">
        <v>-40.63</v>
      </c>
      <c r="Z6" s="61">
        <v>58244132</v>
      </c>
    </row>
    <row r="7" spans="1:26" ht="13.5">
      <c r="A7" s="57" t="s">
        <v>33</v>
      </c>
      <c r="B7" s="18">
        <v>0</v>
      </c>
      <c r="C7" s="18">
        <v>0</v>
      </c>
      <c r="D7" s="58">
        <v>93500</v>
      </c>
      <c r="E7" s="59">
        <v>450000</v>
      </c>
      <c r="F7" s="59">
        <v>6384</v>
      </c>
      <c r="G7" s="59">
        <v>13087</v>
      </c>
      <c r="H7" s="59">
        <v>5981</v>
      </c>
      <c r="I7" s="59">
        <v>25452</v>
      </c>
      <c r="J7" s="59">
        <v>2681</v>
      </c>
      <c r="K7" s="59">
        <v>32539</v>
      </c>
      <c r="L7" s="59">
        <v>16504</v>
      </c>
      <c r="M7" s="59">
        <v>51724</v>
      </c>
      <c r="N7" s="59">
        <v>16561</v>
      </c>
      <c r="O7" s="59">
        <v>3626</v>
      </c>
      <c r="P7" s="59">
        <v>13939</v>
      </c>
      <c r="Q7" s="59">
        <v>34126</v>
      </c>
      <c r="R7" s="59">
        <v>48313</v>
      </c>
      <c r="S7" s="59">
        <v>0</v>
      </c>
      <c r="T7" s="59">
        <v>0</v>
      </c>
      <c r="U7" s="59">
        <v>48313</v>
      </c>
      <c r="V7" s="59">
        <v>159615</v>
      </c>
      <c r="W7" s="59">
        <v>93500</v>
      </c>
      <c r="X7" s="59">
        <v>66115</v>
      </c>
      <c r="Y7" s="60">
        <v>70.71</v>
      </c>
      <c r="Z7" s="61">
        <v>450000</v>
      </c>
    </row>
    <row r="8" spans="1:26" ht="13.5">
      <c r="A8" s="57" t="s">
        <v>34</v>
      </c>
      <c r="B8" s="18">
        <v>58762491</v>
      </c>
      <c r="C8" s="18">
        <v>0</v>
      </c>
      <c r="D8" s="58">
        <v>57297001</v>
      </c>
      <c r="E8" s="59">
        <v>57297001</v>
      </c>
      <c r="F8" s="59">
        <v>22697000</v>
      </c>
      <c r="G8" s="59">
        <v>2075000</v>
      </c>
      <c r="H8" s="59">
        <v>0</v>
      </c>
      <c r="I8" s="59">
        <v>24772000</v>
      </c>
      <c r="J8" s="59">
        <v>0</v>
      </c>
      <c r="K8" s="59">
        <v>0</v>
      </c>
      <c r="L8" s="59">
        <v>17157000</v>
      </c>
      <c r="M8" s="59">
        <v>17157000</v>
      </c>
      <c r="N8" s="59">
        <v>0</v>
      </c>
      <c r="O8" s="59">
        <v>0</v>
      </c>
      <c r="P8" s="59">
        <v>10852260</v>
      </c>
      <c r="Q8" s="59">
        <v>10852260</v>
      </c>
      <c r="R8" s="59">
        <v>129087</v>
      </c>
      <c r="S8" s="59">
        <v>0</v>
      </c>
      <c r="T8" s="59">
        <v>0</v>
      </c>
      <c r="U8" s="59">
        <v>129087</v>
      </c>
      <c r="V8" s="59">
        <v>52910347</v>
      </c>
      <c r="W8" s="59">
        <v>57297000</v>
      </c>
      <c r="X8" s="59">
        <v>-4386653</v>
      </c>
      <c r="Y8" s="60">
        <v>-7.66</v>
      </c>
      <c r="Z8" s="61">
        <v>57297001</v>
      </c>
    </row>
    <row r="9" spans="1:26" ht="13.5">
      <c r="A9" s="57" t="s">
        <v>35</v>
      </c>
      <c r="B9" s="18">
        <v>26432812</v>
      </c>
      <c r="C9" s="18">
        <v>0</v>
      </c>
      <c r="D9" s="58">
        <v>27342743</v>
      </c>
      <c r="E9" s="59">
        <v>27335005</v>
      </c>
      <c r="F9" s="59">
        <v>2701978</v>
      </c>
      <c r="G9" s="59">
        <v>1278011</v>
      </c>
      <c r="H9" s="59">
        <v>1168377</v>
      </c>
      <c r="I9" s="59">
        <v>5148366</v>
      </c>
      <c r="J9" s="59">
        <v>416833</v>
      </c>
      <c r="K9" s="59">
        <v>2573049</v>
      </c>
      <c r="L9" s="59">
        <v>290184</v>
      </c>
      <c r="M9" s="59">
        <v>3280066</v>
      </c>
      <c r="N9" s="59">
        <v>317186</v>
      </c>
      <c r="O9" s="59">
        <v>449332</v>
      </c>
      <c r="P9" s="59">
        <v>416952</v>
      </c>
      <c r="Q9" s="59">
        <v>1183470</v>
      </c>
      <c r="R9" s="59">
        <v>293308</v>
      </c>
      <c r="S9" s="59">
        <v>0</v>
      </c>
      <c r="T9" s="59">
        <v>0</v>
      </c>
      <c r="U9" s="59">
        <v>293308</v>
      </c>
      <c r="V9" s="59">
        <v>9905210</v>
      </c>
      <c r="W9" s="59">
        <v>27342743</v>
      </c>
      <c r="X9" s="59">
        <v>-17437533</v>
      </c>
      <c r="Y9" s="60">
        <v>-63.77</v>
      </c>
      <c r="Z9" s="61">
        <v>27335005</v>
      </c>
    </row>
    <row r="10" spans="1:26" ht="25.5">
      <c r="A10" s="62" t="s">
        <v>98</v>
      </c>
      <c r="B10" s="63">
        <f>SUM(B5:B9)</f>
        <v>141610042</v>
      </c>
      <c r="C10" s="63">
        <f>SUM(C5:C9)</f>
        <v>0</v>
      </c>
      <c r="D10" s="64">
        <f aca="true" t="shared" si="0" ref="D10:Z10">SUM(D5:D9)</f>
        <v>150010366</v>
      </c>
      <c r="E10" s="65">
        <f t="shared" si="0"/>
        <v>150402693</v>
      </c>
      <c r="F10" s="65">
        <f t="shared" si="0"/>
        <v>27882137</v>
      </c>
      <c r="G10" s="65">
        <f t="shared" si="0"/>
        <v>6548709</v>
      </c>
      <c r="H10" s="65">
        <f t="shared" si="0"/>
        <v>4260670</v>
      </c>
      <c r="I10" s="65">
        <f t="shared" si="0"/>
        <v>38691516</v>
      </c>
      <c r="J10" s="65">
        <f t="shared" si="0"/>
        <v>6594658</v>
      </c>
      <c r="K10" s="65">
        <f t="shared" si="0"/>
        <v>6220822</v>
      </c>
      <c r="L10" s="65">
        <f t="shared" si="0"/>
        <v>21899658</v>
      </c>
      <c r="M10" s="65">
        <f t="shared" si="0"/>
        <v>34715138</v>
      </c>
      <c r="N10" s="65">
        <f t="shared" si="0"/>
        <v>3957371</v>
      </c>
      <c r="O10" s="65">
        <f t="shared" si="0"/>
        <v>4869522</v>
      </c>
      <c r="P10" s="65">
        <f t="shared" si="0"/>
        <v>15699715</v>
      </c>
      <c r="Q10" s="65">
        <f t="shared" si="0"/>
        <v>24526608</v>
      </c>
      <c r="R10" s="65">
        <f t="shared" si="0"/>
        <v>5498045</v>
      </c>
      <c r="S10" s="65">
        <f t="shared" si="0"/>
        <v>0</v>
      </c>
      <c r="T10" s="65">
        <f t="shared" si="0"/>
        <v>0</v>
      </c>
      <c r="U10" s="65">
        <f t="shared" si="0"/>
        <v>5498045</v>
      </c>
      <c r="V10" s="65">
        <f t="shared" si="0"/>
        <v>103431307</v>
      </c>
      <c r="W10" s="65">
        <f t="shared" si="0"/>
        <v>150010366</v>
      </c>
      <c r="X10" s="65">
        <f t="shared" si="0"/>
        <v>-46579059</v>
      </c>
      <c r="Y10" s="66">
        <f>+IF(W10&lt;&gt;0,(X10/W10)*100,0)</f>
        <v>-31.050560199286494</v>
      </c>
      <c r="Z10" s="67">
        <f t="shared" si="0"/>
        <v>150402693</v>
      </c>
    </row>
    <row r="11" spans="1:26" ht="13.5">
      <c r="A11" s="57" t="s">
        <v>36</v>
      </c>
      <c r="B11" s="18">
        <v>58693305</v>
      </c>
      <c r="C11" s="18">
        <v>0</v>
      </c>
      <c r="D11" s="58">
        <v>60873631</v>
      </c>
      <c r="E11" s="59">
        <v>62315200</v>
      </c>
      <c r="F11" s="59">
        <v>5410182</v>
      </c>
      <c r="G11" s="59">
        <v>5028864</v>
      </c>
      <c r="H11" s="59">
        <v>5127638</v>
      </c>
      <c r="I11" s="59">
        <v>15566684</v>
      </c>
      <c r="J11" s="59">
        <v>5216007</v>
      </c>
      <c r="K11" s="59">
        <v>4845149</v>
      </c>
      <c r="L11" s="59">
        <v>5295819</v>
      </c>
      <c r="M11" s="59">
        <v>15356975</v>
      </c>
      <c r="N11" s="59">
        <v>5255584</v>
      </c>
      <c r="O11" s="59">
        <v>4955998</v>
      </c>
      <c r="P11" s="59">
        <v>4869252</v>
      </c>
      <c r="Q11" s="59">
        <v>15080834</v>
      </c>
      <c r="R11" s="59">
        <v>4699891</v>
      </c>
      <c r="S11" s="59">
        <v>0</v>
      </c>
      <c r="T11" s="59">
        <v>0</v>
      </c>
      <c r="U11" s="59">
        <v>4699891</v>
      </c>
      <c r="V11" s="59">
        <v>50704384</v>
      </c>
      <c r="W11" s="59">
        <v>60873540</v>
      </c>
      <c r="X11" s="59">
        <v>-10169156</v>
      </c>
      <c r="Y11" s="60">
        <v>-16.71</v>
      </c>
      <c r="Z11" s="61">
        <v>62315200</v>
      </c>
    </row>
    <row r="12" spans="1:26" ht="13.5">
      <c r="A12" s="57" t="s">
        <v>37</v>
      </c>
      <c r="B12" s="18">
        <v>3412176</v>
      </c>
      <c r="C12" s="18">
        <v>0</v>
      </c>
      <c r="D12" s="58">
        <v>3850261</v>
      </c>
      <c r="E12" s="59">
        <v>3825755</v>
      </c>
      <c r="F12" s="59">
        <v>284307</v>
      </c>
      <c r="G12" s="59">
        <v>217868</v>
      </c>
      <c r="H12" s="59">
        <v>270462</v>
      </c>
      <c r="I12" s="59">
        <v>772637</v>
      </c>
      <c r="J12" s="59">
        <v>305443</v>
      </c>
      <c r="K12" s="59">
        <v>288959</v>
      </c>
      <c r="L12" s="59">
        <v>294067</v>
      </c>
      <c r="M12" s="59">
        <v>888469</v>
      </c>
      <c r="N12" s="59">
        <v>280942</v>
      </c>
      <c r="O12" s="59">
        <v>295294</v>
      </c>
      <c r="P12" s="59">
        <v>295390</v>
      </c>
      <c r="Q12" s="59">
        <v>871626</v>
      </c>
      <c r="R12" s="59">
        <v>292869</v>
      </c>
      <c r="S12" s="59">
        <v>0</v>
      </c>
      <c r="T12" s="59">
        <v>0</v>
      </c>
      <c r="U12" s="59">
        <v>292869</v>
      </c>
      <c r="V12" s="59">
        <v>2825601</v>
      </c>
      <c r="W12" s="59">
        <v>3850261</v>
      </c>
      <c r="X12" s="59">
        <v>-1024660</v>
      </c>
      <c r="Y12" s="60">
        <v>-26.61</v>
      </c>
      <c r="Z12" s="61">
        <v>3825755</v>
      </c>
    </row>
    <row r="13" spans="1:26" ht="13.5">
      <c r="A13" s="57" t="s">
        <v>99</v>
      </c>
      <c r="B13" s="18">
        <v>26821187</v>
      </c>
      <c r="C13" s="18">
        <v>0</v>
      </c>
      <c r="D13" s="58">
        <v>29848544</v>
      </c>
      <c r="E13" s="59">
        <v>29848544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29848543</v>
      </c>
      <c r="X13" s="59">
        <v>-29848543</v>
      </c>
      <c r="Y13" s="60">
        <v>-100</v>
      </c>
      <c r="Z13" s="61">
        <v>29848544</v>
      </c>
    </row>
    <row r="14" spans="1:26" ht="13.5">
      <c r="A14" s="57" t="s">
        <v>38</v>
      </c>
      <c r="B14" s="18">
        <v>9129556</v>
      </c>
      <c r="C14" s="18">
        <v>0</v>
      </c>
      <c r="D14" s="58">
        <v>2212000</v>
      </c>
      <c r="E14" s="59">
        <v>2297194</v>
      </c>
      <c r="F14" s="59">
        <v>62044</v>
      </c>
      <c r="G14" s="59">
        <v>77688</v>
      </c>
      <c r="H14" s="59">
        <v>23435</v>
      </c>
      <c r="I14" s="59">
        <v>163167</v>
      </c>
      <c r="J14" s="59">
        <v>49673</v>
      </c>
      <c r="K14" s="59">
        <v>163382</v>
      </c>
      <c r="L14" s="59">
        <v>47927</v>
      </c>
      <c r="M14" s="59">
        <v>260982</v>
      </c>
      <c r="N14" s="59">
        <v>36127</v>
      </c>
      <c r="O14" s="59">
        <v>36020</v>
      </c>
      <c r="P14" s="59">
        <v>36020</v>
      </c>
      <c r="Q14" s="59">
        <v>108167</v>
      </c>
      <c r="R14" s="59">
        <v>34574</v>
      </c>
      <c r="S14" s="59">
        <v>0</v>
      </c>
      <c r="T14" s="59">
        <v>0</v>
      </c>
      <c r="U14" s="59">
        <v>34574</v>
      </c>
      <c r="V14" s="59">
        <v>566890</v>
      </c>
      <c r="W14" s="59">
        <v>2212200</v>
      </c>
      <c r="X14" s="59">
        <v>-1645310</v>
      </c>
      <c r="Y14" s="60">
        <v>-74.37</v>
      </c>
      <c r="Z14" s="61">
        <v>2297194</v>
      </c>
    </row>
    <row r="15" spans="1:26" ht="13.5">
      <c r="A15" s="57" t="s">
        <v>39</v>
      </c>
      <c r="B15" s="18">
        <v>24198425</v>
      </c>
      <c r="C15" s="18">
        <v>0</v>
      </c>
      <c r="D15" s="58">
        <v>22208256</v>
      </c>
      <c r="E15" s="59">
        <v>22208256</v>
      </c>
      <c r="F15" s="59">
        <v>201842</v>
      </c>
      <c r="G15" s="59">
        <v>409162</v>
      </c>
      <c r="H15" s="59">
        <v>63384</v>
      </c>
      <c r="I15" s="59">
        <v>674388</v>
      </c>
      <c r="J15" s="59">
        <v>185052</v>
      </c>
      <c r="K15" s="59">
        <v>213539</v>
      </c>
      <c r="L15" s="59">
        <v>197123</v>
      </c>
      <c r="M15" s="59">
        <v>595714</v>
      </c>
      <c r="N15" s="59">
        <v>185120</v>
      </c>
      <c r="O15" s="59">
        <v>36502</v>
      </c>
      <c r="P15" s="59">
        <v>84508</v>
      </c>
      <c r="Q15" s="59">
        <v>306130</v>
      </c>
      <c r="R15" s="59">
        <v>5717</v>
      </c>
      <c r="S15" s="59">
        <v>0</v>
      </c>
      <c r="T15" s="59">
        <v>0</v>
      </c>
      <c r="U15" s="59">
        <v>5717</v>
      </c>
      <c r="V15" s="59">
        <v>1581949</v>
      </c>
      <c r="W15" s="59">
        <v>22208256</v>
      </c>
      <c r="X15" s="59">
        <v>-20626307</v>
      </c>
      <c r="Y15" s="60">
        <v>-92.88</v>
      </c>
      <c r="Z15" s="61">
        <v>22208256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66622731</v>
      </c>
      <c r="C17" s="18">
        <v>0</v>
      </c>
      <c r="D17" s="58">
        <v>48239013</v>
      </c>
      <c r="E17" s="59">
        <v>53119580</v>
      </c>
      <c r="F17" s="59">
        <v>3132077</v>
      </c>
      <c r="G17" s="59">
        <v>1329070</v>
      </c>
      <c r="H17" s="59">
        <v>1373768</v>
      </c>
      <c r="I17" s="59">
        <v>5834915</v>
      </c>
      <c r="J17" s="59">
        <v>1581899</v>
      </c>
      <c r="K17" s="59">
        <v>1249560</v>
      </c>
      <c r="L17" s="59">
        <v>2837725</v>
      </c>
      <c r="M17" s="59">
        <v>5669184</v>
      </c>
      <c r="N17" s="59">
        <v>1248778</v>
      </c>
      <c r="O17" s="59">
        <v>697882</v>
      </c>
      <c r="P17" s="59">
        <v>-3900252</v>
      </c>
      <c r="Q17" s="59">
        <v>-1953592</v>
      </c>
      <c r="R17" s="59">
        <v>822590</v>
      </c>
      <c r="S17" s="59">
        <v>0</v>
      </c>
      <c r="T17" s="59">
        <v>0</v>
      </c>
      <c r="U17" s="59">
        <v>822590</v>
      </c>
      <c r="V17" s="59">
        <v>10373097</v>
      </c>
      <c r="W17" s="59">
        <v>48239105</v>
      </c>
      <c r="X17" s="59">
        <v>-37866008</v>
      </c>
      <c r="Y17" s="60">
        <v>-78.5</v>
      </c>
      <c r="Z17" s="61">
        <v>53119580</v>
      </c>
    </row>
    <row r="18" spans="1:26" ht="13.5">
      <c r="A18" s="69" t="s">
        <v>42</v>
      </c>
      <c r="B18" s="70">
        <f>SUM(B11:B17)</f>
        <v>188877380</v>
      </c>
      <c r="C18" s="70">
        <f>SUM(C11:C17)</f>
        <v>0</v>
      </c>
      <c r="D18" s="71">
        <f aca="true" t="shared" si="1" ref="D18:Z18">SUM(D11:D17)</f>
        <v>167231705</v>
      </c>
      <c r="E18" s="72">
        <f t="shared" si="1"/>
        <v>173614529</v>
      </c>
      <c r="F18" s="72">
        <f t="shared" si="1"/>
        <v>9090452</v>
      </c>
      <c r="G18" s="72">
        <f t="shared" si="1"/>
        <v>7062652</v>
      </c>
      <c r="H18" s="72">
        <f t="shared" si="1"/>
        <v>6858687</v>
      </c>
      <c r="I18" s="72">
        <f t="shared" si="1"/>
        <v>23011791</v>
      </c>
      <c r="J18" s="72">
        <f t="shared" si="1"/>
        <v>7338074</v>
      </c>
      <c r="K18" s="72">
        <f t="shared" si="1"/>
        <v>6760589</v>
      </c>
      <c r="L18" s="72">
        <f t="shared" si="1"/>
        <v>8672661</v>
      </c>
      <c r="M18" s="72">
        <f t="shared" si="1"/>
        <v>22771324</v>
      </c>
      <c r="N18" s="72">
        <f t="shared" si="1"/>
        <v>7006551</v>
      </c>
      <c r="O18" s="72">
        <f t="shared" si="1"/>
        <v>6021696</v>
      </c>
      <c r="P18" s="72">
        <f t="shared" si="1"/>
        <v>1384918</v>
      </c>
      <c r="Q18" s="72">
        <f t="shared" si="1"/>
        <v>14413165</v>
      </c>
      <c r="R18" s="72">
        <f t="shared" si="1"/>
        <v>5855641</v>
      </c>
      <c r="S18" s="72">
        <f t="shared" si="1"/>
        <v>0</v>
      </c>
      <c r="T18" s="72">
        <f t="shared" si="1"/>
        <v>0</v>
      </c>
      <c r="U18" s="72">
        <f t="shared" si="1"/>
        <v>5855641</v>
      </c>
      <c r="V18" s="72">
        <f t="shared" si="1"/>
        <v>66051921</v>
      </c>
      <c r="W18" s="72">
        <f t="shared" si="1"/>
        <v>167231905</v>
      </c>
      <c r="X18" s="72">
        <f t="shared" si="1"/>
        <v>-101179984</v>
      </c>
      <c r="Y18" s="66">
        <f>+IF(W18&lt;&gt;0,(X18/W18)*100,0)</f>
        <v>-60.50279939106117</v>
      </c>
      <c r="Z18" s="73">
        <f t="shared" si="1"/>
        <v>173614529</v>
      </c>
    </row>
    <row r="19" spans="1:26" ht="13.5">
      <c r="A19" s="69" t="s">
        <v>43</v>
      </c>
      <c r="B19" s="74">
        <f>+B10-B18</f>
        <v>-47267338</v>
      </c>
      <c r="C19" s="74">
        <f>+C10-C18</f>
        <v>0</v>
      </c>
      <c r="D19" s="75">
        <f aca="true" t="shared" si="2" ref="D19:Z19">+D10-D18</f>
        <v>-17221339</v>
      </c>
      <c r="E19" s="76">
        <f t="shared" si="2"/>
        <v>-23211836</v>
      </c>
      <c r="F19" s="76">
        <f t="shared" si="2"/>
        <v>18791685</v>
      </c>
      <c r="G19" s="76">
        <f t="shared" si="2"/>
        <v>-513943</v>
      </c>
      <c r="H19" s="76">
        <f t="shared" si="2"/>
        <v>-2598017</v>
      </c>
      <c r="I19" s="76">
        <f t="shared" si="2"/>
        <v>15679725</v>
      </c>
      <c r="J19" s="76">
        <f t="shared" si="2"/>
        <v>-743416</v>
      </c>
      <c r="K19" s="76">
        <f t="shared" si="2"/>
        <v>-539767</v>
      </c>
      <c r="L19" s="76">
        <f t="shared" si="2"/>
        <v>13226997</v>
      </c>
      <c r="M19" s="76">
        <f t="shared" si="2"/>
        <v>11943814</v>
      </c>
      <c r="N19" s="76">
        <f t="shared" si="2"/>
        <v>-3049180</v>
      </c>
      <c r="O19" s="76">
        <f t="shared" si="2"/>
        <v>-1152174</v>
      </c>
      <c r="P19" s="76">
        <f t="shared" si="2"/>
        <v>14314797</v>
      </c>
      <c r="Q19" s="76">
        <f t="shared" si="2"/>
        <v>10113443</v>
      </c>
      <c r="R19" s="76">
        <f t="shared" si="2"/>
        <v>-357596</v>
      </c>
      <c r="S19" s="76">
        <f t="shared" si="2"/>
        <v>0</v>
      </c>
      <c r="T19" s="76">
        <f t="shared" si="2"/>
        <v>0</v>
      </c>
      <c r="U19" s="76">
        <f t="shared" si="2"/>
        <v>-357596</v>
      </c>
      <c r="V19" s="76">
        <f t="shared" si="2"/>
        <v>37379386</v>
      </c>
      <c r="W19" s="76">
        <f>IF(E10=E18,0,W10-W18)</f>
        <v>-17221539</v>
      </c>
      <c r="X19" s="76">
        <f t="shared" si="2"/>
        <v>54600925</v>
      </c>
      <c r="Y19" s="77">
        <f>+IF(W19&lt;&gt;0,(X19/W19)*100,0)</f>
        <v>-317.0502067207815</v>
      </c>
      <c r="Z19" s="78">
        <f t="shared" si="2"/>
        <v>-23211836</v>
      </c>
    </row>
    <row r="20" spans="1:26" ht="13.5">
      <c r="A20" s="57" t="s">
        <v>44</v>
      </c>
      <c r="B20" s="18">
        <v>82613965</v>
      </c>
      <c r="C20" s="18">
        <v>0</v>
      </c>
      <c r="D20" s="58">
        <v>93694000</v>
      </c>
      <c r="E20" s="59">
        <v>93694000</v>
      </c>
      <c r="F20" s="59">
        <v>17927000</v>
      </c>
      <c r="G20" s="59">
        <v>0</v>
      </c>
      <c r="H20" s="59">
        <v>0</v>
      </c>
      <c r="I20" s="59">
        <v>17927000</v>
      </c>
      <c r="J20" s="59">
        <v>19985030</v>
      </c>
      <c r="K20" s="59">
        <v>0</v>
      </c>
      <c r="L20" s="59">
        <v>12290214</v>
      </c>
      <c r="M20" s="59">
        <v>32275244</v>
      </c>
      <c r="N20" s="59">
        <v>1220095</v>
      </c>
      <c r="O20" s="59">
        <v>12114636</v>
      </c>
      <c r="P20" s="59">
        <v>17418390</v>
      </c>
      <c r="Q20" s="59">
        <v>30753121</v>
      </c>
      <c r="R20" s="59">
        <v>0</v>
      </c>
      <c r="S20" s="59">
        <v>0</v>
      </c>
      <c r="T20" s="59">
        <v>0</v>
      </c>
      <c r="U20" s="59">
        <v>0</v>
      </c>
      <c r="V20" s="59">
        <v>80955365</v>
      </c>
      <c r="W20" s="59">
        <v>93694000</v>
      </c>
      <c r="X20" s="59">
        <v>-12738635</v>
      </c>
      <c r="Y20" s="60">
        <v>-13.6</v>
      </c>
      <c r="Z20" s="61">
        <v>93694000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35346627</v>
      </c>
      <c r="C22" s="85">
        <f>SUM(C19:C21)</f>
        <v>0</v>
      </c>
      <c r="D22" s="86">
        <f aca="true" t="shared" si="3" ref="D22:Z22">SUM(D19:D21)</f>
        <v>76472661</v>
      </c>
      <c r="E22" s="87">
        <f t="shared" si="3"/>
        <v>70482164</v>
      </c>
      <c r="F22" s="87">
        <f t="shared" si="3"/>
        <v>36718685</v>
      </c>
      <c r="G22" s="87">
        <f t="shared" si="3"/>
        <v>-513943</v>
      </c>
      <c r="H22" s="87">
        <f t="shared" si="3"/>
        <v>-2598017</v>
      </c>
      <c r="I22" s="87">
        <f t="shared" si="3"/>
        <v>33606725</v>
      </c>
      <c r="J22" s="87">
        <f t="shared" si="3"/>
        <v>19241614</v>
      </c>
      <c r="K22" s="87">
        <f t="shared" si="3"/>
        <v>-539767</v>
      </c>
      <c r="L22" s="87">
        <f t="shared" si="3"/>
        <v>25517211</v>
      </c>
      <c r="M22" s="87">
        <f t="shared" si="3"/>
        <v>44219058</v>
      </c>
      <c r="N22" s="87">
        <f t="shared" si="3"/>
        <v>-1829085</v>
      </c>
      <c r="O22" s="87">
        <f t="shared" si="3"/>
        <v>10962462</v>
      </c>
      <c r="P22" s="87">
        <f t="shared" si="3"/>
        <v>31733187</v>
      </c>
      <c r="Q22" s="87">
        <f t="shared" si="3"/>
        <v>40866564</v>
      </c>
      <c r="R22" s="87">
        <f t="shared" si="3"/>
        <v>-357596</v>
      </c>
      <c r="S22" s="87">
        <f t="shared" si="3"/>
        <v>0</v>
      </c>
      <c r="T22" s="87">
        <f t="shared" si="3"/>
        <v>0</v>
      </c>
      <c r="U22" s="87">
        <f t="shared" si="3"/>
        <v>-357596</v>
      </c>
      <c r="V22" s="87">
        <f t="shared" si="3"/>
        <v>118334751</v>
      </c>
      <c r="W22" s="87">
        <f t="shared" si="3"/>
        <v>76472461</v>
      </c>
      <c r="X22" s="87">
        <f t="shared" si="3"/>
        <v>41862290</v>
      </c>
      <c r="Y22" s="88">
        <f>+IF(W22&lt;&gt;0,(X22/W22)*100,0)</f>
        <v>54.74165399227835</v>
      </c>
      <c r="Z22" s="89">
        <f t="shared" si="3"/>
        <v>70482164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35346627</v>
      </c>
      <c r="C24" s="74">
        <f>SUM(C22:C23)</f>
        <v>0</v>
      </c>
      <c r="D24" s="75">
        <f aca="true" t="shared" si="4" ref="D24:Z24">SUM(D22:D23)</f>
        <v>76472661</v>
      </c>
      <c r="E24" s="76">
        <f t="shared" si="4"/>
        <v>70482164</v>
      </c>
      <c r="F24" s="76">
        <f t="shared" si="4"/>
        <v>36718685</v>
      </c>
      <c r="G24" s="76">
        <f t="shared" si="4"/>
        <v>-513943</v>
      </c>
      <c r="H24" s="76">
        <f t="shared" si="4"/>
        <v>-2598017</v>
      </c>
      <c r="I24" s="76">
        <f t="shared" si="4"/>
        <v>33606725</v>
      </c>
      <c r="J24" s="76">
        <f t="shared" si="4"/>
        <v>19241614</v>
      </c>
      <c r="K24" s="76">
        <f t="shared" si="4"/>
        <v>-539767</v>
      </c>
      <c r="L24" s="76">
        <f t="shared" si="4"/>
        <v>25517211</v>
      </c>
      <c r="M24" s="76">
        <f t="shared" si="4"/>
        <v>44219058</v>
      </c>
      <c r="N24" s="76">
        <f t="shared" si="4"/>
        <v>-1829085</v>
      </c>
      <c r="O24" s="76">
        <f t="shared" si="4"/>
        <v>10962462</v>
      </c>
      <c r="P24" s="76">
        <f t="shared" si="4"/>
        <v>31733187</v>
      </c>
      <c r="Q24" s="76">
        <f t="shared" si="4"/>
        <v>40866564</v>
      </c>
      <c r="R24" s="76">
        <f t="shared" si="4"/>
        <v>-357596</v>
      </c>
      <c r="S24" s="76">
        <f t="shared" si="4"/>
        <v>0</v>
      </c>
      <c r="T24" s="76">
        <f t="shared" si="4"/>
        <v>0</v>
      </c>
      <c r="U24" s="76">
        <f t="shared" si="4"/>
        <v>-357596</v>
      </c>
      <c r="V24" s="76">
        <f t="shared" si="4"/>
        <v>118334751</v>
      </c>
      <c r="W24" s="76">
        <f t="shared" si="4"/>
        <v>76472461</v>
      </c>
      <c r="X24" s="76">
        <f t="shared" si="4"/>
        <v>41862290</v>
      </c>
      <c r="Y24" s="77">
        <f>+IF(W24&lt;&gt;0,(X24/W24)*100,0)</f>
        <v>54.74165399227835</v>
      </c>
      <c r="Z24" s="78">
        <f t="shared" si="4"/>
        <v>70482164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71796711</v>
      </c>
      <c r="C27" s="21">
        <v>0</v>
      </c>
      <c r="D27" s="98">
        <v>95104900</v>
      </c>
      <c r="E27" s="99">
        <v>93721050</v>
      </c>
      <c r="F27" s="99">
        <v>13504798</v>
      </c>
      <c r="G27" s="99">
        <v>2205133</v>
      </c>
      <c r="H27" s="99">
        <v>294096</v>
      </c>
      <c r="I27" s="99">
        <v>16004027</v>
      </c>
      <c r="J27" s="99">
        <v>1669966</v>
      </c>
      <c r="K27" s="99">
        <v>551300</v>
      </c>
      <c r="L27" s="99">
        <v>2274128</v>
      </c>
      <c r="M27" s="99">
        <v>4495394</v>
      </c>
      <c r="N27" s="99">
        <v>1317</v>
      </c>
      <c r="O27" s="99">
        <v>1085110</v>
      </c>
      <c r="P27" s="99">
        <v>5641648</v>
      </c>
      <c r="Q27" s="99">
        <v>6728075</v>
      </c>
      <c r="R27" s="99">
        <v>476311</v>
      </c>
      <c r="S27" s="99">
        <v>0</v>
      </c>
      <c r="T27" s="99">
        <v>0</v>
      </c>
      <c r="U27" s="99">
        <v>476311</v>
      </c>
      <c r="V27" s="99">
        <v>27703807</v>
      </c>
      <c r="W27" s="99">
        <v>93721050</v>
      </c>
      <c r="X27" s="99">
        <v>-66017243</v>
      </c>
      <c r="Y27" s="100">
        <v>-70.44</v>
      </c>
      <c r="Z27" s="101">
        <v>93721050</v>
      </c>
    </row>
    <row r="28" spans="1:26" ht="13.5">
      <c r="A28" s="102" t="s">
        <v>44</v>
      </c>
      <c r="B28" s="18">
        <v>71796711</v>
      </c>
      <c r="C28" s="18">
        <v>0</v>
      </c>
      <c r="D28" s="58">
        <v>93694000</v>
      </c>
      <c r="E28" s="59">
        <v>92272550</v>
      </c>
      <c r="F28" s="59">
        <v>13428011</v>
      </c>
      <c r="G28" s="59">
        <v>2199196</v>
      </c>
      <c r="H28" s="59">
        <v>294096</v>
      </c>
      <c r="I28" s="59">
        <v>15921303</v>
      </c>
      <c r="J28" s="59">
        <v>1657642</v>
      </c>
      <c r="K28" s="59">
        <v>535690</v>
      </c>
      <c r="L28" s="59">
        <v>2249922</v>
      </c>
      <c r="M28" s="59">
        <v>4443254</v>
      </c>
      <c r="N28" s="59">
        <v>0</v>
      </c>
      <c r="O28" s="59">
        <v>1070259</v>
      </c>
      <c r="P28" s="59">
        <v>5642113</v>
      </c>
      <c r="Q28" s="59">
        <v>6712372</v>
      </c>
      <c r="R28" s="59">
        <v>476311</v>
      </c>
      <c r="S28" s="59">
        <v>0</v>
      </c>
      <c r="T28" s="59">
        <v>0</v>
      </c>
      <c r="U28" s="59">
        <v>476311</v>
      </c>
      <c r="V28" s="59">
        <v>27553240</v>
      </c>
      <c r="W28" s="59">
        <v>92272550</v>
      </c>
      <c r="X28" s="59">
        <v>-64719310</v>
      </c>
      <c r="Y28" s="60">
        <v>-70.14</v>
      </c>
      <c r="Z28" s="61">
        <v>92272550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1410900</v>
      </c>
      <c r="E31" s="59">
        <v>1448500</v>
      </c>
      <c r="F31" s="59">
        <v>76787</v>
      </c>
      <c r="G31" s="59">
        <v>5937</v>
      </c>
      <c r="H31" s="59">
        <v>0</v>
      </c>
      <c r="I31" s="59">
        <v>82724</v>
      </c>
      <c r="J31" s="59">
        <v>12324</v>
      </c>
      <c r="K31" s="59">
        <v>15610</v>
      </c>
      <c r="L31" s="59">
        <v>24206</v>
      </c>
      <c r="M31" s="59">
        <v>52140</v>
      </c>
      <c r="N31" s="59">
        <v>1317</v>
      </c>
      <c r="O31" s="59">
        <v>14851</v>
      </c>
      <c r="P31" s="59">
        <v>-465</v>
      </c>
      <c r="Q31" s="59">
        <v>15703</v>
      </c>
      <c r="R31" s="59">
        <v>0</v>
      </c>
      <c r="S31" s="59">
        <v>0</v>
      </c>
      <c r="T31" s="59">
        <v>0</v>
      </c>
      <c r="U31" s="59">
        <v>0</v>
      </c>
      <c r="V31" s="59">
        <v>150567</v>
      </c>
      <c r="W31" s="59">
        <v>1448500</v>
      </c>
      <c r="X31" s="59">
        <v>-1297933</v>
      </c>
      <c r="Y31" s="60">
        <v>-89.61</v>
      </c>
      <c r="Z31" s="61">
        <v>1448500</v>
      </c>
    </row>
    <row r="32" spans="1:26" ht="13.5">
      <c r="A32" s="69" t="s">
        <v>50</v>
      </c>
      <c r="B32" s="21">
        <f>SUM(B28:B31)</f>
        <v>71796711</v>
      </c>
      <c r="C32" s="21">
        <f>SUM(C28:C31)</f>
        <v>0</v>
      </c>
      <c r="D32" s="98">
        <f aca="true" t="shared" si="5" ref="D32:Z32">SUM(D28:D31)</f>
        <v>95104900</v>
      </c>
      <c r="E32" s="99">
        <f t="shared" si="5"/>
        <v>93721050</v>
      </c>
      <c r="F32" s="99">
        <f t="shared" si="5"/>
        <v>13504798</v>
      </c>
      <c r="G32" s="99">
        <f t="shared" si="5"/>
        <v>2205133</v>
      </c>
      <c r="H32" s="99">
        <f t="shared" si="5"/>
        <v>294096</v>
      </c>
      <c r="I32" s="99">
        <f t="shared" si="5"/>
        <v>16004027</v>
      </c>
      <c r="J32" s="99">
        <f t="shared" si="5"/>
        <v>1669966</v>
      </c>
      <c r="K32" s="99">
        <f t="shared" si="5"/>
        <v>551300</v>
      </c>
      <c r="L32" s="99">
        <f t="shared" si="5"/>
        <v>2274128</v>
      </c>
      <c r="M32" s="99">
        <f t="shared" si="5"/>
        <v>4495394</v>
      </c>
      <c r="N32" s="99">
        <f t="shared" si="5"/>
        <v>1317</v>
      </c>
      <c r="O32" s="99">
        <f t="shared" si="5"/>
        <v>1085110</v>
      </c>
      <c r="P32" s="99">
        <f t="shared" si="5"/>
        <v>5641648</v>
      </c>
      <c r="Q32" s="99">
        <f t="shared" si="5"/>
        <v>6728075</v>
      </c>
      <c r="R32" s="99">
        <f t="shared" si="5"/>
        <v>476311</v>
      </c>
      <c r="S32" s="99">
        <f t="shared" si="5"/>
        <v>0</v>
      </c>
      <c r="T32" s="99">
        <f t="shared" si="5"/>
        <v>0</v>
      </c>
      <c r="U32" s="99">
        <f t="shared" si="5"/>
        <v>476311</v>
      </c>
      <c r="V32" s="99">
        <f t="shared" si="5"/>
        <v>27703807</v>
      </c>
      <c r="W32" s="99">
        <f t="shared" si="5"/>
        <v>93721050</v>
      </c>
      <c r="X32" s="99">
        <f t="shared" si="5"/>
        <v>-66017243</v>
      </c>
      <c r="Y32" s="100">
        <f>+IF(W32&lt;&gt;0,(X32/W32)*100,0)</f>
        <v>-70.44014444993948</v>
      </c>
      <c r="Z32" s="101">
        <f t="shared" si="5"/>
        <v>93721050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33954710</v>
      </c>
      <c r="C35" s="18">
        <v>0</v>
      </c>
      <c r="D35" s="58">
        <v>85758305</v>
      </c>
      <c r="E35" s="59">
        <v>85757982</v>
      </c>
      <c r="F35" s="59">
        <v>61224019</v>
      </c>
      <c r="G35" s="59">
        <v>61225107</v>
      </c>
      <c r="H35" s="59">
        <v>54139013</v>
      </c>
      <c r="I35" s="59">
        <v>54139013</v>
      </c>
      <c r="J35" s="59">
        <v>75202980</v>
      </c>
      <c r="K35" s="59">
        <v>66585797</v>
      </c>
      <c r="L35" s="59">
        <v>81508412</v>
      </c>
      <c r="M35" s="59">
        <v>81508412</v>
      </c>
      <c r="N35" s="59">
        <v>77805561</v>
      </c>
      <c r="O35" s="59">
        <v>88513478</v>
      </c>
      <c r="P35" s="59">
        <v>174160738</v>
      </c>
      <c r="Q35" s="59">
        <v>174160738</v>
      </c>
      <c r="R35" s="59">
        <v>174560738</v>
      </c>
      <c r="S35" s="59">
        <v>174560738</v>
      </c>
      <c r="T35" s="59">
        <v>0</v>
      </c>
      <c r="U35" s="59">
        <v>174560738</v>
      </c>
      <c r="V35" s="59">
        <v>174560738</v>
      </c>
      <c r="W35" s="59">
        <v>85757982</v>
      </c>
      <c r="X35" s="59">
        <v>88802756</v>
      </c>
      <c r="Y35" s="60">
        <v>103.55</v>
      </c>
      <c r="Z35" s="61">
        <v>85757982</v>
      </c>
    </row>
    <row r="36" spans="1:26" ht="13.5">
      <c r="A36" s="57" t="s">
        <v>53</v>
      </c>
      <c r="B36" s="18">
        <v>534055317</v>
      </c>
      <c r="C36" s="18">
        <v>0</v>
      </c>
      <c r="D36" s="58">
        <v>521150000</v>
      </c>
      <c r="E36" s="59">
        <v>521149303</v>
      </c>
      <c r="F36" s="59">
        <v>526388537</v>
      </c>
      <c r="G36" s="59">
        <v>526388537</v>
      </c>
      <c r="H36" s="59">
        <v>526388537</v>
      </c>
      <c r="I36" s="59">
        <v>526388537</v>
      </c>
      <c r="J36" s="59">
        <v>526400862</v>
      </c>
      <c r="K36" s="59">
        <v>526416471</v>
      </c>
      <c r="L36" s="59">
        <v>526416471</v>
      </c>
      <c r="M36" s="59">
        <v>526416471</v>
      </c>
      <c r="N36" s="59">
        <v>526416471</v>
      </c>
      <c r="O36" s="59">
        <v>526431136</v>
      </c>
      <c r="P36" s="59">
        <v>1610630612</v>
      </c>
      <c r="Q36" s="59">
        <v>1610630612</v>
      </c>
      <c r="R36" s="59">
        <v>1610630612</v>
      </c>
      <c r="S36" s="59">
        <v>1610630612</v>
      </c>
      <c r="T36" s="59">
        <v>0</v>
      </c>
      <c r="U36" s="59">
        <v>1610630612</v>
      </c>
      <c r="V36" s="59">
        <v>1610630612</v>
      </c>
      <c r="W36" s="59">
        <v>521149303</v>
      </c>
      <c r="X36" s="59">
        <v>1089481309</v>
      </c>
      <c r="Y36" s="60">
        <v>209.05</v>
      </c>
      <c r="Z36" s="61">
        <v>521149303</v>
      </c>
    </row>
    <row r="37" spans="1:26" ht="13.5">
      <c r="A37" s="57" t="s">
        <v>54</v>
      </c>
      <c r="B37" s="18">
        <v>88779852</v>
      </c>
      <c r="C37" s="18">
        <v>0</v>
      </c>
      <c r="D37" s="58">
        <v>57227092</v>
      </c>
      <c r="E37" s="59">
        <v>57226601</v>
      </c>
      <c r="F37" s="59">
        <v>91509447</v>
      </c>
      <c r="G37" s="59">
        <v>91515776</v>
      </c>
      <c r="H37" s="59">
        <v>91654787</v>
      </c>
      <c r="I37" s="59">
        <v>91654787</v>
      </c>
      <c r="J37" s="59">
        <v>98380408</v>
      </c>
      <c r="K37" s="59">
        <v>94628288</v>
      </c>
      <c r="L37" s="59">
        <v>91569099</v>
      </c>
      <c r="M37" s="59">
        <v>91569099</v>
      </c>
      <c r="N37" s="59">
        <v>91816814</v>
      </c>
      <c r="O37" s="59">
        <v>96312054</v>
      </c>
      <c r="P37" s="59">
        <v>304106752</v>
      </c>
      <c r="Q37" s="59">
        <v>304106752</v>
      </c>
      <c r="R37" s="59">
        <v>304506752</v>
      </c>
      <c r="S37" s="59">
        <v>304506752</v>
      </c>
      <c r="T37" s="59">
        <v>0</v>
      </c>
      <c r="U37" s="59">
        <v>304506752</v>
      </c>
      <c r="V37" s="59">
        <v>304506752</v>
      </c>
      <c r="W37" s="59">
        <v>57226601</v>
      </c>
      <c r="X37" s="59">
        <v>247280151</v>
      </c>
      <c r="Y37" s="60">
        <v>432.11</v>
      </c>
      <c r="Z37" s="61">
        <v>57226601</v>
      </c>
    </row>
    <row r="38" spans="1:26" ht="13.5">
      <c r="A38" s="57" t="s">
        <v>55</v>
      </c>
      <c r="B38" s="18">
        <v>39064123</v>
      </c>
      <c r="C38" s="18">
        <v>0</v>
      </c>
      <c r="D38" s="58">
        <v>33701000</v>
      </c>
      <c r="E38" s="59">
        <v>33700831</v>
      </c>
      <c r="F38" s="59">
        <v>36559612</v>
      </c>
      <c r="G38" s="59">
        <v>36559612</v>
      </c>
      <c r="H38" s="59">
        <v>36559612</v>
      </c>
      <c r="I38" s="59">
        <v>36559612</v>
      </c>
      <c r="J38" s="59">
        <v>36516707</v>
      </c>
      <c r="K38" s="59">
        <v>36517602</v>
      </c>
      <c r="L38" s="59">
        <v>36473360</v>
      </c>
      <c r="M38" s="59">
        <v>36473360</v>
      </c>
      <c r="N38" s="59">
        <v>36473360</v>
      </c>
      <c r="O38" s="59">
        <v>36473360</v>
      </c>
      <c r="P38" s="59">
        <v>104631202</v>
      </c>
      <c r="Q38" s="59">
        <v>104631202</v>
      </c>
      <c r="R38" s="59">
        <v>104631202</v>
      </c>
      <c r="S38" s="59">
        <v>104631202</v>
      </c>
      <c r="T38" s="59">
        <v>0</v>
      </c>
      <c r="U38" s="59">
        <v>104631202</v>
      </c>
      <c r="V38" s="59">
        <v>104631202</v>
      </c>
      <c r="W38" s="59">
        <v>33700831</v>
      </c>
      <c r="X38" s="59">
        <v>70930371</v>
      </c>
      <c r="Y38" s="60">
        <v>210.47</v>
      </c>
      <c r="Z38" s="61">
        <v>33700831</v>
      </c>
    </row>
    <row r="39" spans="1:26" ht="13.5">
      <c r="A39" s="57" t="s">
        <v>56</v>
      </c>
      <c r="B39" s="18">
        <v>440166052</v>
      </c>
      <c r="C39" s="18">
        <v>0</v>
      </c>
      <c r="D39" s="58">
        <v>515980213</v>
      </c>
      <c r="E39" s="59">
        <v>515979853</v>
      </c>
      <c r="F39" s="59">
        <v>459543497</v>
      </c>
      <c r="G39" s="59">
        <v>459538256</v>
      </c>
      <c r="H39" s="59">
        <v>452313151</v>
      </c>
      <c r="I39" s="59">
        <v>452313151</v>
      </c>
      <c r="J39" s="59">
        <v>466706727</v>
      </c>
      <c r="K39" s="59">
        <v>461856378</v>
      </c>
      <c r="L39" s="59">
        <v>479882424</v>
      </c>
      <c r="M39" s="59">
        <v>479882424</v>
      </c>
      <c r="N39" s="59">
        <v>475931858</v>
      </c>
      <c r="O39" s="59">
        <v>482159200</v>
      </c>
      <c r="P39" s="59">
        <v>1376053396</v>
      </c>
      <c r="Q39" s="59">
        <v>1376053396</v>
      </c>
      <c r="R39" s="59">
        <v>1376053396</v>
      </c>
      <c r="S39" s="59">
        <v>1376053396</v>
      </c>
      <c r="T39" s="59">
        <v>0</v>
      </c>
      <c r="U39" s="59">
        <v>1376053396</v>
      </c>
      <c r="V39" s="59">
        <v>1376053396</v>
      </c>
      <c r="W39" s="59">
        <v>515979853</v>
      </c>
      <c r="X39" s="59">
        <v>860073543</v>
      </c>
      <c r="Y39" s="60">
        <v>166.69</v>
      </c>
      <c r="Z39" s="61">
        <v>515979853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77674131</v>
      </c>
      <c r="C42" s="18">
        <v>0</v>
      </c>
      <c r="D42" s="58">
        <v>98261080</v>
      </c>
      <c r="E42" s="59">
        <v>87625432</v>
      </c>
      <c r="F42" s="59">
        <v>28528338</v>
      </c>
      <c r="G42" s="59">
        <v>-4284015</v>
      </c>
      <c r="H42" s="59">
        <v>-6562426</v>
      </c>
      <c r="I42" s="59">
        <v>17681897</v>
      </c>
      <c r="J42" s="59">
        <v>12796355</v>
      </c>
      <c r="K42" s="59">
        <v>-4126517</v>
      </c>
      <c r="L42" s="59">
        <v>19864372</v>
      </c>
      <c r="M42" s="59">
        <v>28534210</v>
      </c>
      <c r="N42" s="59">
        <v>-4644408</v>
      </c>
      <c r="O42" s="59">
        <v>5488299</v>
      </c>
      <c r="P42" s="59">
        <v>22897907</v>
      </c>
      <c r="Q42" s="59">
        <v>23741798</v>
      </c>
      <c r="R42" s="59">
        <v>-7381833</v>
      </c>
      <c r="S42" s="59">
        <v>-3982314</v>
      </c>
      <c r="T42" s="59">
        <v>0</v>
      </c>
      <c r="U42" s="59">
        <v>-11364147</v>
      </c>
      <c r="V42" s="59">
        <v>58593758</v>
      </c>
      <c r="W42" s="59">
        <v>87625432</v>
      </c>
      <c r="X42" s="59">
        <v>-29031674</v>
      </c>
      <c r="Y42" s="60">
        <v>-33.13</v>
      </c>
      <c r="Z42" s="61">
        <v>87625432</v>
      </c>
    </row>
    <row r="43" spans="1:26" ht="13.5">
      <c r="A43" s="57" t="s">
        <v>59</v>
      </c>
      <c r="B43" s="18">
        <v>-71796711</v>
      </c>
      <c r="C43" s="18">
        <v>0</v>
      </c>
      <c r="D43" s="58">
        <v>-95104964</v>
      </c>
      <c r="E43" s="59">
        <v>-93721050</v>
      </c>
      <c r="F43" s="59">
        <v>-32408923</v>
      </c>
      <c r="G43" s="59">
        <v>5500991</v>
      </c>
      <c r="H43" s="59">
        <v>4931768</v>
      </c>
      <c r="I43" s="59">
        <v>-21976164</v>
      </c>
      <c r="J43" s="59">
        <v>-120435</v>
      </c>
      <c r="K43" s="59">
        <v>-8101090</v>
      </c>
      <c r="L43" s="59">
        <v>-19995461</v>
      </c>
      <c r="M43" s="59">
        <v>-28216986</v>
      </c>
      <c r="N43" s="59">
        <v>4500000</v>
      </c>
      <c r="O43" s="59">
        <v>0</v>
      </c>
      <c r="P43" s="59">
        <v>1121245</v>
      </c>
      <c r="Q43" s="59">
        <v>5621245</v>
      </c>
      <c r="R43" s="59">
        <v>-17476311</v>
      </c>
      <c r="S43" s="59">
        <v>0</v>
      </c>
      <c r="T43" s="59">
        <v>0</v>
      </c>
      <c r="U43" s="59">
        <v>-17476311</v>
      </c>
      <c r="V43" s="59">
        <v>-62048216</v>
      </c>
      <c r="W43" s="59">
        <v>-93721050</v>
      </c>
      <c r="X43" s="59">
        <v>31672834</v>
      </c>
      <c r="Y43" s="60">
        <v>-33.79</v>
      </c>
      <c r="Z43" s="61">
        <v>-93721050</v>
      </c>
    </row>
    <row r="44" spans="1:26" ht="13.5">
      <c r="A44" s="57" t="s">
        <v>60</v>
      </c>
      <c r="B44" s="18">
        <v>-493667</v>
      </c>
      <c r="C44" s="18">
        <v>0</v>
      </c>
      <c r="D44" s="58">
        <v>0</v>
      </c>
      <c r="E44" s="59">
        <v>0</v>
      </c>
      <c r="F44" s="59">
        <v>-68027</v>
      </c>
      <c r="G44" s="59">
        <v>0</v>
      </c>
      <c r="H44" s="59">
        <v>0</v>
      </c>
      <c r="I44" s="59">
        <v>-68027</v>
      </c>
      <c r="J44" s="59">
        <v>-69144</v>
      </c>
      <c r="K44" s="59">
        <v>0</v>
      </c>
      <c r="L44" s="59">
        <v>-68734</v>
      </c>
      <c r="M44" s="59">
        <v>-137878</v>
      </c>
      <c r="N44" s="59">
        <v>0</v>
      </c>
      <c r="O44" s="59">
        <v>0</v>
      </c>
      <c r="P44" s="59">
        <v>0</v>
      </c>
      <c r="Q44" s="59">
        <v>0</v>
      </c>
      <c r="R44" s="59">
        <v>-68027</v>
      </c>
      <c r="S44" s="59">
        <v>0</v>
      </c>
      <c r="T44" s="59">
        <v>0</v>
      </c>
      <c r="U44" s="59">
        <v>-68027</v>
      </c>
      <c r="V44" s="59">
        <v>-273932</v>
      </c>
      <c r="W44" s="59"/>
      <c r="X44" s="59">
        <v>-273932</v>
      </c>
      <c r="Y44" s="60">
        <v>0</v>
      </c>
      <c r="Z44" s="61">
        <v>0</v>
      </c>
    </row>
    <row r="45" spans="1:26" ht="13.5">
      <c r="A45" s="69" t="s">
        <v>61</v>
      </c>
      <c r="B45" s="21">
        <v>6328876</v>
      </c>
      <c r="C45" s="21">
        <v>0</v>
      </c>
      <c r="D45" s="98">
        <v>3356116</v>
      </c>
      <c r="E45" s="99">
        <v>-721726</v>
      </c>
      <c r="F45" s="99">
        <v>1425280</v>
      </c>
      <c r="G45" s="99">
        <v>2642256</v>
      </c>
      <c r="H45" s="99">
        <v>1011598</v>
      </c>
      <c r="I45" s="99">
        <v>1011598</v>
      </c>
      <c r="J45" s="99">
        <v>13618374</v>
      </c>
      <c r="K45" s="99">
        <v>1390767</v>
      </c>
      <c r="L45" s="99">
        <v>1190944</v>
      </c>
      <c r="M45" s="99">
        <v>1190944</v>
      </c>
      <c r="N45" s="99">
        <v>1046536</v>
      </c>
      <c r="O45" s="99">
        <v>6534835</v>
      </c>
      <c r="P45" s="99">
        <v>30553987</v>
      </c>
      <c r="Q45" s="99">
        <v>1046536</v>
      </c>
      <c r="R45" s="99">
        <v>5627816</v>
      </c>
      <c r="S45" s="99">
        <v>1645502</v>
      </c>
      <c r="T45" s="99">
        <v>0</v>
      </c>
      <c r="U45" s="99">
        <v>1645502</v>
      </c>
      <c r="V45" s="99">
        <v>1645502</v>
      </c>
      <c r="W45" s="99">
        <v>-721726</v>
      </c>
      <c r="X45" s="99">
        <v>2367228</v>
      </c>
      <c r="Y45" s="100">
        <v>-328</v>
      </c>
      <c r="Z45" s="101">
        <v>-721726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50.22149797045184</v>
      </c>
      <c r="C58" s="5">
        <f>IF(C67=0,0,+(C76/C67)*100)</f>
        <v>0</v>
      </c>
      <c r="D58" s="6">
        <f aca="true" t="shared" si="6" ref="D58:Z58">IF(D67=0,0,+(D76/D67)*100)</f>
        <v>68.11708471729729</v>
      </c>
      <c r="E58" s="7">
        <f t="shared" si="6"/>
        <v>61.630656781522376</v>
      </c>
      <c r="F58" s="7">
        <f t="shared" si="6"/>
        <v>39.08593536117955</v>
      </c>
      <c r="G58" s="7">
        <f t="shared" si="6"/>
        <v>15.849884642391412</v>
      </c>
      <c r="H58" s="7">
        <f t="shared" si="6"/>
        <v>20.71016322262773</v>
      </c>
      <c r="I58" s="7">
        <f t="shared" si="6"/>
        <v>24.35825983507834</v>
      </c>
      <c r="J58" s="7">
        <f t="shared" si="6"/>
        <v>10.372766590469718</v>
      </c>
      <c r="K58" s="7">
        <f t="shared" si="6"/>
        <v>14.048129217850654</v>
      </c>
      <c r="L58" s="7">
        <f t="shared" si="6"/>
        <v>9.517010084834045</v>
      </c>
      <c r="M58" s="7">
        <f t="shared" si="6"/>
        <v>11.043685391981164</v>
      </c>
      <c r="N58" s="7">
        <f t="shared" si="6"/>
        <v>30.792665977595284</v>
      </c>
      <c r="O58" s="7">
        <f t="shared" si="6"/>
        <v>20.285159991914718</v>
      </c>
      <c r="P58" s="7">
        <f t="shared" si="6"/>
        <v>20.978851406337</v>
      </c>
      <c r="Q58" s="7">
        <f t="shared" si="6"/>
        <v>23.571213612147325</v>
      </c>
      <c r="R58" s="7">
        <f t="shared" si="6"/>
        <v>10.65713212776014</v>
      </c>
      <c r="S58" s="7">
        <f t="shared" si="6"/>
        <v>0</v>
      </c>
      <c r="T58" s="7">
        <f t="shared" si="6"/>
        <v>0</v>
      </c>
      <c r="U58" s="7">
        <f t="shared" si="6"/>
        <v>14.83896293799796</v>
      </c>
      <c r="V58" s="7">
        <f t="shared" si="6"/>
        <v>18.589964206495626</v>
      </c>
      <c r="W58" s="7">
        <f t="shared" si="6"/>
        <v>61.66827059150973</v>
      </c>
      <c r="X58" s="7">
        <f t="shared" si="6"/>
        <v>0</v>
      </c>
      <c r="Y58" s="7">
        <f t="shared" si="6"/>
        <v>0</v>
      </c>
      <c r="Z58" s="8">
        <f t="shared" si="6"/>
        <v>61.630656781522376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65.00485568726815</v>
      </c>
      <c r="E59" s="10">
        <f t="shared" si="7"/>
        <v>44.99998940162268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19.46171046596336</v>
      </c>
      <c r="K59" s="10">
        <f t="shared" si="7"/>
        <v>29.950969587303867</v>
      </c>
      <c r="L59" s="10">
        <f t="shared" si="7"/>
        <v>25.174930385475786</v>
      </c>
      <c r="M59" s="10">
        <f t="shared" si="7"/>
        <v>24.077051981786248</v>
      </c>
      <c r="N59" s="10">
        <f t="shared" si="7"/>
        <v>67.60830032633336</v>
      </c>
      <c r="O59" s="10">
        <f t="shared" si="7"/>
        <v>74.63957971513183</v>
      </c>
      <c r="P59" s="10">
        <f t="shared" si="7"/>
        <v>54.23075568368091</v>
      </c>
      <c r="Q59" s="10">
        <f t="shared" si="7"/>
        <v>65.62286234497631</v>
      </c>
      <c r="R59" s="10">
        <f t="shared" si="7"/>
        <v>15.873650431414745</v>
      </c>
      <c r="S59" s="10">
        <f t="shared" si="7"/>
        <v>0</v>
      </c>
      <c r="T59" s="10">
        <f t="shared" si="7"/>
        <v>0</v>
      </c>
      <c r="U59" s="10">
        <f t="shared" si="7"/>
        <v>37.94227295333783</v>
      </c>
      <c r="V59" s="10">
        <f t="shared" si="7"/>
        <v>64.03364903489421</v>
      </c>
      <c r="W59" s="10">
        <f t="shared" si="7"/>
        <v>45.278736355376594</v>
      </c>
      <c r="X59" s="10">
        <f t="shared" si="7"/>
        <v>0</v>
      </c>
      <c r="Y59" s="10">
        <f t="shared" si="7"/>
        <v>0</v>
      </c>
      <c r="Z59" s="11">
        <f t="shared" si="7"/>
        <v>44.99998940162268</v>
      </c>
    </row>
    <row r="60" spans="1:26" ht="13.5">
      <c r="A60" s="37" t="s">
        <v>32</v>
      </c>
      <c r="B60" s="12">
        <f t="shared" si="7"/>
        <v>50.19118361356368</v>
      </c>
      <c r="C60" s="12">
        <f t="shared" si="7"/>
        <v>0</v>
      </c>
      <c r="D60" s="3">
        <f t="shared" si="7"/>
        <v>65.15373771902034</v>
      </c>
      <c r="E60" s="13">
        <f t="shared" si="7"/>
        <v>59.63080366619593</v>
      </c>
      <c r="F60" s="13">
        <f t="shared" si="7"/>
        <v>24.250083273611857</v>
      </c>
      <c r="G60" s="13">
        <f t="shared" si="7"/>
        <v>11.798457304395669</v>
      </c>
      <c r="H60" s="13">
        <f t="shared" si="7"/>
        <v>15.57480254750654</v>
      </c>
      <c r="I60" s="13">
        <f t="shared" si="7"/>
        <v>16.657401158832606</v>
      </c>
      <c r="J60" s="13">
        <f t="shared" si="7"/>
        <v>8.343281631579707</v>
      </c>
      <c r="K60" s="13">
        <f t="shared" si="7"/>
        <v>10.005107760338806</v>
      </c>
      <c r="L60" s="13">
        <f t="shared" si="7"/>
        <v>6.198270050062399</v>
      </c>
      <c r="M60" s="13">
        <f t="shared" si="7"/>
        <v>8.07559996387491</v>
      </c>
      <c r="N60" s="13">
        <f t="shared" si="7"/>
        <v>19.848106790129314</v>
      </c>
      <c r="O60" s="13">
        <f t="shared" si="7"/>
        <v>10.121552915154911</v>
      </c>
      <c r="P60" s="13">
        <f t="shared" si="7"/>
        <v>15.082897500487984</v>
      </c>
      <c r="Q60" s="13">
        <f t="shared" si="7"/>
        <v>14.568813325259866</v>
      </c>
      <c r="R60" s="13">
        <f t="shared" si="7"/>
        <v>10.110980142751368</v>
      </c>
      <c r="S60" s="13">
        <f t="shared" si="7"/>
        <v>0</v>
      </c>
      <c r="T60" s="13">
        <f t="shared" si="7"/>
        <v>0</v>
      </c>
      <c r="U60" s="13">
        <f t="shared" si="7"/>
        <v>11.353526913687084</v>
      </c>
      <c r="V60" s="13">
        <f t="shared" si="7"/>
        <v>12.548454384301616</v>
      </c>
      <c r="W60" s="13">
        <f t="shared" si="7"/>
        <v>59.63080264238803</v>
      </c>
      <c r="X60" s="13">
        <f t="shared" si="7"/>
        <v>0</v>
      </c>
      <c r="Y60" s="13">
        <f t="shared" si="7"/>
        <v>0</v>
      </c>
      <c r="Z60" s="14">
        <f t="shared" si="7"/>
        <v>59.63080366619593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65.0015780331346</v>
      </c>
      <c r="E61" s="13">
        <f t="shared" si="7"/>
        <v>69.99999910533886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69.99999910533886</v>
      </c>
      <c r="X61" s="13">
        <f t="shared" si="7"/>
        <v>0</v>
      </c>
      <c r="Y61" s="13">
        <f t="shared" si="7"/>
        <v>0</v>
      </c>
      <c r="Z61" s="14">
        <f t="shared" si="7"/>
        <v>69.99999910533886</v>
      </c>
    </row>
    <row r="62" spans="1:26" ht="13.5">
      <c r="A62" s="38" t="s">
        <v>107</v>
      </c>
      <c r="B62" s="12">
        <f t="shared" si="7"/>
        <v>99.99762449812157</v>
      </c>
      <c r="C62" s="12">
        <f t="shared" si="7"/>
        <v>0</v>
      </c>
      <c r="D62" s="3">
        <f t="shared" si="7"/>
        <v>64.99793733731273</v>
      </c>
      <c r="E62" s="13">
        <f t="shared" si="7"/>
        <v>44.99999692292985</v>
      </c>
      <c r="F62" s="13">
        <f t="shared" si="7"/>
        <v>14.26101151273122</v>
      </c>
      <c r="G62" s="13">
        <f t="shared" si="7"/>
        <v>8.053645540787075</v>
      </c>
      <c r="H62" s="13">
        <f t="shared" si="7"/>
        <v>10.397646431892596</v>
      </c>
      <c r="I62" s="13">
        <f t="shared" si="7"/>
        <v>10.457591829383936</v>
      </c>
      <c r="J62" s="13">
        <f t="shared" si="7"/>
        <v>4.382336794981811</v>
      </c>
      <c r="K62" s="13">
        <f t="shared" si="7"/>
        <v>7.56470380393322</v>
      </c>
      <c r="L62" s="13">
        <f t="shared" si="7"/>
        <v>3.781535043216918</v>
      </c>
      <c r="M62" s="13">
        <f t="shared" si="7"/>
        <v>4.837807843455626</v>
      </c>
      <c r="N62" s="13">
        <f t="shared" si="7"/>
        <v>16.10017972597624</v>
      </c>
      <c r="O62" s="13">
        <f t="shared" si="7"/>
        <v>7.5849337989233225</v>
      </c>
      <c r="P62" s="13">
        <f t="shared" si="7"/>
        <v>9.748211337369291</v>
      </c>
      <c r="Q62" s="13">
        <f t="shared" si="7"/>
        <v>10.172659430015173</v>
      </c>
      <c r="R62" s="13">
        <f t="shared" si="7"/>
        <v>2.199428206017888</v>
      </c>
      <c r="S62" s="13">
        <f t="shared" si="7"/>
        <v>0</v>
      </c>
      <c r="T62" s="13">
        <f t="shared" si="7"/>
        <v>0</v>
      </c>
      <c r="U62" s="13">
        <f t="shared" si="7"/>
        <v>3.088057101655131</v>
      </c>
      <c r="V62" s="13">
        <f t="shared" si="7"/>
        <v>7.439942266661695</v>
      </c>
      <c r="W62" s="13">
        <f t="shared" si="7"/>
        <v>44.99999692292985</v>
      </c>
      <c r="X62" s="13">
        <f t="shared" si="7"/>
        <v>0</v>
      </c>
      <c r="Y62" s="13">
        <f t="shared" si="7"/>
        <v>0</v>
      </c>
      <c r="Z62" s="14">
        <f t="shared" si="7"/>
        <v>44.99999692292985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64.99996827223625</v>
      </c>
      <c r="E63" s="13">
        <f t="shared" si="7"/>
        <v>45.00001057592126</v>
      </c>
      <c r="F63" s="13">
        <f t="shared" si="7"/>
        <v>42.30632632557934</v>
      </c>
      <c r="G63" s="13">
        <f t="shared" si="7"/>
        <v>21.164945154384338</v>
      </c>
      <c r="H63" s="13">
        <f t="shared" si="7"/>
        <v>26.90248275862069</v>
      </c>
      <c r="I63" s="13">
        <f t="shared" si="7"/>
        <v>30.11712062775957</v>
      </c>
      <c r="J63" s="13">
        <f t="shared" si="7"/>
        <v>19.645204160905276</v>
      </c>
      <c r="K63" s="13">
        <f t="shared" si="7"/>
        <v>11.914943514314714</v>
      </c>
      <c r="L63" s="13">
        <f t="shared" si="7"/>
        <v>10.24693936629034</v>
      </c>
      <c r="M63" s="13">
        <f t="shared" si="7"/>
        <v>13.935614317809641</v>
      </c>
      <c r="N63" s="13">
        <f t="shared" si="7"/>
        <v>27.176873052431922</v>
      </c>
      <c r="O63" s="13">
        <f t="shared" si="7"/>
        <v>14.793787532019586</v>
      </c>
      <c r="P63" s="13">
        <f t="shared" si="7"/>
        <v>27.701918572837265</v>
      </c>
      <c r="Q63" s="13">
        <f t="shared" si="7"/>
        <v>23.523665810619775</v>
      </c>
      <c r="R63" s="13">
        <f t="shared" si="7"/>
        <v>46.82544040072137</v>
      </c>
      <c r="S63" s="13">
        <f t="shared" si="7"/>
        <v>0</v>
      </c>
      <c r="T63" s="13">
        <f t="shared" si="7"/>
        <v>0</v>
      </c>
      <c r="U63" s="13">
        <f t="shared" si="7"/>
        <v>49.23083853874105</v>
      </c>
      <c r="V63" s="13">
        <f t="shared" si="7"/>
        <v>24.706105417870226</v>
      </c>
      <c r="W63" s="13">
        <f t="shared" si="7"/>
        <v>45.00001057592126</v>
      </c>
      <c r="X63" s="13">
        <f t="shared" si="7"/>
        <v>0</v>
      </c>
      <c r="Y63" s="13">
        <f t="shared" si="7"/>
        <v>0</v>
      </c>
      <c r="Z63" s="14">
        <f t="shared" si="7"/>
        <v>45.00001057592126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65.01865280776784</v>
      </c>
      <c r="E64" s="13">
        <f t="shared" si="7"/>
        <v>45.0000034917274</v>
      </c>
      <c r="F64" s="13">
        <f t="shared" si="7"/>
        <v>24.58343636359512</v>
      </c>
      <c r="G64" s="13">
        <f t="shared" si="7"/>
        <v>13.259955456166056</v>
      </c>
      <c r="H64" s="13">
        <f t="shared" si="7"/>
        <v>19.578381514418062</v>
      </c>
      <c r="I64" s="13">
        <f t="shared" si="7"/>
        <v>19.140270980177252</v>
      </c>
      <c r="J64" s="13">
        <f t="shared" si="7"/>
        <v>18.20745823024978</v>
      </c>
      <c r="K64" s="13">
        <f t="shared" si="7"/>
        <v>14.262154093217955</v>
      </c>
      <c r="L64" s="13">
        <f t="shared" si="7"/>
        <v>10.675016383892814</v>
      </c>
      <c r="M64" s="13">
        <f t="shared" si="7"/>
        <v>14.38144752595411</v>
      </c>
      <c r="N64" s="13">
        <f t="shared" si="7"/>
        <v>17.036721214332946</v>
      </c>
      <c r="O64" s="13">
        <f t="shared" si="7"/>
        <v>16.44437649603757</v>
      </c>
      <c r="P64" s="13">
        <f t="shared" si="7"/>
        <v>25.051512752115844</v>
      </c>
      <c r="Q64" s="13">
        <f t="shared" si="7"/>
        <v>19.311414513525836</v>
      </c>
      <c r="R64" s="13">
        <f t="shared" si="7"/>
        <v>7.33635525331271</v>
      </c>
      <c r="S64" s="13">
        <f t="shared" si="7"/>
        <v>0</v>
      </c>
      <c r="T64" s="13">
        <f t="shared" si="7"/>
        <v>0</v>
      </c>
      <c r="U64" s="13">
        <f t="shared" si="7"/>
        <v>9.240576712300557</v>
      </c>
      <c r="V64" s="13">
        <f t="shared" si="7"/>
        <v>16.73575031717106</v>
      </c>
      <c r="W64" s="13">
        <f t="shared" si="7"/>
        <v>44.99999563534151</v>
      </c>
      <c r="X64" s="13">
        <f t="shared" si="7"/>
        <v>0</v>
      </c>
      <c r="Y64" s="13">
        <f t="shared" si="7"/>
        <v>0</v>
      </c>
      <c r="Z64" s="14">
        <f t="shared" si="7"/>
        <v>45.0000034917274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100.00039705228386</v>
      </c>
      <c r="F65" s="13">
        <f t="shared" si="7"/>
        <v>9.310969217573621</v>
      </c>
      <c r="G65" s="13">
        <f t="shared" si="7"/>
        <v>13.666253692938149</v>
      </c>
      <c r="H65" s="13">
        <f t="shared" si="7"/>
        <v>8.553321261793577</v>
      </c>
      <c r="I65" s="13">
        <f t="shared" si="7"/>
        <v>10.510181390768448</v>
      </c>
      <c r="J65" s="13">
        <f t="shared" si="7"/>
        <v>22.017479970866717</v>
      </c>
      <c r="K65" s="13">
        <f t="shared" si="7"/>
        <v>4.187909686817188</v>
      </c>
      <c r="L65" s="13">
        <f t="shared" si="7"/>
        <v>1.2235979606700655</v>
      </c>
      <c r="M65" s="13">
        <f t="shared" si="7"/>
        <v>9.142995872784656</v>
      </c>
      <c r="N65" s="13">
        <f t="shared" si="7"/>
        <v>12.454534052426942</v>
      </c>
      <c r="O65" s="13">
        <f t="shared" si="7"/>
        <v>0</v>
      </c>
      <c r="P65" s="13">
        <f t="shared" si="7"/>
        <v>0</v>
      </c>
      <c r="Q65" s="13">
        <f t="shared" si="7"/>
        <v>42.35544964254358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13.86275572525259</v>
      </c>
      <c r="W65" s="13">
        <f t="shared" si="7"/>
        <v>100.00039705228386</v>
      </c>
      <c r="X65" s="13">
        <f t="shared" si="7"/>
        <v>0</v>
      </c>
      <c r="Y65" s="13">
        <f t="shared" si="7"/>
        <v>0</v>
      </c>
      <c r="Z65" s="14">
        <f t="shared" si="7"/>
        <v>100.00039705228386</v>
      </c>
    </row>
    <row r="66" spans="1:26" ht="13.5">
      <c r="A66" s="39" t="s">
        <v>111</v>
      </c>
      <c r="B66" s="15">
        <f t="shared" si="7"/>
        <v>6.6784642805687096</v>
      </c>
      <c r="C66" s="15">
        <f t="shared" si="7"/>
        <v>0</v>
      </c>
      <c r="D66" s="4">
        <f t="shared" si="7"/>
        <v>99.98440108353482</v>
      </c>
      <c r="E66" s="16">
        <f t="shared" si="7"/>
        <v>99.99998361458354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99.99998361458354</v>
      </c>
      <c r="X66" s="16">
        <f t="shared" si="7"/>
        <v>0</v>
      </c>
      <c r="Y66" s="16">
        <f t="shared" si="7"/>
        <v>0</v>
      </c>
      <c r="Z66" s="17">
        <f t="shared" si="7"/>
        <v>99.99998361458354</v>
      </c>
    </row>
    <row r="67" spans="1:26" ht="13.5" hidden="1">
      <c r="A67" s="40" t="s">
        <v>112</v>
      </c>
      <c r="B67" s="23">
        <v>64271695</v>
      </c>
      <c r="C67" s="23"/>
      <c r="D67" s="24">
        <v>71380110</v>
      </c>
      <c r="E67" s="25">
        <v>71423675</v>
      </c>
      <c r="F67" s="25">
        <v>3272832</v>
      </c>
      <c r="G67" s="25">
        <v>3987600</v>
      </c>
      <c r="H67" s="25">
        <v>3912509</v>
      </c>
      <c r="I67" s="25">
        <v>11172941</v>
      </c>
      <c r="J67" s="25">
        <v>6238220</v>
      </c>
      <c r="K67" s="25">
        <v>3682711</v>
      </c>
      <c r="L67" s="25">
        <v>4505974</v>
      </c>
      <c r="M67" s="25">
        <v>14426905</v>
      </c>
      <c r="N67" s="25">
        <v>3705470</v>
      </c>
      <c r="O67" s="25">
        <v>4551480</v>
      </c>
      <c r="P67" s="25">
        <v>4552785</v>
      </c>
      <c r="Q67" s="25">
        <v>12809735</v>
      </c>
      <c r="R67" s="25">
        <v>5168717</v>
      </c>
      <c r="S67" s="25"/>
      <c r="T67" s="25"/>
      <c r="U67" s="25">
        <v>5168717</v>
      </c>
      <c r="V67" s="25">
        <v>43578298</v>
      </c>
      <c r="W67" s="25">
        <v>71380111</v>
      </c>
      <c r="X67" s="25"/>
      <c r="Y67" s="24"/>
      <c r="Z67" s="26">
        <v>71423675</v>
      </c>
    </row>
    <row r="68" spans="1:26" ht="13.5" hidden="1">
      <c r="A68" s="36" t="s">
        <v>31</v>
      </c>
      <c r="B68" s="18">
        <v>6902912</v>
      </c>
      <c r="C68" s="18"/>
      <c r="D68" s="19">
        <v>7032990</v>
      </c>
      <c r="E68" s="20">
        <v>7076555</v>
      </c>
      <c r="F68" s="20"/>
      <c r="G68" s="20"/>
      <c r="H68" s="20"/>
      <c r="I68" s="20"/>
      <c r="J68" s="20">
        <v>1186016</v>
      </c>
      <c r="K68" s="20">
        <v>780332</v>
      </c>
      <c r="L68" s="20">
        <v>810894</v>
      </c>
      <c r="M68" s="20">
        <v>2777242</v>
      </c>
      <c r="N68" s="20">
        <v>883146</v>
      </c>
      <c r="O68" s="20">
        <v>738166</v>
      </c>
      <c r="P68" s="20">
        <v>738166</v>
      </c>
      <c r="Q68" s="20">
        <v>2359478</v>
      </c>
      <c r="R68" s="20">
        <v>737921</v>
      </c>
      <c r="S68" s="20"/>
      <c r="T68" s="20"/>
      <c r="U68" s="20">
        <v>737921</v>
      </c>
      <c r="V68" s="20">
        <v>5874641</v>
      </c>
      <c r="W68" s="20">
        <v>7032990</v>
      </c>
      <c r="X68" s="20"/>
      <c r="Y68" s="19"/>
      <c r="Z68" s="22">
        <v>7076555</v>
      </c>
    </row>
    <row r="69" spans="1:26" ht="13.5" hidden="1">
      <c r="A69" s="37" t="s">
        <v>32</v>
      </c>
      <c r="B69" s="18">
        <v>49511827</v>
      </c>
      <c r="C69" s="18"/>
      <c r="D69" s="19">
        <v>58244132</v>
      </c>
      <c r="E69" s="20">
        <v>58244132</v>
      </c>
      <c r="F69" s="20">
        <v>2476775</v>
      </c>
      <c r="G69" s="20">
        <v>3182611</v>
      </c>
      <c r="H69" s="20">
        <v>3086312</v>
      </c>
      <c r="I69" s="20">
        <v>8745698</v>
      </c>
      <c r="J69" s="20">
        <v>4989128</v>
      </c>
      <c r="K69" s="20">
        <v>2834902</v>
      </c>
      <c r="L69" s="20">
        <v>3625076</v>
      </c>
      <c r="M69" s="20">
        <v>11449106</v>
      </c>
      <c r="N69" s="20">
        <v>2740478</v>
      </c>
      <c r="O69" s="20">
        <v>3678398</v>
      </c>
      <c r="P69" s="20">
        <v>3678398</v>
      </c>
      <c r="Q69" s="20">
        <v>10097274</v>
      </c>
      <c r="R69" s="20">
        <v>4289416</v>
      </c>
      <c r="S69" s="20"/>
      <c r="T69" s="20"/>
      <c r="U69" s="20">
        <v>4289416</v>
      </c>
      <c r="V69" s="20">
        <v>34581494</v>
      </c>
      <c r="W69" s="20">
        <v>58244133</v>
      </c>
      <c r="X69" s="20"/>
      <c r="Y69" s="19"/>
      <c r="Z69" s="22">
        <v>58244132</v>
      </c>
    </row>
    <row r="70" spans="1:26" ht="13.5" hidden="1">
      <c r="A70" s="38" t="s">
        <v>106</v>
      </c>
      <c r="B70" s="18">
        <v>24787686</v>
      </c>
      <c r="C70" s="18"/>
      <c r="D70" s="19">
        <v>33532249</v>
      </c>
      <c r="E70" s="20">
        <v>33532249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33532249</v>
      </c>
      <c r="X70" s="20"/>
      <c r="Y70" s="19"/>
      <c r="Z70" s="22">
        <v>33532249</v>
      </c>
    </row>
    <row r="71" spans="1:26" ht="13.5" hidden="1">
      <c r="A71" s="38" t="s">
        <v>107</v>
      </c>
      <c r="B71" s="18">
        <v>13975994</v>
      </c>
      <c r="C71" s="18"/>
      <c r="D71" s="19">
        <v>9749534</v>
      </c>
      <c r="E71" s="20">
        <v>9749534</v>
      </c>
      <c r="F71" s="20">
        <v>1291353</v>
      </c>
      <c r="G71" s="20">
        <v>1995767</v>
      </c>
      <c r="H71" s="20">
        <v>1899074</v>
      </c>
      <c r="I71" s="20">
        <v>5186194</v>
      </c>
      <c r="J71" s="20">
        <v>3648647</v>
      </c>
      <c r="K71" s="20">
        <v>1494348</v>
      </c>
      <c r="L71" s="20">
        <v>2284522</v>
      </c>
      <c r="M71" s="20">
        <v>7427517</v>
      </c>
      <c r="N71" s="20">
        <v>1285290</v>
      </c>
      <c r="O71" s="20">
        <v>2529264</v>
      </c>
      <c r="P71" s="20">
        <v>2529264</v>
      </c>
      <c r="Q71" s="20">
        <v>6343818</v>
      </c>
      <c r="R71" s="20">
        <v>3138543</v>
      </c>
      <c r="S71" s="20"/>
      <c r="T71" s="20"/>
      <c r="U71" s="20">
        <v>3138543</v>
      </c>
      <c r="V71" s="20">
        <v>22096072</v>
      </c>
      <c r="W71" s="20">
        <v>9749534</v>
      </c>
      <c r="X71" s="20"/>
      <c r="Y71" s="19"/>
      <c r="Z71" s="22">
        <v>9749534</v>
      </c>
    </row>
    <row r="72" spans="1:26" ht="13.5" hidden="1">
      <c r="A72" s="38" t="s">
        <v>108</v>
      </c>
      <c r="B72" s="18">
        <v>6572352</v>
      </c>
      <c r="C72" s="18"/>
      <c r="D72" s="19">
        <v>8982669</v>
      </c>
      <c r="E72" s="20">
        <v>8982669</v>
      </c>
      <c r="F72" s="20">
        <v>723627</v>
      </c>
      <c r="G72" s="20">
        <v>724944</v>
      </c>
      <c r="H72" s="20">
        <v>725000</v>
      </c>
      <c r="I72" s="20">
        <v>2173571</v>
      </c>
      <c r="J72" s="20">
        <v>818668</v>
      </c>
      <c r="K72" s="20">
        <v>818703</v>
      </c>
      <c r="L72" s="20">
        <v>818703</v>
      </c>
      <c r="M72" s="20">
        <v>2456074</v>
      </c>
      <c r="N72" s="20">
        <v>885720</v>
      </c>
      <c r="O72" s="20">
        <v>710893</v>
      </c>
      <c r="P72" s="20">
        <v>710893</v>
      </c>
      <c r="Q72" s="20">
        <v>2307506</v>
      </c>
      <c r="R72" s="20">
        <v>710319</v>
      </c>
      <c r="S72" s="20"/>
      <c r="T72" s="20"/>
      <c r="U72" s="20">
        <v>710319</v>
      </c>
      <c r="V72" s="20">
        <v>7647470</v>
      </c>
      <c r="W72" s="20">
        <v>8982669</v>
      </c>
      <c r="X72" s="20"/>
      <c r="Y72" s="19"/>
      <c r="Z72" s="22">
        <v>8982669</v>
      </c>
    </row>
    <row r="73" spans="1:26" ht="13.5" hidden="1">
      <c r="A73" s="38" t="s">
        <v>109</v>
      </c>
      <c r="B73" s="18">
        <v>4175795</v>
      </c>
      <c r="C73" s="18"/>
      <c r="D73" s="19">
        <v>5727824</v>
      </c>
      <c r="E73" s="20">
        <v>5727824</v>
      </c>
      <c r="F73" s="20">
        <v>440809</v>
      </c>
      <c r="G73" s="20">
        <v>440914</v>
      </c>
      <c r="H73" s="20">
        <v>441252</v>
      </c>
      <c r="I73" s="20">
        <v>1322975</v>
      </c>
      <c r="J73" s="20">
        <v>508083</v>
      </c>
      <c r="K73" s="20">
        <v>508121</v>
      </c>
      <c r="L73" s="20">
        <v>508121</v>
      </c>
      <c r="M73" s="20">
        <v>1524325</v>
      </c>
      <c r="N73" s="20">
        <v>553522</v>
      </c>
      <c r="O73" s="20">
        <v>438241</v>
      </c>
      <c r="P73" s="20">
        <v>438241</v>
      </c>
      <c r="Q73" s="20">
        <v>1430004</v>
      </c>
      <c r="R73" s="20">
        <v>437029</v>
      </c>
      <c r="S73" s="20"/>
      <c r="T73" s="20"/>
      <c r="U73" s="20">
        <v>437029</v>
      </c>
      <c r="V73" s="20">
        <v>4714333</v>
      </c>
      <c r="W73" s="20">
        <v>5727825</v>
      </c>
      <c r="X73" s="20"/>
      <c r="Y73" s="19"/>
      <c r="Z73" s="22">
        <v>5727824</v>
      </c>
    </row>
    <row r="74" spans="1:26" ht="13.5" hidden="1">
      <c r="A74" s="38" t="s">
        <v>110</v>
      </c>
      <c r="B74" s="18"/>
      <c r="C74" s="18"/>
      <c r="D74" s="19">
        <v>251856</v>
      </c>
      <c r="E74" s="20">
        <v>251856</v>
      </c>
      <c r="F74" s="20">
        <v>20986</v>
      </c>
      <c r="G74" s="20">
        <v>20986</v>
      </c>
      <c r="H74" s="20">
        <v>20986</v>
      </c>
      <c r="I74" s="20">
        <v>62958</v>
      </c>
      <c r="J74" s="20">
        <v>13730</v>
      </c>
      <c r="K74" s="20">
        <v>13730</v>
      </c>
      <c r="L74" s="20">
        <v>13730</v>
      </c>
      <c r="M74" s="20">
        <v>41190</v>
      </c>
      <c r="N74" s="20">
        <v>15946</v>
      </c>
      <c r="O74" s="20"/>
      <c r="P74" s="20"/>
      <c r="Q74" s="20">
        <v>15946</v>
      </c>
      <c r="R74" s="20">
        <v>3525</v>
      </c>
      <c r="S74" s="20"/>
      <c r="T74" s="20"/>
      <c r="U74" s="20">
        <v>3525</v>
      </c>
      <c r="V74" s="20">
        <v>123619</v>
      </c>
      <c r="W74" s="20">
        <v>251856</v>
      </c>
      <c r="X74" s="20"/>
      <c r="Y74" s="19"/>
      <c r="Z74" s="22">
        <v>251856</v>
      </c>
    </row>
    <row r="75" spans="1:26" ht="13.5" hidden="1">
      <c r="A75" s="39" t="s">
        <v>111</v>
      </c>
      <c r="B75" s="27">
        <v>7856956</v>
      </c>
      <c r="C75" s="27"/>
      <c r="D75" s="28">
        <v>6102988</v>
      </c>
      <c r="E75" s="29">
        <v>6102988</v>
      </c>
      <c r="F75" s="29">
        <v>796057</v>
      </c>
      <c r="G75" s="29">
        <v>804989</v>
      </c>
      <c r="H75" s="29">
        <v>826197</v>
      </c>
      <c r="I75" s="29">
        <v>2427243</v>
      </c>
      <c r="J75" s="29">
        <v>63076</v>
      </c>
      <c r="K75" s="29">
        <v>67477</v>
      </c>
      <c r="L75" s="29">
        <v>70004</v>
      </c>
      <c r="M75" s="29">
        <v>200557</v>
      </c>
      <c r="N75" s="29">
        <v>81846</v>
      </c>
      <c r="O75" s="29">
        <v>134916</v>
      </c>
      <c r="P75" s="29">
        <v>136221</v>
      </c>
      <c r="Q75" s="29">
        <v>352983</v>
      </c>
      <c r="R75" s="29">
        <v>141380</v>
      </c>
      <c r="S75" s="29"/>
      <c r="T75" s="29"/>
      <c r="U75" s="29">
        <v>141380</v>
      </c>
      <c r="V75" s="29">
        <v>3122163</v>
      </c>
      <c r="W75" s="29">
        <v>6102988</v>
      </c>
      <c r="X75" s="29"/>
      <c r="Y75" s="28"/>
      <c r="Z75" s="30">
        <v>6102988</v>
      </c>
    </row>
    <row r="76" spans="1:26" ht="13.5" hidden="1">
      <c r="A76" s="41" t="s">
        <v>113</v>
      </c>
      <c r="B76" s="31">
        <v>32278208</v>
      </c>
      <c r="C76" s="31"/>
      <c r="D76" s="32">
        <v>48622050</v>
      </c>
      <c r="E76" s="33">
        <v>44018880</v>
      </c>
      <c r="F76" s="33">
        <v>1279217</v>
      </c>
      <c r="G76" s="33">
        <v>632030</v>
      </c>
      <c r="H76" s="33">
        <v>810287</v>
      </c>
      <c r="I76" s="33">
        <v>2721534</v>
      </c>
      <c r="J76" s="33">
        <v>647076</v>
      </c>
      <c r="K76" s="33">
        <v>517352</v>
      </c>
      <c r="L76" s="33">
        <v>428834</v>
      </c>
      <c r="M76" s="33">
        <v>1593262</v>
      </c>
      <c r="N76" s="33">
        <v>1141013</v>
      </c>
      <c r="O76" s="33">
        <v>923275</v>
      </c>
      <c r="P76" s="33">
        <v>955122</v>
      </c>
      <c r="Q76" s="33">
        <v>3019410</v>
      </c>
      <c r="R76" s="33">
        <v>550837</v>
      </c>
      <c r="S76" s="33">
        <v>216147</v>
      </c>
      <c r="T76" s="33"/>
      <c r="U76" s="33">
        <v>766984</v>
      </c>
      <c r="V76" s="33">
        <v>8101190</v>
      </c>
      <c r="W76" s="33">
        <v>44018880</v>
      </c>
      <c r="X76" s="33"/>
      <c r="Y76" s="32"/>
      <c r="Z76" s="34">
        <v>44018880</v>
      </c>
    </row>
    <row r="77" spans="1:26" ht="13.5" hidden="1">
      <c r="A77" s="36" t="s">
        <v>31</v>
      </c>
      <c r="B77" s="18">
        <v>6902912</v>
      </c>
      <c r="C77" s="18"/>
      <c r="D77" s="19">
        <v>4571785</v>
      </c>
      <c r="E77" s="20">
        <v>3184449</v>
      </c>
      <c r="F77" s="20">
        <v>678597</v>
      </c>
      <c r="G77" s="20">
        <v>256531</v>
      </c>
      <c r="H77" s="20">
        <v>329600</v>
      </c>
      <c r="I77" s="20">
        <v>1264728</v>
      </c>
      <c r="J77" s="20">
        <v>230819</v>
      </c>
      <c r="K77" s="20">
        <v>233717</v>
      </c>
      <c r="L77" s="20">
        <v>204142</v>
      </c>
      <c r="M77" s="20">
        <v>668678</v>
      </c>
      <c r="N77" s="20">
        <v>597080</v>
      </c>
      <c r="O77" s="20">
        <v>550964</v>
      </c>
      <c r="P77" s="20">
        <v>400313</v>
      </c>
      <c r="Q77" s="20">
        <v>1548357</v>
      </c>
      <c r="R77" s="20">
        <v>117135</v>
      </c>
      <c r="S77" s="20">
        <v>162849</v>
      </c>
      <c r="T77" s="20"/>
      <c r="U77" s="20">
        <v>279984</v>
      </c>
      <c r="V77" s="20">
        <v>3761747</v>
      </c>
      <c r="W77" s="20">
        <v>3184449</v>
      </c>
      <c r="X77" s="20"/>
      <c r="Y77" s="19"/>
      <c r="Z77" s="22">
        <v>3184449</v>
      </c>
    </row>
    <row r="78" spans="1:26" ht="13.5" hidden="1">
      <c r="A78" s="37" t="s">
        <v>32</v>
      </c>
      <c r="B78" s="18">
        <v>24850572</v>
      </c>
      <c r="C78" s="18"/>
      <c r="D78" s="19">
        <v>37948229</v>
      </c>
      <c r="E78" s="20">
        <v>34731444</v>
      </c>
      <c r="F78" s="20">
        <v>600620</v>
      </c>
      <c r="G78" s="20">
        <v>375499</v>
      </c>
      <c r="H78" s="20">
        <v>480687</v>
      </c>
      <c r="I78" s="20">
        <v>1456806</v>
      </c>
      <c r="J78" s="20">
        <v>416257</v>
      </c>
      <c r="K78" s="20">
        <v>283635</v>
      </c>
      <c r="L78" s="20">
        <v>224692</v>
      </c>
      <c r="M78" s="20">
        <v>924584</v>
      </c>
      <c r="N78" s="20">
        <v>543933</v>
      </c>
      <c r="O78" s="20">
        <v>372311</v>
      </c>
      <c r="P78" s="20">
        <v>554809</v>
      </c>
      <c r="Q78" s="20">
        <v>1471053</v>
      </c>
      <c r="R78" s="20">
        <v>433702</v>
      </c>
      <c r="S78" s="20">
        <v>53298</v>
      </c>
      <c r="T78" s="20"/>
      <c r="U78" s="20">
        <v>487000</v>
      </c>
      <c r="V78" s="20">
        <v>4339443</v>
      </c>
      <c r="W78" s="20">
        <v>34731444</v>
      </c>
      <c r="X78" s="20"/>
      <c r="Y78" s="19"/>
      <c r="Z78" s="22">
        <v>34731444</v>
      </c>
    </row>
    <row r="79" spans="1:26" ht="13.5" hidden="1">
      <c r="A79" s="38" t="s">
        <v>106</v>
      </c>
      <c r="B79" s="18"/>
      <c r="C79" s="18"/>
      <c r="D79" s="19">
        <v>21796491</v>
      </c>
      <c r="E79" s="20">
        <v>23472574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23472574</v>
      </c>
      <c r="X79" s="20"/>
      <c r="Y79" s="19"/>
      <c r="Z79" s="22">
        <v>23472574</v>
      </c>
    </row>
    <row r="80" spans="1:26" ht="13.5" hidden="1">
      <c r="A80" s="38" t="s">
        <v>107</v>
      </c>
      <c r="B80" s="18">
        <v>13975662</v>
      </c>
      <c r="C80" s="18"/>
      <c r="D80" s="19">
        <v>6336996</v>
      </c>
      <c r="E80" s="20">
        <v>4387290</v>
      </c>
      <c r="F80" s="20">
        <v>184160</v>
      </c>
      <c r="G80" s="20">
        <v>160732</v>
      </c>
      <c r="H80" s="20">
        <v>197459</v>
      </c>
      <c r="I80" s="20">
        <v>542351</v>
      </c>
      <c r="J80" s="20">
        <v>159896</v>
      </c>
      <c r="K80" s="20">
        <v>113043</v>
      </c>
      <c r="L80" s="20">
        <v>86390</v>
      </c>
      <c r="M80" s="20">
        <v>359329</v>
      </c>
      <c r="N80" s="20">
        <v>206934</v>
      </c>
      <c r="O80" s="20">
        <v>191843</v>
      </c>
      <c r="P80" s="20">
        <v>246558</v>
      </c>
      <c r="Q80" s="20">
        <v>645335</v>
      </c>
      <c r="R80" s="20">
        <v>69030</v>
      </c>
      <c r="S80" s="20">
        <v>27890</v>
      </c>
      <c r="T80" s="20"/>
      <c r="U80" s="20">
        <v>96920</v>
      </c>
      <c r="V80" s="20">
        <v>1643935</v>
      </c>
      <c r="W80" s="20">
        <v>4387290</v>
      </c>
      <c r="X80" s="20"/>
      <c r="Y80" s="19"/>
      <c r="Z80" s="22">
        <v>4387290</v>
      </c>
    </row>
    <row r="81" spans="1:26" ht="13.5" hidden="1">
      <c r="A81" s="38" t="s">
        <v>108</v>
      </c>
      <c r="B81" s="18">
        <v>6572352</v>
      </c>
      <c r="C81" s="18"/>
      <c r="D81" s="19">
        <v>5838732</v>
      </c>
      <c r="E81" s="20">
        <v>4042202</v>
      </c>
      <c r="F81" s="20">
        <v>306140</v>
      </c>
      <c r="G81" s="20">
        <v>153434</v>
      </c>
      <c r="H81" s="20">
        <v>195043</v>
      </c>
      <c r="I81" s="20">
        <v>654617</v>
      </c>
      <c r="J81" s="20">
        <v>160829</v>
      </c>
      <c r="K81" s="20">
        <v>97548</v>
      </c>
      <c r="L81" s="20">
        <v>83892</v>
      </c>
      <c r="M81" s="20">
        <v>342269</v>
      </c>
      <c r="N81" s="20">
        <v>240711</v>
      </c>
      <c r="O81" s="20">
        <v>105168</v>
      </c>
      <c r="P81" s="20">
        <v>196931</v>
      </c>
      <c r="Q81" s="20">
        <v>542810</v>
      </c>
      <c r="R81" s="20">
        <v>332610</v>
      </c>
      <c r="S81" s="20">
        <v>17086</v>
      </c>
      <c r="T81" s="20"/>
      <c r="U81" s="20">
        <v>349696</v>
      </c>
      <c r="V81" s="20">
        <v>1889392</v>
      </c>
      <c r="W81" s="20">
        <v>4042202</v>
      </c>
      <c r="X81" s="20"/>
      <c r="Y81" s="19"/>
      <c r="Z81" s="22">
        <v>4042202</v>
      </c>
    </row>
    <row r="82" spans="1:26" ht="13.5" hidden="1">
      <c r="A82" s="38" t="s">
        <v>109</v>
      </c>
      <c r="B82" s="18">
        <v>4175795</v>
      </c>
      <c r="C82" s="18"/>
      <c r="D82" s="19">
        <v>3724154</v>
      </c>
      <c r="E82" s="20">
        <v>2577521</v>
      </c>
      <c r="F82" s="20">
        <v>108366</v>
      </c>
      <c r="G82" s="20">
        <v>58465</v>
      </c>
      <c r="H82" s="20">
        <v>86390</v>
      </c>
      <c r="I82" s="20">
        <v>253221</v>
      </c>
      <c r="J82" s="20">
        <v>92509</v>
      </c>
      <c r="K82" s="20">
        <v>72469</v>
      </c>
      <c r="L82" s="20">
        <v>54242</v>
      </c>
      <c r="M82" s="20">
        <v>219220</v>
      </c>
      <c r="N82" s="20">
        <v>94302</v>
      </c>
      <c r="O82" s="20">
        <v>72066</v>
      </c>
      <c r="P82" s="20">
        <v>109786</v>
      </c>
      <c r="Q82" s="20">
        <v>276154</v>
      </c>
      <c r="R82" s="20">
        <v>32062</v>
      </c>
      <c r="S82" s="20">
        <v>8322</v>
      </c>
      <c r="T82" s="20"/>
      <c r="U82" s="20">
        <v>40384</v>
      </c>
      <c r="V82" s="20">
        <v>788979</v>
      </c>
      <c r="W82" s="20">
        <v>2577521</v>
      </c>
      <c r="X82" s="20"/>
      <c r="Y82" s="19"/>
      <c r="Z82" s="22">
        <v>2577521</v>
      </c>
    </row>
    <row r="83" spans="1:26" ht="13.5" hidden="1">
      <c r="A83" s="38" t="s">
        <v>110</v>
      </c>
      <c r="B83" s="18">
        <v>126763</v>
      </c>
      <c r="C83" s="18"/>
      <c r="D83" s="19">
        <v>251856</v>
      </c>
      <c r="E83" s="20">
        <v>251857</v>
      </c>
      <c r="F83" s="20">
        <v>1954</v>
      </c>
      <c r="G83" s="20">
        <v>2868</v>
      </c>
      <c r="H83" s="20">
        <v>1795</v>
      </c>
      <c r="I83" s="20">
        <v>6617</v>
      </c>
      <c r="J83" s="20">
        <v>3023</v>
      </c>
      <c r="K83" s="20">
        <v>575</v>
      </c>
      <c r="L83" s="20">
        <v>168</v>
      </c>
      <c r="M83" s="20">
        <v>3766</v>
      </c>
      <c r="N83" s="20">
        <v>1986</v>
      </c>
      <c r="O83" s="20">
        <v>3234</v>
      </c>
      <c r="P83" s="20">
        <v>1534</v>
      </c>
      <c r="Q83" s="20">
        <v>6754</v>
      </c>
      <c r="R83" s="20"/>
      <c r="S83" s="20"/>
      <c r="T83" s="20"/>
      <c r="U83" s="20"/>
      <c r="V83" s="20">
        <v>17137</v>
      </c>
      <c r="W83" s="20">
        <v>251857</v>
      </c>
      <c r="X83" s="20"/>
      <c r="Y83" s="19"/>
      <c r="Z83" s="22">
        <v>251857</v>
      </c>
    </row>
    <row r="84" spans="1:26" ht="13.5" hidden="1">
      <c r="A84" s="39" t="s">
        <v>111</v>
      </c>
      <c r="B84" s="27">
        <v>524724</v>
      </c>
      <c r="C84" s="27"/>
      <c r="D84" s="28">
        <v>6102036</v>
      </c>
      <c r="E84" s="29">
        <v>6102987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6102987</v>
      </c>
      <c r="X84" s="29"/>
      <c r="Y84" s="28"/>
      <c r="Z84" s="30">
        <v>6102987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317558</v>
      </c>
      <c r="C7" s="18">
        <v>0</v>
      </c>
      <c r="D7" s="58">
        <v>0</v>
      </c>
      <c r="E7" s="59">
        <v>0</v>
      </c>
      <c r="F7" s="59">
        <v>26476</v>
      </c>
      <c r="G7" s="59">
        <v>32953</v>
      </c>
      <c r="H7" s="59">
        <v>13017</v>
      </c>
      <c r="I7" s="59">
        <v>72446</v>
      </c>
      <c r="J7" s="59">
        <v>625</v>
      </c>
      <c r="K7" s="59">
        <v>47</v>
      </c>
      <c r="L7" s="59">
        <v>13</v>
      </c>
      <c r="M7" s="59">
        <v>685</v>
      </c>
      <c r="N7" s="59">
        <v>2730</v>
      </c>
      <c r="O7" s="59">
        <v>12</v>
      </c>
      <c r="P7" s="59">
        <v>13</v>
      </c>
      <c r="Q7" s="59">
        <v>2755</v>
      </c>
      <c r="R7" s="59">
        <v>1363</v>
      </c>
      <c r="S7" s="59">
        <v>1973</v>
      </c>
      <c r="T7" s="59">
        <v>11481</v>
      </c>
      <c r="U7" s="59">
        <v>14817</v>
      </c>
      <c r="V7" s="59">
        <v>90703</v>
      </c>
      <c r="W7" s="59"/>
      <c r="X7" s="59">
        <v>90703</v>
      </c>
      <c r="Y7" s="60">
        <v>0</v>
      </c>
      <c r="Z7" s="61">
        <v>0</v>
      </c>
    </row>
    <row r="8" spans="1:26" ht="13.5">
      <c r="A8" s="57" t="s">
        <v>34</v>
      </c>
      <c r="B8" s="18">
        <v>52175536</v>
      </c>
      <c r="C8" s="18">
        <v>0</v>
      </c>
      <c r="D8" s="58">
        <v>52043996</v>
      </c>
      <c r="E8" s="59">
        <v>36925090</v>
      </c>
      <c r="F8" s="59">
        <v>9191759</v>
      </c>
      <c r="G8" s="59">
        <v>72833</v>
      </c>
      <c r="H8" s="59">
        <v>121839</v>
      </c>
      <c r="I8" s="59">
        <v>9386431</v>
      </c>
      <c r="J8" s="59">
        <v>51729</v>
      </c>
      <c r="K8" s="59">
        <v>118506</v>
      </c>
      <c r="L8" s="59">
        <v>9935961</v>
      </c>
      <c r="M8" s="59">
        <v>10106196</v>
      </c>
      <c r="N8" s="59">
        <v>501208</v>
      </c>
      <c r="O8" s="59">
        <v>231392</v>
      </c>
      <c r="P8" s="59">
        <v>7638090</v>
      </c>
      <c r="Q8" s="59">
        <v>8370690</v>
      </c>
      <c r="R8" s="59">
        <v>10157576</v>
      </c>
      <c r="S8" s="59">
        <v>9052325</v>
      </c>
      <c r="T8" s="59">
        <v>1774220</v>
      </c>
      <c r="U8" s="59">
        <v>20984121</v>
      </c>
      <c r="V8" s="59">
        <v>48847438</v>
      </c>
      <c r="W8" s="59">
        <v>52044000</v>
      </c>
      <c r="X8" s="59">
        <v>-3196562</v>
      </c>
      <c r="Y8" s="60">
        <v>-6.14</v>
      </c>
      <c r="Z8" s="61">
        <v>36925090</v>
      </c>
    </row>
    <row r="9" spans="1:26" ht="13.5">
      <c r="A9" s="57" t="s">
        <v>35</v>
      </c>
      <c r="B9" s="18">
        <v>953205</v>
      </c>
      <c r="C9" s="18">
        <v>0</v>
      </c>
      <c r="D9" s="58">
        <v>574116</v>
      </c>
      <c r="E9" s="59">
        <v>574116</v>
      </c>
      <c r="F9" s="59">
        <v>39483</v>
      </c>
      <c r="G9" s="59">
        <v>65960</v>
      </c>
      <c r="H9" s="59">
        <v>64572</v>
      </c>
      <c r="I9" s="59">
        <v>170015</v>
      </c>
      <c r="J9" s="59">
        <v>61724</v>
      </c>
      <c r="K9" s="59">
        <v>62937</v>
      </c>
      <c r="L9" s="59">
        <v>66539</v>
      </c>
      <c r="M9" s="59">
        <v>191200</v>
      </c>
      <c r="N9" s="59">
        <v>65550</v>
      </c>
      <c r="O9" s="59">
        <v>94556</v>
      </c>
      <c r="P9" s="59">
        <v>67511</v>
      </c>
      <c r="Q9" s="59">
        <v>227617</v>
      </c>
      <c r="R9" s="59">
        <v>35918</v>
      </c>
      <c r="S9" s="59">
        <v>103061</v>
      </c>
      <c r="T9" s="59">
        <v>266735</v>
      </c>
      <c r="U9" s="59">
        <v>405714</v>
      </c>
      <c r="V9" s="59">
        <v>994546</v>
      </c>
      <c r="W9" s="59">
        <v>574116</v>
      </c>
      <c r="X9" s="59">
        <v>420430</v>
      </c>
      <c r="Y9" s="60">
        <v>73.23</v>
      </c>
      <c r="Z9" s="61">
        <v>574116</v>
      </c>
    </row>
    <row r="10" spans="1:26" ht="25.5">
      <c r="A10" s="62" t="s">
        <v>98</v>
      </c>
      <c r="B10" s="63">
        <f>SUM(B5:B9)</f>
        <v>53446299</v>
      </c>
      <c r="C10" s="63">
        <f>SUM(C5:C9)</f>
        <v>0</v>
      </c>
      <c r="D10" s="64">
        <f aca="true" t="shared" si="0" ref="D10:Z10">SUM(D5:D9)</f>
        <v>52618112</v>
      </c>
      <c r="E10" s="65">
        <f t="shared" si="0"/>
        <v>37499206</v>
      </c>
      <c r="F10" s="65">
        <f t="shared" si="0"/>
        <v>9257718</v>
      </c>
      <c r="G10" s="65">
        <f t="shared" si="0"/>
        <v>171746</v>
      </c>
      <c r="H10" s="65">
        <f t="shared" si="0"/>
        <v>199428</v>
      </c>
      <c r="I10" s="65">
        <f t="shared" si="0"/>
        <v>9628892</v>
      </c>
      <c r="J10" s="65">
        <f t="shared" si="0"/>
        <v>114078</v>
      </c>
      <c r="K10" s="65">
        <f t="shared" si="0"/>
        <v>181490</v>
      </c>
      <c r="L10" s="65">
        <f t="shared" si="0"/>
        <v>10002513</v>
      </c>
      <c r="M10" s="65">
        <f t="shared" si="0"/>
        <v>10298081</v>
      </c>
      <c r="N10" s="65">
        <f t="shared" si="0"/>
        <v>569488</v>
      </c>
      <c r="O10" s="65">
        <f t="shared" si="0"/>
        <v>325960</v>
      </c>
      <c r="P10" s="65">
        <f t="shared" si="0"/>
        <v>7705614</v>
      </c>
      <c r="Q10" s="65">
        <f t="shared" si="0"/>
        <v>8601062</v>
      </c>
      <c r="R10" s="65">
        <f t="shared" si="0"/>
        <v>10194857</v>
      </c>
      <c r="S10" s="65">
        <f t="shared" si="0"/>
        <v>9157359</v>
      </c>
      <c r="T10" s="65">
        <f t="shared" si="0"/>
        <v>2052436</v>
      </c>
      <c r="U10" s="65">
        <f t="shared" si="0"/>
        <v>21404652</v>
      </c>
      <c r="V10" s="65">
        <f t="shared" si="0"/>
        <v>49932687</v>
      </c>
      <c r="W10" s="65">
        <f t="shared" si="0"/>
        <v>52618116</v>
      </c>
      <c r="X10" s="65">
        <f t="shared" si="0"/>
        <v>-2685429</v>
      </c>
      <c r="Y10" s="66">
        <f>+IF(W10&lt;&gt;0,(X10/W10)*100,0)</f>
        <v>-5.103620585731348</v>
      </c>
      <c r="Z10" s="67">
        <f t="shared" si="0"/>
        <v>37499206</v>
      </c>
    </row>
    <row r="11" spans="1:26" ht="13.5">
      <c r="A11" s="57" t="s">
        <v>36</v>
      </c>
      <c r="B11" s="18">
        <v>34912895</v>
      </c>
      <c r="C11" s="18">
        <v>0</v>
      </c>
      <c r="D11" s="58">
        <v>37944953</v>
      </c>
      <c r="E11" s="59">
        <v>37599908</v>
      </c>
      <c r="F11" s="59">
        <v>2755166</v>
      </c>
      <c r="G11" s="59">
        <v>2775845</v>
      </c>
      <c r="H11" s="59">
        <v>3107708</v>
      </c>
      <c r="I11" s="59">
        <v>8638719</v>
      </c>
      <c r="J11" s="59">
        <v>2801333</v>
      </c>
      <c r="K11" s="59">
        <v>2792221</v>
      </c>
      <c r="L11" s="59">
        <v>2823006</v>
      </c>
      <c r="M11" s="59">
        <v>8416560</v>
      </c>
      <c r="N11" s="59">
        <v>2805347</v>
      </c>
      <c r="O11" s="59">
        <v>2786832</v>
      </c>
      <c r="P11" s="59">
        <v>2820901</v>
      </c>
      <c r="Q11" s="59">
        <v>8413080</v>
      </c>
      <c r="R11" s="59">
        <v>2807160</v>
      </c>
      <c r="S11" s="59">
        <v>2931223</v>
      </c>
      <c r="T11" s="59">
        <v>2759755</v>
      </c>
      <c r="U11" s="59">
        <v>8498138</v>
      </c>
      <c r="V11" s="59">
        <v>33966497</v>
      </c>
      <c r="W11" s="59">
        <v>37944948</v>
      </c>
      <c r="X11" s="59">
        <v>-3978451</v>
      </c>
      <c r="Y11" s="60">
        <v>-10.48</v>
      </c>
      <c r="Z11" s="61">
        <v>37599908</v>
      </c>
    </row>
    <row r="12" spans="1:26" ht="13.5">
      <c r="A12" s="57" t="s">
        <v>37</v>
      </c>
      <c r="B12" s="18">
        <v>4045049</v>
      </c>
      <c r="C12" s="18">
        <v>0</v>
      </c>
      <c r="D12" s="58">
        <v>3958735</v>
      </c>
      <c r="E12" s="59">
        <v>4301352</v>
      </c>
      <c r="F12" s="59">
        <v>334358</v>
      </c>
      <c r="G12" s="59">
        <v>254810</v>
      </c>
      <c r="H12" s="59">
        <v>306521</v>
      </c>
      <c r="I12" s="59">
        <v>895689</v>
      </c>
      <c r="J12" s="59">
        <v>320953</v>
      </c>
      <c r="K12" s="59">
        <v>321226</v>
      </c>
      <c r="L12" s="59">
        <v>320821</v>
      </c>
      <c r="M12" s="59">
        <v>963000</v>
      </c>
      <c r="N12" s="59">
        <v>320830</v>
      </c>
      <c r="O12" s="59">
        <v>333321</v>
      </c>
      <c r="P12" s="59">
        <v>373297</v>
      </c>
      <c r="Q12" s="59">
        <v>1027448</v>
      </c>
      <c r="R12" s="59">
        <v>335192</v>
      </c>
      <c r="S12" s="59">
        <v>335182</v>
      </c>
      <c r="T12" s="59">
        <v>404293</v>
      </c>
      <c r="U12" s="59">
        <v>1074667</v>
      </c>
      <c r="V12" s="59">
        <v>3960804</v>
      </c>
      <c r="W12" s="59">
        <v>3958740</v>
      </c>
      <c r="X12" s="59">
        <v>2064</v>
      </c>
      <c r="Y12" s="60">
        <v>0.05</v>
      </c>
      <c r="Z12" s="61">
        <v>4301352</v>
      </c>
    </row>
    <row r="13" spans="1:26" ht="13.5">
      <c r="A13" s="57" t="s">
        <v>99</v>
      </c>
      <c r="B13" s="18">
        <v>2254188</v>
      </c>
      <c r="C13" s="18">
        <v>0</v>
      </c>
      <c r="D13" s="58">
        <v>1800000</v>
      </c>
      <c r="E13" s="59">
        <v>1800000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1800000</v>
      </c>
      <c r="X13" s="59">
        <v>-1800000</v>
      </c>
      <c r="Y13" s="60">
        <v>-100</v>
      </c>
      <c r="Z13" s="61">
        <v>1800000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70</v>
      </c>
      <c r="O14" s="59">
        <v>0</v>
      </c>
      <c r="P14" s="59">
        <v>0</v>
      </c>
      <c r="Q14" s="59">
        <v>70</v>
      </c>
      <c r="R14" s="59">
        <v>0</v>
      </c>
      <c r="S14" s="59">
        <v>0</v>
      </c>
      <c r="T14" s="59">
        <v>0</v>
      </c>
      <c r="U14" s="59">
        <v>0</v>
      </c>
      <c r="V14" s="59">
        <v>70</v>
      </c>
      <c r="W14" s="59"/>
      <c r="X14" s="59">
        <v>70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19347029</v>
      </c>
      <c r="C17" s="18">
        <v>0</v>
      </c>
      <c r="D17" s="58">
        <v>10714424</v>
      </c>
      <c r="E17" s="59">
        <v>10716854</v>
      </c>
      <c r="F17" s="59">
        <v>675628</v>
      </c>
      <c r="G17" s="59">
        <v>554639</v>
      </c>
      <c r="H17" s="59">
        <v>1019387</v>
      </c>
      <c r="I17" s="59">
        <v>2249654</v>
      </c>
      <c r="J17" s="59">
        <v>520655</v>
      </c>
      <c r="K17" s="59">
        <v>233716</v>
      </c>
      <c r="L17" s="59">
        <v>2327131</v>
      </c>
      <c r="M17" s="59">
        <v>3081502</v>
      </c>
      <c r="N17" s="59">
        <v>265679</v>
      </c>
      <c r="O17" s="59">
        <v>138422</v>
      </c>
      <c r="P17" s="59">
        <v>437112</v>
      </c>
      <c r="Q17" s="59">
        <v>841213</v>
      </c>
      <c r="R17" s="59">
        <v>498928</v>
      </c>
      <c r="S17" s="59">
        <v>3410399</v>
      </c>
      <c r="T17" s="59">
        <v>2056979</v>
      </c>
      <c r="U17" s="59">
        <v>5966306</v>
      </c>
      <c r="V17" s="59">
        <v>12138675</v>
      </c>
      <c r="W17" s="59">
        <v>10714428</v>
      </c>
      <c r="X17" s="59">
        <v>1424247</v>
      </c>
      <c r="Y17" s="60">
        <v>13.29</v>
      </c>
      <c r="Z17" s="61">
        <v>10716854</v>
      </c>
    </row>
    <row r="18" spans="1:26" ht="13.5">
      <c r="A18" s="69" t="s">
        <v>42</v>
      </c>
      <c r="B18" s="70">
        <f>SUM(B11:B17)</f>
        <v>60559161</v>
      </c>
      <c r="C18" s="70">
        <f>SUM(C11:C17)</f>
        <v>0</v>
      </c>
      <c r="D18" s="71">
        <f aca="true" t="shared" si="1" ref="D18:Z18">SUM(D11:D17)</f>
        <v>54418112</v>
      </c>
      <c r="E18" s="72">
        <f t="shared" si="1"/>
        <v>54418114</v>
      </c>
      <c r="F18" s="72">
        <f t="shared" si="1"/>
        <v>3765152</v>
      </c>
      <c r="G18" s="72">
        <f t="shared" si="1"/>
        <v>3585294</v>
      </c>
      <c r="H18" s="72">
        <f t="shared" si="1"/>
        <v>4433616</v>
      </c>
      <c r="I18" s="72">
        <f t="shared" si="1"/>
        <v>11784062</v>
      </c>
      <c r="J18" s="72">
        <f t="shared" si="1"/>
        <v>3642941</v>
      </c>
      <c r="K18" s="72">
        <f t="shared" si="1"/>
        <v>3347163</v>
      </c>
      <c r="L18" s="72">
        <f t="shared" si="1"/>
        <v>5470958</v>
      </c>
      <c r="M18" s="72">
        <f t="shared" si="1"/>
        <v>12461062</v>
      </c>
      <c r="N18" s="72">
        <f t="shared" si="1"/>
        <v>3391926</v>
      </c>
      <c r="O18" s="72">
        <f t="shared" si="1"/>
        <v>3258575</v>
      </c>
      <c r="P18" s="72">
        <f t="shared" si="1"/>
        <v>3631310</v>
      </c>
      <c r="Q18" s="72">
        <f t="shared" si="1"/>
        <v>10281811</v>
      </c>
      <c r="R18" s="72">
        <f t="shared" si="1"/>
        <v>3641280</v>
      </c>
      <c r="S18" s="72">
        <f t="shared" si="1"/>
        <v>6676804</v>
      </c>
      <c r="T18" s="72">
        <f t="shared" si="1"/>
        <v>5221027</v>
      </c>
      <c r="U18" s="72">
        <f t="shared" si="1"/>
        <v>15539111</v>
      </c>
      <c r="V18" s="72">
        <f t="shared" si="1"/>
        <v>50066046</v>
      </c>
      <c r="W18" s="72">
        <f t="shared" si="1"/>
        <v>54418116</v>
      </c>
      <c r="X18" s="72">
        <f t="shared" si="1"/>
        <v>-4352070</v>
      </c>
      <c r="Y18" s="66">
        <f>+IF(W18&lt;&gt;0,(X18/W18)*100,0)</f>
        <v>-7.997465402881643</v>
      </c>
      <c r="Z18" s="73">
        <f t="shared" si="1"/>
        <v>54418114</v>
      </c>
    </row>
    <row r="19" spans="1:26" ht="13.5">
      <c r="A19" s="69" t="s">
        <v>43</v>
      </c>
      <c r="B19" s="74">
        <f>+B10-B18</f>
        <v>-7112862</v>
      </c>
      <c r="C19" s="74">
        <f>+C10-C18</f>
        <v>0</v>
      </c>
      <c r="D19" s="75">
        <f aca="true" t="shared" si="2" ref="D19:Z19">+D10-D18</f>
        <v>-1800000</v>
      </c>
      <c r="E19" s="76">
        <f t="shared" si="2"/>
        <v>-16918908</v>
      </c>
      <c r="F19" s="76">
        <f t="shared" si="2"/>
        <v>5492566</v>
      </c>
      <c r="G19" s="76">
        <f t="shared" si="2"/>
        <v>-3413548</v>
      </c>
      <c r="H19" s="76">
        <f t="shared" si="2"/>
        <v>-4234188</v>
      </c>
      <c r="I19" s="76">
        <f t="shared" si="2"/>
        <v>-2155170</v>
      </c>
      <c r="J19" s="76">
        <f t="shared" si="2"/>
        <v>-3528863</v>
      </c>
      <c r="K19" s="76">
        <f t="shared" si="2"/>
        <v>-3165673</v>
      </c>
      <c r="L19" s="76">
        <f t="shared" si="2"/>
        <v>4531555</v>
      </c>
      <c r="M19" s="76">
        <f t="shared" si="2"/>
        <v>-2162981</v>
      </c>
      <c r="N19" s="76">
        <f t="shared" si="2"/>
        <v>-2822438</v>
      </c>
      <c r="O19" s="76">
        <f t="shared" si="2"/>
        <v>-2932615</v>
      </c>
      <c r="P19" s="76">
        <f t="shared" si="2"/>
        <v>4074304</v>
      </c>
      <c r="Q19" s="76">
        <f t="shared" si="2"/>
        <v>-1680749</v>
      </c>
      <c r="R19" s="76">
        <f t="shared" si="2"/>
        <v>6553577</v>
      </c>
      <c r="S19" s="76">
        <f t="shared" si="2"/>
        <v>2480555</v>
      </c>
      <c r="T19" s="76">
        <f t="shared" si="2"/>
        <v>-3168591</v>
      </c>
      <c r="U19" s="76">
        <f t="shared" si="2"/>
        <v>5865541</v>
      </c>
      <c r="V19" s="76">
        <f t="shared" si="2"/>
        <v>-133359</v>
      </c>
      <c r="W19" s="76">
        <f>IF(E10=E18,0,W10-W18)</f>
        <v>-1800000</v>
      </c>
      <c r="X19" s="76">
        <f t="shared" si="2"/>
        <v>1666641</v>
      </c>
      <c r="Y19" s="77">
        <f>+IF(W19&lt;&gt;0,(X19/W19)*100,0)</f>
        <v>-92.59116666666667</v>
      </c>
      <c r="Z19" s="78">
        <f t="shared" si="2"/>
        <v>-16918908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15118908</v>
      </c>
      <c r="F20" s="59">
        <v>3261069</v>
      </c>
      <c r="G20" s="59">
        <v>0</v>
      </c>
      <c r="H20" s="59">
        <v>0</v>
      </c>
      <c r="I20" s="59">
        <v>3261069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3261069</v>
      </c>
      <c r="W20" s="59"/>
      <c r="X20" s="59">
        <v>3261069</v>
      </c>
      <c r="Y20" s="60">
        <v>0</v>
      </c>
      <c r="Z20" s="61">
        <v>15118908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-7112862</v>
      </c>
      <c r="C22" s="85">
        <f>SUM(C19:C21)</f>
        <v>0</v>
      </c>
      <c r="D22" s="86">
        <f aca="true" t="shared" si="3" ref="D22:Z22">SUM(D19:D21)</f>
        <v>-1800000</v>
      </c>
      <c r="E22" s="87">
        <f t="shared" si="3"/>
        <v>-1800000</v>
      </c>
      <c r="F22" s="87">
        <f t="shared" si="3"/>
        <v>8753635</v>
      </c>
      <c r="G22" s="87">
        <f t="shared" si="3"/>
        <v>-3413548</v>
      </c>
      <c r="H22" s="87">
        <f t="shared" si="3"/>
        <v>-4234188</v>
      </c>
      <c r="I22" s="87">
        <f t="shared" si="3"/>
        <v>1105899</v>
      </c>
      <c r="J22" s="87">
        <f t="shared" si="3"/>
        <v>-3528863</v>
      </c>
      <c r="K22" s="87">
        <f t="shared" si="3"/>
        <v>-3165673</v>
      </c>
      <c r="L22" s="87">
        <f t="shared" si="3"/>
        <v>4531555</v>
      </c>
      <c r="M22" s="87">
        <f t="shared" si="3"/>
        <v>-2162981</v>
      </c>
      <c r="N22" s="87">
        <f t="shared" si="3"/>
        <v>-2822438</v>
      </c>
      <c r="O22" s="87">
        <f t="shared" si="3"/>
        <v>-2932615</v>
      </c>
      <c r="P22" s="87">
        <f t="shared" si="3"/>
        <v>4074304</v>
      </c>
      <c r="Q22" s="87">
        <f t="shared" si="3"/>
        <v>-1680749</v>
      </c>
      <c r="R22" s="87">
        <f t="shared" si="3"/>
        <v>6553577</v>
      </c>
      <c r="S22" s="87">
        <f t="shared" si="3"/>
        <v>2480555</v>
      </c>
      <c r="T22" s="87">
        <f t="shared" si="3"/>
        <v>-3168591</v>
      </c>
      <c r="U22" s="87">
        <f t="shared" si="3"/>
        <v>5865541</v>
      </c>
      <c r="V22" s="87">
        <f t="shared" si="3"/>
        <v>3127710</v>
      </c>
      <c r="W22" s="87">
        <f t="shared" si="3"/>
        <v>-1800000</v>
      </c>
      <c r="X22" s="87">
        <f t="shared" si="3"/>
        <v>4927710</v>
      </c>
      <c r="Y22" s="88">
        <f>+IF(W22&lt;&gt;0,(X22/W22)*100,0)</f>
        <v>-273.76166666666666</v>
      </c>
      <c r="Z22" s="89">
        <f t="shared" si="3"/>
        <v>-1800000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-7112862</v>
      </c>
      <c r="C24" s="74">
        <f>SUM(C22:C23)</f>
        <v>0</v>
      </c>
      <c r="D24" s="75">
        <f aca="true" t="shared" si="4" ref="D24:Z24">SUM(D22:D23)</f>
        <v>-1800000</v>
      </c>
      <c r="E24" s="76">
        <f t="shared" si="4"/>
        <v>-1800000</v>
      </c>
      <c r="F24" s="76">
        <f t="shared" si="4"/>
        <v>8753635</v>
      </c>
      <c r="G24" s="76">
        <f t="shared" si="4"/>
        <v>-3413548</v>
      </c>
      <c r="H24" s="76">
        <f t="shared" si="4"/>
        <v>-4234188</v>
      </c>
      <c r="I24" s="76">
        <f t="shared" si="4"/>
        <v>1105899</v>
      </c>
      <c r="J24" s="76">
        <f t="shared" si="4"/>
        <v>-3528863</v>
      </c>
      <c r="K24" s="76">
        <f t="shared" si="4"/>
        <v>-3165673</v>
      </c>
      <c r="L24" s="76">
        <f t="shared" si="4"/>
        <v>4531555</v>
      </c>
      <c r="M24" s="76">
        <f t="shared" si="4"/>
        <v>-2162981</v>
      </c>
      <c r="N24" s="76">
        <f t="shared" si="4"/>
        <v>-2822438</v>
      </c>
      <c r="O24" s="76">
        <f t="shared" si="4"/>
        <v>-2932615</v>
      </c>
      <c r="P24" s="76">
        <f t="shared" si="4"/>
        <v>4074304</v>
      </c>
      <c r="Q24" s="76">
        <f t="shared" si="4"/>
        <v>-1680749</v>
      </c>
      <c r="R24" s="76">
        <f t="shared" si="4"/>
        <v>6553577</v>
      </c>
      <c r="S24" s="76">
        <f t="shared" si="4"/>
        <v>2480555</v>
      </c>
      <c r="T24" s="76">
        <f t="shared" si="4"/>
        <v>-3168591</v>
      </c>
      <c r="U24" s="76">
        <f t="shared" si="4"/>
        <v>5865541</v>
      </c>
      <c r="V24" s="76">
        <f t="shared" si="4"/>
        <v>3127710</v>
      </c>
      <c r="W24" s="76">
        <f t="shared" si="4"/>
        <v>-1800000</v>
      </c>
      <c r="X24" s="76">
        <f t="shared" si="4"/>
        <v>4927710</v>
      </c>
      <c r="Y24" s="77">
        <f>+IF(W24&lt;&gt;0,(X24/W24)*100,0)</f>
        <v>-273.76166666666666</v>
      </c>
      <c r="Z24" s="78">
        <f t="shared" si="4"/>
        <v>-1800000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424354</v>
      </c>
      <c r="C27" s="21">
        <v>0</v>
      </c>
      <c r="D27" s="98">
        <v>0</v>
      </c>
      <c r="E27" s="99">
        <v>60994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60994</v>
      </c>
      <c r="X27" s="99">
        <v>-60994</v>
      </c>
      <c r="Y27" s="100">
        <v>-100</v>
      </c>
      <c r="Z27" s="101">
        <v>60994</v>
      </c>
    </row>
    <row r="28" spans="1:26" ht="13.5">
      <c r="A28" s="102" t="s">
        <v>44</v>
      </c>
      <c r="B28" s="18">
        <v>424354</v>
      </c>
      <c r="C28" s="18">
        <v>0</v>
      </c>
      <c r="D28" s="58">
        <v>0</v>
      </c>
      <c r="E28" s="59">
        <v>60994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60994</v>
      </c>
      <c r="X28" s="59">
        <v>-60994</v>
      </c>
      <c r="Y28" s="60">
        <v>-100</v>
      </c>
      <c r="Z28" s="61">
        <v>60994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424354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60994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60994</v>
      </c>
      <c r="X32" s="99">
        <f t="shared" si="5"/>
        <v>-60994</v>
      </c>
      <c r="Y32" s="100">
        <f>+IF(W32&lt;&gt;0,(X32/W32)*100,0)</f>
        <v>-100</v>
      </c>
      <c r="Z32" s="101">
        <f t="shared" si="5"/>
        <v>60994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2231887</v>
      </c>
      <c r="C35" s="18">
        <v>0</v>
      </c>
      <c r="D35" s="58">
        <v>2580000</v>
      </c>
      <c r="E35" s="59">
        <v>2580000</v>
      </c>
      <c r="F35" s="59">
        <v>11187682</v>
      </c>
      <c r="G35" s="59">
        <v>7805753</v>
      </c>
      <c r="H35" s="59">
        <v>2963062</v>
      </c>
      <c r="I35" s="59">
        <v>2963062</v>
      </c>
      <c r="J35" s="59">
        <v>821420</v>
      </c>
      <c r="K35" s="59">
        <v>-703583</v>
      </c>
      <c r="L35" s="59">
        <v>3401541</v>
      </c>
      <c r="M35" s="59">
        <v>3401541</v>
      </c>
      <c r="N35" s="59">
        <v>1398074</v>
      </c>
      <c r="O35" s="59">
        <v>-924794</v>
      </c>
      <c r="P35" s="59">
        <v>4185987</v>
      </c>
      <c r="Q35" s="59">
        <v>4185987</v>
      </c>
      <c r="R35" s="59">
        <v>11919050</v>
      </c>
      <c r="S35" s="59">
        <v>11362177</v>
      </c>
      <c r="T35" s="59">
        <v>6044431</v>
      </c>
      <c r="U35" s="59">
        <v>6044431</v>
      </c>
      <c r="V35" s="59">
        <v>6044431</v>
      </c>
      <c r="W35" s="59">
        <v>2580000</v>
      </c>
      <c r="X35" s="59">
        <v>3464431</v>
      </c>
      <c r="Y35" s="60">
        <v>134.28</v>
      </c>
      <c r="Z35" s="61">
        <v>2580000</v>
      </c>
    </row>
    <row r="36" spans="1:26" ht="13.5">
      <c r="A36" s="57" t="s">
        <v>53</v>
      </c>
      <c r="B36" s="18">
        <v>16704039</v>
      </c>
      <c r="C36" s="18">
        <v>0</v>
      </c>
      <c r="D36" s="58">
        <v>17918304</v>
      </c>
      <c r="E36" s="59">
        <v>17979298</v>
      </c>
      <c r="F36" s="59">
        <v>20814512</v>
      </c>
      <c r="G36" s="59">
        <v>18791788</v>
      </c>
      <c r="H36" s="59">
        <v>18791788</v>
      </c>
      <c r="I36" s="59">
        <v>18791788</v>
      </c>
      <c r="J36" s="59">
        <v>18791789</v>
      </c>
      <c r="K36" s="59">
        <v>16772827</v>
      </c>
      <c r="L36" s="59">
        <v>16772827</v>
      </c>
      <c r="M36" s="59">
        <v>16772827</v>
      </c>
      <c r="N36" s="59">
        <v>16772827</v>
      </c>
      <c r="O36" s="59">
        <v>16772827</v>
      </c>
      <c r="P36" s="59">
        <v>16772825</v>
      </c>
      <c r="Q36" s="59">
        <v>16772825</v>
      </c>
      <c r="R36" s="59">
        <v>16772827</v>
      </c>
      <c r="S36" s="59">
        <v>16772827</v>
      </c>
      <c r="T36" s="59">
        <v>16784579</v>
      </c>
      <c r="U36" s="59">
        <v>16784579</v>
      </c>
      <c r="V36" s="59">
        <v>16784579</v>
      </c>
      <c r="W36" s="59">
        <v>17979298</v>
      </c>
      <c r="X36" s="59">
        <v>-1194719</v>
      </c>
      <c r="Y36" s="60">
        <v>-6.64</v>
      </c>
      <c r="Z36" s="61">
        <v>17979298</v>
      </c>
    </row>
    <row r="37" spans="1:26" ht="13.5">
      <c r="A37" s="57" t="s">
        <v>54</v>
      </c>
      <c r="B37" s="18">
        <v>11995035</v>
      </c>
      <c r="C37" s="18">
        <v>0</v>
      </c>
      <c r="D37" s="58">
        <v>9000000</v>
      </c>
      <c r="E37" s="59">
        <v>10400000</v>
      </c>
      <c r="F37" s="59">
        <v>8368846</v>
      </c>
      <c r="G37" s="59">
        <v>11817030</v>
      </c>
      <c r="H37" s="59">
        <v>11271797</v>
      </c>
      <c r="I37" s="59">
        <v>11271797</v>
      </c>
      <c r="J37" s="59">
        <v>12659019</v>
      </c>
      <c r="K37" s="59">
        <v>16875617</v>
      </c>
      <c r="L37" s="59">
        <v>16399938</v>
      </c>
      <c r="M37" s="59">
        <v>16399938</v>
      </c>
      <c r="N37" s="59">
        <v>17388818</v>
      </c>
      <c r="O37" s="59">
        <v>18199608</v>
      </c>
      <c r="P37" s="59">
        <v>19574438</v>
      </c>
      <c r="Q37" s="59">
        <v>19574438</v>
      </c>
      <c r="R37" s="59">
        <v>20674319</v>
      </c>
      <c r="S37" s="59">
        <v>17636950</v>
      </c>
      <c r="T37" s="59">
        <v>15620106</v>
      </c>
      <c r="U37" s="59">
        <v>15620106</v>
      </c>
      <c r="V37" s="59">
        <v>15620106</v>
      </c>
      <c r="W37" s="59">
        <v>10400000</v>
      </c>
      <c r="X37" s="59">
        <v>5220106</v>
      </c>
      <c r="Y37" s="60">
        <v>50.19</v>
      </c>
      <c r="Z37" s="61">
        <v>10400000</v>
      </c>
    </row>
    <row r="38" spans="1:26" ht="13.5">
      <c r="A38" s="57" t="s">
        <v>55</v>
      </c>
      <c r="B38" s="18">
        <v>1792912</v>
      </c>
      <c r="C38" s="18">
        <v>0</v>
      </c>
      <c r="D38" s="58">
        <v>1400000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5147979</v>
      </c>
      <c r="C39" s="18">
        <v>0</v>
      </c>
      <c r="D39" s="58">
        <v>10098304</v>
      </c>
      <c r="E39" s="59">
        <v>10159298</v>
      </c>
      <c r="F39" s="59">
        <v>23633348</v>
      </c>
      <c r="G39" s="59">
        <v>14780511</v>
      </c>
      <c r="H39" s="59">
        <v>10483053</v>
      </c>
      <c r="I39" s="59">
        <v>10483053</v>
      </c>
      <c r="J39" s="59">
        <v>6954190</v>
      </c>
      <c r="K39" s="59">
        <v>-806373</v>
      </c>
      <c r="L39" s="59">
        <v>3774430</v>
      </c>
      <c r="M39" s="59">
        <v>3774430</v>
      </c>
      <c r="N39" s="59">
        <v>782083</v>
      </c>
      <c r="O39" s="59">
        <v>-2351575</v>
      </c>
      <c r="P39" s="59">
        <v>1384374</v>
      </c>
      <c r="Q39" s="59">
        <v>1384374</v>
      </c>
      <c r="R39" s="59">
        <v>8017558</v>
      </c>
      <c r="S39" s="59">
        <v>10498054</v>
      </c>
      <c r="T39" s="59">
        <v>7208904</v>
      </c>
      <c r="U39" s="59">
        <v>7208904</v>
      </c>
      <c r="V39" s="59">
        <v>7208904</v>
      </c>
      <c r="W39" s="59">
        <v>10159298</v>
      </c>
      <c r="X39" s="59">
        <v>-2950394</v>
      </c>
      <c r="Y39" s="60">
        <v>-29.04</v>
      </c>
      <c r="Z39" s="61">
        <v>10159298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-1107236</v>
      </c>
      <c r="C42" s="18">
        <v>0</v>
      </c>
      <c r="D42" s="58">
        <v>-1799976</v>
      </c>
      <c r="E42" s="59">
        <v>-1800000</v>
      </c>
      <c r="F42" s="59">
        <v>7660348</v>
      </c>
      <c r="G42" s="59">
        <v>-3009689</v>
      </c>
      <c r="H42" s="59">
        <v>-5144067</v>
      </c>
      <c r="I42" s="59">
        <v>-493408</v>
      </c>
      <c r="J42" s="59">
        <v>-2205648</v>
      </c>
      <c r="K42" s="59">
        <v>-1884358</v>
      </c>
      <c r="L42" s="59">
        <v>3996136</v>
      </c>
      <c r="M42" s="59">
        <v>-93870</v>
      </c>
      <c r="N42" s="59">
        <v>-2110088</v>
      </c>
      <c r="O42" s="59">
        <v>-2492559</v>
      </c>
      <c r="P42" s="59">
        <v>5039605</v>
      </c>
      <c r="Q42" s="59">
        <v>436958</v>
      </c>
      <c r="R42" s="59">
        <v>7691602</v>
      </c>
      <c r="S42" s="59">
        <v>-741480</v>
      </c>
      <c r="T42" s="59">
        <v>-5577107</v>
      </c>
      <c r="U42" s="59">
        <v>1373015</v>
      </c>
      <c r="V42" s="59">
        <v>1222695</v>
      </c>
      <c r="W42" s="59">
        <v>-1800000</v>
      </c>
      <c r="X42" s="59">
        <v>3022695</v>
      </c>
      <c r="Y42" s="60">
        <v>-167.93</v>
      </c>
      <c r="Z42" s="61">
        <v>-1800000</v>
      </c>
    </row>
    <row r="43" spans="1:26" ht="13.5">
      <c r="A43" s="57" t="s">
        <v>59</v>
      </c>
      <c r="B43" s="18">
        <v>-80431</v>
      </c>
      <c r="C43" s="18">
        <v>0</v>
      </c>
      <c r="D43" s="58">
        <v>0</v>
      </c>
      <c r="E43" s="59">
        <v>0</v>
      </c>
      <c r="F43" s="59">
        <v>-7500000</v>
      </c>
      <c r="G43" s="59">
        <v>5000000</v>
      </c>
      <c r="H43" s="59">
        <v>2900000</v>
      </c>
      <c r="I43" s="59">
        <v>400000</v>
      </c>
      <c r="J43" s="59">
        <v>100000</v>
      </c>
      <c r="K43" s="59">
        <v>0</v>
      </c>
      <c r="L43" s="59">
        <v>0</v>
      </c>
      <c r="M43" s="59">
        <v>100000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500000</v>
      </c>
      <c r="W43" s="59"/>
      <c r="X43" s="59">
        <v>500000</v>
      </c>
      <c r="Y43" s="60">
        <v>0</v>
      </c>
      <c r="Z43" s="61">
        <v>0</v>
      </c>
    </row>
    <row r="44" spans="1:26" ht="13.5">
      <c r="A44" s="57" t="s">
        <v>60</v>
      </c>
      <c r="B44" s="18">
        <v>47672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593207</v>
      </c>
      <c r="C45" s="21">
        <v>0</v>
      </c>
      <c r="D45" s="98">
        <v>-1799976</v>
      </c>
      <c r="E45" s="99">
        <v>-1800000</v>
      </c>
      <c r="F45" s="99">
        <v>323461</v>
      </c>
      <c r="G45" s="99">
        <v>2313772</v>
      </c>
      <c r="H45" s="99">
        <v>69705</v>
      </c>
      <c r="I45" s="99">
        <v>69705</v>
      </c>
      <c r="J45" s="99">
        <v>-2035943</v>
      </c>
      <c r="K45" s="99">
        <v>-3920301</v>
      </c>
      <c r="L45" s="99">
        <v>75835</v>
      </c>
      <c r="M45" s="99">
        <v>75835</v>
      </c>
      <c r="N45" s="99">
        <v>-2034253</v>
      </c>
      <c r="O45" s="99">
        <v>-4526812</v>
      </c>
      <c r="P45" s="99">
        <v>512793</v>
      </c>
      <c r="Q45" s="99">
        <v>-2034253</v>
      </c>
      <c r="R45" s="99">
        <v>8204395</v>
      </c>
      <c r="S45" s="99">
        <v>7462915</v>
      </c>
      <c r="T45" s="99">
        <v>1885808</v>
      </c>
      <c r="U45" s="99">
        <v>1885808</v>
      </c>
      <c r="V45" s="99">
        <v>1885808</v>
      </c>
      <c r="W45" s="99">
        <v>-1800000</v>
      </c>
      <c r="X45" s="99">
        <v>3685808</v>
      </c>
      <c r="Y45" s="100">
        <v>-204.77</v>
      </c>
      <c r="Z45" s="101">
        <v>-1800000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236946</v>
      </c>
      <c r="C49" s="51">
        <v>0</v>
      </c>
      <c r="D49" s="128">
        <v>173425</v>
      </c>
      <c r="E49" s="53">
        <v>40946</v>
      </c>
      <c r="F49" s="53">
        <v>0</v>
      </c>
      <c r="G49" s="53">
        <v>0</v>
      </c>
      <c r="H49" s="53">
        <v>0</v>
      </c>
      <c r="I49" s="53">
        <v>105589</v>
      </c>
      <c r="J49" s="53">
        <v>0</v>
      </c>
      <c r="K49" s="53">
        <v>0</v>
      </c>
      <c r="L49" s="53">
        <v>0</v>
      </c>
      <c r="M49" s="53">
        <v>133414</v>
      </c>
      <c r="N49" s="53">
        <v>0</v>
      </c>
      <c r="O49" s="53">
        <v>0</v>
      </c>
      <c r="P49" s="53">
        <v>0</v>
      </c>
      <c r="Q49" s="53">
        <v>106976</v>
      </c>
      <c r="R49" s="53">
        <v>0</v>
      </c>
      <c r="S49" s="53">
        <v>0</v>
      </c>
      <c r="T49" s="53">
        <v>0</v>
      </c>
      <c r="U49" s="53">
        <v>3080293</v>
      </c>
      <c r="V49" s="53">
        <v>0</v>
      </c>
      <c r="W49" s="53">
        <v>3877589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201519</v>
      </c>
      <c r="C51" s="51">
        <v>0</v>
      </c>
      <c r="D51" s="128">
        <v>62765</v>
      </c>
      <c r="E51" s="53">
        <v>79615</v>
      </c>
      <c r="F51" s="53">
        <v>0</v>
      </c>
      <c r="G51" s="53">
        <v>0</v>
      </c>
      <c r="H51" s="53">
        <v>0</v>
      </c>
      <c r="I51" s="53">
        <v>175585</v>
      </c>
      <c r="J51" s="53">
        <v>0</v>
      </c>
      <c r="K51" s="53">
        <v>0</v>
      </c>
      <c r="L51" s="53">
        <v>0</v>
      </c>
      <c r="M51" s="53">
        <v>360395</v>
      </c>
      <c r="N51" s="53">
        <v>0</v>
      </c>
      <c r="O51" s="53">
        <v>0</v>
      </c>
      <c r="P51" s="53">
        <v>0</v>
      </c>
      <c r="Q51" s="53">
        <v>1086546</v>
      </c>
      <c r="R51" s="53">
        <v>0</v>
      </c>
      <c r="S51" s="53">
        <v>0</v>
      </c>
      <c r="T51" s="53">
        <v>0</v>
      </c>
      <c r="U51" s="53">
        <v>0</v>
      </c>
      <c r="V51" s="53">
        <v>1339428</v>
      </c>
      <c r="W51" s="53">
        <v>3305853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>
        <v>19276</v>
      </c>
      <c r="H67" s="25">
        <v>20306</v>
      </c>
      <c r="I67" s="25">
        <v>39582</v>
      </c>
      <c r="J67" s="25">
        <v>21446</v>
      </c>
      <c r="K67" s="25">
        <v>22395</v>
      </c>
      <c r="L67" s="25">
        <v>25449</v>
      </c>
      <c r="M67" s="25">
        <v>69290</v>
      </c>
      <c r="N67" s="25">
        <v>24706</v>
      </c>
      <c r="O67" s="25">
        <v>51106</v>
      </c>
      <c r="P67" s="25">
        <v>24376</v>
      </c>
      <c r="Q67" s="25">
        <v>100188</v>
      </c>
      <c r="R67" s="25"/>
      <c r="S67" s="25">
        <v>55858</v>
      </c>
      <c r="T67" s="25">
        <v>59672</v>
      </c>
      <c r="U67" s="25">
        <v>115530</v>
      </c>
      <c r="V67" s="25">
        <v>324590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>
        <v>19276</v>
      </c>
      <c r="H75" s="29">
        <v>20306</v>
      </c>
      <c r="I75" s="29">
        <v>39582</v>
      </c>
      <c r="J75" s="29">
        <v>21446</v>
      </c>
      <c r="K75" s="29">
        <v>22395</v>
      </c>
      <c r="L75" s="29">
        <v>25449</v>
      </c>
      <c r="M75" s="29">
        <v>69290</v>
      </c>
      <c r="N75" s="29">
        <v>24706</v>
      </c>
      <c r="O75" s="29">
        <v>51106</v>
      </c>
      <c r="P75" s="29">
        <v>24376</v>
      </c>
      <c r="Q75" s="29">
        <v>100188</v>
      </c>
      <c r="R75" s="29"/>
      <c r="S75" s="29">
        <v>55858</v>
      </c>
      <c r="T75" s="29">
        <v>59672</v>
      </c>
      <c r="U75" s="29">
        <v>115530</v>
      </c>
      <c r="V75" s="29">
        <v>324590</v>
      </c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35060357</v>
      </c>
      <c r="C5" s="18">
        <v>0</v>
      </c>
      <c r="D5" s="58">
        <v>30313000</v>
      </c>
      <c r="E5" s="59">
        <v>30312540</v>
      </c>
      <c r="F5" s="59">
        <v>2776176</v>
      </c>
      <c r="G5" s="59">
        <v>2713298</v>
      </c>
      <c r="H5" s="59">
        <v>2710267</v>
      </c>
      <c r="I5" s="59">
        <v>8199741</v>
      </c>
      <c r="J5" s="59">
        <v>66299821</v>
      </c>
      <c r="K5" s="59">
        <v>2648882</v>
      </c>
      <c r="L5" s="59">
        <v>2528000</v>
      </c>
      <c r="M5" s="59">
        <v>71476703</v>
      </c>
      <c r="N5" s="59">
        <v>2524523</v>
      </c>
      <c r="O5" s="59">
        <v>2528307</v>
      </c>
      <c r="P5" s="59">
        <v>3030855</v>
      </c>
      <c r="Q5" s="59">
        <v>8083685</v>
      </c>
      <c r="R5" s="59">
        <v>2945466</v>
      </c>
      <c r="S5" s="59">
        <v>2506485</v>
      </c>
      <c r="T5" s="59">
        <v>2502982</v>
      </c>
      <c r="U5" s="59">
        <v>7954933</v>
      </c>
      <c r="V5" s="59">
        <v>95715062</v>
      </c>
      <c r="W5" s="59">
        <v>30312654</v>
      </c>
      <c r="X5" s="59">
        <v>65402408</v>
      </c>
      <c r="Y5" s="60">
        <v>215.76</v>
      </c>
      <c r="Z5" s="61">
        <v>30312540</v>
      </c>
    </row>
    <row r="6" spans="1:26" ht="13.5">
      <c r="A6" s="57" t="s">
        <v>32</v>
      </c>
      <c r="B6" s="18">
        <v>88250813</v>
      </c>
      <c r="C6" s="18">
        <v>0</v>
      </c>
      <c r="D6" s="58">
        <v>99137379</v>
      </c>
      <c r="E6" s="59">
        <v>96137000</v>
      </c>
      <c r="F6" s="59">
        <v>8881108</v>
      </c>
      <c r="G6" s="59">
        <v>8266943</v>
      </c>
      <c r="H6" s="59">
        <v>8015020</v>
      </c>
      <c r="I6" s="59">
        <v>25163071</v>
      </c>
      <c r="J6" s="59">
        <v>10183071</v>
      </c>
      <c r="K6" s="59">
        <v>9518158</v>
      </c>
      <c r="L6" s="59">
        <v>8925699</v>
      </c>
      <c r="M6" s="59">
        <v>28626928</v>
      </c>
      <c r="N6" s="59">
        <v>8854902</v>
      </c>
      <c r="O6" s="59">
        <v>8123246</v>
      </c>
      <c r="P6" s="59">
        <v>8237941</v>
      </c>
      <c r="Q6" s="59">
        <v>25216089</v>
      </c>
      <c r="R6" s="59">
        <v>8083137</v>
      </c>
      <c r="S6" s="59">
        <v>8172319</v>
      </c>
      <c r="T6" s="59">
        <v>9764327</v>
      </c>
      <c r="U6" s="59">
        <v>26019783</v>
      </c>
      <c r="V6" s="59">
        <v>105025871</v>
      </c>
      <c r="W6" s="59">
        <v>99137379</v>
      </c>
      <c r="X6" s="59">
        <v>5888492</v>
      </c>
      <c r="Y6" s="60">
        <v>5.94</v>
      </c>
      <c r="Z6" s="61">
        <v>96137000</v>
      </c>
    </row>
    <row r="7" spans="1:26" ht="13.5">
      <c r="A7" s="57" t="s">
        <v>33</v>
      </c>
      <c r="B7" s="18">
        <v>495152</v>
      </c>
      <c r="C7" s="18">
        <v>0</v>
      </c>
      <c r="D7" s="58">
        <v>530000</v>
      </c>
      <c r="E7" s="59">
        <v>530000</v>
      </c>
      <c r="F7" s="59">
        <v>9</v>
      </c>
      <c r="G7" s="59">
        <v>0</v>
      </c>
      <c r="H7" s="59">
        <v>0</v>
      </c>
      <c r="I7" s="59">
        <v>9</v>
      </c>
      <c r="J7" s="59">
        <v>0</v>
      </c>
      <c r="K7" s="59">
        <v>152</v>
      </c>
      <c r="L7" s="59">
        <v>32741</v>
      </c>
      <c r="M7" s="59">
        <v>32893</v>
      </c>
      <c r="N7" s="59">
        <v>1685</v>
      </c>
      <c r="O7" s="59">
        <v>1193</v>
      </c>
      <c r="P7" s="59">
        <v>9711</v>
      </c>
      <c r="Q7" s="59">
        <v>12589</v>
      </c>
      <c r="R7" s="59">
        <v>9681</v>
      </c>
      <c r="S7" s="59">
        <v>2671</v>
      </c>
      <c r="T7" s="59">
        <v>54</v>
      </c>
      <c r="U7" s="59">
        <v>12406</v>
      </c>
      <c r="V7" s="59">
        <v>57897</v>
      </c>
      <c r="W7" s="59">
        <v>530000</v>
      </c>
      <c r="X7" s="59">
        <v>-472103</v>
      </c>
      <c r="Y7" s="60">
        <v>-89.08</v>
      </c>
      <c r="Z7" s="61">
        <v>530000</v>
      </c>
    </row>
    <row r="8" spans="1:26" ht="13.5">
      <c r="A8" s="57" t="s">
        <v>34</v>
      </c>
      <c r="B8" s="18">
        <v>93097869</v>
      </c>
      <c r="C8" s="18">
        <v>0</v>
      </c>
      <c r="D8" s="58">
        <v>92333998</v>
      </c>
      <c r="E8" s="59">
        <v>104910000</v>
      </c>
      <c r="F8" s="59">
        <v>34734000</v>
      </c>
      <c r="G8" s="59">
        <v>2112000</v>
      </c>
      <c r="H8" s="59">
        <v>0</v>
      </c>
      <c r="I8" s="59">
        <v>36846000</v>
      </c>
      <c r="J8" s="59">
        <v>1500000</v>
      </c>
      <c r="K8" s="59">
        <v>0</v>
      </c>
      <c r="L8" s="59">
        <v>20907000</v>
      </c>
      <c r="M8" s="59">
        <v>22407000</v>
      </c>
      <c r="N8" s="59">
        <v>13092091</v>
      </c>
      <c r="O8" s="59">
        <v>1500000</v>
      </c>
      <c r="P8" s="59">
        <v>0</v>
      </c>
      <c r="Q8" s="59">
        <v>14592091</v>
      </c>
      <c r="R8" s="59">
        <v>1579</v>
      </c>
      <c r="S8" s="59">
        <v>0</v>
      </c>
      <c r="T8" s="59">
        <v>5000000</v>
      </c>
      <c r="U8" s="59">
        <v>5001579</v>
      </c>
      <c r="V8" s="59">
        <v>78846670</v>
      </c>
      <c r="W8" s="59">
        <v>92334000</v>
      </c>
      <c r="X8" s="59">
        <v>-13487330</v>
      </c>
      <c r="Y8" s="60">
        <v>-14.61</v>
      </c>
      <c r="Z8" s="61">
        <v>104910000</v>
      </c>
    </row>
    <row r="9" spans="1:26" ht="13.5">
      <c r="A9" s="57" t="s">
        <v>35</v>
      </c>
      <c r="B9" s="18">
        <v>8936657</v>
      </c>
      <c r="C9" s="18">
        <v>0</v>
      </c>
      <c r="D9" s="58">
        <v>5788840</v>
      </c>
      <c r="E9" s="59">
        <v>5359464</v>
      </c>
      <c r="F9" s="59">
        <v>2514740</v>
      </c>
      <c r="G9" s="59">
        <v>2008634</v>
      </c>
      <c r="H9" s="59">
        <v>821034</v>
      </c>
      <c r="I9" s="59">
        <v>5344408</v>
      </c>
      <c r="J9" s="59">
        <v>23947386</v>
      </c>
      <c r="K9" s="59">
        <v>2078850</v>
      </c>
      <c r="L9" s="59">
        <v>1886329</v>
      </c>
      <c r="M9" s="59">
        <v>27912565</v>
      </c>
      <c r="N9" s="59">
        <v>191882</v>
      </c>
      <c r="O9" s="59">
        <v>1392199</v>
      </c>
      <c r="P9" s="59">
        <v>-1032764</v>
      </c>
      <c r="Q9" s="59">
        <v>551317</v>
      </c>
      <c r="R9" s="59">
        <v>-279847</v>
      </c>
      <c r="S9" s="59">
        <v>-375941</v>
      </c>
      <c r="T9" s="59">
        <v>4038149</v>
      </c>
      <c r="U9" s="59">
        <v>3382361</v>
      </c>
      <c r="V9" s="59">
        <v>37190651</v>
      </c>
      <c r="W9" s="59">
        <v>4915475</v>
      </c>
      <c r="X9" s="59">
        <v>32275176</v>
      </c>
      <c r="Y9" s="60">
        <v>656.6</v>
      </c>
      <c r="Z9" s="61">
        <v>5359464</v>
      </c>
    </row>
    <row r="10" spans="1:26" ht="25.5">
      <c r="A10" s="62" t="s">
        <v>98</v>
      </c>
      <c r="B10" s="63">
        <f>SUM(B5:B9)</f>
        <v>225840848</v>
      </c>
      <c r="C10" s="63">
        <f>SUM(C5:C9)</f>
        <v>0</v>
      </c>
      <c r="D10" s="64">
        <f aca="true" t="shared" si="0" ref="D10:Z10">SUM(D5:D9)</f>
        <v>228103217</v>
      </c>
      <c r="E10" s="65">
        <f t="shared" si="0"/>
        <v>237249004</v>
      </c>
      <c r="F10" s="65">
        <f t="shared" si="0"/>
        <v>48906033</v>
      </c>
      <c r="G10" s="65">
        <f t="shared" si="0"/>
        <v>15100875</v>
      </c>
      <c r="H10" s="65">
        <f t="shared" si="0"/>
        <v>11546321</v>
      </c>
      <c r="I10" s="65">
        <f t="shared" si="0"/>
        <v>75553229</v>
      </c>
      <c r="J10" s="65">
        <f t="shared" si="0"/>
        <v>101930278</v>
      </c>
      <c r="K10" s="65">
        <f t="shared" si="0"/>
        <v>14246042</v>
      </c>
      <c r="L10" s="65">
        <f t="shared" si="0"/>
        <v>34279769</v>
      </c>
      <c r="M10" s="65">
        <f t="shared" si="0"/>
        <v>150456089</v>
      </c>
      <c r="N10" s="65">
        <f t="shared" si="0"/>
        <v>24665083</v>
      </c>
      <c r="O10" s="65">
        <f t="shared" si="0"/>
        <v>13544945</v>
      </c>
      <c r="P10" s="65">
        <f t="shared" si="0"/>
        <v>10245743</v>
      </c>
      <c r="Q10" s="65">
        <f t="shared" si="0"/>
        <v>48455771</v>
      </c>
      <c r="R10" s="65">
        <f t="shared" si="0"/>
        <v>10760016</v>
      </c>
      <c r="S10" s="65">
        <f t="shared" si="0"/>
        <v>10305534</v>
      </c>
      <c r="T10" s="65">
        <f t="shared" si="0"/>
        <v>21305512</v>
      </c>
      <c r="U10" s="65">
        <f t="shared" si="0"/>
        <v>42371062</v>
      </c>
      <c r="V10" s="65">
        <f t="shared" si="0"/>
        <v>316836151</v>
      </c>
      <c r="W10" s="65">
        <f t="shared" si="0"/>
        <v>227229508</v>
      </c>
      <c r="X10" s="65">
        <f t="shared" si="0"/>
        <v>89606643</v>
      </c>
      <c r="Y10" s="66">
        <f>+IF(W10&lt;&gt;0,(X10/W10)*100,0)</f>
        <v>39.43442195896495</v>
      </c>
      <c r="Z10" s="67">
        <f t="shared" si="0"/>
        <v>237249004</v>
      </c>
    </row>
    <row r="11" spans="1:26" ht="13.5">
      <c r="A11" s="57" t="s">
        <v>36</v>
      </c>
      <c r="B11" s="18">
        <v>86134253</v>
      </c>
      <c r="C11" s="18">
        <v>0</v>
      </c>
      <c r="D11" s="58">
        <v>70623000</v>
      </c>
      <c r="E11" s="59">
        <v>83134000</v>
      </c>
      <c r="F11" s="59">
        <v>7895019</v>
      </c>
      <c r="G11" s="59">
        <v>7332020</v>
      </c>
      <c r="H11" s="59">
        <v>6277905</v>
      </c>
      <c r="I11" s="59">
        <v>21504944</v>
      </c>
      <c r="J11" s="59">
        <v>5599835</v>
      </c>
      <c r="K11" s="59">
        <v>7102844</v>
      </c>
      <c r="L11" s="59">
        <v>8982310</v>
      </c>
      <c r="M11" s="59">
        <v>21684989</v>
      </c>
      <c r="N11" s="59">
        <v>7216355</v>
      </c>
      <c r="O11" s="59">
        <v>6703752</v>
      </c>
      <c r="P11" s="59">
        <v>6991213</v>
      </c>
      <c r="Q11" s="59">
        <v>20911320</v>
      </c>
      <c r="R11" s="59">
        <v>7096903</v>
      </c>
      <c r="S11" s="59">
        <v>7060997</v>
      </c>
      <c r="T11" s="59">
        <v>6777847</v>
      </c>
      <c r="U11" s="59">
        <v>20935747</v>
      </c>
      <c r="V11" s="59">
        <v>85037000</v>
      </c>
      <c r="W11" s="59">
        <v>70622752</v>
      </c>
      <c r="X11" s="59">
        <v>14414248</v>
      </c>
      <c r="Y11" s="60">
        <v>20.41</v>
      </c>
      <c r="Z11" s="61">
        <v>83134000</v>
      </c>
    </row>
    <row r="12" spans="1:26" ht="13.5">
      <c r="A12" s="57" t="s">
        <v>37</v>
      </c>
      <c r="B12" s="18">
        <v>6252891</v>
      </c>
      <c r="C12" s="18">
        <v>0</v>
      </c>
      <c r="D12" s="58">
        <v>5092000</v>
      </c>
      <c r="E12" s="59">
        <v>6628000</v>
      </c>
      <c r="F12" s="59">
        <v>532774</v>
      </c>
      <c r="G12" s="59">
        <v>438568</v>
      </c>
      <c r="H12" s="59">
        <v>362969</v>
      </c>
      <c r="I12" s="59">
        <v>1334311</v>
      </c>
      <c r="J12" s="59">
        <v>348144</v>
      </c>
      <c r="K12" s="59">
        <v>334355</v>
      </c>
      <c r="L12" s="59">
        <v>355636</v>
      </c>
      <c r="M12" s="59">
        <v>1038135</v>
      </c>
      <c r="N12" s="59">
        <v>360319</v>
      </c>
      <c r="O12" s="59">
        <v>358135</v>
      </c>
      <c r="P12" s="59">
        <v>360883</v>
      </c>
      <c r="Q12" s="59">
        <v>1079337</v>
      </c>
      <c r="R12" s="59">
        <v>0</v>
      </c>
      <c r="S12" s="59">
        <v>366366</v>
      </c>
      <c r="T12" s="59">
        <v>356201</v>
      </c>
      <c r="U12" s="59">
        <v>722567</v>
      </c>
      <c r="V12" s="59">
        <v>4174350</v>
      </c>
      <c r="W12" s="59">
        <v>5092002</v>
      </c>
      <c r="X12" s="59">
        <v>-917652</v>
      </c>
      <c r="Y12" s="60">
        <v>-18.02</v>
      </c>
      <c r="Z12" s="61">
        <v>6628000</v>
      </c>
    </row>
    <row r="13" spans="1:26" ht="13.5">
      <c r="A13" s="57" t="s">
        <v>99</v>
      </c>
      <c r="B13" s="18">
        <v>27384104</v>
      </c>
      <c r="C13" s="18">
        <v>0</v>
      </c>
      <c r="D13" s="58">
        <v>32286500</v>
      </c>
      <c r="E13" s="59">
        <v>32287409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32287409</v>
      </c>
      <c r="X13" s="59">
        <v>-32287409</v>
      </c>
      <c r="Y13" s="60">
        <v>-100</v>
      </c>
      <c r="Z13" s="61">
        <v>32287409</v>
      </c>
    </row>
    <row r="14" spans="1:26" ht="13.5">
      <c r="A14" s="57" t="s">
        <v>38</v>
      </c>
      <c r="B14" s="18">
        <v>8924766</v>
      </c>
      <c r="C14" s="18">
        <v>0</v>
      </c>
      <c r="D14" s="58">
        <v>1636000</v>
      </c>
      <c r="E14" s="59">
        <v>5013000</v>
      </c>
      <c r="F14" s="59">
        <v>0</v>
      </c>
      <c r="G14" s="59">
        <v>0</v>
      </c>
      <c r="H14" s="59">
        <v>0</v>
      </c>
      <c r="I14" s="59">
        <v>0</v>
      </c>
      <c r="J14" s="59">
        <v>481</v>
      </c>
      <c r="K14" s="59">
        <v>190135</v>
      </c>
      <c r="L14" s="59">
        <v>580110</v>
      </c>
      <c r="M14" s="59">
        <v>770726</v>
      </c>
      <c r="N14" s="59">
        <v>506967</v>
      </c>
      <c r="O14" s="59">
        <v>0</v>
      </c>
      <c r="P14" s="59">
        <v>55806</v>
      </c>
      <c r="Q14" s="59">
        <v>562773</v>
      </c>
      <c r="R14" s="59">
        <v>302903</v>
      </c>
      <c r="S14" s="59">
        <v>325572</v>
      </c>
      <c r="T14" s="59">
        <v>347839</v>
      </c>
      <c r="U14" s="59">
        <v>976314</v>
      </c>
      <c r="V14" s="59">
        <v>2309813</v>
      </c>
      <c r="W14" s="59">
        <v>1636150</v>
      </c>
      <c r="X14" s="59">
        <v>673663</v>
      </c>
      <c r="Y14" s="60">
        <v>41.17</v>
      </c>
      <c r="Z14" s="61">
        <v>5013000</v>
      </c>
    </row>
    <row r="15" spans="1:26" ht="13.5">
      <c r="A15" s="57" t="s">
        <v>39</v>
      </c>
      <c r="B15" s="18">
        <v>45653775</v>
      </c>
      <c r="C15" s="18">
        <v>0</v>
      </c>
      <c r="D15" s="58">
        <v>53507000</v>
      </c>
      <c r="E15" s="59">
        <v>53506631</v>
      </c>
      <c r="F15" s="59">
        <v>6175653</v>
      </c>
      <c r="G15" s="59">
        <v>208488</v>
      </c>
      <c r="H15" s="59">
        <v>103853</v>
      </c>
      <c r="I15" s="59">
        <v>6487994</v>
      </c>
      <c r="J15" s="59">
        <v>359962</v>
      </c>
      <c r="K15" s="59">
        <v>0</v>
      </c>
      <c r="L15" s="59">
        <v>2923149</v>
      </c>
      <c r="M15" s="59">
        <v>3283111</v>
      </c>
      <c r="N15" s="59">
        <v>13500000</v>
      </c>
      <c r="O15" s="59">
        <v>2339464</v>
      </c>
      <c r="P15" s="59">
        <v>366577</v>
      </c>
      <c r="Q15" s="59">
        <v>16206041</v>
      </c>
      <c r="R15" s="59">
        <v>3197331</v>
      </c>
      <c r="S15" s="59">
        <v>17721</v>
      </c>
      <c r="T15" s="59">
        <v>632490</v>
      </c>
      <c r="U15" s="59">
        <v>3847542</v>
      </c>
      <c r="V15" s="59">
        <v>29824688</v>
      </c>
      <c r="W15" s="59">
        <v>53506630</v>
      </c>
      <c r="X15" s="59">
        <v>-23681942</v>
      </c>
      <c r="Y15" s="60">
        <v>-44.26</v>
      </c>
      <c r="Z15" s="61">
        <v>53506631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121020009</v>
      </c>
      <c r="C17" s="18">
        <v>0</v>
      </c>
      <c r="D17" s="58">
        <v>64958000</v>
      </c>
      <c r="E17" s="59">
        <v>80636000</v>
      </c>
      <c r="F17" s="59">
        <v>169312</v>
      </c>
      <c r="G17" s="59">
        <v>46015</v>
      </c>
      <c r="H17" s="59">
        <v>1360711</v>
      </c>
      <c r="I17" s="59">
        <v>1576038</v>
      </c>
      <c r="J17" s="59">
        <v>328075</v>
      </c>
      <c r="K17" s="59">
        <v>812326</v>
      </c>
      <c r="L17" s="59">
        <v>1119801</v>
      </c>
      <c r="M17" s="59">
        <v>2260202</v>
      </c>
      <c r="N17" s="59">
        <v>1227391</v>
      </c>
      <c r="O17" s="59">
        <v>1304826</v>
      </c>
      <c r="P17" s="59">
        <v>921311</v>
      </c>
      <c r="Q17" s="59">
        <v>3453528</v>
      </c>
      <c r="R17" s="59">
        <v>864511</v>
      </c>
      <c r="S17" s="59">
        <v>528648</v>
      </c>
      <c r="T17" s="59">
        <v>1177243</v>
      </c>
      <c r="U17" s="59">
        <v>2570402</v>
      </c>
      <c r="V17" s="59">
        <v>9860170</v>
      </c>
      <c r="W17" s="59">
        <v>64958456</v>
      </c>
      <c r="X17" s="59">
        <v>-55098286</v>
      </c>
      <c r="Y17" s="60">
        <v>-84.82</v>
      </c>
      <c r="Z17" s="61">
        <v>80636000</v>
      </c>
    </row>
    <row r="18" spans="1:26" ht="13.5">
      <c r="A18" s="69" t="s">
        <v>42</v>
      </c>
      <c r="B18" s="70">
        <f>SUM(B11:B17)</f>
        <v>295369798</v>
      </c>
      <c r="C18" s="70">
        <f>SUM(C11:C17)</f>
        <v>0</v>
      </c>
      <c r="D18" s="71">
        <f aca="true" t="shared" si="1" ref="D18:Z18">SUM(D11:D17)</f>
        <v>228102500</v>
      </c>
      <c r="E18" s="72">
        <f t="shared" si="1"/>
        <v>261205040</v>
      </c>
      <c r="F18" s="72">
        <f t="shared" si="1"/>
        <v>14772758</v>
      </c>
      <c r="G18" s="72">
        <f t="shared" si="1"/>
        <v>8025091</v>
      </c>
      <c r="H18" s="72">
        <f t="shared" si="1"/>
        <v>8105438</v>
      </c>
      <c r="I18" s="72">
        <f t="shared" si="1"/>
        <v>30903287</v>
      </c>
      <c r="J18" s="72">
        <f t="shared" si="1"/>
        <v>6636497</v>
      </c>
      <c r="K18" s="72">
        <f t="shared" si="1"/>
        <v>8439660</v>
      </c>
      <c r="L18" s="72">
        <f t="shared" si="1"/>
        <v>13961006</v>
      </c>
      <c r="M18" s="72">
        <f t="shared" si="1"/>
        <v>29037163</v>
      </c>
      <c r="N18" s="72">
        <f t="shared" si="1"/>
        <v>22811032</v>
      </c>
      <c r="O18" s="72">
        <f t="shared" si="1"/>
        <v>10706177</v>
      </c>
      <c r="P18" s="72">
        <f t="shared" si="1"/>
        <v>8695790</v>
      </c>
      <c r="Q18" s="72">
        <f t="shared" si="1"/>
        <v>42212999</v>
      </c>
      <c r="R18" s="72">
        <f t="shared" si="1"/>
        <v>11461648</v>
      </c>
      <c r="S18" s="72">
        <f t="shared" si="1"/>
        <v>8299304</v>
      </c>
      <c r="T18" s="72">
        <f t="shared" si="1"/>
        <v>9291620</v>
      </c>
      <c r="U18" s="72">
        <f t="shared" si="1"/>
        <v>29052572</v>
      </c>
      <c r="V18" s="72">
        <f t="shared" si="1"/>
        <v>131206021</v>
      </c>
      <c r="W18" s="72">
        <f t="shared" si="1"/>
        <v>228103399</v>
      </c>
      <c r="X18" s="72">
        <f t="shared" si="1"/>
        <v>-96897378</v>
      </c>
      <c r="Y18" s="66">
        <f>+IF(W18&lt;&gt;0,(X18/W18)*100,0)</f>
        <v>-42.47958532174262</v>
      </c>
      <c r="Z18" s="73">
        <f t="shared" si="1"/>
        <v>261205040</v>
      </c>
    </row>
    <row r="19" spans="1:26" ht="13.5">
      <c r="A19" s="69" t="s">
        <v>43</v>
      </c>
      <c r="B19" s="74">
        <f>+B10-B18</f>
        <v>-69528950</v>
      </c>
      <c r="C19" s="74">
        <f>+C10-C18</f>
        <v>0</v>
      </c>
      <c r="D19" s="75">
        <f aca="true" t="shared" si="2" ref="D19:Z19">+D10-D18</f>
        <v>717</v>
      </c>
      <c r="E19" s="76">
        <f t="shared" si="2"/>
        <v>-23956036</v>
      </c>
      <c r="F19" s="76">
        <f t="shared" si="2"/>
        <v>34133275</v>
      </c>
      <c r="G19" s="76">
        <f t="shared" si="2"/>
        <v>7075784</v>
      </c>
      <c r="H19" s="76">
        <f t="shared" si="2"/>
        <v>3440883</v>
      </c>
      <c r="I19" s="76">
        <f t="shared" si="2"/>
        <v>44649942</v>
      </c>
      <c r="J19" s="76">
        <f t="shared" si="2"/>
        <v>95293781</v>
      </c>
      <c r="K19" s="76">
        <f t="shared" si="2"/>
        <v>5806382</v>
      </c>
      <c r="L19" s="76">
        <f t="shared" si="2"/>
        <v>20318763</v>
      </c>
      <c r="M19" s="76">
        <f t="shared" si="2"/>
        <v>121418926</v>
      </c>
      <c r="N19" s="76">
        <f t="shared" si="2"/>
        <v>1854051</v>
      </c>
      <c r="O19" s="76">
        <f t="shared" si="2"/>
        <v>2838768</v>
      </c>
      <c r="P19" s="76">
        <f t="shared" si="2"/>
        <v>1549953</v>
      </c>
      <c r="Q19" s="76">
        <f t="shared" si="2"/>
        <v>6242772</v>
      </c>
      <c r="R19" s="76">
        <f t="shared" si="2"/>
        <v>-701632</v>
      </c>
      <c r="S19" s="76">
        <f t="shared" si="2"/>
        <v>2006230</v>
      </c>
      <c r="T19" s="76">
        <f t="shared" si="2"/>
        <v>12013892</v>
      </c>
      <c r="U19" s="76">
        <f t="shared" si="2"/>
        <v>13318490</v>
      </c>
      <c r="V19" s="76">
        <f t="shared" si="2"/>
        <v>185630130</v>
      </c>
      <c r="W19" s="76">
        <f>IF(E10=E18,0,W10-W18)</f>
        <v>-873891</v>
      </c>
      <c r="X19" s="76">
        <f t="shared" si="2"/>
        <v>186504021</v>
      </c>
      <c r="Y19" s="77">
        <f>+IF(W19&lt;&gt;0,(X19/W19)*100,0)</f>
        <v>-21341.794457203472</v>
      </c>
      <c r="Z19" s="78">
        <f t="shared" si="2"/>
        <v>-23956036</v>
      </c>
    </row>
    <row r="20" spans="1:26" ht="13.5">
      <c r="A20" s="57" t="s">
        <v>44</v>
      </c>
      <c r="B20" s="18">
        <v>63509301</v>
      </c>
      <c r="C20" s="18">
        <v>0</v>
      </c>
      <c r="D20" s="58">
        <v>22499123</v>
      </c>
      <c r="E20" s="59">
        <v>10754000</v>
      </c>
      <c r="F20" s="59">
        <v>10754000</v>
      </c>
      <c r="G20" s="59">
        <v>776629</v>
      </c>
      <c r="H20" s="59">
        <v>0</v>
      </c>
      <c r="I20" s="59">
        <v>11530629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11530629</v>
      </c>
      <c r="W20" s="59">
        <v>22500000</v>
      </c>
      <c r="X20" s="59">
        <v>-10969371</v>
      </c>
      <c r="Y20" s="60">
        <v>-48.75</v>
      </c>
      <c r="Z20" s="61">
        <v>10754000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11970290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11970290</v>
      </c>
    </row>
    <row r="22" spans="1:26" ht="25.5">
      <c r="A22" s="84" t="s">
        <v>101</v>
      </c>
      <c r="B22" s="85">
        <f>SUM(B19:B21)</f>
        <v>-6019649</v>
      </c>
      <c r="C22" s="85">
        <f>SUM(C19:C21)</f>
        <v>0</v>
      </c>
      <c r="D22" s="86">
        <f aca="true" t="shared" si="3" ref="D22:Z22">SUM(D19:D21)</f>
        <v>22499840</v>
      </c>
      <c r="E22" s="87">
        <f t="shared" si="3"/>
        <v>-1231746</v>
      </c>
      <c r="F22" s="87">
        <f t="shared" si="3"/>
        <v>44887275</v>
      </c>
      <c r="G22" s="87">
        <f t="shared" si="3"/>
        <v>7852413</v>
      </c>
      <c r="H22" s="87">
        <f t="shared" si="3"/>
        <v>3440883</v>
      </c>
      <c r="I22" s="87">
        <f t="shared" si="3"/>
        <v>56180571</v>
      </c>
      <c r="J22" s="87">
        <f t="shared" si="3"/>
        <v>95293781</v>
      </c>
      <c r="K22" s="87">
        <f t="shared" si="3"/>
        <v>5806382</v>
      </c>
      <c r="L22" s="87">
        <f t="shared" si="3"/>
        <v>20318763</v>
      </c>
      <c r="M22" s="87">
        <f t="shared" si="3"/>
        <v>121418926</v>
      </c>
      <c r="N22" s="87">
        <f t="shared" si="3"/>
        <v>1854051</v>
      </c>
      <c r="O22" s="87">
        <f t="shared" si="3"/>
        <v>2838768</v>
      </c>
      <c r="P22" s="87">
        <f t="shared" si="3"/>
        <v>1549953</v>
      </c>
      <c r="Q22" s="87">
        <f t="shared" si="3"/>
        <v>6242772</v>
      </c>
      <c r="R22" s="87">
        <f t="shared" si="3"/>
        <v>-701632</v>
      </c>
      <c r="S22" s="87">
        <f t="shared" si="3"/>
        <v>2006230</v>
      </c>
      <c r="T22" s="87">
        <f t="shared" si="3"/>
        <v>12013892</v>
      </c>
      <c r="U22" s="87">
        <f t="shared" si="3"/>
        <v>13318490</v>
      </c>
      <c r="V22" s="87">
        <f t="shared" si="3"/>
        <v>197160759</v>
      </c>
      <c r="W22" s="87">
        <f t="shared" si="3"/>
        <v>21626109</v>
      </c>
      <c r="X22" s="87">
        <f t="shared" si="3"/>
        <v>175534650</v>
      </c>
      <c r="Y22" s="88">
        <f>+IF(W22&lt;&gt;0,(X22/W22)*100,0)</f>
        <v>811.6792993136213</v>
      </c>
      <c r="Z22" s="89">
        <f t="shared" si="3"/>
        <v>-1231746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-6019649</v>
      </c>
      <c r="C24" s="74">
        <f>SUM(C22:C23)</f>
        <v>0</v>
      </c>
      <c r="D24" s="75">
        <f aca="true" t="shared" si="4" ref="D24:Z24">SUM(D22:D23)</f>
        <v>22499840</v>
      </c>
      <c r="E24" s="76">
        <f t="shared" si="4"/>
        <v>-1231746</v>
      </c>
      <c r="F24" s="76">
        <f t="shared" si="4"/>
        <v>44887275</v>
      </c>
      <c r="G24" s="76">
        <f t="shared" si="4"/>
        <v>7852413</v>
      </c>
      <c r="H24" s="76">
        <f t="shared" si="4"/>
        <v>3440883</v>
      </c>
      <c r="I24" s="76">
        <f t="shared" si="4"/>
        <v>56180571</v>
      </c>
      <c r="J24" s="76">
        <f t="shared" si="4"/>
        <v>95293781</v>
      </c>
      <c r="K24" s="76">
        <f t="shared" si="4"/>
        <v>5806382</v>
      </c>
      <c r="L24" s="76">
        <f t="shared" si="4"/>
        <v>20318763</v>
      </c>
      <c r="M24" s="76">
        <f t="shared" si="4"/>
        <v>121418926</v>
      </c>
      <c r="N24" s="76">
        <f t="shared" si="4"/>
        <v>1854051</v>
      </c>
      <c r="O24" s="76">
        <f t="shared" si="4"/>
        <v>2838768</v>
      </c>
      <c r="P24" s="76">
        <f t="shared" si="4"/>
        <v>1549953</v>
      </c>
      <c r="Q24" s="76">
        <f t="shared" si="4"/>
        <v>6242772</v>
      </c>
      <c r="R24" s="76">
        <f t="shared" si="4"/>
        <v>-701632</v>
      </c>
      <c r="S24" s="76">
        <f t="shared" si="4"/>
        <v>2006230</v>
      </c>
      <c r="T24" s="76">
        <f t="shared" si="4"/>
        <v>12013892</v>
      </c>
      <c r="U24" s="76">
        <f t="shared" si="4"/>
        <v>13318490</v>
      </c>
      <c r="V24" s="76">
        <f t="shared" si="4"/>
        <v>197160759</v>
      </c>
      <c r="W24" s="76">
        <f t="shared" si="4"/>
        <v>21626109</v>
      </c>
      <c r="X24" s="76">
        <f t="shared" si="4"/>
        <v>175534650</v>
      </c>
      <c r="Y24" s="77">
        <f>+IF(W24&lt;&gt;0,(X24/W24)*100,0)</f>
        <v>811.6792993136213</v>
      </c>
      <c r="Z24" s="78">
        <f t="shared" si="4"/>
        <v>-1231746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63999933</v>
      </c>
      <c r="C27" s="21">
        <v>0</v>
      </c>
      <c r="D27" s="98">
        <v>22500000</v>
      </c>
      <c r="E27" s="99">
        <v>22724289</v>
      </c>
      <c r="F27" s="99">
        <v>5078572</v>
      </c>
      <c r="G27" s="99">
        <v>2340553</v>
      </c>
      <c r="H27" s="99">
        <v>921367</v>
      </c>
      <c r="I27" s="99">
        <v>8340492</v>
      </c>
      <c r="J27" s="99">
        <v>419640</v>
      </c>
      <c r="K27" s="99">
        <v>2302611</v>
      </c>
      <c r="L27" s="99">
        <v>776330</v>
      </c>
      <c r="M27" s="99">
        <v>3498581</v>
      </c>
      <c r="N27" s="99">
        <v>200000</v>
      </c>
      <c r="O27" s="99">
        <v>7042</v>
      </c>
      <c r="P27" s="99">
        <v>0</v>
      </c>
      <c r="Q27" s="99">
        <v>207042</v>
      </c>
      <c r="R27" s="99">
        <v>538522</v>
      </c>
      <c r="S27" s="99">
        <v>0</v>
      </c>
      <c r="T27" s="99">
        <v>2133</v>
      </c>
      <c r="U27" s="99">
        <v>540655</v>
      </c>
      <c r="V27" s="99">
        <v>12586770</v>
      </c>
      <c r="W27" s="99">
        <v>22724289</v>
      </c>
      <c r="X27" s="99">
        <v>-10137519</v>
      </c>
      <c r="Y27" s="100">
        <v>-44.61</v>
      </c>
      <c r="Z27" s="101">
        <v>22724289</v>
      </c>
    </row>
    <row r="28" spans="1:26" ht="13.5">
      <c r="A28" s="102" t="s">
        <v>44</v>
      </c>
      <c r="B28" s="18">
        <v>63999933</v>
      </c>
      <c r="C28" s="18">
        <v>0</v>
      </c>
      <c r="D28" s="58">
        <v>22500000</v>
      </c>
      <c r="E28" s="59">
        <v>10753999</v>
      </c>
      <c r="F28" s="59">
        <v>490266</v>
      </c>
      <c r="G28" s="59">
        <v>1845628</v>
      </c>
      <c r="H28" s="59">
        <v>525034</v>
      </c>
      <c r="I28" s="59">
        <v>2860928</v>
      </c>
      <c r="J28" s="59">
        <v>219640</v>
      </c>
      <c r="K28" s="59">
        <v>2152611</v>
      </c>
      <c r="L28" s="59">
        <v>235329</v>
      </c>
      <c r="M28" s="59">
        <v>2607580</v>
      </c>
      <c r="N28" s="59">
        <v>0</v>
      </c>
      <c r="O28" s="59">
        <v>7042</v>
      </c>
      <c r="P28" s="59">
        <v>0</v>
      </c>
      <c r="Q28" s="59">
        <v>7042</v>
      </c>
      <c r="R28" s="59">
        <v>538522</v>
      </c>
      <c r="S28" s="59">
        <v>0</v>
      </c>
      <c r="T28" s="59">
        <v>2133</v>
      </c>
      <c r="U28" s="59">
        <v>540655</v>
      </c>
      <c r="V28" s="59">
        <v>6016205</v>
      </c>
      <c r="W28" s="59">
        <v>10753999</v>
      </c>
      <c r="X28" s="59">
        <v>-4737794</v>
      </c>
      <c r="Y28" s="60">
        <v>-44.06</v>
      </c>
      <c r="Z28" s="61">
        <v>10753999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11970290</v>
      </c>
      <c r="F31" s="59">
        <v>4588306</v>
      </c>
      <c r="G31" s="59">
        <v>494925</v>
      </c>
      <c r="H31" s="59">
        <v>396333</v>
      </c>
      <c r="I31" s="59">
        <v>5479564</v>
      </c>
      <c r="J31" s="59">
        <v>200000</v>
      </c>
      <c r="K31" s="59">
        <v>150000</v>
      </c>
      <c r="L31" s="59">
        <v>541001</v>
      </c>
      <c r="M31" s="59">
        <v>891001</v>
      </c>
      <c r="N31" s="59">
        <v>200000</v>
      </c>
      <c r="O31" s="59">
        <v>0</v>
      </c>
      <c r="P31" s="59">
        <v>0</v>
      </c>
      <c r="Q31" s="59">
        <v>200000</v>
      </c>
      <c r="R31" s="59">
        <v>0</v>
      </c>
      <c r="S31" s="59">
        <v>0</v>
      </c>
      <c r="T31" s="59">
        <v>0</v>
      </c>
      <c r="U31" s="59">
        <v>0</v>
      </c>
      <c r="V31" s="59">
        <v>6570565</v>
      </c>
      <c r="W31" s="59">
        <v>11970290</v>
      </c>
      <c r="X31" s="59">
        <v>-5399725</v>
      </c>
      <c r="Y31" s="60">
        <v>-45.11</v>
      </c>
      <c r="Z31" s="61">
        <v>11970290</v>
      </c>
    </row>
    <row r="32" spans="1:26" ht="13.5">
      <c r="A32" s="69" t="s">
        <v>50</v>
      </c>
      <c r="B32" s="21">
        <f>SUM(B28:B31)</f>
        <v>63999933</v>
      </c>
      <c r="C32" s="21">
        <f>SUM(C28:C31)</f>
        <v>0</v>
      </c>
      <c r="D32" s="98">
        <f aca="true" t="shared" si="5" ref="D32:Z32">SUM(D28:D31)</f>
        <v>22500000</v>
      </c>
      <c r="E32" s="99">
        <f t="shared" si="5"/>
        <v>22724289</v>
      </c>
      <c r="F32" s="99">
        <f t="shared" si="5"/>
        <v>5078572</v>
      </c>
      <c r="G32" s="99">
        <f t="shared" si="5"/>
        <v>2340553</v>
      </c>
      <c r="H32" s="99">
        <f t="shared" si="5"/>
        <v>921367</v>
      </c>
      <c r="I32" s="99">
        <f t="shared" si="5"/>
        <v>8340492</v>
      </c>
      <c r="J32" s="99">
        <f t="shared" si="5"/>
        <v>419640</v>
      </c>
      <c r="K32" s="99">
        <f t="shared" si="5"/>
        <v>2302611</v>
      </c>
      <c r="L32" s="99">
        <f t="shared" si="5"/>
        <v>776330</v>
      </c>
      <c r="M32" s="99">
        <f t="shared" si="5"/>
        <v>3498581</v>
      </c>
      <c r="N32" s="99">
        <f t="shared" si="5"/>
        <v>200000</v>
      </c>
      <c r="O32" s="99">
        <f t="shared" si="5"/>
        <v>7042</v>
      </c>
      <c r="P32" s="99">
        <f t="shared" si="5"/>
        <v>0</v>
      </c>
      <c r="Q32" s="99">
        <f t="shared" si="5"/>
        <v>207042</v>
      </c>
      <c r="R32" s="99">
        <f t="shared" si="5"/>
        <v>538522</v>
      </c>
      <c r="S32" s="99">
        <f t="shared" si="5"/>
        <v>0</v>
      </c>
      <c r="T32" s="99">
        <f t="shared" si="5"/>
        <v>2133</v>
      </c>
      <c r="U32" s="99">
        <f t="shared" si="5"/>
        <v>540655</v>
      </c>
      <c r="V32" s="99">
        <f t="shared" si="5"/>
        <v>12586770</v>
      </c>
      <c r="W32" s="99">
        <f t="shared" si="5"/>
        <v>22724289</v>
      </c>
      <c r="X32" s="99">
        <f t="shared" si="5"/>
        <v>-10137519</v>
      </c>
      <c r="Y32" s="100">
        <f>+IF(W32&lt;&gt;0,(X32/W32)*100,0)</f>
        <v>-44.6109403026867</v>
      </c>
      <c r="Z32" s="101">
        <f t="shared" si="5"/>
        <v>22724289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41566903</v>
      </c>
      <c r="C35" s="18">
        <v>0</v>
      </c>
      <c r="D35" s="58">
        <v>30834000</v>
      </c>
      <c r="E35" s="59">
        <v>30834000</v>
      </c>
      <c r="F35" s="59">
        <v>152392199</v>
      </c>
      <c r="G35" s="59">
        <v>61562336</v>
      </c>
      <c r="H35" s="59">
        <v>104511689</v>
      </c>
      <c r="I35" s="59">
        <v>104511689</v>
      </c>
      <c r="J35" s="59">
        <v>104511689</v>
      </c>
      <c r="K35" s="59">
        <v>111664233</v>
      </c>
      <c r="L35" s="59">
        <v>117409392</v>
      </c>
      <c r="M35" s="59">
        <v>117409392</v>
      </c>
      <c r="N35" s="59">
        <v>121903851</v>
      </c>
      <c r="O35" s="59">
        <v>135908770</v>
      </c>
      <c r="P35" s="59">
        <v>126296085</v>
      </c>
      <c r="Q35" s="59">
        <v>126296085</v>
      </c>
      <c r="R35" s="59">
        <v>137704211</v>
      </c>
      <c r="S35" s="59">
        <v>147444577</v>
      </c>
      <c r="T35" s="59">
        <v>193669454</v>
      </c>
      <c r="U35" s="59">
        <v>193669454</v>
      </c>
      <c r="V35" s="59">
        <v>193669454</v>
      </c>
      <c r="W35" s="59">
        <v>30834000</v>
      </c>
      <c r="X35" s="59">
        <v>162835454</v>
      </c>
      <c r="Y35" s="60">
        <v>528.1</v>
      </c>
      <c r="Z35" s="61">
        <v>30834000</v>
      </c>
    </row>
    <row r="36" spans="1:26" ht="13.5">
      <c r="A36" s="57" t="s">
        <v>53</v>
      </c>
      <c r="B36" s="18">
        <v>702355280</v>
      </c>
      <c r="C36" s="18">
        <v>0</v>
      </c>
      <c r="D36" s="58">
        <v>692275000</v>
      </c>
      <c r="E36" s="59">
        <v>692275000</v>
      </c>
      <c r="F36" s="59">
        <v>728655495</v>
      </c>
      <c r="G36" s="59">
        <v>720387664</v>
      </c>
      <c r="H36" s="59">
        <v>721664815</v>
      </c>
      <c r="I36" s="59">
        <v>721664815</v>
      </c>
      <c r="J36" s="59">
        <v>721664815</v>
      </c>
      <c r="K36" s="59">
        <v>704975167</v>
      </c>
      <c r="L36" s="59">
        <v>706198773</v>
      </c>
      <c r="M36" s="59">
        <v>706198773</v>
      </c>
      <c r="N36" s="59">
        <v>706198773</v>
      </c>
      <c r="O36" s="59">
        <v>706198773</v>
      </c>
      <c r="P36" s="59">
        <v>706198773</v>
      </c>
      <c r="Q36" s="59">
        <v>706198773</v>
      </c>
      <c r="R36" s="59">
        <v>707568763</v>
      </c>
      <c r="S36" s="59">
        <v>708677494</v>
      </c>
      <c r="T36" s="59">
        <v>708724796</v>
      </c>
      <c r="U36" s="59">
        <v>708724796</v>
      </c>
      <c r="V36" s="59">
        <v>708724796</v>
      </c>
      <c r="W36" s="59">
        <v>692275000</v>
      </c>
      <c r="X36" s="59">
        <v>16449796</v>
      </c>
      <c r="Y36" s="60">
        <v>2.38</v>
      </c>
      <c r="Z36" s="61">
        <v>692275000</v>
      </c>
    </row>
    <row r="37" spans="1:26" ht="13.5">
      <c r="A37" s="57" t="s">
        <v>54</v>
      </c>
      <c r="B37" s="18">
        <v>151831270</v>
      </c>
      <c r="C37" s="18">
        <v>0</v>
      </c>
      <c r="D37" s="58">
        <v>23566000</v>
      </c>
      <c r="E37" s="59">
        <v>23566000</v>
      </c>
      <c r="F37" s="59">
        <v>217562682</v>
      </c>
      <c r="G37" s="59">
        <v>191470265</v>
      </c>
      <c r="H37" s="59">
        <v>210912262</v>
      </c>
      <c r="I37" s="59">
        <v>210912262</v>
      </c>
      <c r="J37" s="59">
        <v>210912262</v>
      </c>
      <c r="K37" s="59">
        <v>238715918</v>
      </c>
      <c r="L37" s="59">
        <v>241950203</v>
      </c>
      <c r="M37" s="59">
        <v>241950203</v>
      </c>
      <c r="N37" s="59">
        <v>248141973</v>
      </c>
      <c r="O37" s="59">
        <v>254034426</v>
      </c>
      <c r="P37" s="59">
        <v>242626516</v>
      </c>
      <c r="Q37" s="59">
        <v>242626516</v>
      </c>
      <c r="R37" s="59">
        <v>252066580</v>
      </c>
      <c r="S37" s="59">
        <v>256574875</v>
      </c>
      <c r="T37" s="59">
        <v>271829635</v>
      </c>
      <c r="U37" s="59">
        <v>271829635</v>
      </c>
      <c r="V37" s="59">
        <v>271829635</v>
      </c>
      <c r="W37" s="59">
        <v>23566000</v>
      </c>
      <c r="X37" s="59">
        <v>248263635</v>
      </c>
      <c r="Y37" s="60">
        <v>1053.48</v>
      </c>
      <c r="Z37" s="61">
        <v>23566000</v>
      </c>
    </row>
    <row r="38" spans="1:26" ht="13.5">
      <c r="A38" s="57" t="s">
        <v>55</v>
      </c>
      <c r="B38" s="18">
        <v>37706873</v>
      </c>
      <c r="C38" s="18">
        <v>0</v>
      </c>
      <c r="D38" s="58">
        <v>3154000</v>
      </c>
      <c r="E38" s="59">
        <v>3154000</v>
      </c>
      <c r="F38" s="59">
        <v>2577529</v>
      </c>
      <c r="G38" s="59">
        <v>3705924</v>
      </c>
      <c r="H38" s="59">
        <v>3705924</v>
      </c>
      <c r="I38" s="59">
        <v>3705924</v>
      </c>
      <c r="J38" s="59">
        <v>3705924</v>
      </c>
      <c r="K38" s="59">
        <v>3705924</v>
      </c>
      <c r="L38" s="59">
        <v>3335048</v>
      </c>
      <c r="M38" s="59">
        <v>3335048</v>
      </c>
      <c r="N38" s="59">
        <v>3473500</v>
      </c>
      <c r="O38" s="59">
        <v>3473500</v>
      </c>
      <c r="P38" s="59">
        <v>3473500</v>
      </c>
      <c r="Q38" s="59">
        <v>3473500</v>
      </c>
      <c r="R38" s="59">
        <v>2909223</v>
      </c>
      <c r="S38" s="59">
        <v>3096158</v>
      </c>
      <c r="T38" s="59">
        <v>2904964</v>
      </c>
      <c r="U38" s="59">
        <v>2904964</v>
      </c>
      <c r="V38" s="59">
        <v>2904964</v>
      </c>
      <c r="W38" s="59">
        <v>3154000</v>
      </c>
      <c r="X38" s="59">
        <v>-249036</v>
      </c>
      <c r="Y38" s="60">
        <v>-7.9</v>
      </c>
      <c r="Z38" s="61">
        <v>3154000</v>
      </c>
    </row>
    <row r="39" spans="1:26" ht="13.5">
      <c r="A39" s="57" t="s">
        <v>56</v>
      </c>
      <c r="B39" s="18">
        <v>554384040</v>
      </c>
      <c r="C39" s="18">
        <v>0</v>
      </c>
      <c r="D39" s="58">
        <v>696389000</v>
      </c>
      <c r="E39" s="59">
        <v>696389000</v>
      </c>
      <c r="F39" s="59">
        <v>660907483</v>
      </c>
      <c r="G39" s="59">
        <v>586773811</v>
      </c>
      <c r="H39" s="59">
        <v>611558318</v>
      </c>
      <c r="I39" s="59">
        <v>611558318</v>
      </c>
      <c r="J39" s="59">
        <v>611558318</v>
      </c>
      <c r="K39" s="59">
        <v>574217557</v>
      </c>
      <c r="L39" s="59">
        <v>578322914</v>
      </c>
      <c r="M39" s="59">
        <v>578322914</v>
      </c>
      <c r="N39" s="59">
        <v>576487151</v>
      </c>
      <c r="O39" s="59">
        <v>584599617</v>
      </c>
      <c r="P39" s="59">
        <v>586394842</v>
      </c>
      <c r="Q39" s="59">
        <v>586394842</v>
      </c>
      <c r="R39" s="59">
        <v>590297171</v>
      </c>
      <c r="S39" s="59">
        <v>596451038</v>
      </c>
      <c r="T39" s="59">
        <v>627659651</v>
      </c>
      <c r="U39" s="59">
        <v>627659651</v>
      </c>
      <c r="V39" s="59">
        <v>627659651</v>
      </c>
      <c r="W39" s="59">
        <v>696389000</v>
      </c>
      <c r="X39" s="59">
        <v>-68729349</v>
      </c>
      <c r="Y39" s="60">
        <v>-9.87</v>
      </c>
      <c r="Z39" s="61">
        <v>696389000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47704204</v>
      </c>
      <c r="C42" s="18">
        <v>0</v>
      </c>
      <c r="D42" s="58">
        <v>46600083</v>
      </c>
      <c r="E42" s="59">
        <v>23639213</v>
      </c>
      <c r="F42" s="59">
        <v>16372721</v>
      </c>
      <c r="G42" s="59">
        <v>1082805</v>
      </c>
      <c r="H42" s="59">
        <v>-8644546</v>
      </c>
      <c r="I42" s="59">
        <v>8810980</v>
      </c>
      <c r="J42" s="59">
        <v>-5178576</v>
      </c>
      <c r="K42" s="59">
        <v>2309783</v>
      </c>
      <c r="L42" s="59">
        <v>877976</v>
      </c>
      <c r="M42" s="59">
        <v>-1990817</v>
      </c>
      <c r="N42" s="59">
        <v>-897131</v>
      </c>
      <c r="O42" s="59">
        <v>902712</v>
      </c>
      <c r="P42" s="59">
        <v>8427601</v>
      </c>
      <c r="Q42" s="59">
        <v>8433182</v>
      </c>
      <c r="R42" s="59">
        <v>-4207155</v>
      </c>
      <c r="S42" s="59">
        <v>21288</v>
      </c>
      <c r="T42" s="59">
        <v>5538827</v>
      </c>
      <c r="U42" s="59">
        <v>1352960</v>
      </c>
      <c r="V42" s="59">
        <v>16606305</v>
      </c>
      <c r="W42" s="59">
        <v>23639213</v>
      </c>
      <c r="X42" s="59">
        <v>-7032908</v>
      </c>
      <c r="Y42" s="60">
        <v>-29.75</v>
      </c>
      <c r="Z42" s="61">
        <v>23639213</v>
      </c>
    </row>
    <row r="43" spans="1:26" ht="13.5">
      <c r="A43" s="57" t="s">
        <v>59</v>
      </c>
      <c r="B43" s="18">
        <v>-59585896</v>
      </c>
      <c r="C43" s="18">
        <v>0</v>
      </c>
      <c r="D43" s="58">
        <v>-22500000</v>
      </c>
      <c r="E43" s="59">
        <v>-22724291</v>
      </c>
      <c r="F43" s="59">
        <v>-5973938</v>
      </c>
      <c r="G43" s="59">
        <v>-3117182</v>
      </c>
      <c r="H43" s="59">
        <v>227915</v>
      </c>
      <c r="I43" s="59">
        <v>-8863205</v>
      </c>
      <c r="J43" s="59">
        <v>-3589083</v>
      </c>
      <c r="K43" s="59">
        <v>-2201963</v>
      </c>
      <c r="L43" s="59">
        <v>-487711</v>
      </c>
      <c r="M43" s="59">
        <v>-6278757</v>
      </c>
      <c r="N43" s="59">
        <v>136198</v>
      </c>
      <c r="O43" s="59">
        <v>-261608</v>
      </c>
      <c r="P43" s="59">
        <v>-3055930</v>
      </c>
      <c r="Q43" s="59">
        <v>-3181340</v>
      </c>
      <c r="R43" s="59">
        <v>2485047</v>
      </c>
      <c r="S43" s="59">
        <v>754</v>
      </c>
      <c r="T43" s="59">
        <v>156134</v>
      </c>
      <c r="U43" s="59">
        <v>2641935</v>
      </c>
      <c r="V43" s="59">
        <v>-15681367</v>
      </c>
      <c r="W43" s="59">
        <v>-22724291</v>
      </c>
      <c r="X43" s="59">
        <v>7042924</v>
      </c>
      <c r="Y43" s="60">
        <v>-30.99</v>
      </c>
      <c r="Z43" s="61">
        <v>-22724291</v>
      </c>
    </row>
    <row r="44" spans="1:26" ht="13.5">
      <c r="A44" s="57" t="s">
        <v>60</v>
      </c>
      <c r="B44" s="18">
        <v>-4816088</v>
      </c>
      <c r="C44" s="18">
        <v>0</v>
      </c>
      <c r="D44" s="58">
        <v>-736000</v>
      </c>
      <c r="E44" s="59">
        <v>-736000</v>
      </c>
      <c r="F44" s="59">
        <v>0</v>
      </c>
      <c r="G44" s="59">
        <v>0</v>
      </c>
      <c r="H44" s="59">
        <v>0</v>
      </c>
      <c r="I44" s="59">
        <v>0</v>
      </c>
      <c r="J44" s="59">
        <v>4200000</v>
      </c>
      <c r="K44" s="59">
        <v>-183941</v>
      </c>
      <c r="L44" s="59">
        <v>0</v>
      </c>
      <c r="M44" s="59">
        <v>4016059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4016059</v>
      </c>
      <c r="W44" s="59">
        <v>-736000</v>
      </c>
      <c r="X44" s="59">
        <v>4752059</v>
      </c>
      <c r="Y44" s="60">
        <v>-645.66</v>
      </c>
      <c r="Z44" s="61">
        <v>-736000</v>
      </c>
    </row>
    <row r="45" spans="1:26" ht="13.5">
      <c r="A45" s="69" t="s">
        <v>61</v>
      </c>
      <c r="B45" s="21">
        <v>1001173</v>
      </c>
      <c r="C45" s="21">
        <v>0</v>
      </c>
      <c r="D45" s="98">
        <v>23364083</v>
      </c>
      <c r="E45" s="99">
        <v>178922</v>
      </c>
      <c r="F45" s="99">
        <v>11399949</v>
      </c>
      <c r="G45" s="99">
        <v>9365572</v>
      </c>
      <c r="H45" s="99">
        <v>948941</v>
      </c>
      <c r="I45" s="99">
        <v>948941</v>
      </c>
      <c r="J45" s="99">
        <v>-3618718</v>
      </c>
      <c r="K45" s="99">
        <v>-3694839</v>
      </c>
      <c r="L45" s="99">
        <v>-3304574</v>
      </c>
      <c r="M45" s="99">
        <v>-3304574</v>
      </c>
      <c r="N45" s="99">
        <v>-4065507</v>
      </c>
      <c r="O45" s="99">
        <v>-3424403</v>
      </c>
      <c r="P45" s="99">
        <v>1947268</v>
      </c>
      <c r="Q45" s="99">
        <v>-4065507</v>
      </c>
      <c r="R45" s="99">
        <v>225160</v>
      </c>
      <c r="S45" s="99">
        <v>247202</v>
      </c>
      <c r="T45" s="99">
        <v>5942163</v>
      </c>
      <c r="U45" s="99">
        <v>5942163</v>
      </c>
      <c r="V45" s="99">
        <v>5942163</v>
      </c>
      <c r="W45" s="99">
        <v>178922</v>
      </c>
      <c r="X45" s="99">
        <v>5763241</v>
      </c>
      <c r="Y45" s="100">
        <v>3221.09</v>
      </c>
      <c r="Z45" s="101">
        <v>178922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11806916</v>
      </c>
      <c r="C49" s="51">
        <v>0</v>
      </c>
      <c r="D49" s="128">
        <v>12147656</v>
      </c>
      <c r="E49" s="53">
        <v>10858095</v>
      </c>
      <c r="F49" s="53">
        <v>0</v>
      </c>
      <c r="G49" s="53">
        <v>0</v>
      </c>
      <c r="H49" s="53">
        <v>0</v>
      </c>
      <c r="I49" s="53">
        <v>12522169</v>
      </c>
      <c r="J49" s="53">
        <v>0</v>
      </c>
      <c r="K49" s="53">
        <v>0</v>
      </c>
      <c r="L49" s="53">
        <v>0</v>
      </c>
      <c r="M49" s="53">
        <v>11873384</v>
      </c>
      <c r="N49" s="53">
        <v>0</v>
      </c>
      <c r="O49" s="53">
        <v>0</v>
      </c>
      <c r="P49" s="53">
        <v>0</v>
      </c>
      <c r="Q49" s="53">
        <v>11668933</v>
      </c>
      <c r="R49" s="53">
        <v>0</v>
      </c>
      <c r="S49" s="53">
        <v>0</v>
      </c>
      <c r="T49" s="53">
        <v>0</v>
      </c>
      <c r="U49" s="53">
        <v>80559608</v>
      </c>
      <c r="V49" s="53">
        <v>391087942</v>
      </c>
      <c r="W49" s="53">
        <v>542524703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7695716</v>
      </c>
      <c r="C51" s="51">
        <v>0</v>
      </c>
      <c r="D51" s="128">
        <v>5454101</v>
      </c>
      <c r="E51" s="53">
        <v>8998312</v>
      </c>
      <c r="F51" s="53">
        <v>0</v>
      </c>
      <c r="G51" s="53">
        <v>0</v>
      </c>
      <c r="H51" s="53">
        <v>0</v>
      </c>
      <c r="I51" s="53">
        <v>10317085</v>
      </c>
      <c r="J51" s="53">
        <v>0</v>
      </c>
      <c r="K51" s="53">
        <v>0</v>
      </c>
      <c r="L51" s="53">
        <v>0</v>
      </c>
      <c r="M51" s="53">
        <v>34405149</v>
      </c>
      <c r="N51" s="53">
        <v>0</v>
      </c>
      <c r="O51" s="53">
        <v>0</v>
      </c>
      <c r="P51" s="53">
        <v>0</v>
      </c>
      <c r="Q51" s="53">
        <v>56189859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123060222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29.714435389630907</v>
      </c>
      <c r="C58" s="5">
        <f>IF(C67=0,0,+(C76/C67)*100)</f>
        <v>0</v>
      </c>
      <c r="D58" s="6">
        <f aca="true" t="shared" si="6" ref="D58:Z58">IF(D67=0,0,+(D76/D67)*100)</f>
        <v>64.99948038770069</v>
      </c>
      <c r="E58" s="7">
        <f t="shared" si="6"/>
        <v>65.15368681501786</v>
      </c>
      <c r="F58" s="7">
        <f t="shared" si="6"/>
        <v>28.13650819281489</v>
      </c>
      <c r="G58" s="7">
        <f t="shared" si="6"/>
        <v>48.65945005152001</v>
      </c>
      <c r="H58" s="7">
        <f t="shared" si="6"/>
        <v>30.251036378011705</v>
      </c>
      <c r="I58" s="7">
        <f t="shared" si="6"/>
        <v>35.75468239629792</v>
      </c>
      <c r="J58" s="7">
        <f t="shared" si="6"/>
        <v>6.014579051221023</v>
      </c>
      <c r="K58" s="7">
        <f t="shared" si="6"/>
        <v>30.245924031551212</v>
      </c>
      <c r="L58" s="7">
        <f t="shared" si="6"/>
        <v>33.972727844211</v>
      </c>
      <c r="M58" s="7">
        <f t="shared" si="6"/>
        <v>12.156087017997294</v>
      </c>
      <c r="N58" s="7">
        <f t="shared" si="6"/>
        <v>39.587973102566146</v>
      </c>
      <c r="O58" s="7">
        <f t="shared" si="6"/>
        <v>38.924379702031345</v>
      </c>
      <c r="P58" s="7">
        <f t="shared" si="6"/>
        <v>30.237777269015975</v>
      </c>
      <c r="Q58" s="7">
        <f t="shared" si="6"/>
        <v>36.21105452961007</v>
      </c>
      <c r="R58" s="7">
        <f t="shared" si="6"/>
        <v>26.228843308622135</v>
      </c>
      <c r="S58" s="7">
        <f t="shared" si="6"/>
        <v>31.43824834777107</v>
      </c>
      <c r="T58" s="7">
        <f t="shared" si="6"/>
        <v>27.03882678481544</v>
      </c>
      <c r="U58" s="7">
        <f t="shared" si="6"/>
        <v>28.07860875340072</v>
      </c>
      <c r="V58" s="7">
        <f t="shared" si="6"/>
        <v>22.918020245507993</v>
      </c>
      <c r="W58" s="7">
        <f t="shared" si="6"/>
        <v>63.69492435858831</v>
      </c>
      <c r="X58" s="7">
        <f t="shared" si="6"/>
        <v>0</v>
      </c>
      <c r="Y58" s="7">
        <f t="shared" si="6"/>
        <v>0</v>
      </c>
      <c r="Z58" s="8">
        <f t="shared" si="6"/>
        <v>65.15368681501786</v>
      </c>
    </row>
    <row r="59" spans="1:26" ht="13.5">
      <c r="A59" s="36" t="s">
        <v>31</v>
      </c>
      <c r="B59" s="9">
        <f aca="true" t="shared" si="7" ref="B59:Z66">IF(B68=0,0,+(B77/B68)*100)</f>
        <v>30.339137733252404</v>
      </c>
      <c r="C59" s="9">
        <f t="shared" si="7"/>
        <v>0</v>
      </c>
      <c r="D59" s="2">
        <f t="shared" si="7"/>
        <v>64.99851548840432</v>
      </c>
      <c r="E59" s="10">
        <f t="shared" si="7"/>
        <v>64.99950185632744</v>
      </c>
      <c r="F59" s="10">
        <f t="shared" si="7"/>
        <v>100.21533216914203</v>
      </c>
      <c r="G59" s="10">
        <f t="shared" si="7"/>
        <v>206.90698183539</v>
      </c>
      <c r="H59" s="10">
        <f t="shared" si="7"/>
        <v>61.985590349585486</v>
      </c>
      <c r="I59" s="10">
        <f t="shared" si="7"/>
        <v>122.88353985814918</v>
      </c>
      <c r="J59" s="10">
        <f t="shared" si="7"/>
        <v>2.505451711551378</v>
      </c>
      <c r="K59" s="10">
        <f t="shared" si="7"/>
        <v>37.455764356434145</v>
      </c>
      <c r="L59" s="10">
        <f t="shared" si="7"/>
        <v>52.303124999999994</v>
      </c>
      <c r="M59" s="10">
        <f t="shared" si="7"/>
        <v>5.561940930599444</v>
      </c>
      <c r="N59" s="10">
        <f t="shared" si="7"/>
        <v>75.83915852618495</v>
      </c>
      <c r="O59" s="10">
        <f t="shared" si="7"/>
        <v>51.087585487047264</v>
      </c>
      <c r="P59" s="10">
        <f t="shared" si="7"/>
        <v>35.601010275978226</v>
      </c>
      <c r="Q59" s="10">
        <f t="shared" si="7"/>
        <v>53.01100921176419</v>
      </c>
      <c r="R59" s="10">
        <f t="shared" si="7"/>
        <v>35.909767758310565</v>
      </c>
      <c r="S59" s="10">
        <f t="shared" si="7"/>
        <v>62.851403459426244</v>
      </c>
      <c r="T59" s="10">
        <f t="shared" si="7"/>
        <v>62.444156609995595</v>
      </c>
      <c r="U59" s="10">
        <f t="shared" si="7"/>
        <v>52.747609565033414</v>
      </c>
      <c r="V59" s="10">
        <f t="shared" si="7"/>
        <v>23.541649066685032</v>
      </c>
      <c r="W59" s="10">
        <f t="shared" si="7"/>
        <v>64.99925740583454</v>
      </c>
      <c r="X59" s="10">
        <f t="shared" si="7"/>
        <v>0</v>
      </c>
      <c r="Y59" s="10">
        <f t="shared" si="7"/>
        <v>0</v>
      </c>
      <c r="Z59" s="11">
        <f t="shared" si="7"/>
        <v>64.99950185632744</v>
      </c>
    </row>
    <row r="60" spans="1:26" ht="13.5">
      <c r="A60" s="37" t="s">
        <v>32</v>
      </c>
      <c r="B60" s="12">
        <f t="shared" si="7"/>
        <v>22.842600894792888</v>
      </c>
      <c r="C60" s="12">
        <f t="shared" si="7"/>
        <v>0</v>
      </c>
      <c r="D60" s="3">
        <f t="shared" si="7"/>
        <v>64.79649820074425</v>
      </c>
      <c r="E60" s="13">
        <f t="shared" si="7"/>
        <v>65</v>
      </c>
      <c r="F60" s="13">
        <f t="shared" si="7"/>
        <v>7.481983103910007</v>
      </c>
      <c r="G60" s="13">
        <f t="shared" si="7"/>
        <v>1.5476458468384262</v>
      </c>
      <c r="H60" s="13">
        <f t="shared" si="7"/>
        <v>19.47287717310749</v>
      </c>
      <c r="I60" s="13">
        <f t="shared" si="7"/>
        <v>9.351724199323684</v>
      </c>
      <c r="J60" s="13">
        <f t="shared" si="7"/>
        <v>28.861764785888266</v>
      </c>
      <c r="K60" s="13">
        <f t="shared" si="7"/>
        <v>28.19463597893626</v>
      </c>
      <c r="L60" s="13">
        <f t="shared" si="7"/>
        <v>28.78297822949217</v>
      </c>
      <c r="M60" s="13">
        <f t="shared" si="7"/>
        <v>28.615386184644052</v>
      </c>
      <c r="N60" s="13">
        <f t="shared" si="7"/>
        <v>29.307924582338686</v>
      </c>
      <c r="O60" s="13">
        <f t="shared" si="7"/>
        <v>35.24789228345418</v>
      </c>
      <c r="P60" s="13">
        <f t="shared" si="7"/>
        <v>28.23394826449959</v>
      </c>
      <c r="Q60" s="13">
        <f t="shared" si="7"/>
        <v>30.8705961499422</v>
      </c>
      <c r="R60" s="13">
        <f t="shared" si="7"/>
        <v>22.70114931863706</v>
      </c>
      <c r="S60" s="13">
        <f t="shared" si="7"/>
        <v>21.866302575804983</v>
      </c>
      <c r="T60" s="13">
        <f t="shared" si="7"/>
        <v>25.1435762034598</v>
      </c>
      <c r="U60" s="13">
        <f t="shared" si="7"/>
        <v>23.355498391358605</v>
      </c>
      <c r="V60" s="13">
        <f t="shared" si="7"/>
        <v>23.23836381228393</v>
      </c>
      <c r="W60" s="13">
        <f t="shared" si="7"/>
        <v>63.0327840319442</v>
      </c>
      <c r="X60" s="13">
        <f t="shared" si="7"/>
        <v>0</v>
      </c>
      <c r="Y60" s="13">
        <f t="shared" si="7"/>
        <v>0</v>
      </c>
      <c r="Z60" s="14">
        <f t="shared" si="7"/>
        <v>65</v>
      </c>
    </row>
    <row r="61" spans="1:26" ht="13.5">
      <c r="A61" s="38" t="s">
        <v>106</v>
      </c>
      <c r="B61" s="12">
        <f t="shared" si="7"/>
        <v>82.6780406182214</v>
      </c>
      <c r="C61" s="12">
        <f t="shared" si="7"/>
        <v>0</v>
      </c>
      <c r="D61" s="3">
        <f t="shared" si="7"/>
        <v>64.3454936224491</v>
      </c>
      <c r="E61" s="13">
        <f t="shared" si="7"/>
        <v>65</v>
      </c>
      <c r="F61" s="13">
        <f t="shared" si="7"/>
        <v>27.145114892765015</v>
      </c>
      <c r="G61" s="13">
        <f t="shared" si="7"/>
        <v>1.3415297103983972</v>
      </c>
      <c r="H61" s="13">
        <f t="shared" si="7"/>
        <v>71.9831783627568</v>
      </c>
      <c r="I61" s="13">
        <f t="shared" si="7"/>
        <v>32.25491010654276</v>
      </c>
      <c r="J61" s="13">
        <f t="shared" si="7"/>
        <v>67.7822117793756</v>
      </c>
      <c r="K61" s="13">
        <f t="shared" si="7"/>
        <v>79.84261047341823</v>
      </c>
      <c r="L61" s="13">
        <f t="shared" si="7"/>
        <v>95.04428089503524</v>
      </c>
      <c r="M61" s="13">
        <f t="shared" si="7"/>
        <v>79.15242379923208</v>
      </c>
      <c r="N61" s="13">
        <f t="shared" si="7"/>
        <v>85.11322426670439</v>
      </c>
      <c r="O61" s="13">
        <f t="shared" si="7"/>
        <v>101.63224910025541</v>
      </c>
      <c r="P61" s="13">
        <f t="shared" si="7"/>
        <v>73.37504290017924</v>
      </c>
      <c r="Q61" s="13">
        <f t="shared" si="7"/>
        <v>86.00235826860234</v>
      </c>
      <c r="R61" s="13">
        <f t="shared" si="7"/>
        <v>57.69123768780501</v>
      </c>
      <c r="S61" s="13">
        <f t="shared" si="7"/>
        <v>61.30071708624235</v>
      </c>
      <c r="T61" s="13">
        <f t="shared" si="7"/>
        <v>48.05802262278299</v>
      </c>
      <c r="U61" s="13">
        <f t="shared" si="7"/>
        <v>53.99148707851177</v>
      </c>
      <c r="V61" s="13">
        <f t="shared" si="7"/>
        <v>62.31667250123088</v>
      </c>
      <c r="W61" s="13">
        <f t="shared" si="7"/>
        <v>58.67322169571182</v>
      </c>
      <c r="X61" s="13">
        <f t="shared" si="7"/>
        <v>0</v>
      </c>
      <c r="Y61" s="13">
        <f t="shared" si="7"/>
        <v>0</v>
      </c>
      <c r="Z61" s="14">
        <f t="shared" si="7"/>
        <v>65</v>
      </c>
    </row>
    <row r="62" spans="1:26" ht="13.5">
      <c r="A62" s="38" t="s">
        <v>107</v>
      </c>
      <c r="B62" s="12">
        <f t="shared" si="7"/>
        <v>2.8314884031582395</v>
      </c>
      <c r="C62" s="12">
        <f t="shared" si="7"/>
        <v>0</v>
      </c>
      <c r="D62" s="3">
        <f t="shared" si="7"/>
        <v>65.00000748029316</v>
      </c>
      <c r="E62" s="13">
        <f t="shared" si="7"/>
        <v>65</v>
      </c>
      <c r="F62" s="13">
        <f t="shared" si="7"/>
        <v>1.721589924751998</v>
      </c>
      <c r="G62" s="13">
        <f t="shared" si="7"/>
        <v>3.13648945849221</v>
      </c>
      <c r="H62" s="13">
        <f t="shared" si="7"/>
        <v>1.9976598446461225</v>
      </c>
      <c r="I62" s="13">
        <f t="shared" si="7"/>
        <v>2.2728123677541046</v>
      </c>
      <c r="J62" s="13">
        <f t="shared" si="7"/>
        <v>6.776888126166268</v>
      </c>
      <c r="K62" s="13">
        <f t="shared" si="7"/>
        <v>6.914256226404845</v>
      </c>
      <c r="L62" s="13">
        <f t="shared" si="7"/>
        <v>12.598226074076955</v>
      </c>
      <c r="M62" s="13">
        <f t="shared" si="7"/>
        <v>8.738024936773229</v>
      </c>
      <c r="N62" s="13">
        <f t="shared" si="7"/>
        <v>11.845488640141735</v>
      </c>
      <c r="O62" s="13">
        <f t="shared" si="7"/>
        <v>11.488844064458252</v>
      </c>
      <c r="P62" s="13">
        <f t="shared" si="7"/>
        <v>15.128268161178465</v>
      </c>
      <c r="Q62" s="13">
        <f t="shared" si="7"/>
        <v>12.813324288962763</v>
      </c>
      <c r="R62" s="13">
        <f t="shared" si="7"/>
        <v>10.10158806087311</v>
      </c>
      <c r="S62" s="13">
        <f t="shared" si="7"/>
        <v>10.106937574394527</v>
      </c>
      <c r="T62" s="13">
        <f t="shared" si="7"/>
        <v>12.54823239239536</v>
      </c>
      <c r="U62" s="13">
        <f t="shared" si="7"/>
        <v>10.92517584836837</v>
      </c>
      <c r="V62" s="13">
        <f t="shared" si="7"/>
        <v>8.785375278181363</v>
      </c>
      <c r="W62" s="13">
        <f t="shared" si="7"/>
        <v>65.00000748029316</v>
      </c>
      <c r="X62" s="13">
        <f t="shared" si="7"/>
        <v>0</v>
      </c>
      <c r="Y62" s="13">
        <f t="shared" si="7"/>
        <v>0</v>
      </c>
      <c r="Z62" s="14">
        <f t="shared" si="7"/>
        <v>65</v>
      </c>
    </row>
    <row r="63" spans="1:26" ht="13.5">
      <c r="A63" s="38" t="s">
        <v>108</v>
      </c>
      <c r="B63" s="12">
        <f t="shared" si="7"/>
        <v>5.699721615445384</v>
      </c>
      <c r="C63" s="12">
        <f t="shared" si="7"/>
        <v>0</v>
      </c>
      <c r="D63" s="3">
        <f t="shared" si="7"/>
        <v>64.9985791634195</v>
      </c>
      <c r="E63" s="13">
        <f t="shared" si="7"/>
        <v>65</v>
      </c>
      <c r="F63" s="13">
        <f t="shared" si="7"/>
        <v>1.307226493793658</v>
      </c>
      <c r="G63" s="13">
        <f t="shared" si="7"/>
        <v>0</v>
      </c>
      <c r="H63" s="13">
        <f t="shared" si="7"/>
        <v>0.38936914478710144</v>
      </c>
      <c r="I63" s="13">
        <f t="shared" si="7"/>
        <v>0.6087333339242771</v>
      </c>
      <c r="J63" s="13">
        <f t="shared" si="7"/>
        <v>0</v>
      </c>
      <c r="K63" s="13">
        <f t="shared" si="7"/>
        <v>0.4955931262859387</v>
      </c>
      <c r="L63" s="13">
        <f t="shared" si="7"/>
        <v>6.500957606691927</v>
      </c>
      <c r="M63" s="13">
        <f t="shared" si="7"/>
        <v>2.275043337680423</v>
      </c>
      <c r="N63" s="13">
        <f t="shared" si="7"/>
        <v>14.27694428588353</v>
      </c>
      <c r="O63" s="13">
        <f t="shared" si="7"/>
        <v>8.484559081528511</v>
      </c>
      <c r="P63" s="13">
        <f t="shared" si="7"/>
        <v>12.42074785126446</v>
      </c>
      <c r="Q63" s="13">
        <f t="shared" si="7"/>
        <v>11.776153256598592</v>
      </c>
      <c r="R63" s="13">
        <f t="shared" si="7"/>
        <v>13.685185407921482</v>
      </c>
      <c r="S63" s="13">
        <f t="shared" si="7"/>
        <v>9.437122678390606</v>
      </c>
      <c r="T63" s="13">
        <f t="shared" si="7"/>
        <v>13.829656656472617</v>
      </c>
      <c r="U63" s="13">
        <f t="shared" si="7"/>
        <v>12.303200827543401</v>
      </c>
      <c r="V63" s="13">
        <f t="shared" si="7"/>
        <v>6.58316551933148</v>
      </c>
      <c r="W63" s="13">
        <f t="shared" si="7"/>
        <v>64.9985791634195</v>
      </c>
      <c r="X63" s="13">
        <f t="shared" si="7"/>
        <v>0</v>
      </c>
      <c r="Y63" s="13">
        <f t="shared" si="7"/>
        <v>0</v>
      </c>
      <c r="Z63" s="14">
        <f t="shared" si="7"/>
        <v>65</v>
      </c>
    </row>
    <row r="64" spans="1:26" ht="13.5">
      <c r="A64" s="38" t="s">
        <v>109</v>
      </c>
      <c r="B64" s="12">
        <f t="shared" si="7"/>
        <v>1.0845278458958723</v>
      </c>
      <c r="C64" s="12">
        <f t="shared" si="7"/>
        <v>0</v>
      </c>
      <c r="D64" s="3">
        <f t="shared" si="7"/>
        <v>65.00234893118547</v>
      </c>
      <c r="E64" s="13">
        <f t="shared" si="7"/>
        <v>65</v>
      </c>
      <c r="F64" s="13">
        <f t="shared" si="7"/>
        <v>0.5045213641819695</v>
      </c>
      <c r="G64" s="13">
        <f t="shared" si="7"/>
        <v>0</v>
      </c>
      <c r="H64" s="13">
        <f t="shared" si="7"/>
        <v>2.5235679942473985</v>
      </c>
      <c r="I64" s="13">
        <f t="shared" si="7"/>
        <v>0.9746172227017214</v>
      </c>
      <c r="J64" s="13">
        <f t="shared" si="7"/>
        <v>11.239941937960824</v>
      </c>
      <c r="K64" s="13">
        <f t="shared" si="7"/>
        <v>7.481561918380981</v>
      </c>
      <c r="L64" s="13">
        <f t="shared" si="7"/>
        <v>7.558150497894085</v>
      </c>
      <c r="M64" s="13">
        <f t="shared" si="7"/>
        <v>8.805685517525747</v>
      </c>
      <c r="N64" s="13">
        <f t="shared" si="7"/>
        <v>11.907649082588845</v>
      </c>
      <c r="O64" s="13">
        <f t="shared" si="7"/>
        <v>14.44172750363721</v>
      </c>
      <c r="P64" s="13">
        <f t="shared" si="7"/>
        <v>12.272674338587928</v>
      </c>
      <c r="Q64" s="13">
        <f t="shared" si="7"/>
        <v>12.878216869083625</v>
      </c>
      <c r="R64" s="13">
        <f t="shared" si="7"/>
        <v>12.585829470317186</v>
      </c>
      <c r="S64" s="13">
        <f t="shared" si="7"/>
        <v>11.531420261181905</v>
      </c>
      <c r="T64" s="13">
        <f t="shared" si="7"/>
        <v>11.494447789955437</v>
      </c>
      <c r="U64" s="13">
        <f t="shared" si="7"/>
        <v>11.845183655040445</v>
      </c>
      <c r="V64" s="13">
        <f t="shared" si="7"/>
        <v>8.592085465915739</v>
      </c>
      <c r="W64" s="13">
        <f t="shared" si="7"/>
        <v>65.00234893118547</v>
      </c>
      <c r="X64" s="13">
        <f t="shared" si="7"/>
        <v>0</v>
      </c>
      <c r="Y64" s="13">
        <f t="shared" si="7"/>
        <v>0</v>
      </c>
      <c r="Z64" s="14">
        <f t="shared" si="7"/>
        <v>65</v>
      </c>
    </row>
    <row r="65" spans="1:26" ht="13.5">
      <c r="A65" s="38" t="s">
        <v>110</v>
      </c>
      <c r="B65" s="12">
        <f t="shared" si="7"/>
        <v>-190.74177497754644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3337.3066468989373</v>
      </c>
      <c r="K65" s="13">
        <f t="shared" si="7"/>
        <v>1959.7269137447072</v>
      </c>
      <c r="L65" s="13">
        <f t="shared" si="7"/>
        <v>517.0892018779343</v>
      </c>
      <c r="M65" s="13">
        <f t="shared" si="7"/>
        <v>1938.3174226284375</v>
      </c>
      <c r="N65" s="13">
        <f t="shared" si="7"/>
        <v>99.64418087472203</v>
      </c>
      <c r="O65" s="13">
        <f t="shared" si="7"/>
        <v>2504.7905604719763</v>
      </c>
      <c r="P65" s="13">
        <f t="shared" si="7"/>
        <v>66.22396142140006</v>
      </c>
      <c r="Q65" s="13">
        <f t="shared" si="7"/>
        <v>738.5554702003712</v>
      </c>
      <c r="R65" s="13">
        <f t="shared" si="7"/>
        <v>0</v>
      </c>
      <c r="S65" s="13">
        <f t="shared" si="7"/>
        <v>241.68141592920355</v>
      </c>
      <c r="T65" s="13">
        <f t="shared" si="7"/>
        <v>0</v>
      </c>
      <c r="U65" s="13">
        <f t="shared" si="7"/>
        <v>73.48509310085028</v>
      </c>
      <c r="V65" s="13">
        <f t="shared" si="7"/>
        <v>704.7116760389978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106.50471953165683</v>
      </c>
      <c r="C66" s="15">
        <f t="shared" si="7"/>
        <v>0</v>
      </c>
      <c r="D66" s="4">
        <f t="shared" si="7"/>
        <v>69.41595441595442</v>
      </c>
      <c r="E66" s="16">
        <f t="shared" si="7"/>
        <v>69.41595441595442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1.803746779023609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73.04684975767367</v>
      </c>
      <c r="R66" s="16">
        <f t="shared" si="7"/>
        <v>0</v>
      </c>
      <c r="S66" s="16">
        <f t="shared" si="7"/>
        <v>100</v>
      </c>
      <c r="T66" s="16">
        <f t="shared" si="7"/>
        <v>0</v>
      </c>
      <c r="U66" s="16">
        <f t="shared" si="7"/>
        <v>-0.2885996188876113</v>
      </c>
      <c r="V66" s="16">
        <f t="shared" si="7"/>
        <v>-0.7697278124289381</v>
      </c>
      <c r="W66" s="16">
        <f t="shared" si="7"/>
        <v>69.41595441595442</v>
      </c>
      <c r="X66" s="16">
        <f t="shared" si="7"/>
        <v>0</v>
      </c>
      <c r="Y66" s="16">
        <f t="shared" si="7"/>
        <v>0</v>
      </c>
      <c r="Z66" s="17">
        <f t="shared" si="7"/>
        <v>69.41595441595442</v>
      </c>
    </row>
    <row r="67" spans="1:26" ht="13.5" hidden="1">
      <c r="A67" s="40" t="s">
        <v>112</v>
      </c>
      <c r="B67" s="23">
        <v>130923366</v>
      </c>
      <c r="C67" s="23"/>
      <c r="D67" s="24">
        <v>134013379</v>
      </c>
      <c r="E67" s="25">
        <v>131012540</v>
      </c>
      <c r="F67" s="25">
        <v>12249697</v>
      </c>
      <c r="G67" s="25">
        <v>11800269</v>
      </c>
      <c r="H67" s="25">
        <v>10712790</v>
      </c>
      <c r="I67" s="25">
        <v>34762756</v>
      </c>
      <c r="J67" s="25">
        <v>76482892</v>
      </c>
      <c r="K67" s="25">
        <v>12152940</v>
      </c>
      <c r="L67" s="25">
        <v>11453440</v>
      </c>
      <c r="M67" s="25">
        <v>100089272</v>
      </c>
      <c r="N67" s="25">
        <v>11371345</v>
      </c>
      <c r="O67" s="25">
        <v>10637025</v>
      </c>
      <c r="P67" s="25">
        <v>11260454</v>
      </c>
      <c r="Q67" s="25">
        <v>33268824</v>
      </c>
      <c r="R67" s="25">
        <v>11028603</v>
      </c>
      <c r="S67" s="25">
        <v>10671342</v>
      </c>
      <c r="T67" s="25">
        <v>14860360</v>
      </c>
      <c r="U67" s="25">
        <v>36560305</v>
      </c>
      <c r="V67" s="25">
        <v>204681157</v>
      </c>
      <c r="W67" s="25">
        <v>134013033</v>
      </c>
      <c r="X67" s="25"/>
      <c r="Y67" s="24"/>
      <c r="Z67" s="26">
        <v>131012540</v>
      </c>
    </row>
    <row r="68" spans="1:26" ht="13.5" hidden="1">
      <c r="A68" s="36" t="s">
        <v>31</v>
      </c>
      <c r="B68" s="18">
        <v>35060357</v>
      </c>
      <c r="C68" s="18"/>
      <c r="D68" s="19">
        <v>30313000</v>
      </c>
      <c r="E68" s="20">
        <v>30312540</v>
      </c>
      <c r="F68" s="20">
        <v>2776176</v>
      </c>
      <c r="G68" s="20">
        <v>2713298</v>
      </c>
      <c r="H68" s="20">
        <v>2710267</v>
      </c>
      <c r="I68" s="20">
        <v>8199741</v>
      </c>
      <c r="J68" s="20">
        <v>66299821</v>
      </c>
      <c r="K68" s="20">
        <v>2648882</v>
      </c>
      <c r="L68" s="20">
        <v>2528000</v>
      </c>
      <c r="M68" s="20">
        <v>71476703</v>
      </c>
      <c r="N68" s="20">
        <v>2524523</v>
      </c>
      <c r="O68" s="20">
        <v>2528307</v>
      </c>
      <c r="P68" s="20">
        <v>3030855</v>
      </c>
      <c r="Q68" s="20">
        <v>8083685</v>
      </c>
      <c r="R68" s="20">
        <v>2945466</v>
      </c>
      <c r="S68" s="20">
        <v>2506485</v>
      </c>
      <c r="T68" s="20">
        <v>2502982</v>
      </c>
      <c r="U68" s="20">
        <v>7954933</v>
      </c>
      <c r="V68" s="20">
        <v>95715062</v>
      </c>
      <c r="W68" s="20">
        <v>30312654</v>
      </c>
      <c r="X68" s="20"/>
      <c r="Y68" s="19"/>
      <c r="Z68" s="22">
        <v>30312540</v>
      </c>
    </row>
    <row r="69" spans="1:26" ht="13.5" hidden="1">
      <c r="A69" s="37" t="s">
        <v>32</v>
      </c>
      <c r="B69" s="18">
        <v>88250813</v>
      </c>
      <c r="C69" s="18"/>
      <c r="D69" s="19">
        <v>99137379</v>
      </c>
      <c r="E69" s="20">
        <v>96137000</v>
      </c>
      <c r="F69" s="20">
        <v>8881108</v>
      </c>
      <c r="G69" s="20">
        <v>8266943</v>
      </c>
      <c r="H69" s="20">
        <v>8015020</v>
      </c>
      <c r="I69" s="20">
        <v>25163071</v>
      </c>
      <c r="J69" s="20">
        <v>10183071</v>
      </c>
      <c r="K69" s="20">
        <v>9518158</v>
      </c>
      <c r="L69" s="20">
        <v>8925699</v>
      </c>
      <c r="M69" s="20">
        <v>28626928</v>
      </c>
      <c r="N69" s="20">
        <v>8854902</v>
      </c>
      <c r="O69" s="20">
        <v>8123246</v>
      </c>
      <c r="P69" s="20">
        <v>8237941</v>
      </c>
      <c r="Q69" s="20">
        <v>25216089</v>
      </c>
      <c r="R69" s="20">
        <v>8083137</v>
      </c>
      <c r="S69" s="20">
        <v>8172319</v>
      </c>
      <c r="T69" s="20">
        <v>9764327</v>
      </c>
      <c r="U69" s="20">
        <v>26019783</v>
      </c>
      <c r="V69" s="20">
        <v>105025871</v>
      </c>
      <c r="W69" s="20">
        <v>99137379</v>
      </c>
      <c r="X69" s="20"/>
      <c r="Y69" s="19"/>
      <c r="Z69" s="22">
        <v>96137000</v>
      </c>
    </row>
    <row r="70" spans="1:26" ht="13.5" hidden="1">
      <c r="A70" s="38" t="s">
        <v>106</v>
      </c>
      <c r="B70" s="18">
        <v>18770492</v>
      </c>
      <c r="C70" s="18"/>
      <c r="D70" s="19">
        <v>30825391</v>
      </c>
      <c r="E70" s="20">
        <v>27825000</v>
      </c>
      <c r="F70" s="20">
        <v>2107661</v>
      </c>
      <c r="G70" s="20">
        <v>2269946</v>
      </c>
      <c r="H70" s="20">
        <v>2037376</v>
      </c>
      <c r="I70" s="20">
        <v>6414983</v>
      </c>
      <c r="J70" s="20">
        <v>2745952</v>
      </c>
      <c r="K70" s="20">
        <v>2400668</v>
      </c>
      <c r="L70" s="20">
        <v>1860396</v>
      </c>
      <c r="M70" s="20">
        <v>7007016</v>
      </c>
      <c r="N70" s="20">
        <v>2014365</v>
      </c>
      <c r="O70" s="20">
        <v>1703539</v>
      </c>
      <c r="P70" s="20">
        <v>1966775</v>
      </c>
      <c r="Q70" s="20">
        <v>5684679</v>
      </c>
      <c r="R70" s="20">
        <v>1951825</v>
      </c>
      <c r="S70" s="20">
        <v>1796855</v>
      </c>
      <c r="T70" s="20">
        <v>3430524</v>
      </c>
      <c r="U70" s="20">
        <v>7179204</v>
      </c>
      <c r="V70" s="20">
        <v>26285882</v>
      </c>
      <c r="W70" s="20">
        <v>30825391</v>
      </c>
      <c r="X70" s="20"/>
      <c r="Y70" s="19"/>
      <c r="Z70" s="22">
        <v>27825000</v>
      </c>
    </row>
    <row r="71" spans="1:26" ht="13.5" hidden="1">
      <c r="A71" s="38" t="s">
        <v>107</v>
      </c>
      <c r="B71" s="18">
        <v>38875455</v>
      </c>
      <c r="C71" s="18"/>
      <c r="D71" s="19">
        <v>34757996</v>
      </c>
      <c r="E71" s="20">
        <v>34758000</v>
      </c>
      <c r="F71" s="20">
        <v>3319025</v>
      </c>
      <c r="G71" s="20">
        <v>3108284</v>
      </c>
      <c r="H71" s="20">
        <v>3107486</v>
      </c>
      <c r="I71" s="20">
        <v>9534795</v>
      </c>
      <c r="J71" s="20">
        <v>3869180</v>
      </c>
      <c r="K71" s="20">
        <v>3681900</v>
      </c>
      <c r="L71" s="20">
        <v>3705228</v>
      </c>
      <c r="M71" s="20">
        <v>11256308</v>
      </c>
      <c r="N71" s="20">
        <v>3540141</v>
      </c>
      <c r="O71" s="20">
        <v>3328542</v>
      </c>
      <c r="P71" s="20">
        <v>3384472</v>
      </c>
      <c r="Q71" s="20">
        <v>10253155</v>
      </c>
      <c r="R71" s="20">
        <v>3261210</v>
      </c>
      <c r="S71" s="20">
        <v>3358782</v>
      </c>
      <c r="T71" s="20">
        <v>3348113</v>
      </c>
      <c r="U71" s="20">
        <v>9968105</v>
      </c>
      <c r="V71" s="20">
        <v>41012363</v>
      </c>
      <c r="W71" s="20">
        <v>34757996</v>
      </c>
      <c r="X71" s="20"/>
      <c r="Y71" s="19"/>
      <c r="Z71" s="22">
        <v>34758000</v>
      </c>
    </row>
    <row r="72" spans="1:26" ht="13.5" hidden="1">
      <c r="A72" s="38" t="s">
        <v>108</v>
      </c>
      <c r="B72" s="18">
        <v>20295307</v>
      </c>
      <c r="C72" s="18"/>
      <c r="D72" s="19">
        <v>20769454</v>
      </c>
      <c r="E72" s="20">
        <v>20769000</v>
      </c>
      <c r="F72" s="20">
        <v>2228688</v>
      </c>
      <c r="G72" s="20">
        <v>1885124</v>
      </c>
      <c r="H72" s="20">
        <v>1865325</v>
      </c>
      <c r="I72" s="20">
        <v>5979137</v>
      </c>
      <c r="J72" s="20">
        <v>2300073</v>
      </c>
      <c r="K72" s="20">
        <v>2220168</v>
      </c>
      <c r="L72" s="20">
        <v>2173126</v>
      </c>
      <c r="M72" s="20">
        <v>6693367</v>
      </c>
      <c r="N72" s="20">
        <v>2135527</v>
      </c>
      <c r="O72" s="20">
        <v>1997841</v>
      </c>
      <c r="P72" s="20">
        <v>1916825</v>
      </c>
      <c r="Q72" s="20">
        <v>6050193</v>
      </c>
      <c r="R72" s="20">
        <v>1912243</v>
      </c>
      <c r="S72" s="20">
        <v>1950425</v>
      </c>
      <c r="T72" s="20">
        <v>1930865</v>
      </c>
      <c r="U72" s="20">
        <v>5793533</v>
      </c>
      <c r="V72" s="20">
        <v>24516230</v>
      </c>
      <c r="W72" s="20">
        <v>20769454</v>
      </c>
      <c r="X72" s="20"/>
      <c r="Y72" s="19"/>
      <c r="Z72" s="22">
        <v>20769000</v>
      </c>
    </row>
    <row r="73" spans="1:26" ht="13.5" hidden="1">
      <c r="A73" s="38" t="s">
        <v>109</v>
      </c>
      <c r="B73" s="18">
        <v>11493112</v>
      </c>
      <c r="C73" s="18"/>
      <c r="D73" s="19">
        <v>12784538</v>
      </c>
      <c r="E73" s="20">
        <v>12785000</v>
      </c>
      <c r="F73" s="20">
        <v>1205499</v>
      </c>
      <c r="G73" s="20">
        <v>983354</v>
      </c>
      <c r="H73" s="20">
        <v>984598</v>
      </c>
      <c r="I73" s="20">
        <v>3173451</v>
      </c>
      <c r="J73" s="20">
        <v>1247631</v>
      </c>
      <c r="K73" s="20">
        <v>1194403</v>
      </c>
      <c r="L73" s="20">
        <v>1166714</v>
      </c>
      <c r="M73" s="20">
        <v>3608748</v>
      </c>
      <c r="N73" s="20">
        <v>1144634</v>
      </c>
      <c r="O73" s="20">
        <v>1076374</v>
      </c>
      <c r="P73" s="20">
        <v>944570</v>
      </c>
      <c r="Q73" s="20">
        <v>3165578</v>
      </c>
      <c r="R73" s="20">
        <v>936013</v>
      </c>
      <c r="S73" s="20">
        <v>1049307</v>
      </c>
      <c r="T73" s="20">
        <v>1037875</v>
      </c>
      <c r="U73" s="20">
        <v>3023195</v>
      </c>
      <c r="V73" s="20">
        <v>12970972</v>
      </c>
      <c r="W73" s="20">
        <v>12784538</v>
      </c>
      <c r="X73" s="20"/>
      <c r="Y73" s="19"/>
      <c r="Z73" s="22">
        <v>12785000</v>
      </c>
    </row>
    <row r="74" spans="1:26" ht="13.5" hidden="1">
      <c r="A74" s="38" t="s">
        <v>110</v>
      </c>
      <c r="B74" s="18">
        <v>-1183553</v>
      </c>
      <c r="C74" s="18"/>
      <c r="D74" s="19"/>
      <c r="E74" s="20"/>
      <c r="F74" s="20">
        <v>20235</v>
      </c>
      <c r="G74" s="20">
        <v>20235</v>
      </c>
      <c r="H74" s="20">
        <v>20235</v>
      </c>
      <c r="I74" s="20">
        <v>60705</v>
      </c>
      <c r="J74" s="20">
        <v>20235</v>
      </c>
      <c r="K74" s="20">
        <v>21019</v>
      </c>
      <c r="L74" s="20">
        <v>20235</v>
      </c>
      <c r="M74" s="20">
        <v>61489</v>
      </c>
      <c r="N74" s="20">
        <v>20235</v>
      </c>
      <c r="O74" s="20">
        <v>16950</v>
      </c>
      <c r="P74" s="20">
        <v>25299</v>
      </c>
      <c r="Q74" s="20">
        <v>62484</v>
      </c>
      <c r="R74" s="20">
        <v>21846</v>
      </c>
      <c r="S74" s="20">
        <v>16950</v>
      </c>
      <c r="T74" s="20">
        <v>16950</v>
      </c>
      <c r="U74" s="20">
        <v>55746</v>
      </c>
      <c r="V74" s="20">
        <v>240424</v>
      </c>
      <c r="W74" s="20"/>
      <c r="X74" s="20"/>
      <c r="Y74" s="19"/>
      <c r="Z74" s="22"/>
    </row>
    <row r="75" spans="1:26" ht="13.5" hidden="1">
      <c r="A75" s="39" t="s">
        <v>111</v>
      </c>
      <c r="B75" s="27">
        <v>7612196</v>
      </c>
      <c r="C75" s="27"/>
      <c r="D75" s="28">
        <v>4563000</v>
      </c>
      <c r="E75" s="29">
        <v>4563000</v>
      </c>
      <c r="F75" s="29">
        <v>592413</v>
      </c>
      <c r="G75" s="29">
        <v>820028</v>
      </c>
      <c r="H75" s="29">
        <v>-12497</v>
      </c>
      <c r="I75" s="29">
        <v>1399944</v>
      </c>
      <c r="J75" s="29"/>
      <c r="K75" s="29">
        <v>-14100</v>
      </c>
      <c r="L75" s="29">
        <v>-259</v>
      </c>
      <c r="M75" s="29">
        <v>-14359</v>
      </c>
      <c r="N75" s="29">
        <v>-8080</v>
      </c>
      <c r="O75" s="29">
        <v>-14528</v>
      </c>
      <c r="P75" s="29">
        <v>-8342</v>
      </c>
      <c r="Q75" s="29">
        <v>-30950</v>
      </c>
      <c r="R75" s="29"/>
      <c r="S75" s="29">
        <v>-7462</v>
      </c>
      <c r="T75" s="29">
        <v>2593051</v>
      </c>
      <c r="U75" s="29">
        <v>2585589</v>
      </c>
      <c r="V75" s="29">
        <v>3940224</v>
      </c>
      <c r="W75" s="29">
        <v>4563000</v>
      </c>
      <c r="X75" s="29"/>
      <c r="Y75" s="28"/>
      <c r="Z75" s="30">
        <v>4563000</v>
      </c>
    </row>
    <row r="76" spans="1:26" ht="13.5" hidden="1">
      <c r="A76" s="41" t="s">
        <v>113</v>
      </c>
      <c r="B76" s="31">
        <v>38903139</v>
      </c>
      <c r="C76" s="31"/>
      <c r="D76" s="32">
        <v>87108000</v>
      </c>
      <c r="E76" s="33">
        <v>85359500</v>
      </c>
      <c r="F76" s="33">
        <v>3446637</v>
      </c>
      <c r="G76" s="33">
        <v>5741946</v>
      </c>
      <c r="H76" s="33">
        <v>3240730</v>
      </c>
      <c r="I76" s="33">
        <v>12429313</v>
      </c>
      <c r="J76" s="33">
        <v>4600124</v>
      </c>
      <c r="K76" s="33">
        <v>3675769</v>
      </c>
      <c r="L76" s="33">
        <v>3891046</v>
      </c>
      <c r="M76" s="33">
        <v>12166939</v>
      </c>
      <c r="N76" s="33">
        <v>4501685</v>
      </c>
      <c r="O76" s="33">
        <v>4140396</v>
      </c>
      <c r="P76" s="33">
        <v>3404911</v>
      </c>
      <c r="Q76" s="33">
        <v>12046992</v>
      </c>
      <c r="R76" s="33">
        <v>2892675</v>
      </c>
      <c r="S76" s="33">
        <v>3354883</v>
      </c>
      <c r="T76" s="33">
        <v>4018067</v>
      </c>
      <c r="U76" s="33">
        <v>10265625</v>
      </c>
      <c r="V76" s="33">
        <v>46908869</v>
      </c>
      <c r="W76" s="33">
        <v>85359500</v>
      </c>
      <c r="X76" s="33"/>
      <c r="Y76" s="32"/>
      <c r="Z76" s="34">
        <v>85359500</v>
      </c>
    </row>
    <row r="77" spans="1:26" ht="13.5" hidden="1">
      <c r="A77" s="36" t="s">
        <v>31</v>
      </c>
      <c r="B77" s="18">
        <v>10637010</v>
      </c>
      <c r="C77" s="18"/>
      <c r="D77" s="19">
        <v>19703000</v>
      </c>
      <c r="E77" s="20">
        <v>19703000</v>
      </c>
      <c r="F77" s="20">
        <v>2782154</v>
      </c>
      <c r="G77" s="20">
        <v>5614003</v>
      </c>
      <c r="H77" s="20">
        <v>1679975</v>
      </c>
      <c r="I77" s="20">
        <v>10076132</v>
      </c>
      <c r="J77" s="20">
        <v>1661110</v>
      </c>
      <c r="K77" s="20">
        <v>992159</v>
      </c>
      <c r="L77" s="20">
        <v>1322223</v>
      </c>
      <c r="M77" s="20">
        <v>3975492</v>
      </c>
      <c r="N77" s="20">
        <v>1914577</v>
      </c>
      <c r="O77" s="20">
        <v>1291651</v>
      </c>
      <c r="P77" s="20">
        <v>1079015</v>
      </c>
      <c r="Q77" s="20">
        <v>4285243</v>
      </c>
      <c r="R77" s="20">
        <v>1057710</v>
      </c>
      <c r="S77" s="20">
        <v>1575361</v>
      </c>
      <c r="T77" s="20">
        <v>1562966</v>
      </c>
      <c r="U77" s="20">
        <v>4196037</v>
      </c>
      <c r="V77" s="20">
        <v>22532904</v>
      </c>
      <c r="W77" s="20">
        <v>19703000</v>
      </c>
      <c r="X77" s="20"/>
      <c r="Y77" s="19"/>
      <c r="Z77" s="22">
        <v>19703000</v>
      </c>
    </row>
    <row r="78" spans="1:26" ht="13.5" hidden="1">
      <c r="A78" s="37" t="s">
        <v>32</v>
      </c>
      <c r="B78" s="18">
        <v>20158781</v>
      </c>
      <c r="C78" s="18"/>
      <c r="D78" s="19">
        <v>64237550</v>
      </c>
      <c r="E78" s="20">
        <v>62489050</v>
      </c>
      <c r="F78" s="20">
        <v>664483</v>
      </c>
      <c r="G78" s="20">
        <v>127943</v>
      </c>
      <c r="H78" s="20">
        <v>1560755</v>
      </c>
      <c r="I78" s="20">
        <v>2353181</v>
      </c>
      <c r="J78" s="20">
        <v>2939014</v>
      </c>
      <c r="K78" s="20">
        <v>2683610</v>
      </c>
      <c r="L78" s="20">
        <v>2569082</v>
      </c>
      <c r="M78" s="20">
        <v>8191706</v>
      </c>
      <c r="N78" s="20">
        <v>2595188</v>
      </c>
      <c r="O78" s="20">
        <v>2863273</v>
      </c>
      <c r="P78" s="20">
        <v>2325896</v>
      </c>
      <c r="Q78" s="20">
        <v>7784357</v>
      </c>
      <c r="R78" s="20">
        <v>1834965</v>
      </c>
      <c r="S78" s="20">
        <v>1786984</v>
      </c>
      <c r="T78" s="20">
        <v>2455101</v>
      </c>
      <c r="U78" s="20">
        <v>6077050</v>
      </c>
      <c r="V78" s="20">
        <v>24406294</v>
      </c>
      <c r="W78" s="20">
        <v>62489050</v>
      </c>
      <c r="X78" s="20"/>
      <c r="Y78" s="19"/>
      <c r="Z78" s="22">
        <v>62489050</v>
      </c>
    </row>
    <row r="79" spans="1:26" ht="13.5" hidden="1">
      <c r="A79" s="38" t="s">
        <v>106</v>
      </c>
      <c r="B79" s="18">
        <v>15519075</v>
      </c>
      <c r="C79" s="18"/>
      <c r="D79" s="19">
        <v>19834750</v>
      </c>
      <c r="E79" s="20">
        <v>18086250</v>
      </c>
      <c r="F79" s="20">
        <v>572127</v>
      </c>
      <c r="G79" s="20">
        <v>30452</v>
      </c>
      <c r="H79" s="20">
        <v>1466568</v>
      </c>
      <c r="I79" s="20">
        <v>2069147</v>
      </c>
      <c r="J79" s="20">
        <v>1861267</v>
      </c>
      <c r="K79" s="20">
        <v>1916756</v>
      </c>
      <c r="L79" s="20">
        <v>1768200</v>
      </c>
      <c r="M79" s="20">
        <v>5546223</v>
      </c>
      <c r="N79" s="20">
        <v>1714491</v>
      </c>
      <c r="O79" s="20">
        <v>1731345</v>
      </c>
      <c r="P79" s="20">
        <v>1443122</v>
      </c>
      <c r="Q79" s="20">
        <v>4888958</v>
      </c>
      <c r="R79" s="20">
        <v>1126032</v>
      </c>
      <c r="S79" s="20">
        <v>1101485</v>
      </c>
      <c r="T79" s="20">
        <v>1648642</v>
      </c>
      <c r="U79" s="20">
        <v>3876159</v>
      </c>
      <c r="V79" s="20">
        <v>16380487</v>
      </c>
      <c r="W79" s="20">
        <v>18086250</v>
      </c>
      <c r="X79" s="20"/>
      <c r="Y79" s="19"/>
      <c r="Z79" s="22">
        <v>18086250</v>
      </c>
    </row>
    <row r="80" spans="1:26" ht="13.5" hidden="1">
      <c r="A80" s="38" t="s">
        <v>107</v>
      </c>
      <c r="B80" s="18">
        <v>1100754</v>
      </c>
      <c r="C80" s="18"/>
      <c r="D80" s="19">
        <v>22592700</v>
      </c>
      <c r="E80" s="20">
        <v>22592700</v>
      </c>
      <c r="F80" s="20">
        <v>57140</v>
      </c>
      <c r="G80" s="20">
        <v>97491</v>
      </c>
      <c r="H80" s="20">
        <v>62077</v>
      </c>
      <c r="I80" s="20">
        <v>216708</v>
      </c>
      <c r="J80" s="20">
        <v>262210</v>
      </c>
      <c r="K80" s="20">
        <v>254576</v>
      </c>
      <c r="L80" s="20">
        <v>466793</v>
      </c>
      <c r="M80" s="20">
        <v>983579</v>
      </c>
      <c r="N80" s="20">
        <v>419347</v>
      </c>
      <c r="O80" s="20">
        <v>382411</v>
      </c>
      <c r="P80" s="20">
        <v>512012</v>
      </c>
      <c r="Q80" s="20">
        <v>1313770</v>
      </c>
      <c r="R80" s="20">
        <v>329434</v>
      </c>
      <c r="S80" s="20">
        <v>339470</v>
      </c>
      <c r="T80" s="20">
        <v>420129</v>
      </c>
      <c r="U80" s="20">
        <v>1089033</v>
      </c>
      <c r="V80" s="20">
        <v>3603090</v>
      </c>
      <c r="W80" s="20">
        <v>22592700</v>
      </c>
      <c r="X80" s="20"/>
      <c r="Y80" s="19"/>
      <c r="Z80" s="22">
        <v>22592700</v>
      </c>
    </row>
    <row r="81" spans="1:26" ht="13.5" hidden="1">
      <c r="A81" s="38" t="s">
        <v>108</v>
      </c>
      <c r="B81" s="18">
        <v>1156776</v>
      </c>
      <c r="C81" s="18"/>
      <c r="D81" s="19">
        <v>13499850</v>
      </c>
      <c r="E81" s="20">
        <v>13499850</v>
      </c>
      <c r="F81" s="20">
        <v>29134</v>
      </c>
      <c r="G81" s="20"/>
      <c r="H81" s="20">
        <v>7263</v>
      </c>
      <c r="I81" s="20">
        <v>36397</v>
      </c>
      <c r="J81" s="20"/>
      <c r="K81" s="20">
        <v>11003</v>
      </c>
      <c r="L81" s="20">
        <v>141274</v>
      </c>
      <c r="M81" s="20">
        <v>152277</v>
      </c>
      <c r="N81" s="20">
        <v>304888</v>
      </c>
      <c r="O81" s="20">
        <v>169508</v>
      </c>
      <c r="P81" s="20">
        <v>238084</v>
      </c>
      <c r="Q81" s="20">
        <v>712480</v>
      </c>
      <c r="R81" s="20">
        <v>261694</v>
      </c>
      <c r="S81" s="20">
        <v>184064</v>
      </c>
      <c r="T81" s="20">
        <v>267032</v>
      </c>
      <c r="U81" s="20">
        <v>712790</v>
      </c>
      <c r="V81" s="20">
        <v>1613944</v>
      </c>
      <c r="W81" s="20">
        <v>13499850</v>
      </c>
      <c r="X81" s="20"/>
      <c r="Y81" s="19"/>
      <c r="Z81" s="22">
        <v>13499850</v>
      </c>
    </row>
    <row r="82" spans="1:26" ht="13.5" hidden="1">
      <c r="A82" s="38" t="s">
        <v>109</v>
      </c>
      <c r="B82" s="18">
        <v>124646</v>
      </c>
      <c r="C82" s="18"/>
      <c r="D82" s="19">
        <v>8310250</v>
      </c>
      <c r="E82" s="20">
        <v>8310250</v>
      </c>
      <c r="F82" s="20">
        <v>6082</v>
      </c>
      <c r="G82" s="20"/>
      <c r="H82" s="20">
        <v>24847</v>
      </c>
      <c r="I82" s="20">
        <v>30929</v>
      </c>
      <c r="J82" s="20">
        <v>140233</v>
      </c>
      <c r="K82" s="20">
        <v>89360</v>
      </c>
      <c r="L82" s="20">
        <v>88182</v>
      </c>
      <c r="M82" s="20">
        <v>317775</v>
      </c>
      <c r="N82" s="20">
        <v>136299</v>
      </c>
      <c r="O82" s="20">
        <v>155447</v>
      </c>
      <c r="P82" s="20">
        <v>115924</v>
      </c>
      <c r="Q82" s="20">
        <v>407670</v>
      </c>
      <c r="R82" s="20">
        <v>117805</v>
      </c>
      <c r="S82" s="20">
        <v>121000</v>
      </c>
      <c r="T82" s="20">
        <v>119298</v>
      </c>
      <c r="U82" s="20">
        <v>358103</v>
      </c>
      <c r="V82" s="20">
        <v>1114477</v>
      </c>
      <c r="W82" s="20">
        <v>8310250</v>
      </c>
      <c r="X82" s="20"/>
      <c r="Y82" s="19"/>
      <c r="Z82" s="22">
        <v>8310250</v>
      </c>
    </row>
    <row r="83" spans="1:26" ht="13.5" hidden="1">
      <c r="A83" s="38" t="s">
        <v>110</v>
      </c>
      <c r="B83" s="18">
        <v>2257530</v>
      </c>
      <c r="C83" s="18"/>
      <c r="D83" s="19"/>
      <c r="E83" s="20"/>
      <c r="F83" s="20"/>
      <c r="G83" s="20"/>
      <c r="H83" s="20"/>
      <c r="I83" s="20"/>
      <c r="J83" s="20">
        <v>675304</v>
      </c>
      <c r="K83" s="20">
        <v>411915</v>
      </c>
      <c r="L83" s="20">
        <v>104633</v>
      </c>
      <c r="M83" s="20">
        <v>1191852</v>
      </c>
      <c r="N83" s="20">
        <v>20163</v>
      </c>
      <c r="O83" s="20">
        <v>424562</v>
      </c>
      <c r="P83" s="20">
        <v>16754</v>
      </c>
      <c r="Q83" s="20">
        <v>461479</v>
      </c>
      <c r="R83" s="20"/>
      <c r="S83" s="20">
        <v>40965</v>
      </c>
      <c r="T83" s="20"/>
      <c r="U83" s="20">
        <v>40965</v>
      </c>
      <c r="V83" s="20">
        <v>1694296</v>
      </c>
      <c r="W83" s="20"/>
      <c r="X83" s="20"/>
      <c r="Y83" s="19"/>
      <c r="Z83" s="22"/>
    </row>
    <row r="84" spans="1:26" ht="13.5" hidden="1">
      <c r="A84" s="39" t="s">
        <v>111</v>
      </c>
      <c r="B84" s="27">
        <v>8107348</v>
      </c>
      <c r="C84" s="27"/>
      <c r="D84" s="28">
        <v>3167450</v>
      </c>
      <c r="E84" s="29">
        <v>3167450</v>
      </c>
      <c r="F84" s="29"/>
      <c r="G84" s="29"/>
      <c r="H84" s="29"/>
      <c r="I84" s="29"/>
      <c r="J84" s="29"/>
      <c r="K84" s="29"/>
      <c r="L84" s="29">
        <v>-259</v>
      </c>
      <c r="M84" s="29">
        <v>-259</v>
      </c>
      <c r="N84" s="29">
        <v>-8080</v>
      </c>
      <c r="O84" s="29">
        <v>-14528</v>
      </c>
      <c r="P84" s="29"/>
      <c r="Q84" s="29">
        <v>-22608</v>
      </c>
      <c r="R84" s="29"/>
      <c r="S84" s="29">
        <v>-7462</v>
      </c>
      <c r="T84" s="29"/>
      <c r="U84" s="29">
        <v>-7462</v>
      </c>
      <c r="V84" s="29">
        <v>-30329</v>
      </c>
      <c r="W84" s="29">
        <v>3167450</v>
      </c>
      <c r="X84" s="29"/>
      <c r="Y84" s="28"/>
      <c r="Z84" s="30">
        <v>3167450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3474970</v>
      </c>
      <c r="C5" s="18">
        <v>0</v>
      </c>
      <c r="D5" s="58">
        <v>3905562</v>
      </c>
      <c r="E5" s="59">
        <v>3905562</v>
      </c>
      <c r="F5" s="59">
        <v>4697737</v>
      </c>
      <c r="G5" s="59">
        <v>-12661</v>
      </c>
      <c r="H5" s="59">
        <v>-2197</v>
      </c>
      <c r="I5" s="59">
        <v>4682879</v>
      </c>
      <c r="J5" s="59">
        <v>-31618</v>
      </c>
      <c r="K5" s="59">
        <v>2583</v>
      </c>
      <c r="L5" s="59">
        <v>2494</v>
      </c>
      <c r="M5" s="59">
        <v>-26541</v>
      </c>
      <c r="N5" s="59">
        <v>2867</v>
      </c>
      <c r="O5" s="59">
        <v>0</v>
      </c>
      <c r="P5" s="59">
        <v>7892</v>
      </c>
      <c r="Q5" s="59">
        <v>10759</v>
      </c>
      <c r="R5" s="59">
        <v>0</v>
      </c>
      <c r="S5" s="59">
        <v>0</v>
      </c>
      <c r="T5" s="59">
        <v>-100</v>
      </c>
      <c r="U5" s="59">
        <v>-100</v>
      </c>
      <c r="V5" s="59">
        <v>4666997</v>
      </c>
      <c r="W5" s="59">
        <v>3905568</v>
      </c>
      <c r="X5" s="59">
        <v>761429</v>
      </c>
      <c r="Y5" s="60">
        <v>19.5</v>
      </c>
      <c r="Z5" s="61">
        <v>3905562</v>
      </c>
    </row>
    <row r="6" spans="1:26" ht="13.5">
      <c r="A6" s="57" t="s">
        <v>32</v>
      </c>
      <c r="B6" s="18">
        <v>22859086</v>
      </c>
      <c r="C6" s="18">
        <v>0</v>
      </c>
      <c r="D6" s="58">
        <v>21952392</v>
      </c>
      <c r="E6" s="59">
        <v>41963155</v>
      </c>
      <c r="F6" s="59">
        <v>3691885</v>
      </c>
      <c r="G6" s="59">
        <v>3845520</v>
      </c>
      <c r="H6" s="59">
        <v>3464278</v>
      </c>
      <c r="I6" s="59">
        <v>11001683</v>
      </c>
      <c r="J6" s="59">
        <v>3392914</v>
      </c>
      <c r="K6" s="59">
        <v>3536671</v>
      </c>
      <c r="L6" s="59">
        <v>3202248</v>
      </c>
      <c r="M6" s="59">
        <v>10131833</v>
      </c>
      <c r="N6" s="59">
        <v>3682733</v>
      </c>
      <c r="O6" s="59">
        <v>3338283</v>
      </c>
      <c r="P6" s="59">
        <v>3351385</v>
      </c>
      <c r="Q6" s="59">
        <v>10372401</v>
      </c>
      <c r="R6" s="59">
        <v>3401222</v>
      </c>
      <c r="S6" s="59">
        <v>43405</v>
      </c>
      <c r="T6" s="59">
        <v>3641994</v>
      </c>
      <c r="U6" s="59">
        <v>7086621</v>
      </c>
      <c r="V6" s="59">
        <v>38592538</v>
      </c>
      <c r="W6" s="59">
        <v>21952392</v>
      </c>
      <c r="X6" s="59">
        <v>16640146</v>
      </c>
      <c r="Y6" s="60">
        <v>75.8</v>
      </c>
      <c r="Z6" s="61">
        <v>41963155</v>
      </c>
    </row>
    <row r="7" spans="1:26" ht="13.5">
      <c r="A7" s="57" t="s">
        <v>33</v>
      </c>
      <c r="B7" s="18">
        <v>727865</v>
      </c>
      <c r="C7" s="18">
        <v>0</v>
      </c>
      <c r="D7" s="58">
        <v>625500</v>
      </c>
      <c r="E7" s="59">
        <v>625500</v>
      </c>
      <c r="F7" s="59">
        <v>3386</v>
      </c>
      <c r="G7" s="59">
        <v>67963</v>
      </c>
      <c r="H7" s="59">
        <v>67407</v>
      </c>
      <c r="I7" s="59">
        <v>138756</v>
      </c>
      <c r="J7" s="59">
        <v>126033</v>
      </c>
      <c r="K7" s="59">
        <v>25315</v>
      </c>
      <c r="L7" s="59">
        <v>24010</v>
      </c>
      <c r="M7" s="59">
        <v>175358</v>
      </c>
      <c r="N7" s="59">
        <v>15470</v>
      </c>
      <c r="O7" s="59">
        <v>69948</v>
      </c>
      <c r="P7" s="59">
        <v>22635</v>
      </c>
      <c r="Q7" s="59">
        <v>108053</v>
      </c>
      <c r="R7" s="59">
        <v>0</v>
      </c>
      <c r="S7" s="59">
        <v>12781</v>
      </c>
      <c r="T7" s="59">
        <v>14148</v>
      </c>
      <c r="U7" s="59">
        <v>26929</v>
      </c>
      <c r="V7" s="59">
        <v>449096</v>
      </c>
      <c r="W7" s="59">
        <v>625500</v>
      </c>
      <c r="X7" s="59">
        <v>-176404</v>
      </c>
      <c r="Y7" s="60">
        <v>-28.2</v>
      </c>
      <c r="Z7" s="61">
        <v>625500</v>
      </c>
    </row>
    <row r="8" spans="1:26" ht="13.5">
      <c r="A8" s="57" t="s">
        <v>34</v>
      </c>
      <c r="B8" s="18">
        <v>48574808</v>
      </c>
      <c r="C8" s="18">
        <v>0</v>
      </c>
      <c r="D8" s="58">
        <v>46539110</v>
      </c>
      <c r="E8" s="59">
        <v>46538899</v>
      </c>
      <c r="F8" s="59">
        <v>18037828</v>
      </c>
      <c r="G8" s="59">
        <v>0</v>
      </c>
      <c r="H8" s="59">
        <v>11500</v>
      </c>
      <c r="I8" s="59">
        <v>18049328</v>
      </c>
      <c r="J8" s="59">
        <v>0</v>
      </c>
      <c r="K8" s="59">
        <v>14475001</v>
      </c>
      <c r="L8" s="59">
        <v>14460625</v>
      </c>
      <c r="M8" s="59">
        <v>28935626</v>
      </c>
      <c r="N8" s="59">
        <v>1174749</v>
      </c>
      <c r="O8" s="59">
        <v>953891</v>
      </c>
      <c r="P8" s="59">
        <v>10838756</v>
      </c>
      <c r="Q8" s="59">
        <v>12967396</v>
      </c>
      <c r="R8" s="59">
        <v>17449</v>
      </c>
      <c r="S8" s="59">
        <v>0</v>
      </c>
      <c r="T8" s="59">
        <v>0</v>
      </c>
      <c r="U8" s="59">
        <v>17449</v>
      </c>
      <c r="V8" s="59">
        <v>59969799</v>
      </c>
      <c r="W8" s="59">
        <v>46538900</v>
      </c>
      <c r="X8" s="59">
        <v>13430899</v>
      </c>
      <c r="Y8" s="60">
        <v>28.86</v>
      </c>
      <c r="Z8" s="61">
        <v>46538899</v>
      </c>
    </row>
    <row r="9" spans="1:26" ht="13.5">
      <c r="A9" s="57" t="s">
        <v>35</v>
      </c>
      <c r="B9" s="18">
        <v>9512610</v>
      </c>
      <c r="C9" s="18">
        <v>0</v>
      </c>
      <c r="D9" s="58">
        <v>10093838</v>
      </c>
      <c r="E9" s="59">
        <v>10094038</v>
      </c>
      <c r="F9" s="59">
        <v>798435</v>
      </c>
      <c r="G9" s="59">
        <v>835859</v>
      </c>
      <c r="H9" s="59">
        <v>992213</v>
      </c>
      <c r="I9" s="59">
        <v>2626507</v>
      </c>
      <c r="J9" s="59">
        <v>843583</v>
      </c>
      <c r="K9" s="59">
        <v>892762</v>
      </c>
      <c r="L9" s="59">
        <v>875684</v>
      </c>
      <c r="M9" s="59">
        <v>2612029</v>
      </c>
      <c r="N9" s="59">
        <v>1031167</v>
      </c>
      <c r="O9" s="59">
        <v>934880</v>
      </c>
      <c r="P9" s="59">
        <v>1241165</v>
      </c>
      <c r="Q9" s="59">
        <v>3207212</v>
      </c>
      <c r="R9" s="59">
        <v>949926</v>
      </c>
      <c r="S9" s="59">
        <v>182036</v>
      </c>
      <c r="T9" s="59">
        <v>1199184</v>
      </c>
      <c r="U9" s="59">
        <v>2331146</v>
      </c>
      <c r="V9" s="59">
        <v>10776894</v>
      </c>
      <c r="W9" s="59">
        <v>10094040</v>
      </c>
      <c r="X9" s="59">
        <v>682854</v>
      </c>
      <c r="Y9" s="60">
        <v>6.76</v>
      </c>
      <c r="Z9" s="61">
        <v>10094038</v>
      </c>
    </row>
    <row r="10" spans="1:26" ht="25.5">
      <c r="A10" s="62" t="s">
        <v>98</v>
      </c>
      <c r="B10" s="63">
        <f>SUM(B5:B9)</f>
        <v>85149339</v>
      </c>
      <c r="C10" s="63">
        <f>SUM(C5:C9)</f>
        <v>0</v>
      </c>
      <c r="D10" s="64">
        <f aca="true" t="shared" si="0" ref="D10:Z10">SUM(D5:D9)</f>
        <v>83116402</v>
      </c>
      <c r="E10" s="65">
        <f t="shared" si="0"/>
        <v>103127154</v>
      </c>
      <c r="F10" s="65">
        <f t="shared" si="0"/>
        <v>27229271</v>
      </c>
      <c r="G10" s="65">
        <f t="shared" si="0"/>
        <v>4736681</v>
      </c>
      <c r="H10" s="65">
        <f t="shared" si="0"/>
        <v>4533201</v>
      </c>
      <c r="I10" s="65">
        <f t="shared" si="0"/>
        <v>36499153</v>
      </c>
      <c r="J10" s="65">
        <f t="shared" si="0"/>
        <v>4330912</v>
      </c>
      <c r="K10" s="65">
        <f t="shared" si="0"/>
        <v>18932332</v>
      </c>
      <c r="L10" s="65">
        <f t="shared" si="0"/>
        <v>18565061</v>
      </c>
      <c r="M10" s="65">
        <f t="shared" si="0"/>
        <v>41828305</v>
      </c>
      <c r="N10" s="65">
        <f t="shared" si="0"/>
        <v>5906986</v>
      </c>
      <c r="O10" s="65">
        <f t="shared" si="0"/>
        <v>5297002</v>
      </c>
      <c r="P10" s="65">
        <f t="shared" si="0"/>
        <v>15461833</v>
      </c>
      <c r="Q10" s="65">
        <f t="shared" si="0"/>
        <v>26665821</v>
      </c>
      <c r="R10" s="65">
        <f t="shared" si="0"/>
        <v>4368597</v>
      </c>
      <c r="S10" s="65">
        <f t="shared" si="0"/>
        <v>238222</v>
      </c>
      <c r="T10" s="65">
        <f t="shared" si="0"/>
        <v>4855226</v>
      </c>
      <c r="U10" s="65">
        <f t="shared" si="0"/>
        <v>9462045</v>
      </c>
      <c r="V10" s="65">
        <f t="shared" si="0"/>
        <v>114455324</v>
      </c>
      <c r="W10" s="65">
        <f t="shared" si="0"/>
        <v>83116400</v>
      </c>
      <c r="X10" s="65">
        <f t="shared" si="0"/>
        <v>31338924</v>
      </c>
      <c r="Y10" s="66">
        <f>+IF(W10&lt;&gt;0,(X10/W10)*100,0)</f>
        <v>37.70486209701094</v>
      </c>
      <c r="Z10" s="67">
        <f t="shared" si="0"/>
        <v>103127154</v>
      </c>
    </row>
    <row r="11" spans="1:26" ht="13.5">
      <c r="A11" s="57" t="s">
        <v>36</v>
      </c>
      <c r="B11" s="18">
        <v>35794570</v>
      </c>
      <c r="C11" s="18">
        <v>0</v>
      </c>
      <c r="D11" s="58">
        <v>35425001</v>
      </c>
      <c r="E11" s="59">
        <v>35232629</v>
      </c>
      <c r="F11" s="59">
        <v>2972738</v>
      </c>
      <c r="G11" s="59">
        <v>3016455</v>
      </c>
      <c r="H11" s="59">
        <v>2925814</v>
      </c>
      <c r="I11" s="59">
        <v>8915007</v>
      </c>
      <c r="J11" s="59">
        <v>2855589</v>
      </c>
      <c r="K11" s="59">
        <v>2795856</v>
      </c>
      <c r="L11" s="59">
        <v>3753806</v>
      </c>
      <c r="M11" s="59">
        <v>9405251</v>
      </c>
      <c r="N11" s="59">
        <v>2903494</v>
      </c>
      <c r="O11" s="59">
        <v>3098845</v>
      </c>
      <c r="P11" s="59">
        <v>3204505</v>
      </c>
      <c r="Q11" s="59">
        <v>9206844</v>
      </c>
      <c r="R11" s="59">
        <v>3138241</v>
      </c>
      <c r="S11" s="59">
        <v>3249068</v>
      </c>
      <c r="T11" s="59">
        <v>3139284</v>
      </c>
      <c r="U11" s="59">
        <v>9526593</v>
      </c>
      <c r="V11" s="59">
        <v>37053695</v>
      </c>
      <c r="W11" s="59">
        <v>35424628</v>
      </c>
      <c r="X11" s="59">
        <v>1629067</v>
      </c>
      <c r="Y11" s="60">
        <v>4.6</v>
      </c>
      <c r="Z11" s="61">
        <v>35232629</v>
      </c>
    </row>
    <row r="12" spans="1:26" ht="13.5">
      <c r="A12" s="57" t="s">
        <v>37</v>
      </c>
      <c r="B12" s="18">
        <v>2438565</v>
      </c>
      <c r="C12" s="18">
        <v>0</v>
      </c>
      <c r="D12" s="58">
        <v>2585716</v>
      </c>
      <c r="E12" s="59">
        <v>2585716</v>
      </c>
      <c r="F12" s="59">
        <v>151871</v>
      </c>
      <c r="G12" s="59">
        <v>58139</v>
      </c>
      <c r="H12" s="59">
        <v>128018</v>
      </c>
      <c r="I12" s="59">
        <v>338028</v>
      </c>
      <c r="J12" s="59">
        <v>142118</v>
      </c>
      <c r="K12" s="59">
        <v>0</v>
      </c>
      <c r="L12" s="59">
        <v>151871</v>
      </c>
      <c r="M12" s="59">
        <v>293989</v>
      </c>
      <c r="N12" s="59">
        <v>180013</v>
      </c>
      <c r="O12" s="59">
        <v>157063</v>
      </c>
      <c r="P12" s="59">
        <v>156902</v>
      </c>
      <c r="Q12" s="59">
        <v>493978</v>
      </c>
      <c r="R12" s="59">
        <v>156902</v>
      </c>
      <c r="S12" s="59">
        <v>209441</v>
      </c>
      <c r="T12" s="59">
        <v>0</v>
      </c>
      <c r="U12" s="59">
        <v>366343</v>
      </c>
      <c r="V12" s="59">
        <v>1492338</v>
      </c>
      <c r="W12" s="59">
        <v>2585712</v>
      </c>
      <c r="X12" s="59">
        <v>-1093374</v>
      </c>
      <c r="Y12" s="60">
        <v>-42.29</v>
      </c>
      <c r="Z12" s="61">
        <v>2585716</v>
      </c>
    </row>
    <row r="13" spans="1:26" ht="13.5">
      <c r="A13" s="57" t="s">
        <v>99</v>
      </c>
      <c r="B13" s="18">
        <v>33199510</v>
      </c>
      <c r="C13" s="18">
        <v>0</v>
      </c>
      <c r="D13" s="58">
        <v>925826</v>
      </c>
      <c r="E13" s="59">
        <v>10925826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925824</v>
      </c>
      <c r="X13" s="59">
        <v>-925824</v>
      </c>
      <c r="Y13" s="60">
        <v>-100</v>
      </c>
      <c r="Z13" s="61">
        <v>10925826</v>
      </c>
    </row>
    <row r="14" spans="1:26" ht="13.5">
      <c r="A14" s="57" t="s">
        <v>38</v>
      </c>
      <c r="B14" s="18">
        <v>2046017</v>
      </c>
      <c r="C14" s="18">
        <v>0</v>
      </c>
      <c r="D14" s="58">
        <v>437637</v>
      </c>
      <c r="E14" s="59">
        <v>613786</v>
      </c>
      <c r="F14" s="59">
        <v>0</v>
      </c>
      <c r="G14" s="59">
        <v>100</v>
      </c>
      <c r="H14" s="59">
        <v>522</v>
      </c>
      <c r="I14" s="59">
        <v>622</v>
      </c>
      <c r="J14" s="59">
        <v>65684</v>
      </c>
      <c r="K14" s="59">
        <v>626</v>
      </c>
      <c r="L14" s="59">
        <v>8761</v>
      </c>
      <c r="M14" s="59">
        <v>75071</v>
      </c>
      <c r="N14" s="59">
        <v>1395825</v>
      </c>
      <c r="O14" s="59">
        <v>393152</v>
      </c>
      <c r="P14" s="59">
        <v>579782</v>
      </c>
      <c r="Q14" s="59">
        <v>2368759</v>
      </c>
      <c r="R14" s="59">
        <v>19175</v>
      </c>
      <c r="S14" s="59">
        <v>899</v>
      </c>
      <c r="T14" s="59">
        <v>25157</v>
      </c>
      <c r="U14" s="59">
        <v>45231</v>
      </c>
      <c r="V14" s="59">
        <v>2489683</v>
      </c>
      <c r="W14" s="59">
        <v>437640</v>
      </c>
      <c r="X14" s="59">
        <v>2052043</v>
      </c>
      <c r="Y14" s="60">
        <v>468.89</v>
      </c>
      <c r="Z14" s="61">
        <v>613786</v>
      </c>
    </row>
    <row r="15" spans="1:26" ht="13.5">
      <c r="A15" s="57" t="s">
        <v>39</v>
      </c>
      <c r="B15" s="18">
        <v>24219830</v>
      </c>
      <c r="C15" s="18">
        <v>0</v>
      </c>
      <c r="D15" s="58">
        <v>27122400</v>
      </c>
      <c r="E15" s="59">
        <v>20390141</v>
      </c>
      <c r="F15" s="59">
        <v>0</v>
      </c>
      <c r="G15" s="59">
        <v>384315</v>
      </c>
      <c r="H15" s="59">
        <v>7194</v>
      </c>
      <c r="I15" s="59">
        <v>391509</v>
      </c>
      <c r="J15" s="59">
        <v>679779</v>
      </c>
      <c r="K15" s="59">
        <v>37982</v>
      </c>
      <c r="L15" s="59">
        <v>200145</v>
      </c>
      <c r="M15" s="59">
        <v>917906</v>
      </c>
      <c r="N15" s="59">
        <v>8086505</v>
      </c>
      <c r="O15" s="59">
        <v>1858169</v>
      </c>
      <c r="P15" s="59">
        <v>3981009</v>
      </c>
      <c r="Q15" s="59">
        <v>13925683</v>
      </c>
      <c r="R15" s="59">
        <v>1918012</v>
      </c>
      <c r="S15" s="59">
        <v>215458</v>
      </c>
      <c r="T15" s="59">
        <v>411696</v>
      </c>
      <c r="U15" s="59">
        <v>2545166</v>
      </c>
      <c r="V15" s="59">
        <v>17780264</v>
      </c>
      <c r="W15" s="59">
        <v>27122040</v>
      </c>
      <c r="X15" s="59">
        <v>-9341776</v>
      </c>
      <c r="Y15" s="60">
        <v>-34.44</v>
      </c>
      <c r="Z15" s="61">
        <v>20390141</v>
      </c>
    </row>
    <row r="16" spans="1:26" ht="13.5">
      <c r="A16" s="68" t="s">
        <v>40</v>
      </c>
      <c r="B16" s="18">
        <v>2590608</v>
      </c>
      <c r="C16" s="18">
        <v>0</v>
      </c>
      <c r="D16" s="58">
        <v>0</v>
      </c>
      <c r="E16" s="59">
        <v>0</v>
      </c>
      <c r="F16" s="59">
        <v>209099</v>
      </c>
      <c r="G16" s="59">
        <v>223342</v>
      </c>
      <c r="H16" s="59">
        <v>232500</v>
      </c>
      <c r="I16" s="59">
        <v>664941</v>
      </c>
      <c r="J16" s="59">
        <v>271150</v>
      </c>
      <c r="K16" s="59">
        <v>291160</v>
      </c>
      <c r="L16" s="59">
        <v>286008</v>
      </c>
      <c r="M16" s="59">
        <v>848318</v>
      </c>
      <c r="N16" s="59">
        <v>292588</v>
      </c>
      <c r="O16" s="59">
        <v>305298</v>
      </c>
      <c r="P16" s="59">
        <v>331518</v>
      </c>
      <c r="Q16" s="59">
        <v>929404</v>
      </c>
      <c r="R16" s="59">
        <v>323774</v>
      </c>
      <c r="S16" s="59">
        <v>1944</v>
      </c>
      <c r="T16" s="59">
        <v>350006</v>
      </c>
      <c r="U16" s="59">
        <v>675724</v>
      </c>
      <c r="V16" s="59">
        <v>3118387</v>
      </c>
      <c r="W16" s="59"/>
      <c r="X16" s="59">
        <v>3118387</v>
      </c>
      <c r="Y16" s="60">
        <v>0</v>
      </c>
      <c r="Z16" s="61">
        <v>0</v>
      </c>
    </row>
    <row r="17" spans="1:26" ht="13.5">
      <c r="A17" s="57" t="s">
        <v>41</v>
      </c>
      <c r="B17" s="18">
        <v>30683434</v>
      </c>
      <c r="C17" s="18">
        <v>0</v>
      </c>
      <c r="D17" s="58">
        <v>16605226</v>
      </c>
      <c r="E17" s="59">
        <v>28502077</v>
      </c>
      <c r="F17" s="59">
        <v>1361277</v>
      </c>
      <c r="G17" s="59">
        <v>1079300</v>
      </c>
      <c r="H17" s="59">
        <v>5388404</v>
      </c>
      <c r="I17" s="59">
        <v>7828981</v>
      </c>
      <c r="J17" s="59">
        <v>1538270</v>
      </c>
      <c r="K17" s="59">
        <v>1984541</v>
      </c>
      <c r="L17" s="59">
        <v>2917401</v>
      </c>
      <c r="M17" s="59">
        <v>6440212</v>
      </c>
      <c r="N17" s="59">
        <v>1768127</v>
      </c>
      <c r="O17" s="59">
        <v>2640881</v>
      </c>
      <c r="P17" s="59">
        <v>4406533</v>
      </c>
      <c r="Q17" s="59">
        <v>8815541</v>
      </c>
      <c r="R17" s="59">
        <v>1930152</v>
      </c>
      <c r="S17" s="59">
        <v>1476274</v>
      </c>
      <c r="T17" s="59">
        <v>1064028</v>
      </c>
      <c r="U17" s="59">
        <v>4470454</v>
      </c>
      <c r="V17" s="59">
        <v>27555188</v>
      </c>
      <c r="W17" s="59">
        <v>16604886</v>
      </c>
      <c r="X17" s="59">
        <v>10950302</v>
      </c>
      <c r="Y17" s="60">
        <v>65.95</v>
      </c>
      <c r="Z17" s="61">
        <v>28502077</v>
      </c>
    </row>
    <row r="18" spans="1:26" ht="13.5">
      <c r="A18" s="69" t="s">
        <v>42</v>
      </c>
      <c r="B18" s="70">
        <f>SUM(B11:B17)</f>
        <v>130972534</v>
      </c>
      <c r="C18" s="70">
        <f>SUM(C11:C17)</f>
        <v>0</v>
      </c>
      <c r="D18" s="71">
        <f aca="true" t="shared" si="1" ref="D18:Z18">SUM(D11:D17)</f>
        <v>83101806</v>
      </c>
      <c r="E18" s="72">
        <f t="shared" si="1"/>
        <v>98250175</v>
      </c>
      <c r="F18" s="72">
        <f t="shared" si="1"/>
        <v>4694985</v>
      </c>
      <c r="G18" s="72">
        <f t="shared" si="1"/>
        <v>4761651</v>
      </c>
      <c r="H18" s="72">
        <f t="shared" si="1"/>
        <v>8682452</v>
      </c>
      <c r="I18" s="72">
        <f t="shared" si="1"/>
        <v>18139088</v>
      </c>
      <c r="J18" s="72">
        <f t="shared" si="1"/>
        <v>5552590</v>
      </c>
      <c r="K18" s="72">
        <f t="shared" si="1"/>
        <v>5110165</v>
      </c>
      <c r="L18" s="72">
        <f t="shared" si="1"/>
        <v>7317992</v>
      </c>
      <c r="M18" s="72">
        <f t="shared" si="1"/>
        <v>17980747</v>
      </c>
      <c r="N18" s="72">
        <f t="shared" si="1"/>
        <v>14626552</v>
      </c>
      <c r="O18" s="72">
        <f t="shared" si="1"/>
        <v>8453408</v>
      </c>
      <c r="P18" s="72">
        <f t="shared" si="1"/>
        <v>12660249</v>
      </c>
      <c r="Q18" s="72">
        <f t="shared" si="1"/>
        <v>35740209</v>
      </c>
      <c r="R18" s="72">
        <f t="shared" si="1"/>
        <v>7486256</v>
      </c>
      <c r="S18" s="72">
        <f t="shared" si="1"/>
        <v>5153084</v>
      </c>
      <c r="T18" s="72">
        <f t="shared" si="1"/>
        <v>4990171</v>
      </c>
      <c r="U18" s="72">
        <f t="shared" si="1"/>
        <v>17629511</v>
      </c>
      <c r="V18" s="72">
        <f t="shared" si="1"/>
        <v>89489555</v>
      </c>
      <c r="W18" s="72">
        <f t="shared" si="1"/>
        <v>83100730</v>
      </c>
      <c r="X18" s="72">
        <f t="shared" si="1"/>
        <v>6388825</v>
      </c>
      <c r="Y18" s="66">
        <f>+IF(W18&lt;&gt;0,(X18/W18)*100,0)</f>
        <v>7.688049190422275</v>
      </c>
      <c r="Z18" s="73">
        <f t="shared" si="1"/>
        <v>98250175</v>
      </c>
    </row>
    <row r="19" spans="1:26" ht="13.5">
      <c r="A19" s="69" t="s">
        <v>43</v>
      </c>
      <c r="B19" s="74">
        <f>+B10-B18</f>
        <v>-45823195</v>
      </c>
      <c r="C19" s="74">
        <f>+C10-C18</f>
        <v>0</v>
      </c>
      <c r="D19" s="75">
        <f aca="true" t="shared" si="2" ref="D19:Z19">+D10-D18</f>
        <v>14596</v>
      </c>
      <c r="E19" s="76">
        <f t="shared" si="2"/>
        <v>4876979</v>
      </c>
      <c r="F19" s="76">
        <f t="shared" si="2"/>
        <v>22534286</v>
      </c>
      <c r="G19" s="76">
        <f t="shared" si="2"/>
        <v>-24970</v>
      </c>
      <c r="H19" s="76">
        <f t="shared" si="2"/>
        <v>-4149251</v>
      </c>
      <c r="I19" s="76">
        <f t="shared" si="2"/>
        <v>18360065</v>
      </c>
      <c r="J19" s="76">
        <f t="shared" si="2"/>
        <v>-1221678</v>
      </c>
      <c r="K19" s="76">
        <f t="shared" si="2"/>
        <v>13822167</v>
      </c>
      <c r="L19" s="76">
        <f t="shared" si="2"/>
        <v>11247069</v>
      </c>
      <c r="M19" s="76">
        <f t="shared" si="2"/>
        <v>23847558</v>
      </c>
      <c r="N19" s="76">
        <f t="shared" si="2"/>
        <v>-8719566</v>
      </c>
      <c r="O19" s="76">
        <f t="shared" si="2"/>
        <v>-3156406</v>
      </c>
      <c r="P19" s="76">
        <f t="shared" si="2"/>
        <v>2801584</v>
      </c>
      <c r="Q19" s="76">
        <f t="shared" si="2"/>
        <v>-9074388</v>
      </c>
      <c r="R19" s="76">
        <f t="shared" si="2"/>
        <v>-3117659</v>
      </c>
      <c r="S19" s="76">
        <f t="shared" si="2"/>
        <v>-4914862</v>
      </c>
      <c r="T19" s="76">
        <f t="shared" si="2"/>
        <v>-134945</v>
      </c>
      <c r="U19" s="76">
        <f t="shared" si="2"/>
        <v>-8167466</v>
      </c>
      <c r="V19" s="76">
        <f t="shared" si="2"/>
        <v>24965769</v>
      </c>
      <c r="W19" s="76">
        <f>IF(E10=E18,0,W10-W18)</f>
        <v>15670</v>
      </c>
      <c r="X19" s="76">
        <f t="shared" si="2"/>
        <v>24950099</v>
      </c>
      <c r="Y19" s="77">
        <f>+IF(W19&lt;&gt;0,(X19/W19)*100,0)</f>
        <v>159222.07402680282</v>
      </c>
      <c r="Z19" s="78">
        <f t="shared" si="2"/>
        <v>4876979</v>
      </c>
    </row>
    <row r="20" spans="1:26" ht="13.5">
      <c r="A20" s="57" t="s">
        <v>44</v>
      </c>
      <c r="B20" s="18">
        <v>54356000</v>
      </c>
      <c r="C20" s="18">
        <v>0</v>
      </c>
      <c r="D20" s="58">
        <v>75608100</v>
      </c>
      <c r="E20" s="59">
        <v>75608100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14641000</v>
      </c>
      <c r="M20" s="59">
        <v>14641000</v>
      </c>
      <c r="N20" s="59">
        <v>4641000</v>
      </c>
      <c r="O20" s="59">
        <v>4641000</v>
      </c>
      <c r="P20" s="59">
        <v>0</v>
      </c>
      <c r="Q20" s="59">
        <v>9282000</v>
      </c>
      <c r="R20" s="59">
        <v>0</v>
      </c>
      <c r="S20" s="59">
        <v>0</v>
      </c>
      <c r="T20" s="59">
        <v>0</v>
      </c>
      <c r="U20" s="59">
        <v>0</v>
      </c>
      <c r="V20" s="59">
        <v>23923000</v>
      </c>
      <c r="W20" s="59">
        <v>75608100</v>
      </c>
      <c r="X20" s="59">
        <v>-51685100</v>
      </c>
      <c r="Y20" s="60">
        <v>-68.36</v>
      </c>
      <c r="Z20" s="61">
        <v>75608100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8532805</v>
      </c>
      <c r="C22" s="85">
        <f>SUM(C19:C21)</f>
        <v>0</v>
      </c>
      <c r="D22" s="86">
        <f aca="true" t="shared" si="3" ref="D22:Z22">SUM(D19:D21)</f>
        <v>75622696</v>
      </c>
      <c r="E22" s="87">
        <f t="shared" si="3"/>
        <v>80485079</v>
      </c>
      <c r="F22" s="87">
        <f t="shared" si="3"/>
        <v>22534286</v>
      </c>
      <c r="G22" s="87">
        <f t="shared" si="3"/>
        <v>-24970</v>
      </c>
      <c r="H22" s="87">
        <f t="shared" si="3"/>
        <v>-4149251</v>
      </c>
      <c r="I22" s="87">
        <f t="shared" si="3"/>
        <v>18360065</v>
      </c>
      <c r="J22" s="87">
        <f t="shared" si="3"/>
        <v>-1221678</v>
      </c>
      <c r="K22" s="87">
        <f t="shared" si="3"/>
        <v>13822167</v>
      </c>
      <c r="L22" s="87">
        <f t="shared" si="3"/>
        <v>25888069</v>
      </c>
      <c r="M22" s="87">
        <f t="shared" si="3"/>
        <v>38488558</v>
      </c>
      <c r="N22" s="87">
        <f t="shared" si="3"/>
        <v>-4078566</v>
      </c>
      <c r="O22" s="87">
        <f t="shared" si="3"/>
        <v>1484594</v>
      </c>
      <c r="P22" s="87">
        <f t="shared" si="3"/>
        <v>2801584</v>
      </c>
      <c r="Q22" s="87">
        <f t="shared" si="3"/>
        <v>207612</v>
      </c>
      <c r="R22" s="87">
        <f t="shared" si="3"/>
        <v>-3117659</v>
      </c>
      <c r="S22" s="87">
        <f t="shared" si="3"/>
        <v>-4914862</v>
      </c>
      <c r="T22" s="87">
        <f t="shared" si="3"/>
        <v>-134945</v>
      </c>
      <c r="U22" s="87">
        <f t="shared" si="3"/>
        <v>-8167466</v>
      </c>
      <c r="V22" s="87">
        <f t="shared" si="3"/>
        <v>48888769</v>
      </c>
      <c r="W22" s="87">
        <f t="shared" si="3"/>
        <v>75623770</v>
      </c>
      <c r="X22" s="87">
        <f t="shared" si="3"/>
        <v>-26735001</v>
      </c>
      <c r="Y22" s="88">
        <f>+IF(W22&lt;&gt;0,(X22/W22)*100,0)</f>
        <v>-35.35264242975456</v>
      </c>
      <c r="Z22" s="89">
        <f t="shared" si="3"/>
        <v>80485079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8532805</v>
      </c>
      <c r="C24" s="74">
        <f>SUM(C22:C23)</f>
        <v>0</v>
      </c>
      <c r="D24" s="75">
        <f aca="true" t="shared" si="4" ref="D24:Z24">SUM(D22:D23)</f>
        <v>75622696</v>
      </c>
      <c r="E24" s="76">
        <f t="shared" si="4"/>
        <v>80485079</v>
      </c>
      <c r="F24" s="76">
        <f t="shared" si="4"/>
        <v>22534286</v>
      </c>
      <c r="G24" s="76">
        <f t="shared" si="4"/>
        <v>-24970</v>
      </c>
      <c r="H24" s="76">
        <f t="shared" si="4"/>
        <v>-4149251</v>
      </c>
      <c r="I24" s="76">
        <f t="shared" si="4"/>
        <v>18360065</v>
      </c>
      <c r="J24" s="76">
        <f t="shared" si="4"/>
        <v>-1221678</v>
      </c>
      <c r="K24" s="76">
        <f t="shared" si="4"/>
        <v>13822167</v>
      </c>
      <c r="L24" s="76">
        <f t="shared" si="4"/>
        <v>25888069</v>
      </c>
      <c r="M24" s="76">
        <f t="shared" si="4"/>
        <v>38488558</v>
      </c>
      <c r="N24" s="76">
        <f t="shared" si="4"/>
        <v>-4078566</v>
      </c>
      <c r="O24" s="76">
        <f t="shared" si="4"/>
        <v>1484594</v>
      </c>
      <c r="P24" s="76">
        <f t="shared" si="4"/>
        <v>2801584</v>
      </c>
      <c r="Q24" s="76">
        <f t="shared" si="4"/>
        <v>207612</v>
      </c>
      <c r="R24" s="76">
        <f t="shared" si="4"/>
        <v>-3117659</v>
      </c>
      <c r="S24" s="76">
        <f t="shared" si="4"/>
        <v>-4914862</v>
      </c>
      <c r="T24" s="76">
        <f t="shared" si="4"/>
        <v>-134945</v>
      </c>
      <c r="U24" s="76">
        <f t="shared" si="4"/>
        <v>-8167466</v>
      </c>
      <c r="V24" s="76">
        <f t="shared" si="4"/>
        <v>48888769</v>
      </c>
      <c r="W24" s="76">
        <f t="shared" si="4"/>
        <v>75623770</v>
      </c>
      <c r="X24" s="76">
        <f t="shared" si="4"/>
        <v>-26735001</v>
      </c>
      <c r="Y24" s="77">
        <f>+IF(W24&lt;&gt;0,(X24/W24)*100,0)</f>
        <v>-35.35264242975456</v>
      </c>
      <c r="Z24" s="78">
        <f t="shared" si="4"/>
        <v>80485079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53042473</v>
      </c>
      <c r="C27" s="21">
        <v>0</v>
      </c>
      <c r="D27" s="98">
        <v>75608100</v>
      </c>
      <c r="E27" s="99">
        <v>75608100</v>
      </c>
      <c r="F27" s="99">
        <v>5292019</v>
      </c>
      <c r="G27" s="99">
        <v>11143942</v>
      </c>
      <c r="H27" s="99">
        <v>3487334</v>
      </c>
      <c r="I27" s="99">
        <v>19923295</v>
      </c>
      <c r="J27" s="99">
        <v>4328140</v>
      </c>
      <c r="K27" s="99">
        <v>9443333</v>
      </c>
      <c r="L27" s="99">
        <v>13324262</v>
      </c>
      <c r="M27" s="99">
        <v>27095735</v>
      </c>
      <c r="N27" s="99">
        <v>13937234</v>
      </c>
      <c r="O27" s="99">
        <v>6278750</v>
      </c>
      <c r="P27" s="99">
        <v>15563431</v>
      </c>
      <c r="Q27" s="99">
        <v>35779415</v>
      </c>
      <c r="R27" s="99">
        <v>4874448</v>
      </c>
      <c r="S27" s="99">
        <v>17937491</v>
      </c>
      <c r="T27" s="99">
        <v>14856694</v>
      </c>
      <c r="U27" s="99">
        <v>37668633</v>
      </c>
      <c r="V27" s="99">
        <v>120467078</v>
      </c>
      <c r="W27" s="99">
        <v>75608100</v>
      </c>
      <c r="X27" s="99">
        <v>44858978</v>
      </c>
      <c r="Y27" s="100">
        <v>59.33</v>
      </c>
      <c r="Z27" s="101">
        <v>75608100</v>
      </c>
    </row>
    <row r="28" spans="1:26" ht="13.5">
      <c r="A28" s="102" t="s">
        <v>44</v>
      </c>
      <c r="B28" s="18">
        <v>52217554</v>
      </c>
      <c r="C28" s="18">
        <v>0</v>
      </c>
      <c r="D28" s="58">
        <v>75608100</v>
      </c>
      <c r="E28" s="59">
        <v>75608100</v>
      </c>
      <c r="F28" s="59">
        <v>5292019</v>
      </c>
      <c r="G28" s="59">
        <v>11143942</v>
      </c>
      <c r="H28" s="59">
        <v>3487334</v>
      </c>
      <c r="I28" s="59">
        <v>19923295</v>
      </c>
      <c r="J28" s="59">
        <v>4328140</v>
      </c>
      <c r="K28" s="59">
        <v>9443333</v>
      </c>
      <c r="L28" s="59">
        <v>13324262</v>
      </c>
      <c r="M28" s="59">
        <v>27095735</v>
      </c>
      <c r="N28" s="59">
        <v>13937234</v>
      </c>
      <c r="O28" s="59">
        <v>6278750</v>
      </c>
      <c r="P28" s="59">
        <v>15563431</v>
      </c>
      <c r="Q28" s="59">
        <v>35779415</v>
      </c>
      <c r="R28" s="59">
        <v>4874448</v>
      </c>
      <c r="S28" s="59">
        <v>17937491</v>
      </c>
      <c r="T28" s="59">
        <v>14856694</v>
      </c>
      <c r="U28" s="59">
        <v>37668633</v>
      </c>
      <c r="V28" s="59">
        <v>120467078</v>
      </c>
      <c r="W28" s="59">
        <v>75608100</v>
      </c>
      <c r="X28" s="59">
        <v>44858978</v>
      </c>
      <c r="Y28" s="60">
        <v>59.33</v>
      </c>
      <c r="Z28" s="61">
        <v>75608100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824918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53042472</v>
      </c>
      <c r="C32" s="21">
        <f>SUM(C28:C31)</f>
        <v>0</v>
      </c>
      <c r="D32" s="98">
        <f aca="true" t="shared" si="5" ref="D32:Z32">SUM(D28:D31)</f>
        <v>75608100</v>
      </c>
      <c r="E32" s="99">
        <f t="shared" si="5"/>
        <v>75608100</v>
      </c>
      <c r="F32" s="99">
        <f t="shared" si="5"/>
        <v>5292019</v>
      </c>
      <c r="G32" s="99">
        <f t="shared" si="5"/>
        <v>11143942</v>
      </c>
      <c r="H32" s="99">
        <f t="shared" si="5"/>
        <v>3487334</v>
      </c>
      <c r="I32" s="99">
        <f t="shared" si="5"/>
        <v>19923295</v>
      </c>
      <c r="J32" s="99">
        <f t="shared" si="5"/>
        <v>4328140</v>
      </c>
      <c r="K32" s="99">
        <f t="shared" si="5"/>
        <v>9443333</v>
      </c>
      <c r="L32" s="99">
        <f t="shared" si="5"/>
        <v>13324262</v>
      </c>
      <c r="M32" s="99">
        <f t="shared" si="5"/>
        <v>27095735</v>
      </c>
      <c r="N32" s="99">
        <f t="shared" si="5"/>
        <v>13937234</v>
      </c>
      <c r="O32" s="99">
        <f t="shared" si="5"/>
        <v>6278750</v>
      </c>
      <c r="P32" s="99">
        <f t="shared" si="5"/>
        <v>15563431</v>
      </c>
      <c r="Q32" s="99">
        <f t="shared" si="5"/>
        <v>35779415</v>
      </c>
      <c r="R32" s="99">
        <f t="shared" si="5"/>
        <v>4874448</v>
      </c>
      <c r="S32" s="99">
        <f t="shared" si="5"/>
        <v>17937491</v>
      </c>
      <c r="T32" s="99">
        <f t="shared" si="5"/>
        <v>14856694</v>
      </c>
      <c r="U32" s="99">
        <f t="shared" si="5"/>
        <v>37668633</v>
      </c>
      <c r="V32" s="99">
        <f t="shared" si="5"/>
        <v>120467078</v>
      </c>
      <c r="W32" s="99">
        <f t="shared" si="5"/>
        <v>75608100</v>
      </c>
      <c r="X32" s="99">
        <f t="shared" si="5"/>
        <v>44858978</v>
      </c>
      <c r="Y32" s="100">
        <f>+IF(W32&lt;&gt;0,(X32/W32)*100,0)</f>
        <v>59.33091560295788</v>
      </c>
      <c r="Z32" s="101">
        <f t="shared" si="5"/>
        <v>75608100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22249116</v>
      </c>
      <c r="C35" s="18">
        <v>0</v>
      </c>
      <c r="D35" s="58">
        <v>20421748</v>
      </c>
      <c r="E35" s="59">
        <v>20421748</v>
      </c>
      <c r="F35" s="59">
        <v>28455288</v>
      </c>
      <c r="G35" s="59">
        <v>22857360</v>
      </c>
      <c r="H35" s="59">
        <v>14889882</v>
      </c>
      <c r="I35" s="59">
        <v>14889882</v>
      </c>
      <c r="J35" s="59">
        <v>15889882</v>
      </c>
      <c r="K35" s="59">
        <v>15716228</v>
      </c>
      <c r="L35" s="59">
        <v>15816228</v>
      </c>
      <c r="M35" s="59">
        <v>15816228</v>
      </c>
      <c r="N35" s="59">
        <v>15816228</v>
      </c>
      <c r="O35" s="59">
        <v>15816228</v>
      </c>
      <c r="P35" s="59">
        <v>15816228</v>
      </c>
      <c r="Q35" s="59">
        <v>15816228</v>
      </c>
      <c r="R35" s="59">
        <v>15816228</v>
      </c>
      <c r="S35" s="59">
        <v>27684860</v>
      </c>
      <c r="T35" s="59">
        <v>16816228</v>
      </c>
      <c r="U35" s="59">
        <v>16816228</v>
      </c>
      <c r="V35" s="59">
        <v>16816228</v>
      </c>
      <c r="W35" s="59">
        <v>20421748</v>
      </c>
      <c r="X35" s="59">
        <v>-3605520</v>
      </c>
      <c r="Y35" s="60">
        <v>-17.66</v>
      </c>
      <c r="Z35" s="61">
        <v>20421748</v>
      </c>
    </row>
    <row r="36" spans="1:26" ht="13.5">
      <c r="A36" s="57" t="s">
        <v>53</v>
      </c>
      <c r="B36" s="18">
        <v>600075594</v>
      </c>
      <c r="C36" s="18">
        <v>0</v>
      </c>
      <c r="D36" s="58">
        <v>670009762</v>
      </c>
      <c r="E36" s="59">
        <v>670009762</v>
      </c>
      <c r="F36" s="59">
        <v>545952897</v>
      </c>
      <c r="G36" s="59">
        <v>603283668</v>
      </c>
      <c r="H36" s="59">
        <v>603283668</v>
      </c>
      <c r="I36" s="59">
        <v>603283668</v>
      </c>
      <c r="J36" s="59">
        <v>603283668</v>
      </c>
      <c r="K36" s="59">
        <v>603283668</v>
      </c>
      <c r="L36" s="59">
        <v>603283668</v>
      </c>
      <c r="M36" s="59">
        <v>603283668</v>
      </c>
      <c r="N36" s="59">
        <v>603283668</v>
      </c>
      <c r="O36" s="59">
        <v>603283668</v>
      </c>
      <c r="P36" s="59">
        <v>603283668</v>
      </c>
      <c r="Q36" s="59">
        <v>603283668</v>
      </c>
      <c r="R36" s="59">
        <v>603283668</v>
      </c>
      <c r="S36" s="59">
        <v>621221159</v>
      </c>
      <c r="T36" s="59">
        <v>603283668</v>
      </c>
      <c r="U36" s="59">
        <v>603283668</v>
      </c>
      <c r="V36" s="59">
        <v>603283668</v>
      </c>
      <c r="W36" s="59">
        <v>670009762</v>
      </c>
      <c r="X36" s="59">
        <v>-66726094</v>
      </c>
      <c r="Y36" s="60">
        <v>-9.96</v>
      </c>
      <c r="Z36" s="61">
        <v>670009762</v>
      </c>
    </row>
    <row r="37" spans="1:26" ht="13.5">
      <c r="A37" s="57" t="s">
        <v>54</v>
      </c>
      <c r="B37" s="18">
        <v>52170340</v>
      </c>
      <c r="C37" s="18">
        <v>0</v>
      </c>
      <c r="D37" s="58">
        <v>18304317</v>
      </c>
      <c r="E37" s="59">
        <v>18304317</v>
      </c>
      <c r="F37" s="59">
        <v>24113606</v>
      </c>
      <c r="G37" s="59">
        <v>66874740</v>
      </c>
      <c r="H37" s="59">
        <v>66874740</v>
      </c>
      <c r="I37" s="59">
        <v>66874740</v>
      </c>
      <c r="J37" s="59">
        <v>66874740</v>
      </c>
      <c r="K37" s="59">
        <v>66874740</v>
      </c>
      <c r="L37" s="59">
        <v>66874740</v>
      </c>
      <c r="M37" s="59">
        <v>66874740</v>
      </c>
      <c r="N37" s="59">
        <v>66828740</v>
      </c>
      <c r="O37" s="59">
        <v>66828540</v>
      </c>
      <c r="P37" s="59">
        <v>66828819</v>
      </c>
      <c r="Q37" s="59">
        <v>66828819</v>
      </c>
      <c r="R37" s="59">
        <v>66828819</v>
      </c>
      <c r="S37" s="59">
        <v>59796580</v>
      </c>
      <c r="T37" s="59">
        <v>66828819</v>
      </c>
      <c r="U37" s="59">
        <v>66828819</v>
      </c>
      <c r="V37" s="59">
        <v>66828819</v>
      </c>
      <c r="W37" s="59">
        <v>18304317</v>
      </c>
      <c r="X37" s="59">
        <v>48524502</v>
      </c>
      <c r="Y37" s="60">
        <v>265.1</v>
      </c>
      <c r="Z37" s="61">
        <v>18304317</v>
      </c>
    </row>
    <row r="38" spans="1:26" ht="13.5">
      <c r="A38" s="57" t="s">
        <v>55</v>
      </c>
      <c r="B38" s="18">
        <v>18804770</v>
      </c>
      <c r="C38" s="18">
        <v>0</v>
      </c>
      <c r="D38" s="58">
        <v>19270286</v>
      </c>
      <c r="E38" s="59">
        <v>19270286</v>
      </c>
      <c r="F38" s="59">
        <v>15481150</v>
      </c>
      <c r="G38" s="59">
        <v>15481150</v>
      </c>
      <c r="H38" s="59">
        <v>15481150</v>
      </c>
      <c r="I38" s="59">
        <v>15481150</v>
      </c>
      <c r="J38" s="59">
        <v>15481150</v>
      </c>
      <c r="K38" s="59">
        <v>15481150</v>
      </c>
      <c r="L38" s="59">
        <v>15481150</v>
      </c>
      <c r="M38" s="59">
        <v>15481150</v>
      </c>
      <c r="N38" s="59">
        <v>15481150</v>
      </c>
      <c r="O38" s="59">
        <v>15481150</v>
      </c>
      <c r="P38" s="59">
        <v>15481150</v>
      </c>
      <c r="Q38" s="59">
        <v>15481150</v>
      </c>
      <c r="R38" s="59">
        <v>15481150</v>
      </c>
      <c r="S38" s="59">
        <v>15481150</v>
      </c>
      <c r="T38" s="59">
        <v>15481150</v>
      </c>
      <c r="U38" s="59">
        <v>15481150</v>
      </c>
      <c r="V38" s="59">
        <v>15481150</v>
      </c>
      <c r="W38" s="59">
        <v>19270286</v>
      </c>
      <c r="X38" s="59">
        <v>-3789136</v>
      </c>
      <c r="Y38" s="60">
        <v>-19.66</v>
      </c>
      <c r="Z38" s="61">
        <v>19270286</v>
      </c>
    </row>
    <row r="39" spans="1:26" ht="13.5">
      <c r="A39" s="57" t="s">
        <v>56</v>
      </c>
      <c r="B39" s="18">
        <v>551349600</v>
      </c>
      <c r="C39" s="18">
        <v>0</v>
      </c>
      <c r="D39" s="58">
        <v>652856906</v>
      </c>
      <c r="E39" s="59">
        <v>652856906</v>
      </c>
      <c r="F39" s="59">
        <v>534813429</v>
      </c>
      <c r="G39" s="59">
        <v>543785138</v>
      </c>
      <c r="H39" s="59">
        <v>535817660</v>
      </c>
      <c r="I39" s="59">
        <v>535817660</v>
      </c>
      <c r="J39" s="59">
        <v>536817660</v>
      </c>
      <c r="K39" s="59">
        <v>536644006</v>
      </c>
      <c r="L39" s="59">
        <v>536744006</v>
      </c>
      <c r="M39" s="59">
        <v>536744006</v>
      </c>
      <c r="N39" s="59">
        <v>536790006</v>
      </c>
      <c r="O39" s="59">
        <v>536790206</v>
      </c>
      <c r="P39" s="59">
        <v>536789927</v>
      </c>
      <c r="Q39" s="59">
        <v>536789927</v>
      </c>
      <c r="R39" s="59">
        <v>536789927</v>
      </c>
      <c r="S39" s="59">
        <v>573628289</v>
      </c>
      <c r="T39" s="59">
        <v>537789927</v>
      </c>
      <c r="U39" s="59">
        <v>537789927</v>
      </c>
      <c r="V39" s="59">
        <v>537789927</v>
      </c>
      <c r="W39" s="59">
        <v>652856906</v>
      </c>
      <c r="X39" s="59">
        <v>-115066979</v>
      </c>
      <c r="Y39" s="60">
        <v>-17.63</v>
      </c>
      <c r="Z39" s="61">
        <v>652856906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57076474</v>
      </c>
      <c r="C42" s="18">
        <v>0</v>
      </c>
      <c r="D42" s="58">
        <v>59880041</v>
      </c>
      <c r="E42" s="59">
        <v>63145983</v>
      </c>
      <c r="F42" s="59">
        <v>21117369</v>
      </c>
      <c r="G42" s="59">
        <v>-250165</v>
      </c>
      <c r="H42" s="59">
        <v>-6376059</v>
      </c>
      <c r="I42" s="59">
        <v>14491145</v>
      </c>
      <c r="J42" s="59">
        <v>-3589676</v>
      </c>
      <c r="K42" s="59">
        <v>11405066</v>
      </c>
      <c r="L42" s="59">
        <v>22454545</v>
      </c>
      <c r="M42" s="59">
        <v>30269935</v>
      </c>
      <c r="N42" s="59">
        <v>-11534527</v>
      </c>
      <c r="O42" s="59">
        <v>-6545909</v>
      </c>
      <c r="P42" s="59">
        <v>9248477</v>
      </c>
      <c r="Q42" s="59">
        <v>-8831959</v>
      </c>
      <c r="R42" s="59">
        <v>-5941592</v>
      </c>
      <c r="S42" s="59">
        <v>-2568589</v>
      </c>
      <c r="T42" s="59">
        <v>-2458134</v>
      </c>
      <c r="U42" s="59">
        <v>-10968315</v>
      </c>
      <c r="V42" s="59">
        <v>24960806</v>
      </c>
      <c r="W42" s="59">
        <v>63145983</v>
      </c>
      <c r="X42" s="59">
        <v>-38185177</v>
      </c>
      <c r="Y42" s="60">
        <v>-60.47</v>
      </c>
      <c r="Z42" s="61">
        <v>63145983</v>
      </c>
    </row>
    <row r="43" spans="1:26" ht="13.5">
      <c r="A43" s="57" t="s">
        <v>59</v>
      </c>
      <c r="B43" s="18">
        <v>-53932608</v>
      </c>
      <c r="C43" s="18">
        <v>0</v>
      </c>
      <c r="D43" s="58">
        <v>-63872008</v>
      </c>
      <c r="E43" s="59">
        <v>-63824008</v>
      </c>
      <c r="F43" s="59">
        <v>-5275966</v>
      </c>
      <c r="G43" s="59">
        <v>-11135697</v>
      </c>
      <c r="H43" s="59">
        <v>-3487334</v>
      </c>
      <c r="I43" s="59">
        <v>-19898997</v>
      </c>
      <c r="J43" s="59">
        <v>-4328140</v>
      </c>
      <c r="K43" s="59">
        <v>-9420086</v>
      </c>
      <c r="L43" s="59">
        <v>-13324261</v>
      </c>
      <c r="M43" s="59">
        <v>-27072487</v>
      </c>
      <c r="N43" s="59">
        <v>-13937234</v>
      </c>
      <c r="O43" s="59">
        <v>-6278750</v>
      </c>
      <c r="P43" s="59">
        <v>-15563431</v>
      </c>
      <c r="Q43" s="59">
        <v>-35779415</v>
      </c>
      <c r="R43" s="59">
        <v>-4874448</v>
      </c>
      <c r="S43" s="59">
        <v>-17937491</v>
      </c>
      <c r="T43" s="59">
        <v>-14856694</v>
      </c>
      <c r="U43" s="59">
        <v>-37668633</v>
      </c>
      <c r="V43" s="59">
        <v>-120419532</v>
      </c>
      <c r="W43" s="59">
        <v>-63824008</v>
      </c>
      <c r="X43" s="59">
        <v>-56595524</v>
      </c>
      <c r="Y43" s="60">
        <v>88.67</v>
      </c>
      <c r="Z43" s="61">
        <v>-63824008</v>
      </c>
    </row>
    <row r="44" spans="1:26" ht="13.5">
      <c r="A44" s="57" t="s">
        <v>60</v>
      </c>
      <c r="B44" s="18">
        <v>-2181520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3524046</v>
      </c>
      <c r="C45" s="21">
        <v>0</v>
      </c>
      <c r="D45" s="98">
        <v>10079682</v>
      </c>
      <c r="E45" s="99">
        <v>-678025</v>
      </c>
      <c r="F45" s="99">
        <v>15841403</v>
      </c>
      <c r="G45" s="99">
        <v>4455541</v>
      </c>
      <c r="H45" s="99">
        <v>-5407852</v>
      </c>
      <c r="I45" s="99">
        <v>-5407852</v>
      </c>
      <c r="J45" s="99">
        <v>-13325668</v>
      </c>
      <c r="K45" s="99">
        <v>-11340688</v>
      </c>
      <c r="L45" s="99">
        <v>-2210404</v>
      </c>
      <c r="M45" s="99">
        <v>-2210404</v>
      </c>
      <c r="N45" s="99">
        <v>-27682165</v>
      </c>
      <c r="O45" s="99">
        <v>-40506824</v>
      </c>
      <c r="P45" s="99">
        <v>-46821778</v>
      </c>
      <c r="Q45" s="99">
        <v>-27682165</v>
      </c>
      <c r="R45" s="99">
        <v>-57637818</v>
      </c>
      <c r="S45" s="99">
        <v>-78143898</v>
      </c>
      <c r="T45" s="99">
        <v>-95458726</v>
      </c>
      <c r="U45" s="99">
        <v>-95458726</v>
      </c>
      <c r="V45" s="99">
        <v>-95458726</v>
      </c>
      <c r="W45" s="99">
        <v>-678025</v>
      </c>
      <c r="X45" s="99">
        <v>-94780701</v>
      </c>
      <c r="Y45" s="100">
        <v>13978.94</v>
      </c>
      <c r="Z45" s="101">
        <v>-678025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4496860</v>
      </c>
      <c r="C49" s="51">
        <v>0</v>
      </c>
      <c r="D49" s="128">
        <v>3506345</v>
      </c>
      <c r="E49" s="53">
        <v>3349868</v>
      </c>
      <c r="F49" s="53">
        <v>0</v>
      </c>
      <c r="G49" s="53">
        <v>0</v>
      </c>
      <c r="H49" s="53">
        <v>0</v>
      </c>
      <c r="I49" s="53">
        <v>3216584</v>
      </c>
      <c r="J49" s="53">
        <v>0</v>
      </c>
      <c r="K49" s="53">
        <v>0</v>
      </c>
      <c r="L49" s="53">
        <v>0</v>
      </c>
      <c r="M49" s="53">
        <v>3159500</v>
      </c>
      <c r="N49" s="53">
        <v>0</v>
      </c>
      <c r="O49" s="53">
        <v>0</v>
      </c>
      <c r="P49" s="53">
        <v>0</v>
      </c>
      <c r="Q49" s="53">
        <v>3166372</v>
      </c>
      <c r="R49" s="53">
        <v>0</v>
      </c>
      <c r="S49" s="53">
        <v>0</v>
      </c>
      <c r="T49" s="53">
        <v>0</v>
      </c>
      <c r="U49" s="53">
        <v>18957560</v>
      </c>
      <c r="V49" s="53">
        <v>80030673</v>
      </c>
      <c r="W49" s="53">
        <v>119883762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2064638</v>
      </c>
      <c r="C51" s="51">
        <v>0</v>
      </c>
      <c r="D51" s="128">
        <v>421583</v>
      </c>
      <c r="E51" s="53">
        <v>1417093</v>
      </c>
      <c r="F51" s="53">
        <v>0</v>
      </c>
      <c r="G51" s="53">
        <v>0</v>
      </c>
      <c r="H51" s="53">
        <v>0</v>
      </c>
      <c r="I51" s="53">
        <v>1295449</v>
      </c>
      <c r="J51" s="53">
        <v>0</v>
      </c>
      <c r="K51" s="53">
        <v>0</v>
      </c>
      <c r="L51" s="53">
        <v>0</v>
      </c>
      <c r="M51" s="53">
        <v>11455</v>
      </c>
      <c r="N51" s="53">
        <v>0</v>
      </c>
      <c r="O51" s="53">
        <v>0</v>
      </c>
      <c r="P51" s="53">
        <v>0</v>
      </c>
      <c r="Q51" s="53">
        <v>21752977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26963195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45.626454327160545</v>
      </c>
      <c r="C58" s="5">
        <f>IF(C67=0,0,+(C76/C67)*100)</f>
        <v>0</v>
      </c>
      <c r="D58" s="6">
        <f aca="true" t="shared" si="6" ref="D58:Z58">IF(D67=0,0,+(D76/D67)*100)</f>
        <v>61.388051697020295</v>
      </c>
      <c r="E58" s="7">
        <f t="shared" si="6"/>
        <v>38.753286925516896</v>
      </c>
      <c r="F58" s="7">
        <f t="shared" si="6"/>
        <v>16.922342942787967</v>
      </c>
      <c r="G58" s="7">
        <f t="shared" si="6"/>
        <v>51.79650870256333</v>
      </c>
      <c r="H58" s="7">
        <f t="shared" si="6"/>
        <v>49.40054632619542</v>
      </c>
      <c r="I58" s="7">
        <f t="shared" si="6"/>
        <v>33.53333592975661</v>
      </c>
      <c r="J58" s="7">
        <f t="shared" si="6"/>
        <v>44.292940289274966</v>
      </c>
      <c r="K58" s="7">
        <f t="shared" si="6"/>
        <v>41.938399943904955</v>
      </c>
      <c r="L58" s="7">
        <f t="shared" si="6"/>
        <v>33.13458793222673</v>
      </c>
      <c r="M58" s="7">
        <f t="shared" si="6"/>
        <v>39.88570517453567</v>
      </c>
      <c r="N58" s="7">
        <f t="shared" si="6"/>
        <v>65.7025553467782</v>
      </c>
      <c r="O58" s="7">
        <f t="shared" si="6"/>
        <v>46.05275761409525</v>
      </c>
      <c r="P58" s="7">
        <f t="shared" si="6"/>
        <v>53.88788728671733</v>
      </c>
      <c r="Q58" s="7">
        <f t="shared" si="6"/>
        <v>55.47456976646359</v>
      </c>
      <c r="R58" s="7">
        <f t="shared" si="6"/>
        <v>36.36369325927264</v>
      </c>
      <c r="S58" s="7">
        <f t="shared" si="6"/>
        <v>5176.963483469646</v>
      </c>
      <c r="T58" s="7">
        <f t="shared" si="6"/>
        <v>50.926025902584</v>
      </c>
      <c r="U58" s="7">
        <f t="shared" si="6"/>
        <v>68.801094768348</v>
      </c>
      <c r="V58" s="7">
        <f t="shared" si="6"/>
        <v>46.503056097426715</v>
      </c>
      <c r="W58" s="7">
        <f t="shared" si="6"/>
        <v>61.38803377910346</v>
      </c>
      <c r="X58" s="7">
        <f t="shared" si="6"/>
        <v>0</v>
      </c>
      <c r="Y58" s="7">
        <f t="shared" si="6"/>
        <v>0</v>
      </c>
      <c r="Z58" s="8">
        <f t="shared" si="6"/>
        <v>38.753286925516896</v>
      </c>
    </row>
    <row r="59" spans="1:26" ht="13.5">
      <c r="A59" s="36" t="s">
        <v>31</v>
      </c>
      <c r="B59" s="9">
        <f aca="true" t="shared" si="7" ref="B59:Z66">IF(B68=0,0,+(B77/B68)*100)</f>
        <v>34.08348849054812</v>
      </c>
      <c r="C59" s="9">
        <f t="shared" si="7"/>
        <v>0</v>
      </c>
      <c r="D59" s="2">
        <f t="shared" si="7"/>
        <v>79.42280778028874</v>
      </c>
      <c r="E59" s="10">
        <f t="shared" si="7"/>
        <v>79.42280778028874</v>
      </c>
      <c r="F59" s="10">
        <f t="shared" si="7"/>
        <v>4.203300440190671</v>
      </c>
      <c r="G59" s="10">
        <f t="shared" si="7"/>
        <v>-2830.424137113972</v>
      </c>
      <c r="H59" s="10">
        <f t="shared" si="7"/>
        <v>-11104.460628129267</v>
      </c>
      <c r="I59" s="10">
        <f t="shared" si="7"/>
        <v>17.07891662372656</v>
      </c>
      <c r="J59" s="10">
        <f t="shared" si="7"/>
        <v>-645.6575368461004</v>
      </c>
      <c r="K59" s="10">
        <f t="shared" si="7"/>
        <v>11068.7185443283</v>
      </c>
      <c r="L59" s="10">
        <f t="shared" si="7"/>
        <v>10371.21090617482</v>
      </c>
      <c r="M59" s="10">
        <f t="shared" si="7"/>
        <v>-2820.9449530914435</v>
      </c>
      <c r="N59" s="10">
        <f t="shared" si="7"/>
        <v>16003.732124171609</v>
      </c>
      <c r="O59" s="10">
        <f t="shared" si="7"/>
        <v>0</v>
      </c>
      <c r="P59" s="10">
        <f t="shared" si="7"/>
        <v>5747.339077546883</v>
      </c>
      <c r="Q59" s="10">
        <f t="shared" si="7"/>
        <v>10745.143600706384</v>
      </c>
      <c r="R59" s="10">
        <f t="shared" si="7"/>
        <v>0</v>
      </c>
      <c r="S59" s="10">
        <f t="shared" si="7"/>
        <v>0</v>
      </c>
      <c r="T59" s="10">
        <f t="shared" si="7"/>
        <v>-288645</v>
      </c>
      <c r="U59" s="10">
        <f t="shared" si="7"/>
        <v>-699879</v>
      </c>
      <c r="V59" s="10">
        <f t="shared" si="7"/>
        <v>72.94714352719747</v>
      </c>
      <c r="W59" s="10">
        <f t="shared" si="7"/>
        <v>79.42268576555318</v>
      </c>
      <c r="X59" s="10">
        <f t="shared" si="7"/>
        <v>0</v>
      </c>
      <c r="Y59" s="10">
        <f t="shared" si="7"/>
        <v>0</v>
      </c>
      <c r="Z59" s="11">
        <f t="shared" si="7"/>
        <v>79.42280778028874</v>
      </c>
    </row>
    <row r="60" spans="1:26" ht="13.5">
      <c r="A60" s="37" t="s">
        <v>32</v>
      </c>
      <c r="B60" s="12">
        <f t="shared" si="7"/>
        <v>29.36053523749812</v>
      </c>
      <c r="C60" s="12">
        <f t="shared" si="7"/>
        <v>0</v>
      </c>
      <c r="D60" s="3">
        <f t="shared" si="7"/>
        <v>81.67705824495116</v>
      </c>
      <c r="E60" s="13">
        <f t="shared" si="7"/>
        <v>42.728121848798075</v>
      </c>
      <c r="F60" s="13">
        <f t="shared" si="7"/>
        <v>36.39650205789183</v>
      </c>
      <c r="G60" s="13">
        <f t="shared" si="7"/>
        <v>52.572161892279844</v>
      </c>
      <c r="H60" s="13">
        <f t="shared" si="7"/>
        <v>53.497727376382606</v>
      </c>
      <c r="I60" s="13">
        <f t="shared" si="7"/>
        <v>47.43546964587145</v>
      </c>
      <c r="J60" s="13">
        <f t="shared" si="7"/>
        <v>48.30529155764042</v>
      </c>
      <c r="K60" s="13">
        <f t="shared" si="7"/>
        <v>43.665243388485955</v>
      </c>
      <c r="L60" s="13">
        <f t="shared" si="7"/>
        <v>33.76047076928458</v>
      </c>
      <c r="M60" s="13">
        <f t="shared" si="7"/>
        <v>42.088603315905424</v>
      </c>
      <c r="N60" s="13">
        <f t="shared" si="7"/>
        <v>68.6267779934087</v>
      </c>
      <c r="O60" s="13">
        <f t="shared" si="7"/>
        <v>50.88561994294671</v>
      </c>
      <c r="P60" s="13">
        <f t="shared" si="7"/>
        <v>54.8451759496447</v>
      </c>
      <c r="Q60" s="13">
        <f t="shared" si="7"/>
        <v>58.463994980525726</v>
      </c>
      <c r="R60" s="13">
        <f t="shared" si="7"/>
        <v>42.38823575761888</v>
      </c>
      <c r="S60" s="13">
        <f t="shared" si="7"/>
        <v>4522.2485888722495</v>
      </c>
      <c r="T60" s="13">
        <f t="shared" si="7"/>
        <v>56.04877438018844</v>
      </c>
      <c r="U60" s="13">
        <f t="shared" si="7"/>
        <v>76.8475271924377</v>
      </c>
      <c r="V60" s="13">
        <f t="shared" si="7"/>
        <v>54.39668155538254</v>
      </c>
      <c r="W60" s="13">
        <f t="shared" si="7"/>
        <v>81.67705824495116</v>
      </c>
      <c r="X60" s="13">
        <f t="shared" si="7"/>
        <v>0</v>
      </c>
      <c r="Y60" s="13">
        <f t="shared" si="7"/>
        <v>0</v>
      </c>
      <c r="Z60" s="14">
        <f t="shared" si="7"/>
        <v>42.728121848798075</v>
      </c>
    </row>
    <row r="61" spans="1:26" ht="13.5">
      <c r="A61" s="38" t="s">
        <v>106</v>
      </c>
      <c r="B61" s="12">
        <f t="shared" si="7"/>
        <v>33.96769786941788</v>
      </c>
      <c r="C61" s="12">
        <f t="shared" si="7"/>
        <v>0</v>
      </c>
      <c r="D61" s="3">
        <f t="shared" si="7"/>
        <v>88.26369337670846</v>
      </c>
      <c r="E61" s="13">
        <f t="shared" si="7"/>
        <v>97.34042929736653</v>
      </c>
      <c r="F61" s="13">
        <f t="shared" si="7"/>
        <v>82.0688464153662</v>
      </c>
      <c r="G61" s="13">
        <f t="shared" si="7"/>
        <v>102.82284704566986</v>
      </c>
      <c r="H61" s="13">
        <f t="shared" si="7"/>
        <v>120.78270584034921</v>
      </c>
      <c r="I61" s="13">
        <f t="shared" si="7"/>
        <v>100.73520001383581</v>
      </c>
      <c r="J61" s="13">
        <f t="shared" si="7"/>
        <v>117.65798423761234</v>
      </c>
      <c r="K61" s="13">
        <f t="shared" si="7"/>
        <v>90.05339995341956</v>
      </c>
      <c r="L61" s="13">
        <f t="shared" si="7"/>
        <v>87.00432621715387</v>
      </c>
      <c r="M61" s="13">
        <f t="shared" si="7"/>
        <v>98.39005380754706</v>
      </c>
      <c r="N61" s="13">
        <f t="shared" si="7"/>
        <v>138.2979728458027</v>
      </c>
      <c r="O61" s="13">
        <f t="shared" si="7"/>
        <v>116.57455576282119</v>
      </c>
      <c r="P61" s="13">
        <f t="shared" si="7"/>
        <v>124.50845348375555</v>
      </c>
      <c r="Q61" s="13">
        <f t="shared" si="7"/>
        <v>127.56791678969108</v>
      </c>
      <c r="R61" s="13">
        <f t="shared" si="7"/>
        <v>94.89846964298476</v>
      </c>
      <c r="S61" s="13">
        <f t="shared" si="7"/>
        <v>9808.536207163901</v>
      </c>
      <c r="T61" s="13">
        <f t="shared" si="7"/>
        <v>124.6907667350657</v>
      </c>
      <c r="U61" s="13">
        <f t="shared" si="7"/>
        <v>163.16573487312476</v>
      </c>
      <c r="V61" s="13">
        <f t="shared" si="7"/>
        <v>118.87277155982771</v>
      </c>
      <c r="W61" s="13">
        <f t="shared" si="7"/>
        <v>88.26367093869698</v>
      </c>
      <c r="X61" s="13">
        <f t="shared" si="7"/>
        <v>0</v>
      </c>
      <c r="Y61" s="13">
        <f t="shared" si="7"/>
        <v>0</v>
      </c>
      <c r="Z61" s="14">
        <f t="shared" si="7"/>
        <v>97.34042929736653</v>
      </c>
    </row>
    <row r="62" spans="1:26" ht="13.5">
      <c r="A62" s="38" t="s">
        <v>107</v>
      </c>
      <c r="B62" s="12">
        <f t="shared" si="7"/>
        <v>20.4699335051373</v>
      </c>
      <c r="C62" s="12">
        <f t="shared" si="7"/>
        <v>0</v>
      </c>
      <c r="D62" s="3">
        <f t="shared" si="7"/>
        <v>66.80488205189418</v>
      </c>
      <c r="E62" s="13">
        <f t="shared" si="7"/>
        <v>38.34477320842535</v>
      </c>
      <c r="F62" s="13">
        <f t="shared" si="7"/>
        <v>22.19720281567374</v>
      </c>
      <c r="G62" s="13">
        <f t="shared" si="7"/>
        <v>36.775101431549324</v>
      </c>
      <c r="H62" s="13">
        <f t="shared" si="7"/>
        <v>34.409434991752846</v>
      </c>
      <c r="I62" s="13">
        <f t="shared" si="7"/>
        <v>31.191787627440814</v>
      </c>
      <c r="J62" s="13">
        <f t="shared" si="7"/>
        <v>23.5228778831179</v>
      </c>
      <c r="K62" s="13">
        <f t="shared" si="7"/>
        <v>32.128507787452044</v>
      </c>
      <c r="L62" s="13">
        <f t="shared" si="7"/>
        <v>19.61769695195114</v>
      </c>
      <c r="M62" s="13">
        <f t="shared" si="7"/>
        <v>25.084726032922404</v>
      </c>
      <c r="N62" s="13">
        <f t="shared" si="7"/>
        <v>35.655170827706975</v>
      </c>
      <c r="O62" s="13">
        <f t="shared" si="7"/>
        <v>30.418308414746047</v>
      </c>
      <c r="P62" s="13">
        <f t="shared" si="7"/>
        <v>28.851102145417396</v>
      </c>
      <c r="Q62" s="13">
        <f t="shared" si="7"/>
        <v>31.728721480636167</v>
      </c>
      <c r="R62" s="13">
        <f t="shared" si="7"/>
        <v>17.542062103915907</v>
      </c>
      <c r="S62" s="13">
        <f t="shared" si="7"/>
        <v>464.8862283370816</v>
      </c>
      <c r="T62" s="13">
        <f t="shared" si="7"/>
        <v>34.28559363189122</v>
      </c>
      <c r="U62" s="13">
        <f t="shared" si="7"/>
        <v>47.799745478436</v>
      </c>
      <c r="V62" s="13">
        <f t="shared" si="7"/>
        <v>32.52959942967944</v>
      </c>
      <c r="W62" s="13">
        <f t="shared" si="7"/>
        <v>66.80484882606505</v>
      </c>
      <c r="X62" s="13">
        <f t="shared" si="7"/>
        <v>0</v>
      </c>
      <c r="Y62" s="13">
        <f t="shared" si="7"/>
        <v>0</v>
      </c>
      <c r="Z62" s="14">
        <f t="shared" si="7"/>
        <v>38.34477320842535</v>
      </c>
    </row>
    <row r="63" spans="1:26" ht="13.5">
      <c r="A63" s="38" t="s">
        <v>108</v>
      </c>
      <c r="B63" s="12">
        <f t="shared" si="7"/>
        <v>24.591040149111237</v>
      </c>
      <c r="C63" s="12">
        <f t="shared" si="7"/>
        <v>0</v>
      </c>
      <c r="D63" s="3">
        <f t="shared" si="7"/>
        <v>71.27532903959936</v>
      </c>
      <c r="E63" s="13">
        <f t="shared" si="7"/>
        <v>11.95136555149579</v>
      </c>
      <c r="F63" s="13">
        <f t="shared" si="7"/>
        <v>7.203827336008869</v>
      </c>
      <c r="G63" s="13">
        <f t="shared" si="7"/>
        <v>16.877381192756207</v>
      </c>
      <c r="H63" s="13">
        <f t="shared" si="7"/>
        <v>18.65094328748491</v>
      </c>
      <c r="I63" s="13">
        <f t="shared" si="7"/>
        <v>14.25286780143899</v>
      </c>
      <c r="J63" s="13">
        <f t="shared" si="7"/>
        <v>16.797827541810612</v>
      </c>
      <c r="K63" s="13">
        <f t="shared" si="7"/>
        <v>18.88140880916219</v>
      </c>
      <c r="L63" s="13">
        <f t="shared" si="7"/>
        <v>13.220453798038795</v>
      </c>
      <c r="M63" s="13">
        <f t="shared" si="7"/>
        <v>16.298562479182184</v>
      </c>
      <c r="N63" s="13">
        <f t="shared" si="7"/>
        <v>26.209083859605315</v>
      </c>
      <c r="O63" s="13">
        <f t="shared" si="7"/>
        <v>19.639361964476933</v>
      </c>
      <c r="P63" s="13">
        <f t="shared" si="7"/>
        <v>22.57686910681065</v>
      </c>
      <c r="Q63" s="13">
        <f t="shared" si="7"/>
        <v>22.80519273462693</v>
      </c>
      <c r="R63" s="13">
        <f t="shared" si="7"/>
        <v>17.712103952397584</v>
      </c>
      <c r="S63" s="13">
        <f t="shared" si="7"/>
        <v>126244.64944649447</v>
      </c>
      <c r="T63" s="13">
        <f t="shared" si="7"/>
        <v>24.128853797487967</v>
      </c>
      <c r="U63" s="13">
        <f t="shared" si="7"/>
        <v>34.8719195208182</v>
      </c>
      <c r="V63" s="13">
        <f t="shared" si="7"/>
        <v>20.921760840620145</v>
      </c>
      <c r="W63" s="13">
        <f t="shared" si="7"/>
        <v>71.27547491087107</v>
      </c>
      <c r="X63" s="13">
        <f t="shared" si="7"/>
        <v>0</v>
      </c>
      <c r="Y63" s="13">
        <f t="shared" si="7"/>
        <v>0</v>
      </c>
      <c r="Z63" s="14">
        <f t="shared" si="7"/>
        <v>11.95136555149579</v>
      </c>
    </row>
    <row r="64" spans="1:26" ht="13.5">
      <c r="A64" s="38" t="s">
        <v>109</v>
      </c>
      <c r="B64" s="12">
        <f t="shared" si="7"/>
        <v>23.10179114318157</v>
      </c>
      <c r="C64" s="12">
        <f t="shared" si="7"/>
        <v>0</v>
      </c>
      <c r="D64" s="3">
        <f t="shared" si="7"/>
        <v>54.282657916845714</v>
      </c>
      <c r="E64" s="13">
        <f t="shared" si="7"/>
        <v>9.950932517038417</v>
      </c>
      <c r="F64" s="13">
        <f t="shared" si="7"/>
        <v>6.73677345724301</v>
      </c>
      <c r="G64" s="13">
        <f t="shared" si="7"/>
        <v>16.005678144905456</v>
      </c>
      <c r="H64" s="13">
        <f t="shared" si="7"/>
        <v>19.164961654366888</v>
      </c>
      <c r="I64" s="13">
        <f t="shared" si="7"/>
        <v>13.979979562470021</v>
      </c>
      <c r="J64" s="13">
        <f t="shared" si="7"/>
        <v>18.071422626729884</v>
      </c>
      <c r="K64" s="13">
        <f t="shared" si="7"/>
        <v>16.984125601496228</v>
      </c>
      <c r="L64" s="13">
        <f t="shared" si="7"/>
        <v>13.27823609341193</v>
      </c>
      <c r="M64" s="13">
        <f t="shared" si="7"/>
        <v>16.1106512518529</v>
      </c>
      <c r="N64" s="13">
        <f t="shared" si="7"/>
        <v>28.0372243496469</v>
      </c>
      <c r="O64" s="13">
        <f t="shared" si="7"/>
        <v>20.779469501101218</v>
      </c>
      <c r="P64" s="13">
        <f t="shared" si="7"/>
        <v>24.21819460854617</v>
      </c>
      <c r="Q64" s="13">
        <f t="shared" si="7"/>
        <v>24.34788615182514</v>
      </c>
      <c r="R64" s="13">
        <f t="shared" si="7"/>
        <v>18.717776172427783</v>
      </c>
      <c r="S64" s="13">
        <f t="shared" si="7"/>
        <v>0</v>
      </c>
      <c r="T64" s="13">
        <f t="shared" si="7"/>
        <v>0</v>
      </c>
      <c r="U64" s="13">
        <f t="shared" si="7"/>
        <v>22.641167826921958</v>
      </c>
      <c r="V64" s="13">
        <f t="shared" si="7"/>
        <v>18.978754042179958</v>
      </c>
      <c r="W64" s="13">
        <f t="shared" si="7"/>
        <v>54.282657916845714</v>
      </c>
      <c r="X64" s="13">
        <f t="shared" si="7"/>
        <v>0</v>
      </c>
      <c r="Y64" s="13">
        <f t="shared" si="7"/>
        <v>0</v>
      </c>
      <c r="Z64" s="14">
        <f t="shared" si="7"/>
        <v>9.950932517038417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99.98818898780813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33911730</v>
      </c>
      <c r="C67" s="23"/>
      <c r="D67" s="24">
        <v>34260698</v>
      </c>
      <c r="E67" s="25">
        <v>54271461</v>
      </c>
      <c r="F67" s="25">
        <v>9107350</v>
      </c>
      <c r="G67" s="25">
        <v>4594968</v>
      </c>
      <c r="H67" s="25">
        <v>4245449</v>
      </c>
      <c r="I67" s="25">
        <v>17947767</v>
      </c>
      <c r="J67" s="25">
        <v>4161162</v>
      </c>
      <c r="K67" s="25">
        <v>4364022</v>
      </c>
      <c r="L67" s="25">
        <v>4043364</v>
      </c>
      <c r="M67" s="25">
        <v>12568548</v>
      </c>
      <c r="N67" s="25">
        <v>4544980</v>
      </c>
      <c r="O67" s="25">
        <v>4217704</v>
      </c>
      <c r="P67" s="25">
        <v>4252631</v>
      </c>
      <c r="Q67" s="25">
        <v>13015315</v>
      </c>
      <c r="R67" s="25">
        <v>4314119</v>
      </c>
      <c r="S67" s="25">
        <v>43405</v>
      </c>
      <c r="T67" s="25">
        <v>4575142</v>
      </c>
      <c r="U67" s="25">
        <v>8932666</v>
      </c>
      <c r="V67" s="25">
        <v>52464296</v>
      </c>
      <c r="W67" s="25">
        <v>34260708</v>
      </c>
      <c r="X67" s="25"/>
      <c r="Y67" s="24"/>
      <c r="Z67" s="26">
        <v>54271461</v>
      </c>
    </row>
    <row r="68" spans="1:26" ht="13.5" hidden="1">
      <c r="A68" s="36" t="s">
        <v>31</v>
      </c>
      <c r="B68" s="18">
        <v>3474970</v>
      </c>
      <c r="C68" s="18"/>
      <c r="D68" s="19">
        <v>3905562</v>
      </c>
      <c r="E68" s="20">
        <v>3905562</v>
      </c>
      <c r="F68" s="20">
        <v>4697737</v>
      </c>
      <c r="G68" s="20">
        <v>-12661</v>
      </c>
      <c r="H68" s="20">
        <v>-2197</v>
      </c>
      <c r="I68" s="20">
        <v>4682879</v>
      </c>
      <c r="J68" s="20">
        <v>-31618</v>
      </c>
      <c r="K68" s="20">
        <v>2583</v>
      </c>
      <c r="L68" s="20">
        <v>2494</v>
      </c>
      <c r="M68" s="20">
        <v>-26541</v>
      </c>
      <c r="N68" s="20">
        <v>2867</v>
      </c>
      <c r="O68" s="20"/>
      <c r="P68" s="20">
        <v>7892</v>
      </c>
      <c r="Q68" s="20">
        <v>10759</v>
      </c>
      <c r="R68" s="20"/>
      <c r="S68" s="20"/>
      <c r="T68" s="20">
        <v>-100</v>
      </c>
      <c r="U68" s="20">
        <v>-100</v>
      </c>
      <c r="V68" s="20">
        <v>4666997</v>
      </c>
      <c r="W68" s="20">
        <v>3905568</v>
      </c>
      <c r="X68" s="20"/>
      <c r="Y68" s="19"/>
      <c r="Z68" s="22">
        <v>3905562</v>
      </c>
    </row>
    <row r="69" spans="1:26" ht="13.5" hidden="1">
      <c r="A69" s="37" t="s">
        <v>32</v>
      </c>
      <c r="B69" s="18">
        <v>22859086</v>
      </c>
      <c r="C69" s="18"/>
      <c r="D69" s="19">
        <v>21952392</v>
      </c>
      <c r="E69" s="20">
        <v>41963155</v>
      </c>
      <c r="F69" s="20">
        <v>3691885</v>
      </c>
      <c r="G69" s="20">
        <v>3845520</v>
      </c>
      <c r="H69" s="20">
        <v>3464278</v>
      </c>
      <c r="I69" s="20">
        <v>11001683</v>
      </c>
      <c r="J69" s="20">
        <v>3392914</v>
      </c>
      <c r="K69" s="20">
        <v>3536671</v>
      </c>
      <c r="L69" s="20">
        <v>3202248</v>
      </c>
      <c r="M69" s="20">
        <v>10131833</v>
      </c>
      <c r="N69" s="20">
        <v>3682733</v>
      </c>
      <c r="O69" s="20">
        <v>3338283</v>
      </c>
      <c r="P69" s="20">
        <v>3351385</v>
      </c>
      <c r="Q69" s="20">
        <v>10372401</v>
      </c>
      <c r="R69" s="20">
        <v>3401222</v>
      </c>
      <c r="S69" s="20">
        <v>43405</v>
      </c>
      <c r="T69" s="20">
        <v>3641994</v>
      </c>
      <c r="U69" s="20">
        <v>7086621</v>
      </c>
      <c r="V69" s="20">
        <v>38592538</v>
      </c>
      <c r="W69" s="20">
        <v>21952392</v>
      </c>
      <c r="X69" s="20"/>
      <c r="Y69" s="19"/>
      <c r="Z69" s="22">
        <v>41963155</v>
      </c>
    </row>
    <row r="70" spans="1:26" ht="13.5" hidden="1">
      <c r="A70" s="38" t="s">
        <v>106</v>
      </c>
      <c r="B70" s="18">
        <v>13249900</v>
      </c>
      <c r="C70" s="18"/>
      <c r="D70" s="19">
        <v>15734669</v>
      </c>
      <c r="E70" s="20">
        <v>14267453</v>
      </c>
      <c r="F70" s="20">
        <v>1383921</v>
      </c>
      <c r="G70" s="20">
        <v>1534798</v>
      </c>
      <c r="H70" s="20">
        <v>1128751</v>
      </c>
      <c r="I70" s="20">
        <v>4047470</v>
      </c>
      <c r="J70" s="20">
        <v>1026748</v>
      </c>
      <c r="K70" s="20">
        <v>1193634</v>
      </c>
      <c r="L70" s="20">
        <v>863572</v>
      </c>
      <c r="M70" s="20">
        <v>3083954</v>
      </c>
      <c r="N70" s="20">
        <v>1354855</v>
      </c>
      <c r="O70" s="20">
        <v>1035708</v>
      </c>
      <c r="P70" s="20">
        <v>1030167</v>
      </c>
      <c r="Q70" s="20">
        <v>3420730</v>
      </c>
      <c r="R70" s="20">
        <v>1077461</v>
      </c>
      <c r="S70" s="20">
        <v>12898</v>
      </c>
      <c r="T70" s="20">
        <v>1321656</v>
      </c>
      <c r="U70" s="20">
        <v>2412015</v>
      </c>
      <c r="V70" s="20">
        <v>12964169</v>
      </c>
      <c r="W70" s="20">
        <v>15734673</v>
      </c>
      <c r="X70" s="20"/>
      <c r="Y70" s="19"/>
      <c r="Z70" s="22">
        <v>14267453</v>
      </c>
    </row>
    <row r="71" spans="1:26" ht="13.5" hidden="1">
      <c r="A71" s="38" t="s">
        <v>107</v>
      </c>
      <c r="B71" s="18">
        <v>2705021</v>
      </c>
      <c r="C71" s="18"/>
      <c r="D71" s="19">
        <v>2010630</v>
      </c>
      <c r="E71" s="20">
        <v>3502952</v>
      </c>
      <c r="F71" s="20">
        <v>302876</v>
      </c>
      <c r="G71" s="20">
        <v>304146</v>
      </c>
      <c r="H71" s="20">
        <v>318898</v>
      </c>
      <c r="I71" s="20">
        <v>925920</v>
      </c>
      <c r="J71" s="20">
        <v>344809</v>
      </c>
      <c r="K71" s="20">
        <v>320323</v>
      </c>
      <c r="L71" s="20">
        <v>314201</v>
      </c>
      <c r="M71" s="20">
        <v>979333</v>
      </c>
      <c r="N71" s="20">
        <v>304371</v>
      </c>
      <c r="O71" s="20">
        <v>277905</v>
      </c>
      <c r="P71" s="20">
        <v>288755</v>
      </c>
      <c r="Q71" s="20">
        <v>871031</v>
      </c>
      <c r="R71" s="20">
        <v>289869</v>
      </c>
      <c r="S71" s="20">
        <v>30236</v>
      </c>
      <c r="T71" s="20">
        <v>284166</v>
      </c>
      <c r="U71" s="20">
        <v>604271</v>
      </c>
      <c r="V71" s="20">
        <v>3380555</v>
      </c>
      <c r="W71" s="20">
        <v>2010631</v>
      </c>
      <c r="X71" s="20"/>
      <c r="Y71" s="19"/>
      <c r="Z71" s="22">
        <v>3502952</v>
      </c>
    </row>
    <row r="72" spans="1:26" ht="13.5" hidden="1">
      <c r="A72" s="38" t="s">
        <v>108</v>
      </c>
      <c r="B72" s="18">
        <v>4174065</v>
      </c>
      <c r="C72" s="18"/>
      <c r="D72" s="19">
        <v>2443095</v>
      </c>
      <c r="E72" s="20">
        <v>14570084</v>
      </c>
      <c r="F72" s="20">
        <v>1207733</v>
      </c>
      <c r="G72" s="20">
        <v>1208428</v>
      </c>
      <c r="H72" s="20">
        <v>1214582</v>
      </c>
      <c r="I72" s="20">
        <v>3630743</v>
      </c>
      <c r="J72" s="20">
        <v>1216318</v>
      </c>
      <c r="K72" s="20">
        <v>1218050</v>
      </c>
      <c r="L72" s="20">
        <v>1219353</v>
      </c>
      <c r="M72" s="20">
        <v>3653721</v>
      </c>
      <c r="N72" s="20">
        <v>1217368</v>
      </c>
      <c r="O72" s="20">
        <v>1220559</v>
      </c>
      <c r="P72" s="20">
        <v>1225037</v>
      </c>
      <c r="Q72" s="20">
        <v>3662964</v>
      </c>
      <c r="R72" s="20">
        <v>1225484</v>
      </c>
      <c r="S72" s="20">
        <v>271</v>
      </c>
      <c r="T72" s="20">
        <v>1226258</v>
      </c>
      <c r="U72" s="20">
        <v>2452013</v>
      </c>
      <c r="V72" s="20">
        <v>13399441</v>
      </c>
      <c r="W72" s="20">
        <v>2443090</v>
      </c>
      <c r="X72" s="20"/>
      <c r="Y72" s="19"/>
      <c r="Z72" s="22">
        <v>14570084</v>
      </c>
    </row>
    <row r="73" spans="1:26" ht="13.5" hidden="1">
      <c r="A73" s="38" t="s">
        <v>109</v>
      </c>
      <c r="B73" s="18">
        <v>2730100</v>
      </c>
      <c r="C73" s="18"/>
      <c r="D73" s="19">
        <v>1763998</v>
      </c>
      <c r="E73" s="20">
        <v>9622666</v>
      </c>
      <c r="F73" s="20">
        <v>797355</v>
      </c>
      <c r="G73" s="20">
        <v>798148</v>
      </c>
      <c r="H73" s="20">
        <v>802047</v>
      </c>
      <c r="I73" s="20">
        <v>2397550</v>
      </c>
      <c r="J73" s="20">
        <v>805039</v>
      </c>
      <c r="K73" s="20">
        <v>803621</v>
      </c>
      <c r="L73" s="20">
        <v>805122</v>
      </c>
      <c r="M73" s="20">
        <v>2413782</v>
      </c>
      <c r="N73" s="20">
        <v>806139</v>
      </c>
      <c r="O73" s="20">
        <v>804111</v>
      </c>
      <c r="P73" s="20">
        <v>807426</v>
      </c>
      <c r="Q73" s="20">
        <v>2417676</v>
      </c>
      <c r="R73" s="20">
        <v>808408</v>
      </c>
      <c r="S73" s="20"/>
      <c r="T73" s="20">
        <v>809914</v>
      </c>
      <c r="U73" s="20">
        <v>1618322</v>
      </c>
      <c r="V73" s="20">
        <v>8847330</v>
      </c>
      <c r="W73" s="20">
        <v>1763998</v>
      </c>
      <c r="X73" s="20"/>
      <c r="Y73" s="19"/>
      <c r="Z73" s="22">
        <v>9622666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1043</v>
      </c>
      <c r="L74" s="20"/>
      <c r="M74" s="20">
        <v>1043</v>
      </c>
      <c r="N74" s="20"/>
      <c r="O74" s="20"/>
      <c r="P74" s="20"/>
      <c r="Q74" s="20"/>
      <c r="R74" s="20"/>
      <c r="S74" s="20"/>
      <c r="T74" s="20"/>
      <c r="U74" s="20"/>
      <c r="V74" s="20">
        <v>1043</v>
      </c>
      <c r="W74" s="20"/>
      <c r="X74" s="20"/>
      <c r="Y74" s="19"/>
      <c r="Z74" s="22"/>
    </row>
    <row r="75" spans="1:26" ht="13.5" hidden="1">
      <c r="A75" s="39" t="s">
        <v>111</v>
      </c>
      <c r="B75" s="27">
        <v>7577674</v>
      </c>
      <c r="C75" s="27"/>
      <c r="D75" s="28">
        <v>8402744</v>
      </c>
      <c r="E75" s="29">
        <v>8402744</v>
      </c>
      <c r="F75" s="29">
        <v>717728</v>
      </c>
      <c r="G75" s="29">
        <v>762109</v>
      </c>
      <c r="H75" s="29">
        <v>783368</v>
      </c>
      <c r="I75" s="29">
        <v>2263205</v>
      </c>
      <c r="J75" s="29">
        <v>799866</v>
      </c>
      <c r="K75" s="29">
        <v>824768</v>
      </c>
      <c r="L75" s="29">
        <v>838622</v>
      </c>
      <c r="M75" s="29">
        <v>2463256</v>
      </c>
      <c r="N75" s="29">
        <v>859380</v>
      </c>
      <c r="O75" s="29">
        <v>879421</v>
      </c>
      <c r="P75" s="29">
        <v>893354</v>
      </c>
      <c r="Q75" s="29">
        <v>2632155</v>
      </c>
      <c r="R75" s="29">
        <v>912897</v>
      </c>
      <c r="S75" s="29"/>
      <c r="T75" s="29">
        <v>933248</v>
      </c>
      <c r="U75" s="29">
        <v>1846145</v>
      </c>
      <c r="V75" s="29">
        <v>9204761</v>
      </c>
      <c r="W75" s="29">
        <v>8402748</v>
      </c>
      <c r="X75" s="29"/>
      <c r="Y75" s="28"/>
      <c r="Z75" s="30">
        <v>8402744</v>
      </c>
    </row>
    <row r="76" spans="1:26" ht="13.5" hidden="1">
      <c r="A76" s="41" t="s">
        <v>113</v>
      </c>
      <c r="B76" s="31">
        <v>15472720</v>
      </c>
      <c r="C76" s="31"/>
      <c r="D76" s="32">
        <v>21031975</v>
      </c>
      <c r="E76" s="33">
        <v>21031975</v>
      </c>
      <c r="F76" s="33">
        <v>1541177</v>
      </c>
      <c r="G76" s="33">
        <v>2380033</v>
      </c>
      <c r="H76" s="33">
        <v>2097275</v>
      </c>
      <c r="I76" s="33">
        <v>6018485</v>
      </c>
      <c r="J76" s="33">
        <v>1843101</v>
      </c>
      <c r="K76" s="33">
        <v>1830201</v>
      </c>
      <c r="L76" s="33">
        <v>1339752</v>
      </c>
      <c r="M76" s="33">
        <v>5013054</v>
      </c>
      <c r="N76" s="33">
        <v>2986168</v>
      </c>
      <c r="O76" s="33">
        <v>1942369</v>
      </c>
      <c r="P76" s="33">
        <v>2291653</v>
      </c>
      <c r="Q76" s="33">
        <v>7220190</v>
      </c>
      <c r="R76" s="33">
        <v>1568773</v>
      </c>
      <c r="S76" s="33">
        <v>2247061</v>
      </c>
      <c r="T76" s="33">
        <v>2329938</v>
      </c>
      <c r="U76" s="33">
        <v>6145772</v>
      </c>
      <c r="V76" s="33">
        <v>24397501</v>
      </c>
      <c r="W76" s="33">
        <v>21031975</v>
      </c>
      <c r="X76" s="33"/>
      <c r="Y76" s="32"/>
      <c r="Z76" s="34">
        <v>21031975</v>
      </c>
    </row>
    <row r="77" spans="1:26" ht="13.5" hidden="1">
      <c r="A77" s="36" t="s">
        <v>31</v>
      </c>
      <c r="B77" s="18">
        <v>1184391</v>
      </c>
      <c r="C77" s="18"/>
      <c r="D77" s="19">
        <v>3101907</v>
      </c>
      <c r="E77" s="20">
        <v>3101907</v>
      </c>
      <c r="F77" s="20">
        <v>197460</v>
      </c>
      <c r="G77" s="20">
        <v>358360</v>
      </c>
      <c r="H77" s="20">
        <v>243965</v>
      </c>
      <c r="I77" s="20">
        <v>799785</v>
      </c>
      <c r="J77" s="20">
        <v>204144</v>
      </c>
      <c r="K77" s="20">
        <v>285905</v>
      </c>
      <c r="L77" s="20">
        <v>258658</v>
      </c>
      <c r="M77" s="20">
        <v>748707</v>
      </c>
      <c r="N77" s="20">
        <v>458827</v>
      </c>
      <c r="O77" s="20">
        <v>243663</v>
      </c>
      <c r="P77" s="20">
        <v>453580</v>
      </c>
      <c r="Q77" s="20">
        <v>1156070</v>
      </c>
      <c r="R77" s="20">
        <v>127055</v>
      </c>
      <c r="S77" s="20">
        <v>284179</v>
      </c>
      <c r="T77" s="20">
        <v>288645</v>
      </c>
      <c r="U77" s="20">
        <v>699879</v>
      </c>
      <c r="V77" s="20">
        <v>3404441</v>
      </c>
      <c r="W77" s="20">
        <v>3101907</v>
      </c>
      <c r="X77" s="20"/>
      <c r="Y77" s="19"/>
      <c r="Z77" s="22">
        <v>3101907</v>
      </c>
    </row>
    <row r="78" spans="1:26" ht="13.5" hidden="1">
      <c r="A78" s="37" t="s">
        <v>32</v>
      </c>
      <c r="B78" s="18">
        <v>6711550</v>
      </c>
      <c r="C78" s="18"/>
      <c r="D78" s="19">
        <v>17930068</v>
      </c>
      <c r="E78" s="20">
        <v>17930068</v>
      </c>
      <c r="F78" s="20">
        <v>1343717</v>
      </c>
      <c r="G78" s="20">
        <v>2021673</v>
      </c>
      <c r="H78" s="20">
        <v>1853310</v>
      </c>
      <c r="I78" s="20">
        <v>5218700</v>
      </c>
      <c r="J78" s="20">
        <v>1638957</v>
      </c>
      <c r="K78" s="20">
        <v>1544296</v>
      </c>
      <c r="L78" s="20">
        <v>1081094</v>
      </c>
      <c r="M78" s="20">
        <v>4264347</v>
      </c>
      <c r="N78" s="20">
        <v>2527341</v>
      </c>
      <c r="O78" s="20">
        <v>1698706</v>
      </c>
      <c r="P78" s="20">
        <v>1838073</v>
      </c>
      <c r="Q78" s="20">
        <v>6064120</v>
      </c>
      <c r="R78" s="20">
        <v>1441718</v>
      </c>
      <c r="S78" s="20">
        <v>1962882</v>
      </c>
      <c r="T78" s="20">
        <v>2041293</v>
      </c>
      <c r="U78" s="20">
        <v>5445893</v>
      </c>
      <c r="V78" s="20">
        <v>20993060</v>
      </c>
      <c r="W78" s="20">
        <v>17930068</v>
      </c>
      <c r="X78" s="20"/>
      <c r="Y78" s="19"/>
      <c r="Z78" s="22">
        <v>17930068</v>
      </c>
    </row>
    <row r="79" spans="1:26" ht="13.5" hidden="1">
      <c r="A79" s="38" t="s">
        <v>106</v>
      </c>
      <c r="B79" s="18">
        <v>4500686</v>
      </c>
      <c r="C79" s="18"/>
      <c r="D79" s="19">
        <v>13888000</v>
      </c>
      <c r="E79" s="20">
        <v>13888000</v>
      </c>
      <c r="F79" s="20">
        <v>1135768</v>
      </c>
      <c r="G79" s="20">
        <v>1578123</v>
      </c>
      <c r="H79" s="20">
        <v>1363336</v>
      </c>
      <c r="I79" s="20">
        <v>4077227</v>
      </c>
      <c r="J79" s="20">
        <v>1208051</v>
      </c>
      <c r="K79" s="20">
        <v>1074908</v>
      </c>
      <c r="L79" s="20">
        <v>751345</v>
      </c>
      <c r="M79" s="20">
        <v>3034304</v>
      </c>
      <c r="N79" s="20">
        <v>1873737</v>
      </c>
      <c r="O79" s="20">
        <v>1207372</v>
      </c>
      <c r="P79" s="20">
        <v>1282645</v>
      </c>
      <c r="Q79" s="20">
        <v>4363754</v>
      </c>
      <c r="R79" s="20">
        <v>1022494</v>
      </c>
      <c r="S79" s="20">
        <v>1265105</v>
      </c>
      <c r="T79" s="20">
        <v>1647983</v>
      </c>
      <c r="U79" s="20">
        <v>3935582</v>
      </c>
      <c r="V79" s="20">
        <v>15410867</v>
      </c>
      <c r="W79" s="20">
        <v>13888000</v>
      </c>
      <c r="X79" s="20"/>
      <c r="Y79" s="19"/>
      <c r="Z79" s="22">
        <v>13888000</v>
      </c>
    </row>
    <row r="80" spans="1:26" ht="13.5" hidden="1">
      <c r="A80" s="38" t="s">
        <v>107</v>
      </c>
      <c r="B80" s="18">
        <v>553716</v>
      </c>
      <c r="C80" s="18"/>
      <c r="D80" s="19">
        <v>1343199</v>
      </c>
      <c r="E80" s="20">
        <v>1343199</v>
      </c>
      <c r="F80" s="20">
        <v>67230</v>
      </c>
      <c r="G80" s="20">
        <v>111850</v>
      </c>
      <c r="H80" s="20">
        <v>109731</v>
      </c>
      <c r="I80" s="20">
        <v>288811</v>
      </c>
      <c r="J80" s="20">
        <v>81109</v>
      </c>
      <c r="K80" s="20">
        <v>102915</v>
      </c>
      <c r="L80" s="20">
        <v>61639</v>
      </c>
      <c r="M80" s="20">
        <v>245663</v>
      </c>
      <c r="N80" s="20">
        <v>108524</v>
      </c>
      <c r="O80" s="20">
        <v>84534</v>
      </c>
      <c r="P80" s="20">
        <v>83309</v>
      </c>
      <c r="Q80" s="20">
        <v>276367</v>
      </c>
      <c r="R80" s="20">
        <v>50849</v>
      </c>
      <c r="S80" s="20">
        <v>140563</v>
      </c>
      <c r="T80" s="20">
        <v>97428</v>
      </c>
      <c r="U80" s="20">
        <v>288840</v>
      </c>
      <c r="V80" s="20">
        <v>1099681</v>
      </c>
      <c r="W80" s="20">
        <v>1343199</v>
      </c>
      <c r="X80" s="20"/>
      <c r="Y80" s="19"/>
      <c r="Z80" s="22">
        <v>1343199</v>
      </c>
    </row>
    <row r="81" spans="1:26" ht="13.5" hidden="1">
      <c r="A81" s="38" t="s">
        <v>108</v>
      </c>
      <c r="B81" s="18">
        <v>1026446</v>
      </c>
      <c r="C81" s="18"/>
      <c r="D81" s="19">
        <v>1741324</v>
      </c>
      <c r="E81" s="20">
        <v>1741324</v>
      </c>
      <c r="F81" s="20">
        <v>87003</v>
      </c>
      <c r="G81" s="20">
        <v>203951</v>
      </c>
      <c r="H81" s="20">
        <v>226531</v>
      </c>
      <c r="I81" s="20">
        <v>517485</v>
      </c>
      <c r="J81" s="20">
        <v>204315</v>
      </c>
      <c r="K81" s="20">
        <v>229985</v>
      </c>
      <c r="L81" s="20">
        <v>161204</v>
      </c>
      <c r="M81" s="20">
        <v>595504</v>
      </c>
      <c r="N81" s="20">
        <v>319061</v>
      </c>
      <c r="O81" s="20">
        <v>239710</v>
      </c>
      <c r="P81" s="20">
        <v>276575</v>
      </c>
      <c r="Q81" s="20">
        <v>835346</v>
      </c>
      <c r="R81" s="20">
        <v>217059</v>
      </c>
      <c r="S81" s="20">
        <v>342123</v>
      </c>
      <c r="T81" s="20">
        <v>295882</v>
      </c>
      <c r="U81" s="20">
        <v>855064</v>
      </c>
      <c r="V81" s="20">
        <v>2803399</v>
      </c>
      <c r="W81" s="20">
        <v>1741324</v>
      </c>
      <c r="X81" s="20"/>
      <c r="Y81" s="19"/>
      <c r="Z81" s="22">
        <v>1741324</v>
      </c>
    </row>
    <row r="82" spans="1:26" ht="13.5" hidden="1">
      <c r="A82" s="38" t="s">
        <v>109</v>
      </c>
      <c r="B82" s="18">
        <v>630702</v>
      </c>
      <c r="C82" s="18"/>
      <c r="D82" s="19">
        <v>957545</v>
      </c>
      <c r="E82" s="20">
        <v>957545</v>
      </c>
      <c r="F82" s="20">
        <v>53716</v>
      </c>
      <c r="G82" s="20">
        <v>127749</v>
      </c>
      <c r="H82" s="20">
        <v>153712</v>
      </c>
      <c r="I82" s="20">
        <v>335177</v>
      </c>
      <c r="J82" s="20">
        <v>145482</v>
      </c>
      <c r="K82" s="20">
        <v>136488</v>
      </c>
      <c r="L82" s="20">
        <v>106906</v>
      </c>
      <c r="M82" s="20">
        <v>388876</v>
      </c>
      <c r="N82" s="20">
        <v>226019</v>
      </c>
      <c r="O82" s="20">
        <v>167090</v>
      </c>
      <c r="P82" s="20">
        <v>195544</v>
      </c>
      <c r="Q82" s="20">
        <v>588653</v>
      </c>
      <c r="R82" s="20">
        <v>151316</v>
      </c>
      <c r="S82" s="20">
        <v>215091</v>
      </c>
      <c r="T82" s="20"/>
      <c r="U82" s="20">
        <v>366407</v>
      </c>
      <c r="V82" s="20">
        <v>1679113</v>
      </c>
      <c r="W82" s="20">
        <v>957545</v>
      </c>
      <c r="X82" s="20"/>
      <c r="Y82" s="19"/>
      <c r="Z82" s="22">
        <v>957545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7576779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15085482</v>
      </c>
      <c r="C5" s="18">
        <v>0</v>
      </c>
      <c r="D5" s="58">
        <v>15750000</v>
      </c>
      <c r="E5" s="59">
        <v>20120000</v>
      </c>
      <c r="F5" s="59">
        <v>10427455</v>
      </c>
      <c r="G5" s="59">
        <v>522692</v>
      </c>
      <c r="H5" s="59">
        <v>493042</v>
      </c>
      <c r="I5" s="59">
        <v>11443189</v>
      </c>
      <c r="J5" s="59">
        <v>557477</v>
      </c>
      <c r="K5" s="59">
        <v>330033</v>
      </c>
      <c r="L5" s="59">
        <v>479245</v>
      </c>
      <c r="M5" s="59">
        <v>1366755</v>
      </c>
      <c r="N5" s="59">
        <v>467198</v>
      </c>
      <c r="O5" s="59">
        <v>581638</v>
      </c>
      <c r="P5" s="59">
        <v>478738</v>
      </c>
      <c r="Q5" s="59">
        <v>1527574</v>
      </c>
      <c r="R5" s="59">
        <v>509018</v>
      </c>
      <c r="S5" s="59">
        <v>569477</v>
      </c>
      <c r="T5" s="59">
        <v>359157</v>
      </c>
      <c r="U5" s="59">
        <v>1437652</v>
      </c>
      <c r="V5" s="59">
        <v>15775170</v>
      </c>
      <c r="W5" s="59">
        <v>15750000</v>
      </c>
      <c r="X5" s="59">
        <v>25170</v>
      </c>
      <c r="Y5" s="60">
        <v>0.16</v>
      </c>
      <c r="Z5" s="61">
        <v>20120000</v>
      </c>
    </row>
    <row r="6" spans="1:26" ht="13.5">
      <c r="A6" s="57" t="s">
        <v>32</v>
      </c>
      <c r="B6" s="18">
        <v>42172201</v>
      </c>
      <c r="C6" s="18">
        <v>0</v>
      </c>
      <c r="D6" s="58">
        <v>52145820</v>
      </c>
      <c r="E6" s="59">
        <v>52145820</v>
      </c>
      <c r="F6" s="59">
        <v>4333895</v>
      </c>
      <c r="G6" s="59">
        <v>4374406</v>
      </c>
      <c r="H6" s="59">
        <v>4717600</v>
      </c>
      <c r="I6" s="59">
        <v>13425901</v>
      </c>
      <c r="J6" s="59">
        <v>4120226</v>
      </c>
      <c r="K6" s="59">
        <v>3695313</v>
      </c>
      <c r="L6" s="59">
        <v>3923210</v>
      </c>
      <c r="M6" s="59">
        <v>11738749</v>
      </c>
      <c r="N6" s="59">
        <v>3928265</v>
      </c>
      <c r="O6" s="59">
        <v>4468029</v>
      </c>
      <c r="P6" s="59">
        <v>3786268</v>
      </c>
      <c r="Q6" s="59">
        <v>12182562</v>
      </c>
      <c r="R6" s="59">
        <v>3824886</v>
      </c>
      <c r="S6" s="59">
        <v>2837242</v>
      </c>
      <c r="T6" s="59">
        <v>3540931</v>
      </c>
      <c r="U6" s="59">
        <v>10203059</v>
      </c>
      <c r="V6" s="59">
        <v>47550271</v>
      </c>
      <c r="W6" s="59">
        <v>52145053</v>
      </c>
      <c r="X6" s="59">
        <v>-4594782</v>
      </c>
      <c r="Y6" s="60">
        <v>-8.81</v>
      </c>
      <c r="Z6" s="61">
        <v>52145820</v>
      </c>
    </row>
    <row r="7" spans="1:26" ht="13.5">
      <c r="A7" s="57" t="s">
        <v>33</v>
      </c>
      <c r="B7" s="18">
        <v>1133161</v>
      </c>
      <c r="C7" s="18">
        <v>0</v>
      </c>
      <c r="D7" s="58">
        <v>760000</v>
      </c>
      <c r="E7" s="59">
        <v>610000</v>
      </c>
      <c r="F7" s="59">
        <v>9296</v>
      </c>
      <c r="G7" s="59">
        <v>40784</v>
      </c>
      <c r="H7" s="59">
        <v>15820</v>
      </c>
      <c r="I7" s="59">
        <v>65900</v>
      </c>
      <c r="J7" s="59">
        <v>10461</v>
      </c>
      <c r="K7" s="59">
        <v>11106</v>
      </c>
      <c r="L7" s="59">
        <v>7295</v>
      </c>
      <c r="M7" s="59">
        <v>28862</v>
      </c>
      <c r="N7" s="59">
        <v>25914</v>
      </c>
      <c r="O7" s="59">
        <v>0</v>
      </c>
      <c r="P7" s="59">
        <v>886</v>
      </c>
      <c r="Q7" s="59">
        <v>26800</v>
      </c>
      <c r="R7" s="59">
        <v>0</v>
      </c>
      <c r="S7" s="59">
        <v>0</v>
      </c>
      <c r="T7" s="59">
        <v>264286</v>
      </c>
      <c r="U7" s="59">
        <v>264286</v>
      </c>
      <c r="V7" s="59">
        <v>385848</v>
      </c>
      <c r="W7" s="59">
        <v>760000</v>
      </c>
      <c r="X7" s="59">
        <v>-374152</v>
      </c>
      <c r="Y7" s="60">
        <v>-49.23</v>
      </c>
      <c r="Z7" s="61">
        <v>610000</v>
      </c>
    </row>
    <row r="8" spans="1:26" ht="13.5">
      <c r="A8" s="57" t="s">
        <v>34</v>
      </c>
      <c r="B8" s="18">
        <v>68437409</v>
      </c>
      <c r="C8" s="18">
        <v>0</v>
      </c>
      <c r="D8" s="58">
        <v>62464000</v>
      </c>
      <c r="E8" s="59">
        <v>62514005</v>
      </c>
      <c r="F8" s="59">
        <v>24828000</v>
      </c>
      <c r="G8" s="59">
        <v>1825000</v>
      </c>
      <c r="H8" s="59">
        <v>0</v>
      </c>
      <c r="I8" s="59">
        <v>26653000</v>
      </c>
      <c r="J8" s="59">
        <v>0</v>
      </c>
      <c r="K8" s="59">
        <v>0</v>
      </c>
      <c r="L8" s="59">
        <v>18353000</v>
      </c>
      <c r="M8" s="59">
        <v>18353000</v>
      </c>
      <c r="N8" s="59">
        <v>0</v>
      </c>
      <c r="O8" s="59">
        <v>0</v>
      </c>
      <c r="P8" s="59">
        <v>11497000</v>
      </c>
      <c r="Q8" s="59">
        <v>11497000</v>
      </c>
      <c r="R8" s="59">
        <v>0</v>
      </c>
      <c r="S8" s="59">
        <v>0</v>
      </c>
      <c r="T8" s="59">
        <v>0</v>
      </c>
      <c r="U8" s="59">
        <v>0</v>
      </c>
      <c r="V8" s="59">
        <v>56503000</v>
      </c>
      <c r="W8" s="59">
        <v>62464000</v>
      </c>
      <c r="X8" s="59">
        <v>-5961000</v>
      </c>
      <c r="Y8" s="60">
        <v>-9.54</v>
      </c>
      <c r="Z8" s="61">
        <v>62514005</v>
      </c>
    </row>
    <row r="9" spans="1:26" ht="13.5">
      <c r="A9" s="57" t="s">
        <v>35</v>
      </c>
      <c r="B9" s="18">
        <v>3818423</v>
      </c>
      <c r="C9" s="18">
        <v>0</v>
      </c>
      <c r="D9" s="58">
        <v>4950555</v>
      </c>
      <c r="E9" s="59">
        <v>5013100</v>
      </c>
      <c r="F9" s="59">
        <v>499132</v>
      </c>
      <c r="G9" s="59">
        <v>164329</v>
      </c>
      <c r="H9" s="59">
        <v>623388</v>
      </c>
      <c r="I9" s="59">
        <v>1286849</v>
      </c>
      <c r="J9" s="59">
        <v>391378</v>
      </c>
      <c r="K9" s="59">
        <v>209661</v>
      </c>
      <c r="L9" s="59">
        <v>155254</v>
      </c>
      <c r="M9" s="59">
        <v>756293</v>
      </c>
      <c r="N9" s="59">
        <v>221862</v>
      </c>
      <c r="O9" s="59">
        <v>53644</v>
      </c>
      <c r="P9" s="59">
        <v>86158</v>
      </c>
      <c r="Q9" s="59">
        <v>361664</v>
      </c>
      <c r="R9" s="59">
        <v>4455662</v>
      </c>
      <c r="S9" s="59">
        <v>103303</v>
      </c>
      <c r="T9" s="59">
        <v>97737</v>
      </c>
      <c r="U9" s="59">
        <v>4656702</v>
      </c>
      <c r="V9" s="59">
        <v>7061508</v>
      </c>
      <c r="W9" s="59">
        <v>4950555</v>
      </c>
      <c r="X9" s="59">
        <v>2110953</v>
      </c>
      <c r="Y9" s="60">
        <v>42.64</v>
      </c>
      <c r="Z9" s="61">
        <v>5013100</v>
      </c>
    </row>
    <row r="10" spans="1:26" ht="25.5">
      <c r="A10" s="62" t="s">
        <v>98</v>
      </c>
      <c r="B10" s="63">
        <f>SUM(B5:B9)</f>
        <v>130646676</v>
      </c>
      <c r="C10" s="63">
        <f>SUM(C5:C9)</f>
        <v>0</v>
      </c>
      <c r="D10" s="64">
        <f aca="true" t="shared" si="0" ref="D10:Z10">SUM(D5:D9)</f>
        <v>136070375</v>
      </c>
      <c r="E10" s="65">
        <f t="shared" si="0"/>
        <v>140402925</v>
      </c>
      <c r="F10" s="65">
        <f t="shared" si="0"/>
        <v>40097778</v>
      </c>
      <c r="G10" s="65">
        <f t="shared" si="0"/>
        <v>6927211</v>
      </c>
      <c r="H10" s="65">
        <f t="shared" si="0"/>
        <v>5849850</v>
      </c>
      <c r="I10" s="65">
        <f t="shared" si="0"/>
        <v>52874839</v>
      </c>
      <c r="J10" s="65">
        <f t="shared" si="0"/>
        <v>5079542</v>
      </c>
      <c r="K10" s="65">
        <f t="shared" si="0"/>
        <v>4246113</v>
      </c>
      <c r="L10" s="65">
        <f t="shared" si="0"/>
        <v>22918004</v>
      </c>
      <c r="M10" s="65">
        <f t="shared" si="0"/>
        <v>32243659</v>
      </c>
      <c r="N10" s="65">
        <f t="shared" si="0"/>
        <v>4643239</v>
      </c>
      <c r="O10" s="65">
        <f t="shared" si="0"/>
        <v>5103311</v>
      </c>
      <c r="P10" s="65">
        <f t="shared" si="0"/>
        <v>15849050</v>
      </c>
      <c r="Q10" s="65">
        <f t="shared" si="0"/>
        <v>25595600</v>
      </c>
      <c r="R10" s="65">
        <f t="shared" si="0"/>
        <v>8789566</v>
      </c>
      <c r="S10" s="65">
        <f t="shared" si="0"/>
        <v>3510022</v>
      </c>
      <c r="T10" s="65">
        <f t="shared" si="0"/>
        <v>4262111</v>
      </c>
      <c r="U10" s="65">
        <f t="shared" si="0"/>
        <v>16561699</v>
      </c>
      <c r="V10" s="65">
        <f t="shared" si="0"/>
        <v>127275797</v>
      </c>
      <c r="W10" s="65">
        <f t="shared" si="0"/>
        <v>136069608</v>
      </c>
      <c r="X10" s="65">
        <f t="shared" si="0"/>
        <v>-8793811</v>
      </c>
      <c r="Y10" s="66">
        <f>+IF(W10&lt;&gt;0,(X10/W10)*100,0)</f>
        <v>-6.462729722863609</v>
      </c>
      <c r="Z10" s="67">
        <f t="shared" si="0"/>
        <v>140402925</v>
      </c>
    </row>
    <row r="11" spans="1:26" ht="13.5">
      <c r="A11" s="57" t="s">
        <v>36</v>
      </c>
      <c r="B11" s="18">
        <v>57132085</v>
      </c>
      <c r="C11" s="18">
        <v>0</v>
      </c>
      <c r="D11" s="58">
        <v>54640479</v>
      </c>
      <c r="E11" s="59">
        <v>56697052</v>
      </c>
      <c r="F11" s="59">
        <v>4640152</v>
      </c>
      <c r="G11" s="59">
        <v>4862552</v>
      </c>
      <c r="H11" s="59">
        <v>5035053</v>
      </c>
      <c r="I11" s="59">
        <v>14537757</v>
      </c>
      <c r="J11" s="59">
        <v>5012753</v>
      </c>
      <c r="K11" s="59">
        <v>4421629</v>
      </c>
      <c r="L11" s="59">
        <v>4770635</v>
      </c>
      <c r="M11" s="59">
        <v>14205017</v>
      </c>
      <c r="N11" s="59">
        <v>4663329</v>
      </c>
      <c r="O11" s="59">
        <v>5163516</v>
      </c>
      <c r="P11" s="59">
        <v>6842218</v>
      </c>
      <c r="Q11" s="59">
        <v>16669063</v>
      </c>
      <c r="R11" s="59">
        <v>4354280</v>
      </c>
      <c r="S11" s="59">
        <v>4651827</v>
      </c>
      <c r="T11" s="59">
        <v>4577657</v>
      </c>
      <c r="U11" s="59">
        <v>13583764</v>
      </c>
      <c r="V11" s="59">
        <v>58995601</v>
      </c>
      <c r="W11" s="59">
        <v>54640475</v>
      </c>
      <c r="X11" s="59">
        <v>4355126</v>
      </c>
      <c r="Y11" s="60">
        <v>7.97</v>
      </c>
      <c r="Z11" s="61">
        <v>56697052</v>
      </c>
    </row>
    <row r="12" spans="1:26" ht="13.5">
      <c r="A12" s="57" t="s">
        <v>37</v>
      </c>
      <c r="B12" s="18">
        <v>4663463</v>
      </c>
      <c r="C12" s="18">
        <v>0</v>
      </c>
      <c r="D12" s="58">
        <v>5814700</v>
      </c>
      <c r="E12" s="59">
        <v>5714700</v>
      </c>
      <c r="F12" s="59">
        <v>497612</v>
      </c>
      <c r="G12" s="59">
        <v>373126</v>
      </c>
      <c r="H12" s="59">
        <v>0</v>
      </c>
      <c r="I12" s="59">
        <v>870738</v>
      </c>
      <c r="J12" s="59">
        <v>0</v>
      </c>
      <c r="K12" s="59">
        <v>416631</v>
      </c>
      <c r="L12" s="59">
        <v>454411</v>
      </c>
      <c r="M12" s="59">
        <v>871042</v>
      </c>
      <c r="N12" s="59">
        <v>515796</v>
      </c>
      <c r="O12" s="59">
        <v>464406</v>
      </c>
      <c r="P12" s="59">
        <v>0</v>
      </c>
      <c r="Q12" s="59">
        <v>980202</v>
      </c>
      <c r="R12" s="59">
        <v>454896</v>
      </c>
      <c r="S12" s="59">
        <v>461157</v>
      </c>
      <c r="T12" s="59">
        <v>460562</v>
      </c>
      <c r="U12" s="59">
        <v>1376615</v>
      </c>
      <c r="V12" s="59">
        <v>4098597</v>
      </c>
      <c r="W12" s="59">
        <v>5814696</v>
      </c>
      <c r="X12" s="59">
        <v>-1716099</v>
      </c>
      <c r="Y12" s="60">
        <v>-29.51</v>
      </c>
      <c r="Z12" s="61">
        <v>5714700</v>
      </c>
    </row>
    <row r="13" spans="1:26" ht="13.5">
      <c r="A13" s="57" t="s">
        <v>99</v>
      </c>
      <c r="B13" s="18">
        <v>38094180</v>
      </c>
      <c r="C13" s="18">
        <v>0</v>
      </c>
      <c r="D13" s="58">
        <v>19669000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19669000</v>
      </c>
      <c r="X13" s="59">
        <v>-19669000</v>
      </c>
      <c r="Y13" s="60">
        <v>-100</v>
      </c>
      <c r="Z13" s="61">
        <v>0</v>
      </c>
    </row>
    <row r="14" spans="1:26" ht="13.5">
      <c r="A14" s="57" t="s">
        <v>38</v>
      </c>
      <c r="B14" s="18">
        <v>2555502</v>
      </c>
      <c r="C14" s="18">
        <v>0</v>
      </c>
      <c r="D14" s="58">
        <v>2088000</v>
      </c>
      <c r="E14" s="59">
        <v>0</v>
      </c>
      <c r="F14" s="59">
        <v>1296</v>
      </c>
      <c r="G14" s="59">
        <v>125</v>
      </c>
      <c r="H14" s="59">
        <v>0</v>
      </c>
      <c r="I14" s="59">
        <v>1421</v>
      </c>
      <c r="J14" s="59">
        <v>1579</v>
      </c>
      <c r="K14" s="59">
        <v>1049</v>
      </c>
      <c r="L14" s="59">
        <v>653529</v>
      </c>
      <c r="M14" s="59">
        <v>656157</v>
      </c>
      <c r="N14" s="59">
        <v>64297</v>
      </c>
      <c r="O14" s="59">
        <v>6002</v>
      </c>
      <c r="P14" s="59">
        <v>0</v>
      </c>
      <c r="Q14" s="59">
        <v>70299</v>
      </c>
      <c r="R14" s="59">
        <v>0</v>
      </c>
      <c r="S14" s="59">
        <v>0</v>
      </c>
      <c r="T14" s="59">
        <v>1312065</v>
      </c>
      <c r="U14" s="59">
        <v>1312065</v>
      </c>
      <c r="V14" s="59">
        <v>2039942</v>
      </c>
      <c r="W14" s="59">
        <v>2088000</v>
      </c>
      <c r="X14" s="59">
        <v>-48058</v>
      </c>
      <c r="Y14" s="60">
        <v>-2.3</v>
      </c>
      <c r="Z14" s="61">
        <v>0</v>
      </c>
    </row>
    <row r="15" spans="1:26" ht="13.5">
      <c r="A15" s="57" t="s">
        <v>39</v>
      </c>
      <c r="B15" s="18">
        <v>39033949</v>
      </c>
      <c r="C15" s="18">
        <v>0</v>
      </c>
      <c r="D15" s="58">
        <v>38050500</v>
      </c>
      <c r="E15" s="59">
        <v>38546822</v>
      </c>
      <c r="F15" s="59">
        <v>3991647</v>
      </c>
      <c r="G15" s="59">
        <v>4227881</v>
      </c>
      <c r="H15" s="59">
        <v>3911902</v>
      </c>
      <c r="I15" s="59">
        <v>12131430</v>
      </c>
      <c r="J15" s="59">
        <v>187646</v>
      </c>
      <c r="K15" s="59">
        <v>3168544</v>
      </c>
      <c r="L15" s="59">
        <v>1468483</v>
      </c>
      <c r="M15" s="59">
        <v>4824673</v>
      </c>
      <c r="N15" s="59">
        <v>2102740</v>
      </c>
      <c r="O15" s="59">
        <v>406300</v>
      </c>
      <c r="P15" s="59">
        <v>1311527</v>
      </c>
      <c r="Q15" s="59">
        <v>3820567</v>
      </c>
      <c r="R15" s="59">
        <v>734895</v>
      </c>
      <c r="S15" s="59">
        <v>2318696</v>
      </c>
      <c r="T15" s="59">
        <v>16464490</v>
      </c>
      <c r="U15" s="59">
        <v>19518081</v>
      </c>
      <c r="V15" s="59">
        <v>40294751</v>
      </c>
      <c r="W15" s="59">
        <v>38050500</v>
      </c>
      <c r="X15" s="59">
        <v>2244251</v>
      </c>
      <c r="Y15" s="60">
        <v>5.9</v>
      </c>
      <c r="Z15" s="61">
        <v>38546822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145849</v>
      </c>
      <c r="G16" s="59">
        <v>60259</v>
      </c>
      <c r="H16" s="59">
        <v>327315</v>
      </c>
      <c r="I16" s="59">
        <v>533423</v>
      </c>
      <c r="J16" s="59">
        <v>344294</v>
      </c>
      <c r="K16" s="59">
        <v>265953</v>
      </c>
      <c r="L16" s="59">
        <v>347963</v>
      </c>
      <c r="M16" s="59">
        <v>958210</v>
      </c>
      <c r="N16" s="59">
        <v>0</v>
      </c>
      <c r="O16" s="59">
        <v>0</v>
      </c>
      <c r="P16" s="59">
        <v>0</v>
      </c>
      <c r="Q16" s="59">
        <v>0</v>
      </c>
      <c r="R16" s="59">
        <v>522833</v>
      </c>
      <c r="S16" s="59">
        <v>239905</v>
      </c>
      <c r="T16" s="59">
        <v>310420</v>
      </c>
      <c r="U16" s="59">
        <v>1073158</v>
      </c>
      <c r="V16" s="59">
        <v>2564791</v>
      </c>
      <c r="W16" s="59"/>
      <c r="X16" s="59">
        <v>2564791</v>
      </c>
      <c r="Y16" s="60">
        <v>0</v>
      </c>
      <c r="Z16" s="61">
        <v>0</v>
      </c>
    </row>
    <row r="17" spans="1:26" ht="13.5">
      <c r="A17" s="57" t="s">
        <v>41</v>
      </c>
      <c r="B17" s="18">
        <v>28950311</v>
      </c>
      <c r="C17" s="18">
        <v>0</v>
      </c>
      <c r="D17" s="58">
        <v>37946410</v>
      </c>
      <c r="E17" s="59">
        <v>42001599</v>
      </c>
      <c r="F17" s="59">
        <v>12921045</v>
      </c>
      <c r="G17" s="59">
        <v>1356350</v>
      </c>
      <c r="H17" s="59">
        <v>1737261</v>
      </c>
      <c r="I17" s="59">
        <v>16014656</v>
      </c>
      <c r="J17" s="59">
        <v>937145</v>
      </c>
      <c r="K17" s="59">
        <v>3002406</v>
      </c>
      <c r="L17" s="59">
        <v>1459109</v>
      </c>
      <c r="M17" s="59">
        <v>5398660</v>
      </c>
      <c r="N17" s="59">
        <v>2517307</v>
      </c>
      <c r="O17" s="59">
        <v>2589054</v>
      </c>
      <c r="P17" s="59">
        <v>3173737</v>
      </c>
      <c r="Q17" s="59">
        <v>8280098</v>
      </c>
      <c r="R17" s="59">
        <v>1227861</v>
      </c>
      <c r="S17" s="59">
        <v>1340655</v>
      </c>
      <c r="T17" s="59">
        <v>7883989</v>
      </c>
      <c r="U17" s="59">
        <v>10452505</v>
      </c>
      <c r="V17" s="59">
        <v>40145919</v>
      </c>
      <c r="W17" s="59">
        <v>37946411</v>
      </c>
      <c r="X17" s="59">
        <v>2199508</v>
      </c>
      <c r="Y17" s="60">
        <v>5.8</v>
      </c>
      <c r="Z17" s="61">
        <v>42001599</v>
      </c>
    </row>
    <row r="18" spans="1:26" ht="13.5">
      <c r="A18" s="69" t="s">
        <v>42</v>
      </c>
      <c r="B18" s="70">
        <f>SUM(B11:B17)</f>
        <v>170429490</v>
      </c>
      <c r="C18" s="70">
        <f>SUM(C11:C17)</f>
        <v>0</v>
      </c>
      <c r="D18" s="71">
        <f aca="true" t="shared" si="1" ref="D18:Z18">SUM(D11:D17)</f>
        <v>158209089</v>
      </c>
      <c r="E18" s="72">
        <f t="shared" si="1"/>
        <v>142960173</v>
      </c>
      <c r="F18" s="72">
        <f t="shared" si="1"/>
        <v>22197601</v>
      </c>
      <c r="G18" s="72">
        <f t="shared" si="1"/>
        <v>10880293</v>
      </c>
      <c r="H18" s="72">
        <f t="shared" si="1"/>
        <v>11011531</v>
      </c>
      <c r="I18" s="72">
        <f t="shared" si="1"/>
        <v>44089425</v>
      </c>
      <c r="J18" s="72">
        <f t="shared" si="1"/>
        <v>6483417</v>
      </c>
      <c r="K18" s="72">
        <f t="shared" si="1"/>
        <v>11276212</v>
      </c>
      <c r="L18" s="72">
        <f t="shared" si="1"/>
        <v>9154130</v>
      </c>
      <c r="M18" s="72">
        <f t="shared" si="1"/>
        <v>26913759</v>
      </c>
      <c r="N18" s="72">
        <f t="shared" si="1"/>
        <v>9863469</v>
      </c>
      <c r="O18" s="72">
        <f t="shared" si="1"/>
        <v>8629278</v>
      </c>
      <c r="P18" s="72">
        <f t="shared" si="1"/>
        <v>11327482</v>
      </c>
      <c r="Q18" s="72">
        <f t="shared" si="1"/>
        <v>29820229</v>
      </c>
      <c r="R18" s="72">
        <f t="shared" si="1"/>
        <v>7294765</v>
      </c>
      <c r="S18" s="72">
        <f t="shared" si="1"/>
        <v>9012240</v>
      </c>
      <c r="T18" s="72">
        <f t="shared" si="1"/>
        <v>31009183</v>
      </c>
      <c r="U18" s="72">
        <f t="shared" si="1"/>
        <v>47316188</v>
      </c>
      <c r="V18" s="72">
        <f t="shared" si="1"/>
        <v>148139601</v>
      </c>
      <c r="W18" s="72">
        <f t="shared" si="1"/>
        <v>158209082</v>
      </c>
      <c r="X18" s="72">
        <f t="shared" si="1"/>
        <v>-10069481</v>
      </c>
      <c r="Y18" s="66">
        <f>+IF(W18&lt;&gt;0,(X18/W18)*100,0)</f>
        <v>-6.364666852690543</v>
      </c>
      <c r="Z18" s="73">
        <f t="shared" si="1"/>
        <v>142960173</v>
      </c>
    </row>
    <row r="19" spans="1:26" ht="13.5">
      <c r="A19" s="69" t="s">
        <v>43</v>
      </c>
      <c r="B19" s="74">
        <f>+B10-B18</f>
        <v>-39782814</v>
      </c>
      <c r="C19" s="74">
        <f>+C10-C18</f>
        <v>0</v>
      </c>
      <c r="D19" s="75">
        <f aca="true" t="shared" si="2" ref="D19:Z19">+D10-D18</f>
        <v>-22138714</v>
      </c>
      <c r="E19" s="76">
        <f t="shared" si="2"/>
        <v>-2557248</v>
      </c>
      <c r="F19" s="76">
        <f t="shared" si="2"/>
        <v>17900177</v>
      </c>
      <c r="G19" s="76">
        <f t="shared" si="2"/>
        <v>-3953082</v>
      </c>
      <c r="H19" s="76">
        <f t="shared" si="2"/>
        <v>-5161681</v>
      </c>
      <c r="I19" s="76">
        <f t="shared" si="2"/>
        <v>8785414</v>
      </c>
      <c r="J19" s="76">
        <f t="shared" si="2"/>
        <v>-1403875</v>
      </c>
      <c r="K19" s="76">
        <f t="shared" si="2"/>
        <v>-7030099</v>
      </c>
      <c r="L19" s="76">
        <f t="shared" si="2"/>
        <v>13763874</v>
      </c>
      <c r="M19" s="76">
        <f t="shared" si="2"/>
        <v>5329900</v>
      </c>
      <c r="N19" s="76">
        <f t="shared" si="2"/>
        <v>-5220230</v>
      </c>
      <c r="O19" s="76">
        <f t="shared" si="2"/>
        <v>-3525967</v>
      </c>
      <c r="P19" s="76">
        <f t="shared" si="2"/>
        <v>4521568</v>
      </c>
      <c r="Q19" s="76">
        <f t="shared" si="2"/>
        <v>-4224629</v>
      </c>
      <c r="R19" s="76">
        <f t="shared" si="2"/>
        <v>1494801</v>
      </c>
      <c r="S19" s="76">
        <f t="shared" si="2"/>
        <v>-5502218</v>
      </c>
      <c r="T19" s="76">
        <f t="shared" si="2"/>
        <v>-26747072</v>
      </c>
      <c r="U19" s="76">
        <f t="shared" si="2"/>
        <v>-30754489</v>
      </c>
      <c r="V19" s="76">
        <f t="shared" si="2"/>
        <v>-20863804</v>
      </c>
      <c r="W19" s="76">
        <f>IF(E10=E18,0,W10-W18)</f>
        <v>-22139474</v>
      </c>
      <c r="X19" s="76">
        <f t="shared" si="2"/>
        <v>1275670</v>
      </c>
      <c r="Y19" s="77">
        <f>+IF(W19&lt;&gt;0,(X19/W19)*100,0)</f>
        <v>-5.761970677352136</v>
      </c>
      <c r="Z19" s="78">
        <f t="shared" si="2"/>
        <v>-2557248</v>
      </c>
    </row>
    <row r="20" spans="1:26" ht="13.5">
      <c r="A20" s="57" t="s">
        <v>44</v>
      </c>
      <c r="B20" s="18">
        <v>33350913</v>
      </c>
      <c r="C20" s="18">
        <v>0</v>
      </c>
      <c r="D20" s="58">
        <v>44906000</v>
      </c>
      <c r="E20" s="59">
        <v>777450</v>
      </c>
      <c r="F20" s="59">
        <v>6615000</v>
      </c>
      <c r="G20" s="59">
        <v>0</v>
      </c>
      <c r="H20" s="59">
        <v>0</v>
      </c>
      <c r="I20" s="59">
        <v>6615000</v>
      </c>
      <c r="J20" s="59">
        <v>0</v>
      </c>
      <c r="K20" s="59">
        <v>0</v>
      </c>
      <c r="L20" s="59">
        <v>2575000</v>
      </c>
      <c r="M20" s="59">
        <v>2575000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9190000</v>
      </c>
      <c r="W20" s="59">
        <v>44906000</v>
      </c>
      <c r="X20" s="59">
        <v>-35716000</v>
      </c>
      <c r="Y20" s="60">
        <v>-79.54</v>
      </c>
      <c r="Z20" s="61">
        <v>777450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-6431901</v>
      </c>
      <c r="C22" s="85">
        <f>SUM(C19:C21)</f>
        <v>0</v>
      </c>
      <c r="D22" s="86">
        <f aca="true" t="shared" si="3" ref="D22:Z22">SUM(D19:D21)</f>
        <v>22767286</v>
      </c>
      <c r="E22" s="87">
        <f t="shared" si="3"/>
        <v>-1779798</v>
      </c>
      <c r="F22" s="87">
        <f t="shared" si="3"/>
        <v>24515177</v>
      </c>
      <c r="G22" s="87">
        <f t="shared" si="3"/>
        <v>-3953082</v>
      </c>
      <c r="H22" s="87">
        <f t="shared" si="3"/>
        <v>-5161681</v>
      </c>
      <c r="I22" s="87">
        <f t="shared" si="3"/>
        <v>15400414</v>
      </c>
      <c r="J22" s="87">
        <f t="shared" si="3"/>
        <v>-1403875</v>
      </c>
      <c r="K22" s="87">
        <f t="shared" si="3"/>
        <v>-7030099</v>
      </c>
      <c r="L22" s="87">
        <f t="shared" si="3"/>
        <v>16338874</v>
      </c>
      <c r="M22" s="87">
        <f t="shared" si="3"/>
        <v>7904900</v>
      </c>
      <c r="N22" s="87">
        <f t="shared" si="3"/>
        <v>-5220230</v>
      </c>
      <c r="O22" s="87">
        <f t="shared" si="3"/>
        <v>-3525967</v>
      </c>
      <c r="P22" s="87">
        <f t="shared" si="3"/>
        <v>4521568</v>
      </c>
      <c r="Q22" s="87">
        <f t="shared" si="3"/>
        <v>-4224629</v>
      </c>
      <c r="R22" s="87">
        <f t="shared" si="3"/>
        <v>1494801</v>
      </c>
      <c r="S22" s="87">
        <f t="shared" si="3"/>
        <v>-5502218</v>
      </c>
      <c r="T22" s="87">
        <f t="shared" si="3"/>
        <v>-26747072</v>
      </c>
      <c r="U22" s="87">
        <f t="shared" si="3"/>
        <v>-30754489</v>
      </c>
      <c r="V22" s="87">
        <f t="shared" si="3"/>
        <v>-11673804</v>
      </c>
      <c r="W22" s="87">
        <f t="shared" si="3"/>
        <v>22766526</v>
      </c>
      <c r="X22" s="87">
        <f t="shared" si="3"/>
        <v>-34440330</v>
      </c>
      <c r="Y22" s="88">
        <f>+IF(W22&lt;&gt;0,(X22/W22)*100,0)</f>
        <v>-151.2761762598299</v>
      </c>
      <c r="Z22" s="89">
        <f t="shared" si="3"/>
        <v>-1779798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-6431901</v>
      </c>
      <c r="C24" s="74">
        <f>SUM(C22:C23)</f>
        <v>0</v>
      </c>
      <c r="D24" s="75">
        <f aca="true" t="shared" si="4" ref="D24:Z24">SUM(D22:D23)</f>
        <v>22767286</v>
      </c>
      <c r="E24" s="76">
        <f t="shared" si="4"/>
        <v>-1779798</v>
      </c>
      <c r="F24" s="76">
        <f t="shared" si="4"/>
        <v>24515177</v>
      </c>
      <c r="G24" s="76">
        <f t="shared" si="4"/>
        <v>-3953082</v>
      </c>
      <c r="H24" s="76">
        <f t="shared" si="4"/>
        <v>-5161681</v>
      </c>
      <c r="I24" s="76">
        <f t="shared" si="4"/>
        <v>15400414</v>
      </c>
      <c r="J24" s="76">
        <f t="shared" si="4"/>
        <v>-1403875</v>
      </c>
      <c r="K24" s="76">
        <f t="shared" si="4"/>
        <v>-7030099</v>
      </c>
      <c r="L24" s="76">
        <f t="shared" si="4"/>
        <v>16338874</v>
      </c>
      <c r="M24" s="76">
        <f t="shared" si="4"/>
        <v>7904900</v>
      </c>
      <c r="N24" s="76">
        <f t="shared" si="4"/>
        <v>-5220230</v>
      </c>
      <c r="O24" s="76">
        <f t="shared" si="4"/>
        <v>-3525967</v>
      </c>
      <c r="P24" s="76">
        <f t="shared" si="4"/>
        <v>4521568</v>
      </c>
      <c r="Q24" s="76">
        <f t="shared" si="4"/>
        <v>-4224629</v>
      </c>
      <c r="R24" s="76">
        <f t="shared" si="4"/>
        <v>1494801</v>
      </c>
      <c r="S24" s="76">
        <f t="shared" si="4"/>
        <v>-5502218</v>
      </c>
      <c r="T24" s="76">
        <f t="shared" si="4"/>
        <v>-26747072</v>
      </c>
      <c r="U24" s="76">
        <f t="shared" si="4"/>
        <v>-30754489</v>
      </c>
      <c r="V24" s="76">
        <f t="shared" si="4"/>
        <v>-11673804</v>
      </c>
      <c r="W24" s="76">
        <f t="shared" si="4"/>
        <v>22766526</v>
      </c>
      <c r="X24" s="76">
        <f t="shared" si="4"/>
        <v>-34440330</v>
      </c>
      <c r="Y24" s="77">
        <f>+IF(W24&lt;&gt;0,(X24/W24)*100,0)</f>
        <v>-151.2761762598299</v>
      </c>
      <c r="Z24" s="78">
        <f t="shared" si="4"/>
        <v>-1779798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32305535</v>
      </c>
      <c r="C27" s="21">
        <v>0</v>
      </c>
      <c r="D27" s="98">
        <v>44905999</v>
      </c>
      <c r="E27" s="99">
        <v>46105999</v>
      </c>
      <c r="F27" s="99">
        <v>258466</v>
      </c>
      <c r="G27" s="99">
        <v>1961347</v>
      </c>
      <c r="H27" s="99">
        <v>2386956</v>
      </c>
      <c r="I27" s="99">
        <v>4606769</v>
      </c>
      <c r="J27" s="99">
        <v>202379</v>
      </c>
      <c r="K27" s="99">
        <v>202379</v>
      </c>
      <c r="L27" s="99">
        <v>2132617</v>
      </c>
      <c r="M27" s="99">
        <v>2537375</v>
      </c>
      <c r="N27" s="99">
        <v>6051</v>
      </c>
      <c r="O27" s="99">
        <v>9850</v>
      </c>
      <c r="P27" s="99">
        <v>0</v>
      </c>
      <c r="Q27" s="99">
        <v>15901</v>
      </c>
      <c r="R27" s="99">
        <v>1712841</v>
      </c>
      <c r="S27" s="99">
        <v>11026</v>
      </c>
      <c r="T27" s="99">
        <v>24825</v>
      </c>
      <c r="U27" s="99">
        <v>1748692</v>
      </c>
      <c r="V27" s="99">
        <v>8908737</v>
      </c>
      <c r="W27" s="99">
        <v>46105999</v>
      </c>
      <c r="X27" s="99">
        <v>-37197262</v>
      </c>
      <c r="Y27" s="100">
        <v>-80.68</v>
      </c>
      <c r="Z27" s="101">
        <v>46105999</v>
      </c>
    </row>
    <row r="28" spans="1:26" ht="13.5">
      <c r="A28" s="102" t="s">
        <v>44</v>
      </c>
      <c r="B28" s="18">
        <v>30404481</v>
      </c>
      <c r="C28" s="18">
        <v>0</v>
      </c>
      <c r="D28" s="58">
        <v>20735999</v>
      </c>
      <c r="E28" s="59">
        <v>20735999</v>
      </c>
      <c r="F28" s="59">
        <v>258263</v>
      </c>
      <c r="G28" s="59">
        <v>1935643</v>
      </c>
      <c r="H28" s="59">
        <v>2369702</v>
      </c>
      <c r="I28" s="59">
        <v>4563608</v>
      </c>
      <c r="J28" s="59">
        <v>185125</v>
      </c>
      <c r="K28" s="59">
        <v>185125</v>
      </c>
      <c r="L28" s="59">
        <v>2123310</v>
      </c>
      <c r="M28" s="59">
        <v>2493560</v>
      </c>
      <c r="N28" s="59">
        <v>0</v>
      </c>
      <c r="O28" s="59">
        <v>0</v>
      </c>
      <c r="P28" s="59">
        <v>0</v>
      </c>
      <c r="Q28" s="59">
        <v>0</v>
      </c>
      <c r="R28" s="59">
        <v>1694945</v>
      </c>
      <c r="S28" s="59">
        <v>0</v>
      </c>
      <c r="T28" s="59">
        <v>0</v>
      </c>
      <c r="U28" s="59">
        <v>1694945</v>
      </c>
      <c r="V28" s="59">
        <v>8752113</v>
      </c>
      <c r="W28" s="59">
        <v>20735999</v>
      </c>
      <c r="X28" s="59">
        <v>-11983886</v>
      </c>
      <c r="Y28" s="60">
        <v>-57.79</v>
      </c>
      <c r="Z28" s="61">
        <v>20735999</v>
      </c>
    </row>
    <row r="29" spans="1:26" ht="13.5">
      <c r="A29" s="57" t="s">
        <v>103</v>
      </c>
      <c r="B29" s="18">
        <v>0</v>
      </c>
      <c r="C29" s="18">
        <v>0</v>
      </c>
      <c r="D29" s="58">
        <v>24170000</v>
      </c>
      <c r="E29" s="59">
        <v>24170000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24170000</v>
      </c>
      <c r="X29" s="59">
        <v>-24170000</v>
      </c>
      <c r="Y29" s="60">
        <v>-100</v>
      </c>
      <c r="Z29" s="61">
        <v>24170000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1901054</v>
      </c>
      <c r="C31" s="18">
        <v>0</v>
      </c>
      <c r="D31" s="58">
        <v>0</v>
      </c>
      <c r="E31" s="59">
        <v>1200000</v>
      </c>
      <c r="F31" s="59">
        <v>203</v>
      </c>
      <c r="G31" s="59">
        <v>25704</v>
      </c>
      <c r="H31" s="59">
        <v>17254</v>
      </c>
      <c r="I31" s="59">
        <v>43161</v>
      </c>
      <c r="J31" s="59">
        <v>17254</v>
      </c>
      <c r="K31" s="59">
        <v>17254</v>
      </c>
      <c r="L31" s="59">
        <v>9307</v>
      </c>
      <c r="M31" s="59">
        <v>43815</v>
      </c>
      <c r="N31" s="59">
        <v>6051</v>
      </c>
      <c r="O31" s="59">
        <v>9850</v>
      </c>
      <c r="P31" s="59">
        <v>0</v>
      </c>
      <c r="Q31" s="59">
        <v>15901</v>
      </c>
      <c r="R31" s="59">
        <v>17896</v>
      </c>
      <c r="S31" s="59">
        <v>11026</v>
      </c>
      <c r="T31" s="59">
        <v>24825</v>
      </c>
      <c r="U31" s="59">
        <v>53747</v>
      </c>
      <c r="V31" s="59">
        <v>156624</v>
      </c>
      <c r="W31" s="59">
        <v>1200000</v>
      </c>
      <c r="X31" s="59">
        <v>-1043376</v>
      </c>
      <c r="Y31" s="60">
        <v>-86.95</v>
      </c>
      <c r="Z31" s="61">
        <v>1200000</v>
      </c>
    </row>
    <row r="32" spans="1:26" ht="13.5">
      <c r="A32" s="69" t="s">
        <v>50</v>
      </c>
      <c r="B32" s="21">
        <f>SUM(B28:B31)</f>
        <v>32305535</v>
      </c>
      <c r="C32" s="21">
        <f>SUM(C28:C31)</f>
        <v>0</v>
      </c>
      <c r="D32" s="98">
        <f aca="true" t="shared" si="5" ref="D32:Z32">SUM(D28:D31)</f>
        <v>44905999</v>
      </c>
      <c r="E32" s="99">
        <f t="shared" si="5"/>
        <v>46105999</v>
      </c>
      <c r="F32" s="99">
        <f t="shared" si="5"/>
        <v>258466</v>
      </c>
      <c r="G32" s="99">
        <f t="shared" si="5"/>
        <v>1961347</v>
      </c>
      <c r="H32" s="99">
        <f t="shared" si="5"/>
        <v>2386956</v>
      </c>
      <c r="I32" s="99">
        <f t="shared" si="5"/>
        <v>4606769</v>
      </c>
      <c r="J32" s="99">
        <f t="shared" si="5"/>
        <v>202379</v>
      </c>
      <c r="K32" s="99">
        <f t="shared" si="5"/>
        <v>202379</v>
      </c>
      <c r="L32" s="99">
        <f t="shared" si="5"/>
        <v>2132617</v>
      </c>
      <c r="M32" s="99">
        <f t="shared" si="5"/>
        <v>2537375</v>
      </c>
      <c r="N32" s="99">
        <f t="shared" si="5"/>
        <v>6051</v>
      </c>
      <c r="O32" s="99">
        <f t="shared" si="5"/>
        <v>9850</v>
      </c>
      <c r="P32" s="99">
        <f t="shared" si="5"/>
        <v>0</v>
      </c>
      <c r="Q32" s="99">
        <f t="shared" si="5"/>
        <v>15901</v>
      </c>
      <c r="R32" s="99">
        <f t="shared" si="5"/>
        <v>1712841</v>
      </c>
      <c r="S32" s="99">
        <f t="shared" si="5"/>
        <v>11026</v>
      </c>
      <c r="T32" s="99">
        <f t="shared" si="5"/>
        <v>24825</v>
      </c>
      <c r="U32" s="99">
        <f t="shared" si="5"/>
        <v>1748692</v>
      </c>
      <c r="V32" s="99">
        <f t="shared" si="5"/>
        <v>8908737</v>
      </c>
      <c r="W32" s="99">
        <f t="shared" si="5"/>
        <v>46105999</v>
      </c>
      <c r="X32" s="99">
        <f t="shared" si="5"/>
        <v>-37197262</v>
      </c>
      <c r="Y32" s="100">
        <f>+IF(W32&lt;&gt;0,(X32/W32)*100,0)</f>
        <v>-80.67770530251389</v>
      </c>
      <c r="Z32" s="101">
        <f t="shared" si="5"/>
        <v>46105999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21678064</v>
      </c>
      <c r="C35" s="18">
        <v>0</v>
      </c>
      <c r="D35" s="58">
        <v>15719500</v>
      </c>
      <c r="E35" s="59">
        <v>6719500</v>
      </c>
      <c r="F35" s="59">
        <v>31907450</v>
      </c>
      <c r="G35" s="59">
        <v>20107321</v>
      </c>
      <c r="H35" s="59">
        <v>19006659</v>
      </c>
      <c r="I35" s="59">
        <v>19006659</v>
      </c>
      <c r="J35" s="59">
        <v>19125533</v>
      </c>
      <c r="K35" s="59">
        <v>19125533</v>
      </c>
      <c r="L35" s="59">
        <v>20235340</v>
      </c>
      <c r="M35" s="59">
        <v>20235340</v>
      </c>
      <c r="N35" s="59">
        <v>14573019</v>
      </c>
      <c r="O35" s="59">
        <v>10595784</v>
      </c>
      <c r="P35" s="59">
        <v>19576544</v>
      </c>
      <c r="Q35" s="59">
        <v>19576544</v>
      </c>
      <c r="R35" s="59">
        <v>19576544</v>
      </c>
      <c r="S35" s="59">
        <v>19576544</v>
      </c>
      <c r="T35" s="59">
        <v>19576544</v>
      </c>
      <c r="U35" s="59">
        <v>19576544</v>
      </c>
      <c r="V35" s="59">
        <v>19576544</v>
      </c>
      <c r="W35" s="59">
        <v>6719500</v>
      </c>
      <c r="X35" s="59">
        <v>12857044</v>
      </c>
      <c r="Y35" s="60">
        <v>191.34</v>
      </c>
      <c r="Z35" s="61">
        <v>6719500</v>
      </c>
    </row>
    <row r="36" spans="1:26" ht="13.5">
      <c r="A36" s="57" t="s">
        <v>53</v>
      </c>
      <c r="B36" s="18">
        <v>463203683</v>
      </c>
      <c r="C36" s="18">
        <v>0</v>
      </c>
      <c r="D36" s="58">
        <v>455514000</v>
      </c>
      <c r="E36" s="59">
        <v>471493339</v>
      </c>
      <c r="F36" s="59">
        <v>512050042</v>
      </c>
      <c r="G36" s="59">
        <v>523047529</v>
      </c>
      <c r="H36" s="59">
        <v>522111593</v>
      </c>
      <c r="I36" s="59">
        <v>522111593</v>
      </c>
      <c r="J36" s="59">
        <v>522111593</v>
      </c>
      <c r="K36" s="59">
        <v>522111593</v>
      </c>
      <c r="L36" s="59">
        <v>524962870</v>
      </c>
      <c r="M36" s="59">
        <v>524962870</v>
      </c>
      <c r="N36" s="59">
        <v>524962870</v>
      </c>
      <c r="O36" s="59">
        <v>524962870</v>
      </c>
      <c r="P36" s="59">
        <v>524962870</v>
      </c>
      <c r="Q36" s="59">
        <v>524962870</v>
      </c>
      <c r="R36" s="59">
        <v>524962870</v>
      </c>
      <c r="S36" s="59">
        <v>524962870</v>
      </c>
      <c r="T36" s="59">
        <v>524962870</v>
      </c>
      <c r="U36" s="59">
        <v>524962870</v>
      </c>
      <c r="V36" s="59">
        <v>524962870</v>
      </c>
      <c r="W36" s="59">
        <v>471493339</v>
      </c>
      <c r="X36" s="59">
        <v>53469531</v>
      </c>
      <c r="Y36" s="60">
        <v>11.34</v>
      </c>
      <c r="Z36" s="61">
        <v>471493339</v>
      </c>
    </row>
    <row r="37" spans="1:26" ht="13.5">
      <c r="A37" s="57" t="s">
        <v>54</v>
      </c>
      <c r="B37" s="18">
        <v>36542993</v>
      </c>
      <c r="C37" s="18">
        <v>0</v>
      </c>
      <c r="D37" s="58">
        <v>10200000</v>
      </c>
      <c r="E37" s="59">
        <v>29252000</v>
      </c>
      <c r="F37" s="59">
        <v>8771451</v>
      </c>
      <c r="G37" s="59">
        <v>8771451</v>
      </c>
      <c r="H37" s="59">
        <v>8771451</v>
      </c>
      <c r="I37" s="59">
        <v>8771451</v>
      </c>
      <c r="J37" s="59">
        <v>8771451</v>
      </c>
      <c r="K37" s="59">
        <v>8771451</v>
      </c>
      <c r="L37" s="59">
        <v>8771451</v>
      </c>
      <c r="M37" s="59">
        <v>8771451</v>
      </c>
      <c r="N37" s="59">
        <v>8771451</v>
      </c>
      <c r="O37" s="59">
        <v>8771451</v>
      </c>
      <c r="P37" s="59">
        <v>8771451</v>
      </c>
      <c r="Q37" s="59">
        <v>8771451</v>
      </c>
      <c r="R37" s="59">
        <v>20633541</v>
      </c>
      <c r="S37" s="59">
        <v>8771451</v>
      </c>
      <c r="T37" s="59">
        <v>8771451</v>
      </c>
      <c r="U37" s="59">
        <v>8771451</v>
      </c>
      <c r="V37" s="59">
        <v>8771451</v>
      </c>
      <c r="W37" s="59">
        <v>29252000</v>
      </c>
      <c r="X37" s="59">
        <v>-20480549</v>
      </c>
      <c r="Y37" s="60">
        <v>-70.01</v>
      </c>
      <c r="Z37" s="61">
        <v>29252000</v>
      </c>
    </row>
    <row r="38" spans="1:26" ht="13.5">
      <c r="A38" s="57" t="s">
        <v>55</v>
      </c>
      <c r="B38" s="18">
        <v>27052274</v>
      </c>
      <c r="C38" s="18">
        <v>0</v>
      </c>
      <c r="D38" s="58">
        <v>11280000</v>
      </c>
      <c r="E38" s="59">
        <v>27512000</v>
      </c>
      <c r="F38" s="59">
        <v>24137976</v>
      </c>
      <c r="G38" s="59">
        <v>24137976</v>
      </c>
      <c r="H38" s="59">
        <v>24137976</v>
      </c>
      <c r="I38" s="59">
        <v>24137976</v>
      </c>
      <c r="J38" s="59">
        <v>24137976</v>
      </c>
      <c r="K38" s="59">
        <v>24137976</v>
      </c>
      <c r="L38" s="59">
        <v>24137976</v>
      </c>
      <c r="M38" s="59">
        <v>24137976</v>
      </c>
      <c r="N38" s="59">
        <v>24137976</v>
      </c>
      <c r="O38" s="59">
        <v>24137976</v>
      </c>
      <c r="P38" s="59">
        <v>24137976</v>
      </c>
      <c r="Q38" s="59">
        <v>24137976</v>
      </c>
      <c r="R38" s="59">
        <v>24137976</v>
      </c>
      <c r="S38" s="59">
        <v>24137976</v>
      </c>
      <c r="T38" s="59">
        <v>24137976</v>
      </c>
      <c r="U38" s="59">
        <v>24137976</v>
      </c>
      <c r="V38" s="59">
        <v>24137976</v>
      </c>
      <c r="W38" s="59">
        <v>27512000</v>
      </c>
      <c r="X38" s="59">
        <v>-3374024</v>
      </c>
      <c r="Y38" s="60">
        <v>-12.26</v>
      </c>
      <c r="Z38" s="61">
        <v>27512000</v>
      </c>
    </row>
    <row r="39" spans="1:26" ht="13.5">
      <c r="A39" s="57" t="s">
        <v>56</v>
      </c>
      <c r="B39" s="18">
        <v>421286480</v>
      </c>
      <c r="C39" s="18">
        <v>0</v>
      </c>
      <c r="D39" s="58">
        <v>449753500</v>
      </c>
      <c r="E39" s="59">
        <v>421448839</v>
      </c>
      <c r="F39" s="59">
        <v>511048065</v>
      </c>
      <c r="G39" s="59">
        <v>510245423</v>
      </c>
      <c r="H39" s="59">
        <v>508208825</v>
      </c>
      <c r="I39" s="59">
        <v>508208825</v>
      </c>
      <c r="J39" s="59">
        <v>508327699</v>
      </c>
      <c r="K39" s="59">
        <v>508327699</v>
      </c>
      <c r="L39" s="59">
        <v>512288783</v>
      </c>
      <c r="M39" s="59">
        <v>512288783</v>
      </c>
      <c r="N39" s="59">
        <v>506626462</v>
      </c>
      <c r="O39" s="59">
        <v>502649227</v>
      </c>
      <c r="P39" s="59">
        <v>511629987</v>
      </c>
      <c r="Q39" s="59">
        <v>511629987</v>
      </c>
      <c r="R39" s="59">
        <v>499767897</v>
      </c>
      <c r="S39" s="59">
        <v>511629987</v>
      </c>
      <c r="T39" s="59">
        <v>511629987</v>
      </c>
      <c r="U39" s="59">
        <v>511629987</v>
      </c>
      <c r="V39" s="59">
        <v>511629987</v>
      </c>
      <c r="W39" s="59">
        <v>421448839</v>
      </c>
      <c r="X39" s="59">
        <v>90181148</v>
      </c>
      <c r="Y39" s="60">
        <v>21.4</v>
      </c>
      <c r="Z39" s="61">
        <v>421448839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25527814</v>
      </c>
      <c r="C42" s="18">
        <v>0</v>
      </c>
      <c r="D42" s="58">
        <v>44935706</v>
      </c>
      <c r="E42" s="59">
        <v>45237934</v>
      </c>
      <c r="F42" s="59">
        <v>28635116</v>
      </c>
      <c r="G42" s="59">
        <v>-7190371</v>
      </c>
      <c r="H42" s="59">
        <v>3724047</v>
      </c>
      <c r="I42" s="59">
        <v>25168792</v>
      </c>
      <c r="J42" s="59">
        <v>-6186836</v>
      </c>
      <c r="K42" s="59">
        <v>-6765539</v>
      </c>
      <c r="L42" s="59">
        <v>18596526</v>
      </c>
      <c r="M42" s="59">
        <v>5644151</v>
      </c>
      <c r="N42" s="59">
        <v>-7137323</v>
      </c>
      <c r="O42" s="59">
        <v>-4839910</v>
      </c>
      <c r="P42" s="59">
        <v>3144312</v>
      </c>
      <c r="Q42" s="59">
        <v>-8832921</v>
      </c>
      <c r="R42" s="59">
        <v>1550785</v>
      </c>
      <c r="S42" s="59">
        <v>-4156348</v>
      </c>
      <c r="T42" s="59">
        <v>-26489992</v>
      </c>
      <c r="U42" s="59">
        <v>-29095555</v>
      </c>
      <c r="V42" s="59">
        <v>-7115533</v>
      </c>
      <c r="W42" s="59">
        <v>45237934</v>
      </c>
      <c r="X42" s="59">
        <v>-52353467</v>
      </c>
      <c r="Y42" s="60">
        <v>-115.73</v>
      </c>
      <c r="Z42" s="61">
        <v>45237934</v>
      </c>
    </row>
    <row r="43" spans="1:26" ht="13.5">
      <c r="A43" s="57" t="s">
        <v>59</v>
      </c>
      <c r="B43" s="18">
        <v>-27810335</v>
      </c>
      <c r="C43" s="18">
        <v>0</v>
      </c>
      <c r="D43" s="58">
        <v>-44906000</v>
      </c>
      <c r="E43" s="59">
        <v>-44906000</v>
      </c>
      <c r="F43" s="59">
        <v>-258466</v>
      </c>
      <c r="G43" s="59">
        <v>-1961347</v>
      </c>
      <c r="H43" s="59">
        <v>-2386956</v>
      </c>
      <c r="I43" s="59">
        <v>-4606769</v>
      </c>
      <c r="J43" s="59">
        <v>0</v>
      </c>
      <c r="K43" s="59">
        <v>-4456</v>
      </c>
      <c r="L43" s="59">
        <v>-2132617</v>
      </c>
      <c r="M43" s="59">
        <v>-2137073</v>
      </c>
      <c r="N43" s="59">
        <v>-6051</v>
      </c>
      <c r="O43" s="59">
        <v>-9850</v>
      </c>
      <c r="P43" s="59">
        <v>0</v>
      </c>
      <c r="Q43" s="59">
        <v>-15901</v>
      </c>
      <c r="R43" s="59">
        <v>-1712841</v>
      </c>
      <c r="S43" s="59">
        <v>-11026</v>
      </c>
      <c r="T43" s="59">
        <v>-24825</v>
      </c>
      <c r="U43" s="59">
        <v>-1748692</v>
      </c>
      <c r="V43" s="59">
        <v>-8508435</v>
      </c>
      <c r="W43" s="59">
        <v>-44906000</v>
      </c>
      <c r="X43" s="59">
        <v>36397565</v>
      </c>
      <c r="Y43" s="60">
        <v>-81.05</v>
      </c>
      <c r="Z43" s="61">
        <v>-44906000</v>
      </c>
    </row>
    <row r="44" spans="1:26" ht="13.5">
      <c r="A44" s="57" t="s">
        <v>60</v>
      </c>
      <c r="B44" s="18">
        <v>149122</v>
      </c>
      <c r="C44" s="18">
        <v>0</v>
      </c>
      <c r="D44" s="58">
        <v>-1100000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4222031</v>
      </c>
      <c r="C45" s="21">
        <v>0</v>
      </c>
      <c r="D45" s="98">
        <v>5285137</v>
      </c>
      <c r="E45" s="99">
        <v>-1500431</v>
      </c>
      <c r="F45" s="99">
        <v>32598682</v>
      </c>
      <c r="G45" s="99">
        <v>23446964</v>
      </c>
      <c r="H45" s="99">
        <v>24784055</v>
      </c>
      <c r="I45" s="99">
        <v>24784055</v>
      </c>
      <c r="J45" s="99">
        <v>18597219</v>
      </c>
      <c r="K45" s="99">
        <v>11827224</v>
      </c>
      <c r="L45" s="99">
        <v>28291133</v>
      </c>
      <c r="M45" s="99">
        <v>28291133</v>
      </c>
      <c r="N45" s="99">
        <v>21147759</v>
      </c>
      <c r="O45" s="99">
        <v>16297999</v>
      </c>
      <c r="P45" s="99">
        <v>19442311</v>
      </c>
      <c r="Q45" s="99">
        <v>21147759</v>
      </c>
      <c r="R45" s="99">
        <v>19280255</v>
      </c>
      <c r="S45" s="99">
        <v>15112881</v>
      </c>
      <c r="T45" s="99">
        <v>-11401936</v>
      </c>
      <c r="U45" s="99">
        <v>-11401936</v>
      </c>
      <c r="V45" s="99">
        <v>-11401936</v>
      </c>
      <c r="W45" s="99">
        <v>-1500431</v>
      </c>
      <c r="X45" s="99">
        <v>-9901505</v>
      </c>
      <c r="Y45" s="100">
        <v>659.91</v>
      </c>
      <c r="Z45" s="101">
        <v>-1500431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8" t="s">
        <v>95</v>
      </c>
      <c r="V47" s="118" t="s">
        <v>96</v>
      </c>
      <c r="W47" s="118" t="s">
        <v>97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4814219</v>
      </c>
      <c r="C49" s="51">
        <v>0</v>
      </c>
      <c r="D49" s="128">
        <v>2120255</v>
      </c>
      <c r="E49" s="53">
        <v>1687640</v>
      </c>
      <c r="F49" s="53">
        <v>0</v>
      </c>
      <c r="G49" s="53">
        <v>0</v>
      </c>
      <c r="H49" s="53">
        <v>0</v>
      </c>
      <c r="I49" s="53">
        <v>1390240</v>
      </c>
      <c r="J49" s="53">
        <v>0</v>
      </c>
      <c r="K49" s="53">
        <v>0</v>
      </c>
      <c r="L49" s="53">
        <v>0</v>
      </c>
      <c r="M49" s="53">
        <v>1348146</v>
      </c>
      <c r="N49" s="53">
        <v>0</v>
      </c>
      <c r="O49" s="53">
        <v>0</v>
      </c>
      <c r="P49" s="53">
        <v>0</v>
      </c>
      <c r="Q49" s="53">
        <v>1258854</v>
      </c>
      <c r="R49" s="53">
        <v>0</v>
      </c>
      <c r="S49" s="53">
        <v>0</v>
      </c>
      <c r="T49" s="53">
        <v>0</v>
      </c>
      <c r="U49" s="53">
        <v>3137416</v>
      </c>
      <c r="V49" s="53">
        <v>43661900</v>
      </c>
      <c r="W49" s="53">
        <v>59418670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4511374</v>
      </c>
      <c r="C51" s="51">
        <v>0</v>
      </c>
      <c r="D51" s="128">
        <v>2624316</v>
      </c>
      <c r="E51" s="53">
        <v>2235071</v>
      </c>
      <c r="F51" s="53">
        <v>0</v>
      </c>
      <c r="G51" s="53">
        <v>0</v>
      </c>
      <c r="H51" s="53">
        <v>0</v>
      </c>
      <c r="I51" s="53">
        <v>8851389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18222150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85.26528904265703</v>
      </c>
      <c r="C58" s="5">
        <f>IF(C67=0,0,+(C76/C67)*100)</f>
        <v>0</v>
      </c>
      <c r="D58" s="6">
        <f aca="true" t="shared" si="6" ref="D58:Z58">IF(D67=0,0,+(D76/D67)*100)</f>
        <v>99.99885770998105</v>
      </c>
      <c r="E58" s="7">
        <f t="shared" si="6"/>
        <v>98.97178994908226</v>
      </c>
      <c r="F58" s="7">
        <f t="shared" si="6"/>
        <v>113.06585208239758</v>
      </c>
      <c r="G58" s="7">
        <f t="shared" si="6"/>
        <v>69.52094923737577</v>
      </c>
      <c r="H58" s="7">
        <f t="shared" si="6"/>
        <v>120.73939776722457</v>
      </c>
      <c r="I58" s="7">
        <f t="shared" si="6"/>
        <v>105.98544185816297</v>
      </c>
      <c r="J58" s="7">
        <f t="shared" si="6"/>
        <v>93.23196875397721</v>
      </c>
      <c r="K58" s="7">
        <f t="shared" si="6"/>
        <v>106.2871565212263</v>
      </c>
      <c r="L58" s="7">
        <f t="shared" si="6"/>
        <v>150.02656918869351</v>
      </c>
      <c r="M58" s="7">
        <f t="shared" si="6"/>
        <v>116.3156636393446</v>
      </c>
      <c r="N58" s="7">
        <f t="shared" si="6"/>
        <v>48.61733159079473</v>
      </c>
      <c r="O58" s="7">
        <f t="shared" si="6"/>
        <v>66.26811876967666</v>
      </c>
      <c r="P58" s="7">
        <f t="shared" si="6"/>
        <v>72.02538519289304</v>
      </c>
      <c r="Q58" s="7">
        <f t="shared" si="6"/>
        <v>62.237602439266674</v>
      </c>
      <c r="R58" s="7">
        <f t="shared" si="6"/>
        <v>78.96416256566827</v>
      </c>
      <c r="S58" s="7">
        <f t="shared" si="6"/>
        <v>111.33894518450155</v>
      </c>
      <c r="T58" s="7">
        <f t="shared" si="6"/>
        <v>105.95512203827195</v>
      </c>
      <c r="U58" s="7">
        <f t="shared" si="6"/>
        <v>97.48183766438322</v>
      </c>
      <c r="V58" s="7">
        <f t="shared" si="6"/>
        <v>97.15221385824744</v>
      </c>
      <c r="W58" s="7">
        <f t="shared" si="6"/>
        <v>107.62529891814962</v>
      </c>
      <c r="X58" s="7">
        <f t="shared" si="6"/>
        <v>0</v>
      </c>
      <c r="Y58" s="7">
        <f t="shared" si="6"/>
        <v>0</v>
      </c>
      <c r="Z58" s="8">
        <f t="shared" si="6"/>
        <v>98.97178994908226</v>
      </c>
    </row>
    <row r="59" spans="1:26" ht="13.5">
      <c r="A59" s="36" t="s">
        <v>31</v>
      </c>
      <c r="B59" s="9">
        <f aca="true" t="shared" si="7" ref="B59:Z66">IF(B68=0,0,+(B77/B68)*100)</f>
        <v>115.0326320365501</v>
      </c>
      <c r="C59" s="9">
        <f t="shared" si="7"/>
        <v>0</v>
      </c>
      <c r="D59" s="2">
        <f t="shared" si="7"/>
        <v>100</v>
      </c>
      <c r="E59" s="10">
        <f t="shared" si="7"/>
        <v>100.00000497017894</v>
      </c>
      <c r="F59" s="10">
        <f t="shared" si="7"/>
        <v>100</v>
      </c>
      <c r="G59" s="10">
        <f t="shared" si="7"/>
        <v>152.87167203630437</v>
      </c>
      <c r="H59" s="10">
        <f t="shared" si="7"/>
        <v>463.0684606990886</v>
      </c>
      <c r="I59" s="10">
        <f t="shared" si="7"/>
        <v>118.05821786217112</v>
      </c>
      <c r="J59" s="10">
        <f t="shared" si="7"/>
        <v>185.8869513899228</v>
      </c>
      <c r="K59" s="10">
        <f t="shared" si="7"/>
        <v>322.0126472201265</v>
      </c>
      <c r="L59" s="10">
        <f t="shared" si="7"/>
        <v>284.10478982566326</v>
      </c>
      <c r="M59" s="10">
        <f t="shared" si="7"/>
        <v>253.19702507033082</v>
      </c>
      <c r="N59" s="10">
        <f t="shared" si="7"/>
        <v>59.36369590623247</v>
      </c>
      <c r="O59" s="10">
        <f t="shared" si="7"/>
        <v>79.85614981092745</v>
      </c>
      <c r="P59" s="10">
        <f t="shared" si="7"/>
        <v>98.96916476235435</v>
      </c>
      <c r="Q59" s="10">
        <f t="shared" si="7"/>
        <v>79.57843319022983</v>
      </c>
      <c r="R59" s="10">
        <f t="shared" si="7"/>
        <v>171.85639800557152</v>
      </c>
      <c r="S59" s="10">
        <f t="shared" si="7"/>
        <v>90.98242773632649</v>
      </c>
      <c r="T59" s="10">
        <f t="shared" si="7"/>
        <v>354.997953541209</v>
      </c>
      <c r="U59" s="10">
        <f t="shared" si="7"/>
        <v>185.5736993375309</v>
      </c>
      <c r="V59" s="10">
        <f t="shared" si="7"/>
        <v>132.19729913730808</v>
      </c>
      <c r="W59" s="10">
        <f t="shared" si="7"/>
        <v>134.13333999999998</v>
      </c>
      <c r="X59" s="10">
        <f t="shared" si="7"/>
        <v>0</v>
      </c>
      <c r="Y59" s="10">
        <f t="shared" si="7"/>
        <v>0</v>
      </c>
      <c r="Z59" s="11">
        <f t="shared" si="7"/>
        <v>100.00000497017894</v>
      </c>
    </row>
    <row r="60" spans="1:26" ht="13.5">
      <c r="A60" s="37" t="s">
        <v>32</v>
      </c>
      <c r="B60" s="12">
        <f t="shared" si="7"/>
        <v>77.8603872252245</v>
      </c>
      <c r="C60" s="12">
        <f t="shared" si="7"/>
        <v>0</v>
      </c>
      <c r="D60" s="3">
        <f t="shared" si="7"/>
        <v>99.99852912467385</v>
      </c>
      <c r="E60" s="13">
        <f t="shared" si="7"/>
        <v>99.99854830166637</v>
      </c>
      <c r="F60" s="13">
        <f t="shared" si="7"/>
        <v>147.04458691315781</v>
      </c>
      <c r="G60" s="13">
        <f t="shared" si="7"/>
        <v>61.87683539205094</v>
      </c>
      <c r="H60" s="13">
        <f t="shared" si="7"/>
        <v>88.08237239274207</v>
      </c>
      <c r="I60" s="13">
        <f t="shared" si="7"/>
        <v>98.57719046192878</v>
      </c>
      <c r="J60" s="13">
        <f t="shared" si="7"/>
        <v>83.30285765877892</v>
      </c>
      <c r="K60" s="13">
        <f t="shared" si="7"/>
        <v>87.21079919346481</v>
      </c>
      <c r="L60" s="13">
        <f t="shared" si="7"/>
        <v>137.86567632117575</v>
      </c>
      <c r="M60" s="13">
        <f t="shared" si="7"/>
        <v>102.76851477103736</v>
      </c>
      <c r="N60" s="13">
        <f t="shared" si="7"/>
        <v>49.361562929181204</v>
      </c>
      <c r="O60" s="13">
        <f t="shared" si="7"/>
        <v>64.50282663787544</v>
      </c>
      <c r="P60" s="13">
        <f t="shared" si="7"/>
        <v>68.61859752135877</v>
      </c>
      <c r="Q60" s="13">
        <f t="shared" si="7"/>
        <v>60.899685960966174</v>
      </c>
      <c r="R60" s="13">
        <f t="shared" si="7"/>
        <v>66.60201114490732</v>
      </c>
      <c r="S60" s="13">
        <f t="shared" si="7"/>
        <v>115.42480338300362</v>
      </c>
      <c r="T60" s="13">
        <f t="shared" si="7"/>
        <v>80.69468170941484</v>
      </c>
      <c r="U60" s="13">
        <f t="shared" si="7"/>
        <v>85.06934047916414</v>
      </c>
      <c r="V60" s="13">
        <f t="shared" si="7"/>
        <v>87.06034714292164</v>
      </c>
      <c r="W60" s="13">
        <f t="shared" si="7"/>
        <v>100.0000191772746</v>
      </c>
      <c r="X60" s="13">
        <f t="shared" si="7"/>
        <v>0</v>
      </c>
      <c r="Y60" s="13">
        <f t="shared" si="7"/>
        <v>0</v>
      </c>
      <c r="Z60" s="14">
        <f t="shared" si="7"/>
        <v>99.99854830166637</v>
      </c>
    </row>
    <row r="61" spans="1:26" ht="13.5">
      <c r="A61" s="38" t="s">
        <v>106</v>
      </c>
      <c r="B61" s="12">
        <f t="shared" si="7"/>
        <v>92.25233858751048</v>
      </c>
      <c r="C61" s="12">
        <f t="shared" si="7"/>
        <v>0</v>
      </c>
      <c r="D61" s="3">
        <f t="shared" si="7"/>
        <v>99.9989050656187</v>
      </c>
      <c r="E61" s="13">
        <f t="shared" si="7"/>
        <v>99.9989050656187</v>
      </c>
      <c r="F61" s="13">
        <f t="shared" si="7"/>
        <v>152.01407895949785</v>
      </c>
      <c r="G61" s="13">
        <f t="shared" si="7"/>
        <v>73.25021456411685</v>
      </c>
      <c r="H61" s="13">
        <f t="shared" si="7"/>
        <v>105.3639030450978</v>
      </c>
      <c r="I61" s="13">
        <f t="shared" si="7"/>
        <v>110.03165027498952</v>
      </c>
      <c r="J61" s="13">
        <f t="shared" si="7"/>
        <v>108.05588994271382</v>
      </c>
      <c r="K61" s="13">
        <f t="shared" si="7"/>
        <v>110.85346265318094</v>
      </c>
      <c r="L61" s="13">
        <f t="shared" si="7"/>
        <v>173.09610271497533</v>
      </c>
      <c r="M61" s="13">
        <f t="shared" si="7"/>
        <v>130.60145911118917</v>
      </c>
      <c r="N61" s="13">
        <f t="shared" si="7"/>
        <v>64.38764747925921</v>
      </c>
      <c r="O61" s="13">
        <f t="shared" si="7"/>
        <v>80.45216686629773</v>
      </c>
      <c r="P61" s="13">
        <f t="shared" si="7"/>
        <v>94.83221760282755</v>
      </c>
      <c r="Q61" s="13">
        <f t="shared" si="7"/>
        <v>79.69109915042125</v>
      </c>
      <c r="R61" s="13">
        <f t="shared" si="7"/>
        <v>96.17821286862419</v>
      </c>
      <c r="S61" s="13">
        <f t="shared" si="7"/>
        <v>192.06636632531843</v>
      </c>
      <c r="T61" s="13">
        <f t="shared" si="7"/>
        <v>102.77659827873691</v>
      </c>
      <c r="U61" s="13">
        <f t="shared" si="7"/>
        <v>121.47347546662235</v>
      </c>
      <c r="V61" s="13">
        <f t="shared" si="7"/>
        <v>109.5548707227518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99.9989050656187</v>
      </c>
    </row>
    <row r="62" spans="1:26" ht="13.5">
      <c r="A62" s="38" t="s">
        <v>107</v>
      </c>
      <c r="B62" s="12">
        <f t="shared" si="7"/>
        <v>99.73390056249092</v>
      </c>
      <c r="C62" s="12">
        <f t="shared" si="7"/>
        <v>0</v>
      </c>
      <c r="D62" s="3">
        <f t="shared" si="7"/>
        <v>99.99986511011919</v>
      </c>
      <c r="E62" s="13">
        <f t="shared" si="7"/>
        <v>99.99991416098494</v>
      </c>
      <c r="F62" s="13">
        <f t="shared" si="7"/>
        <v>157.47971879257392</v>
      </c>
      <c r="G62" s="13">
        <f t="shared" si="7"/>
        <v>71.00258297964339</v>
      </c>
      <c r="H62" s="13">
        <f t="shared" si="7"/>
        <v>78.17079301634196</v>
      </c>
      <c r="I62" s="13">
        <f t="shared" si="7"/>
        <v>100.6878218701315</v>
      </c>
      <c r="J62" s="13">
        <f t="shared" si="7"/>
        <v>62.18713137260733</v>
      </c>
      <c r="K62" s="13">
        <f t="shared" si="7"/>
        <v>91.12813851529606</v>
      </c>
      <c r="L62" s="13">
        <f t="shared" si="7"/>
        <v>138.1249863350235</v>
      </c>
      <c r="M62" s="13">
        <f t="shared" si="7"/>
        <v>97.24306914463968</v>
      </c>
      <c r="N62" s="13">
        <f t="shared" si="7"/>
        <v>34.47753226342334</v>
      </c>
      <c r="O62" s="13">
        <f t="shared" si="7"/>
        <v>47.2643918075253</v>
      </c>
      <c r="P62" s="13">
        <f t="shared" si="7"/>
        <v>38.77081406105458</v>
      </c>
      <c r="Q62" s="13">
        <f t="shared" si="7"/>
        <v>40.18951543976431</v>
      </c>
      <c r="R62" s="13">
        <f t="shared" si="7"/>
        <v>26.970485806474255</v>
      </c>
      <c r="S62" s="13">
        <f t="shared" si="7"/>
        <v>64.38955284293048</v>
      </c>
      <c r="T62" s="13">
        <f t="shared" si="7"/>
        <v>66.14409984871406</v>
      </c>
      <c r="U62" s="13">
        <f t="shared" si="7"/>
        <v>52.295625571344736</v>
      </c>
      <c r="V62" s="13">
        <f t="shared" si="7"/>
        <v>71.50641031125042</v>
      </c>
      <c r="W62" s="13">
        <f t="shared" si="7"/>
        <v>100.00004905093192</v>
      </c>
      <c r="X62" s="13">
        <f t="shared" si="7"/>
        <v>0</v>
      </c>
      <c r="Y62" s="13">
        <f t="shared" si="7"/>
        <v>0</v>
      </c>
      <c r="Z62" s="14">
        <f t="shared" si="7"/>
        <v>99.99991416098494</v>
      </c>
    </row>
    <row r="63" spans="1:26" ht="13.5">
      <c r="A63" s="38" t="s">
        <v>108</v>
      </c>
      <c r="B63" s="12">
        <f t="shared" si="7"/>
        <v>31.814868288651045</v>
      </c>
      <c r="C63" s="12">
        <f t="shared" si="7"/>
        <v>0</v>
      </c>
      <c r="D63" s="3">
        <f t="shared" si="7"/>
        <v>99.99785860779346</v>
      </c>
      <c r="E63" s="13">
        <f t="shared" si="7"/>
        <v>99.99788876824708</v>
      </c>
      <c r="F63" s="13">
        <f t="shared" si="7"/>
        <v>125.1242268244082</v>
      </c>
      <c r="G63" s="13">
        <f t="shared" si="7"/>
        <v>21.095058369174055</v>
      </c>
      <c r="H63" s="13">
        <f t="shared" si="7"/>
        <v>32.164109154264516</v>
      </c>
      <c r="I63" s="13">
        <f t="shared" si="7"/>
        <v>59.10156210827101</v>
      </c>
      <c r="J63" s="13">
        <f t="shared" si="7"/>
        <v>18.1100819535917</v>
      </c>
      <c r="K63" s="13">
        <f t="shared" si="7"/>
        <v>27.361267012768348</v>
      </c>
      <c r="L63" s="13">
        <f t="shared" si="7"/>
        <v>44.565217391304344</v>
      </c>
      <c r="M63" s="13">
        <f t="shared" si="7"/>
        <v>30.003767028281914</v>
      </c>
      <c r="N63" s="13">
        <f t="shared" si="7"/>
        <v>21.824564101040846</v>
      </c>
      <c r="O63" s="13">
        <f t="shared" si="7"/>
        <v>26.80180889126717</v>
      </c>
      <c r="P63" s="13">
        <f t="shared" si="7"/>
        <v>24.42431462694818</v>
      </c>
      <c r="Q63" s="13">
        <f t="shared" si="7"/>
        <v>24.349511711237053</v>
      </c>
      <c r="R63" s="13">
        <f t="shared" si="7"/>
        <v>14.37029025833797</v>
      </c>
      <c r="S63" s="13">
        <f t="shared" si="7"/>
        <v>28.61392382887776</v>
      </c>
      <c r="T63" s="13">
        <f t="shared" si="7"/>
        <v>40.70814311498036</v>
      </c>
      <c r="U63" s="13">
        <f t="shared" si="7"/>
        <v>27.85006518752101</v>
      </c>
      <c r="V63" s="13">
        <f t="shared" si="7"/>
        <v>35.2665737905462</v>
      </c>
      <c r="W63" s="13">
        <f t="shared" si="7"/>
        <v>100.00003016109949</v>
      </c>
      <c r="X63" s="13">
        <f t="shared" si="7"/>
        <v>0</v>
      </c>
      <c r="Y63" s="13">
        <f t="shared" si="7"/>
        <v>0</v>
      </c>
      <c r="Z63" s="14">
        <f t="shared" si="7"/>
        <v>99.99788876824708</v>
      </c>
    </row>
    <row r="64" spans="1:26" ht="13.5">
      <c r="A64" s="38" t="s">
        <v>109</v>
      </c>
      <c r="B64" s="12">
        <f t="shared" si="7"/>
        <v>32.34178018820098</v>
      </c>
      <c r="C64" s="12">
        <f t="shared" si="7"/>
        <v>0</v>
      </c>
      <c r="D64" s="3">
        <f t="shared" si="7"/>
        <v>99.99344087455006</v>
      </c>
      <c r="E64" s="13">
        <f t="shared" si="7"/>
        <v>99.9935475269964</v>
      </c>
      <c r="F64" s="13">
        <f t="shared" si="7"/>
        <v>128.23273999827185</v>
      </c>
      <c r="G64" s="13">
        <f t="shared" si="7"/>
        <v>22.828132070528646</v>
      </c>
      <c r="H64" s="13">
        <f t="shared" si="7"/>
        <v>34.05860068349803</v>
      </c>
      <c r="I64" s="13">
        <f t="shared" si="7"/>
        <v>61.27041516574205</v>
      </c>
      <c r="J64" s="13">
        <f t="shared" si="7"/>
        <v>35.56235581382443</v>
      </c>
      <c r="K64" s="13">
        <f t="shared" si="7"/>
        <v>30.230661912060974</v>
      </c>
      <c r="L64" s="13">
        <f t="shared" si="7"/>
        <v>47.91851336369193</v>
      </c>
      <c r="M64" s="13">
        <f t="shared" si="7"/>
        <v>37.904104020605196</v>
      </c>
      <c r="N64" s="13">
        <f t="shared" si="7"/>
        <v>15.166956654899922</v>
      </c>
      <c r="O64" s="13">
        <f t="shared" si="7"/>
        <v>20.24459107924624</v>
      </c>
      <c r="P64" s="13">
        <f t="shared" si="7"/>
        <v>15.689905582260364</v>
      </c>
      <c r="Q64" s="13">
        <f t="shared" si="7"/>
        <v>17.033328164536886</v>
      </c>
      <c r="R64" s="13">
        <f t="shared" si="7"/>
        <v>9.341357882745369</v>
      </c>
      <c r="S64" s="13">
        <f t="shared" si="7"/>
        <v>22.065029200133427</v>
      </c>
      <c r="T64" s="13">
        <f t="shared" si="7"/>
        <v>34.41164803509958</v>
      </c>
      <c r="U64" s="13">
        <f t="shared" si="7"/>
        <v>21.909279363502854</v>
      </c>
      <c r="V64" s="13">
        <f t="shared" si="7"/>
        <v>34.48278223647119</v>
      </c>
      <c r="W64" s="13">
        <f t="shared" si="7"/>
        <v>100.00010665944225</v>
      </c>
      <c r="X64" s="13">
        <f t="shared" si="7"/>
        <v>0</v>
      </c>
      <c r="Y64" s="13">
        <f t="shared" si="7"/>
        <v>0</v>
      </c>
      <c r="Z64" s="14">
        <f t="shared" si="7"/>
        <v>99.9935475269964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33.16004742145821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12.921786935230529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58861779</v>
      </c>
      <c r="C67" s="23"/>
      <c r="D67" s="24">
        <v>67145820</v>
      </c>
      <c r="E67" s="25">
        <v>73015820</v>
      </c>
      <c r="F67" s="25">
        <v>14858786</v>
      </c>
      <c r="G67" s="25">
        <v>5042785</v>
      </c>
      <c r="H67" s="25">
        <v>5332556</v>
      </c>
      <c r="I67" s="25">
        <v>25234127</v>
      </c>
      <c r="J67" s="25">
        <v>4792930</v>
      </c>
      <c r="K67" s="25">
        <v>4137228</v>
      </c>
      <c r="L67" s="25">
        <v>4512746</v>
      </c>
      <c r="M67" s="25">
        <v>13442904</v>
      </c>
      <c r="N67" s="25">
        <v>4558866</v>
      </c>
      <c r="O67" s="25">
        <v>5048494</v>
      </c>
      <c r="P67" s="25">
        <v>4265006</v>
      </c>
      <c r="Q67" s="25">
        <v>13872366</v>
      </c>
      <c r="R67" s="25">
        <v>4333904</v>
      </c>
      <c r="S67" s="25">
        <v>3406719</v>
      </c>
      <c r="T67" s="25">
        <v>3900088</v>
      </c>
      <c r="U67" s="25">
        <v>11640711</v>
      </c>
      <c r="V67" s="25">
        <v>64190108</v>
      </c>
      <c r="W67" s="25">
        <v>67145053</v>
      </c>
      <c r="X67" s="25"/>
      <c r="Y67" s="24"/>
      <c r="Z67" s="26">
        <v>73015820</v>
      </c>
    </row>
    <row r="68" spans="1:26" ht="13.5" hidden="1">
      <c r="A68" s="36" t="s">
        <v>31</v>
      </c>
      <c r="B68" s="18">
        <v>15085482</v>
      </c>
      <c r="C68" s="18"/>
      <c r="D68" s="19">
        <v>15000000</v>
      </c>
      <c r="E68" s="20">
        <v>20120000</v>
      </c>
      <c r="F68" s="20">
        <v>10427455</v>
      </c>
      <c r="G68" s="20">
        <v>522692</v>
      </c>
      <c r="H68" s="20">
        <v>493042</v>
      </c>
      <c r="I68" s="20">
        <v>11443189</v>
      </c>
      <c r="J68" s="20">
        <v>557477</v>
      </c>
      <c r="K68" s="20">
        <v>330033</v>
      </c>
      <c r="L68" s="20">
        <v>479245</v>
      </c>
      <c r="M68" s="20">
        <v>1366755</v>
      </c>
      <c r="N68" s="20">
        <v>467198</v>
      </c>
      <c r="O68" s="20">
        <v>580465</v>
      </c>
      <c r="P68" s="20">
        <v>478738</v>
      </c>
      <c r="Q68" s="20">
        <v>1526401</v>
      </c>
      <c r="R68" s="20">
        <v>509018</v>
      </c>
      <c r="S68" s="20">
        <v>569477</v>
      </c>
      <c r="T68" s="20">
        <v>359157</v>
      </c>
      <c r="U68" s="20">
        <v>1437652</v>
      </c>
      <c r="V68" s="20">
        <v>15773997</v>
      </c>
      <c r="W68" s="20">
        <v>15000000</v>
      </c>
      <c r="X68" s="20"/>
      <c r="Y68" s="19"/>
      <c r="Z68" s="22">
        <v>20120000</v>
      </c>
    </row>
    <row r="69" spans="1:26" ht="13.5" hidden="1">
      <c r="A69" s="37" t="s">
        <v>32</v>
      </c>
      <c r="B69" s="18">
        <v>42172201</v>
      </c>
      <c r="C69" s="18"/>
      <c r="D69" s="19">
        <v>52145820</v>
      </c>
      <c r="E69" s="20">
        <v>52145820</v>
      </c>
      <c r="F69" s="20">
        <v>4333895</v>
      </c>
      <c r="G69" s="20">
        <v>4374406</v>
      </c>
      <c r="H69" s="20">
        <v>4717600</v>
      </c>
      <c r="I69" s="20">
        <v>13425901</v>
      </c>
      <c r="J69" s="20">
        <v>4120226</v>
      </c>
      <c r="K69" s="20">
        <v>3695313</v>
      </c>
      <c r="L69" s="20">
        <v>3923210</v>
      </c>
      <c r="M69" s="20">
        <v>11738749</v>
      </c>
      <c r="N69" s="20">
        <v>3928265</v>
      </c>
      <c r="O69" s="20">
        <v>4468029</v>
      </c>
      <c r="P69" s="20">
        <v>3786268</v>
      </c>
      <c r="Q69" s="20">
        <v>12182562</v>
      </c>
      <c r="R69" s="20">
        <v>3824886</v>
      </c>
      <c r="S69" s="20">
        <v>2837242</v>
      </c>
      <c r="T69" s="20">
        <v>3540931</v>
      </c>
      <c r="U69" s="20">
        <v>10203059</v>
      </c>
      <c r="V69" s="20">
        <v>47550271</v>
      </c>
      <c r="W69" s="20">
        <v>52145053</v>
      </c>
      <c r="X69" s="20"/>
      <c r="Y69" s="19"/>
      <c r="Z69" s="22">
        <v>52145820</v>
      </c>
    </row>
    <row r="70" spans="1:26" ht="13.5" hidden="1">
      <c r="A70" s="38" t="s">
        <v>106</v>
      </c>
      <c r="B70" s="18">
        <v>26360677</v>
      </c>
      <c r="C70" s="18"/>
      <c r="D70" s="19">
        <v>33609320</v>
      </c>
      <c r="E70" s="20">
        <v>33609320</v>
      </c>
      <c r="F70" s="20">
        <v>2983175</v>
      </c>
      <c r="G70" s="20">
        <v>2987452</v>
      </c>
      <c r="H70" s="20">
        <v>3290272</v>
      </c>
      <c r="I70" s="20">
        <v>9260899</v>
      </c>
      <c r="J70" s="20">
        <v>2665739</v>
      </c>
      <c r="K70" s="20">
        <v>2275495</v>
      </c>
      <c r="L70" s="20">
        <v>2471772</v>
      </c>
      <c r="M70" s="20">
        <v>7413006</v>
      </c>
      <c r="N70" s="20">
        <v>2441445</v>
      </c>
      <c r="O70" s="20">
        <v>2981333</v>
      </c>
      <c r="P70" s="20">
        <v>2317764</v>
      </c>
      <c r="Q70" s="20">
        <v>7740542</v>
      </c>
      <c r="R70" s="20">
        <v>2390714</v>
      </c>
      <c r="S70" s="20">
        <v>1419274</v>
      </c>
      <c r="T70" s="20">
        <v>2124254</v>
      </c>
      <c r="U70" s="20">
        <v>5934242</v>
      </c>
      <c r="V70" s="20">
        <v>30348689</v>
      </c>
      <c r="W70" s="20">
        <v>33608952</v>
      </c>
      <c r="X70" s="20"/>
      <c r="Y70" s="19"/>
      <c r="Z70" s="22">
        <v>33609320</v>
      </c>
    </row>
    <row r="71" spans="1:26" ht="13.5" hidden="1">
      <c r="A71" s="38" t="s">
        <v>107</v>
      </c>
      <c r="B71" s="18">
        <v>5100349</v>
      </c>
      <c r="C71" s="18"/>
      <c r="D71" s="19">
        <v>8154800</v>
      </c>
      <c r="E71" s="20">
        <v>8154800</v>
      </c>
      <c r="F71" s="20">
        <v>421326</v>
      </c>
      <c r="G71" s="20">
        <v>439415</v>
      </c>
      <c r="H71" s="20">
        <v>483357</v>
      </c>
      <c r="I71" s="20">
        <v>1344098</v>
      </c>
      <c r="J71" s="20">
        <v>504405</v>
      </c>
      <c r="K71" s="20">
        <v>471919</v>
      </c>
      <c r="L71" s="20">
        <v>503111</v>
      </c>
      <c r="M71" s="20">
        <v>1479435</v>
      </c>
      <c r="N71" s="20">
        <v>535746</v>
      </c>
      <c r="O71" s="20">
        <v>536590</v>
      </c>
      <c r="P71" s="20">
        <v>518880</v>
      </c>
      <c r="Q71" s="20">
        <v>1591216</v>
      </c>
      <c r="R71" s="20">
        <v>484411</v>
      </c>
      <c r="S71" s="20">
        <v>469410</v>
      </c>
      <c r="T71" s="20">
        <v>475920</v>
      </c>
      <c r="U71" s="20">
        <v>1429741</v>
      </c>
      <c r="V71" s="20">
        <v>5844490</v>
      </c>
      <c r="W71" s="20">
        <v>8154789</v>
      </c>
      <c r="X71" s="20"/>
      <c r="Y71" s="19"/>
      <c r="Z71" s="22">
        <v>8154800</v>
      </c>
    </row>
    <row r="72" spans="1:26" ht="13.5" hidden="1">
      <c r="A72" s="38" t="s">
        <v>108</v>
      </c>
      <c r="B72" s="18">
        <v>6426819</v>
      </c>
      <c r="C72" s="18"/>
      <c r="D72" s="19">
        <v>6631200</v>
      </c>
      <c r="E72" s="20">
        <v>6631200</v>
      </c>
      <c r="F72" s="20">
        <v>559058</v>
      </c>
      <c r="G72" s="20">
        <v>569650</v>
      </c>
      <c r="H72" s="20">
        <v>566501</v>
      </c>
      <c r="I72" s="20">
        <v>1695209</v>
      </c>
      <c r="J72" s="20">
        <v>571665</v>
      </c>
      <c r="K72" s="20">
        <v>570160</v>
      </c>
      <c r="L72" s="20">
        <v>570400</v>
      </c>
      <c r="M72" s="20">
        <v>1712225</v>
      </c>
      <c r="N72" s="20">
        <v>572323</v>
      </c>
      <c r="O72" s="20">
        <v>571842</v>
      </c>
      <c r="P72" s="20">
        <v>571623</v>
      </c>
      <c r="Q72" s="20">
        <v>1715788</v>
      </c>
      <c r="R72" s="20">
        <v>571422</v>
      </c>
      <c r="S72" s="20">
        <v>570820</v>
      </c>
      <c r="T72" s="20">
        <v>565140</v>
      </c>
      <c r="U72" s="20">
        <v>1707382</v>
      </c>
      <c r="V72" s="20">
        <v>6830604</v>
      </c>
      <c r="W72" s="20">
        <v>6631058</v>
      </c>
      <c r="X72" s="20"/>
      <c r="Y72" s="19"/>
      <c r="Z72" s="22">
        <v>6631200</v>
      </c>
    </row>
    <row r="73" spans="1:26" ht="13.5" hidden="1">
      <c r="A73" s="38" t="s">
        <v>109</v>
      </c>
      <c r="B73" s="18">
        <v>4284356</v>
      </c>
      <c r="C73" s="18"/>
      <c r="D73" s="19">
        <v>3750500</v>
      </c>
      <c r="E73" s="20">
        <v>3750500</v>
      </c>
      <c r="F73" s="20">
        <v>370336</v>
      </c>
      <c r="G73" s="20">
        <v>377889</v>
      </c>
      <c r="H73" s="20">
        <v>377470</v>
      </c>
      <c r="I73" s="20">
        <v>1125695</v>
      </c>
      <c r="J73" s="20">
        <v>378417</v>
      </c>
      <c r="K73" s="20">
        <v>377739</v>
      </c>
      <c r="L73" s="20">
        <v>377927</v>
      </c>
      <c r="M73" s="20">
        <v>1134083</v>
      </c>
      <c r="N73" s="20">
        <v>378751</v>
      </c>
      <c r="O73" s="20">
        <v>378264</v>
      </c>
      <c r="P73" s="20">
        <v>378001</v>
      </c>
      <c r="Q73" s="20">
        <v>1135016</v>
      </c>
      <c r="R73" s="20">
        <v>378339</v>
      </c>
      <c r="S73" s="20">
        <v>377738</v>
      </c>
      <c r="T73" s="20">
        <v>375617</v>
      </c>
      <c r="U73" s="20">
        <v>1131694</v>
      </c>
      <c r="V73" s="20">
        <v>4526488</v>
      </c>
      <c r="W73" s="20">
        <v>3750254</v>
      </c>
      <c r="X73" s="20"/>
      <c r="Y73" s="19"/>
      <c r="Z73" s="22">
        <v>3750500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1604096</v>
      </c>
      <c r="C75" s="27"/>
      <c r="D75" s="28"/>
      <c r="E75" s="29">
        <v>750000</v>
      </c>
      <c r="F75" s="29">
        <v>97436</v>
      </c>
      <c r="G75" s="29">
        <v>145687</v>
      </c>
      <c r="H75" s="29">
        <v>121914</v>
      </c>
      <c r="I75" s="29">
        <v>365037</v>
      </c>
      <c r="J75" s="29">
        <v>115227</v>
      </c>
      <c r="K75" s="29">
        <v>111882</v>
      </c>
      <c r="L75" s="29">
        <v>110291</v>
      </c>
      <c r="M75" s="29">
        <v>337400</v>
      </c>
      <c r="N75" s="29">
        <v>163403</v>
      </c>
      <c r="O75" s="29"/>
      <c r="P75" s="29"/>
      <c r="Q75" s="29">
        <v>163403</v>
      </c>
      <c r="R75" s="29"/>
      <c r="S75" s="29"/>
      <c r="T75" s="29"/>
      <c r="U75" s="29"/>
      <c r="V75" s="29">
        <v>865840</v>
      </c>
      <c r="W75" s="29"/>
      <c r="X75" s="29"/>
      <c r="Y75" s="28"/>
      <c r="Z75" s="30">
        <v>750000</v>
      </c>
    </row>
    <row r="76" spans="1:26" ht="13.5" hidden="1">
      <c r="A76" s="41" t="s">
        <v>113</v>
      </c>
      <c r="B76" s="31">
        <v>50188666</v>
      </c>
      <c r="C76" s="31"/>
      <c r="D76" s="32">
        <v>67145053</v>
      </c>
      <c r="E76" s="33">
        <v>72265064</v>
      </c>
      <c r="F76" s="33">
        <v>16800213</v>
      </c>
      <c r="G76" s="33">
        <v>3505792</v>
      </c>
      <c r="H76" s="33">
        <v>6438496</v>
      </c>
      <c r="I76" s="33">
        <v>26744501</v>
      </c>
      <c r="J76" s="33">
        <v>4468543</v>
      </c>
      <c r="K76" s="33">
        <v>4397342</v>
      </c>
      <c r="L76" s="33">
        <v>6770318</v>
      </c>
      <c r="M76" s="33">
        <v>15636203</v>
      </c>
      <c r="N76" s="33">
        <v>2216399</v>
      </c>
      <c r="O76" s="33">
        <v>3345542</v>
      </c>
      <c r="P76" s="33">
        <v>3071887</v>
      </c>
      <c r="Q76" s="33">
        <v>8633828</v>
      </c>
      <c r="R76" s="33">
        <v>3422231</v>
      </c>
      <c r="S76" s="33">
        <v>3793005</v>
      </c>
      <c r="T76" s="33">
        <v>4132343</v>
      </c>
      <c r="U76" s="33">
        <v>11347579</v>
      </c>
      <c r="V76" s="33">
        <v>62362111</v>
      </c>
      <c r="W76" s="33">
        <v>72265064</v>
      </c>
      <c r="X76" s="33"/>
      <c r="Y76" s="32"/>
      <c r="Z76" s="34">
        <v>72265064</v>
      </c>
    </row>
    <row r="77" spans="1:26" ht="13.5" hidden="1">
      <c r="A77" s="36" t="s">
        <v>31</v>
      </c>
      <c r="B77" s="18">
        <v>17353227</v>
      </c>
      <c r="C77" s="18"/>
      <c r="D77" s="19">
        <v>15000000</v>
      </c>
      <c r="E77" s="20">
        <v>20120001</v>
      </c>
      <c r="F77" s="20">
        <v>10427455</v>
      </c>
      <c r="G77" s="20">
        <v>799048</v>
      </c>
      <c r="H77" s="20">
        <v>2283122</v>
      </c>
      <c r="I77" s="20">
        <v>13509625</v>
      </c>
      <c r="J77" s="20">
        <v>1036277</v>
      </c>
      <c r="K77" s="20">
        <v>1062748</v>
      </c>
      <c r="L77" s="20">
        <v>1361558</v>
      </c>
      <c r="M77" s="20">
        <v>3460583</v>
      </c>
      <c r="N77" s="20">
        <v>277346</v>
      </c>
      <c r="O77" s="20">
        <v>463537</v>
      </c>
      <c r="P77" s="20">
        <v>473803</v>
      </c>
      <c r="Q77" s="20">
        <v>1214686</v>
      </c>
      <c r="R77" s="20">
        <v>874780</v>
      </c>
      <c r="S77" s="20">
        <v>518124</v>
      </c>
      <c r="T77" s="20">
        <v>1275000</v>
      </c>
      <c r="U77" s="20">
        <v>2667904</v>
      </c>
      <c r="V77" s="20">
        <v>20852798</v>
      </c>
      <c r="W77" s="20">
        <v>20120001</v>
      </c>
      <c r="X77" s="20"/>
      <c r="Y77" s="19"/>
      <c r="Z77" s="22">
        <v>20120001</v>
      </c>
    </row>
    <row r="78" spans="1:26" ht="13.5" hidden="1">
      <c r="A78" s="37" t="s">
        <v>32</v>
      </c>
      <c r="B78" s="18">
        <v>32835439</v>
      </c>
      <c r="C78" s="18"/>
      <c r="D78" s="19">
        <v>52145053</v>
      </c>
      <c r="E78" s="20">
        <v>52145063</v>
      </c>
      <c r="F78" s="20">
        <v>6372758</v>
      </c>
      <c r="G78" s="20">
        <v>2706744</v>
      </c>
      <c r="H78" s="20">
        <v>4155374</v>
      </c>
      <c r="I78" s="20">
        <v>13234876</v>
      </c>
      <c r="J78" s="20">
        <v>3432266</v>
      </c>
      <c r="K78" s="20">
        <v>3222712</v>
      </c>
      <c r="L78" s="20">
        <v>5408760</v>
      </c>
      <c r="M78" s="20">
        <v>12063738</v>
      </c>
      <c r="N78" s="20">
        <v>1939053</v>
      </c>
      <c r="O78" s="20">
        <v>2882005</v>
      </c>
      <c r="P78" s="20">
        <v>2598084</v>
      </c>
      <c r="Q78" s="20">
        <v>7419142</v>
      </c>
      <c r="R78" s="20">
        <v>2547451</v>
      </c>
      <c r="S78" s="20">
        <v>3274881</v>
      </c>
      <c r="T78" s="20">
        <v>2857343</v>
      </c>
      <c r="U78" s="20">
        <v>8679675</v>
      </c>
      <c r="V78" s="20">
        <v>41397431</v>
      </c>
      <c r="W78" s="20">
        <v>52145063</v>
      </c>
      <c r="X78" s="20"/>
      <c r="Y78" s="19"/>
      <c r="Z78" s="22">
        <v>52145063</v>
      </c>
    </row>
    <row r="79" spans="1:26" ht="13.5" hidden="1">
      <c r="A79" s="38" t="s">
        <v>106</v>
      </c>
      <c r="B79" s="18">
        <v>24318341</v>
      </c>
      <c r="C79" s="18"/>
      <c r="D79" s="19">
        <v>33608952</v>
      </c>
      <c r="E79" s="20">
        <v>33608952</v>
      </c>
      <c r="F79" s="20">
        <v>4534846</v>
      </c>
      <c r="G79" s="20">
        <v>2188315</v>
      </c>
      <c r="H79" s="20">
        <v>3466759</v>
      </c>
      <c r="I79" s="20">
        <v>10189920</v>
      </c>
      <c r="J79" s="20">
        <v>2880488</v>
      </c>
      <c r="K79" s="20">
        <v>2522465</v>
      </c>
      <c r="L79" s="20">
        <v>4278541</v>
      </c>
      <c r="M79" s="20">
        <v>9681494</v>
      </c>
      <c r="N79" s="20">
        <v>1571989</v>
      </c>
      <c r="O79" s="20">
        <v>2398547</v>
      </c>
      <c r="P79" s="20">
        <v>2197987</v>
      </c>
      <c r="Q79" s="20">
        <v>6168523</v>
      </c>
      <c r="R79" s="20">
        <v>2299346</v>
      </c>
      <c r="S79" s="20">
        <v>2725948</v>
      </c>
      <c r="T79" s="20">
        <v>2183236</v>
      </c>
      <c r="U79" s="20">
        <v>7208530</v>
      </c>
      <c r="V79" s="20">
        <v>33248467</v>
      </c>
      <c r="W79" s="20">
        <v>33608952</v>
      </c>
      <c r="X79" s="20"/>
      <c r="Y79" s="19"/>
      <c r="Z79" s="22">
        <v>33608952</v>
      </c>
    </row>
    <row r="80" spans="1:26" ht="13.5" hidden="1">
      <c r="A80" s="38" t="s">
        <v>107</v>
      </c>
      <c r="B80" s="18">
        <v>5086777</v>
      </c>
      <c r="C80" s="18"/>
      <c r="D80" s="19">
        <v>8154789</v>
      </c>
      <c r="E80" s="20">
        <v>8154793</v>
      </c>
      <c r="F80" s="20">
        <v>663503</v>
      </c>
      <c r="G80" s="20">
        <v>311996</v>
      </c>
      <c r="H80" s="20">
        <v>377844</v>
      </c>
      <c r="I80" s="20">
        <v>1353343</v>
      </c>
      <c r="J80" s="20">
        <v>313675</v>
      </c>
      <c r="K80" s="20">
        <v>430051</v>
      </c>
      <c r="L80" s="20">
        <v>694922</v>
      </c>
      <c r="M80" s="20">
        <v>1438648</v>
      </c>
      <c r="N80" s="20">
        <v>184712</v>
      </c>
      <c r="O80" s="20">
        <v>253616</v>
      </c>
      <c r="P80" s="20">
        <v>201174</v>
      </c>
      <c r="Q80" s="20">
        <v>639502</v>
      </c>
      <c r="R80" s="20">
        <v>130648</v>
      </c>
      <c r="S80" s="20">
        <v>302251</v>
      </c>
      <c r="T80" s="20">
        <v>314793</v>
      </c>
      <c r="U80" s="20">
        <v>747692</v>
      </c>
      <c r="V80" s="20">
        <v>4179185</v>
      </c>
      <c r="W80" s="20">
        <v>8154793</v>
      </c>
      <c r="X80" s="20"/>
      <c r="Y80" s="19"/>
      <c r="Z80" s="22">
        <v>8154793</v>
      </c>
    </row>
    <row r="81" spans="1:26" ht="13.5" hidden="1">
      <c r="A81" s="38" t="s">
        <v>108</v>
      </c>
      <c r="B81" s="18">
        <v>2044684</v>
      </c>
      <c r="C81" s="18"/>
      <c r="D81" s="19">
        <v>6631058</v>
      </c>
      <c r="E81" s="20">
        <v>6631060</v>
      </c>
      <c r="F81" s="20">
        <v>699517</v>
      </c>
      <c r="G81" s="20">
        <v>120168</v>
      </c>
      <c r="H81" s="20">
        <v>182210</v>
      </c>
      <c r="I81" s="20">
        <v>1001895</v>
      </c>
      <c r="J81" s="20">
        <v>103529</v>
      </c>
      <c r="K81" s="20">
        <v>156003</v>
      </c>
      <c r="L81" s="20">
        <v>254200</v>
      </c>
      <c r="M81" s="20">
        <v>513732</v>
      </c>
      <c r="N81" s="20">
        <v>124907</v>
      </c>
      <c r="O81" s="20">
        <v>153264</v>
      </c>
      <c r="P81" s="20">
        <v>139615</v>
      </c>
      <c r="Q81" s="20">
        <v>417786</v>
      </c>
      <c r="R81" s="20">
        <v>82115</v>
      </c>
      <c r="S81" s="20">
        <v>163334</v>
      </c>
      <c r="T81" s="20">
        <v>230058</v>
      </c>
      <c r="U81" s="20">
        <v>475507</v>
      </c>
      <c r="V81" s="20">
        <v>2408920</v>
      </c>
      <c r="W81" s="20">
        <v>6631060</v>
      </c>
      <c r="X81" s="20"/>
      <c r="Y81" s="19"/>
      <c r="Z81" s="22">
        <v>6631060</v>
      </c>
    </row>
    <row r="82" spans="1:26" ht="13.5" hidden="1">
      <c r="A82" s="38" t="s">
        <v>109</v>
      </c>
      <c r="B82" s="18">
        <v>1385637</v>
      </c>
      <c r="C82" s="18"/>
      <c r="D82" s="19">
        <v>3750254</v>
      </c>
      <c r="E82" s="20">
        <v>3750258</v>
      </c>
      <c r="F82" s="20">
        <v>474892</v>
      </c>
      <c r="G82" s="20">
        <v>86265</v>
      </c>
      <c r="H82" s="20">
        <v>128561</v>
      </c>
      <c r="I82" s="20">
        <v>689718</v>
      </c>
      <c r="J82" s="20">
        <v>134574</v>
      </c>
      <c r="K82" s="20">
        <v>114193</v>
      </c>
      <c r="L82" s="20">
        <v>181097</v>
      </c>
      <c r="M82" s="20">
        <v>429864</v>
      </c>
      <c r="N82" s="20">
        <v>57445</v>
      </c>
      <c r="O82" s="20">
        <v>76578</v>
      </c>
      <c r="P82" s="20">
        <v>59308</v>
      </c>
      <c r="Q82" s="20">
        <v>193331</v>
      </c>
      <c r="R82" s="20">
        <v>35342</v>
      </c>
      <c r="S82" s="20">
        <v>83348</v>
      </c>
      <c r="T82" s="20">
        <v>129256</v>
      </c>
      <c r="U82" s="20">
        <v>247946</v>
      </c>
      <c r="V82" s="20">
        <v>1560859</v>
      </c>
      <c r="W82" s="20">
        <v>3750258</v>
      </c>
      <c r="X82" s="20"/>
      <c r="Y82" s="19"/>
      <c r="Z82" s="22">
        <v>3750258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>
        <v>111882</v>
      </c>
      <c r="L84" s="29"/>
      <c r="M84" s="29">
        <v>111882</v>
      </c>
      <c r="N84" s="29"/>
      <c r="O84" s="29"/>
      <c r="P84" s="29"/>
      <c r="Q84" s="29"/>
      <c r="R84" s="29"/>
      <c r="S84" s="29"/>
      <c r="T84" s="29"/>
      <c r="U84" s="29"/>
      <c r="V84" s="29">
        <v>111882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2017-08-01T12:32:53Z</dcterms:created>
  <dcterms:modified xsi:type="dcterms:W3CDTF">2017-08-01T12:33:30Z</dcterms:modified>
  <cp:category/>
  <cp:version/>
  <cp:contentType/>
  <cp:contentStatus/>
</cp:coreProperties>
</file>