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'DC33'!$A$1:$Z$66</definedName>
    <definedName name="_xlnm.Print_Area" localSheetId="11">'DC34'!$A$1:$Z$66</definedName>
    <definedName name="_xlnm.Print_Area" localSheetId="16">'DC35'!$A$1:$Z$66</definedName>
    <definedName name="_xlnm.Print_Area" localSheetId="22">'DC36'!$A$1:$Z$66</definedName>
    <definedName name="_xlnm.Print_Area" localSheetId="27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'LIM343'!$A$1:$Z$66</definedName>
    <definedName name="_xlnm.Print_Area" localSheetId="9">'LIM344'!$A$1:$Z$66</definedName>
    <definedName name="_xlnm.Print_Area" localSheetId="10">'LIM345'!$A$1:$Z$66</definedName>
    <definedName name="_xlnm.Print_Area" localSheetId="12">'LIM351'!$A$1:$Z$66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'LIM366'!$A$1:$Z$66</definedName>
    <definedName name="_xlnm.Print_Area" localSheetId="20">'LIM367'!$A$1:$Z$66</definedName>
    <definedName name="_xlnm.Print_Area" localSheetId="21">'LIM368'!$A$1:$Z$66</definedName>
    <definedName name="_xlnm.Print_Area" localSheetId="23">'LIM471'!$A$1:$Z$66</definedName>
    <definedName name="_xlnm.Print_Area" localSheetId="24">'LIM472'!$A$1:$Z$66</definedName>
    <definedName name="_xlnm.Print_Area" localSheetId="25">'LIM473'!$A$1:$Z$66</definedName>
    <definedName name="_xlnm.Print_Area" localSheetId="26">'LIM476'!$A$1:$Z$66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<sst xmlns="http://schemas.openxmlformats.org/spreadsheetml/2006/main" count="3108" uniqueCount="118">
  <si>
    <t>Limpopo: Greater Giyani(LIM331)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</si>
  <si>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</si>
  <si>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</si>
  <si>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</si>
  <si>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</si>
  <si>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</si>
  <si>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</si>
  <si>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</si>
  <si>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</si>
  <si>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</si>
  <si>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</si>
  <si>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</si>
  <si>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</si>
  <si>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</si>
  <si>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</si>
  <si>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</si>
  <si>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</si>
  <si>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</si>
  <si>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</si>
  <si>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</si>
  <si>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</si>
  <si>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</si>
  <si>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</si>
  <si>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</si>
  <si>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</si>
  <si>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</si>
  <si>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</si>
  <si>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</si>
  <si>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</si>
  <si>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</si>
  <si>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</si>
  <si>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</si>
  <si>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</si>
  <si>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</si>
  <si>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</si>
  <si>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</si>
  <si>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</si>
  <si>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</si>
  <si>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</si>
  <si>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</si>
  <si>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</si>
  <si>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</si>
  <si>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</si>
  <si>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</si>
  <si>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</si>
  <si>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</si>
  <si>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</si>
  <si>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</si>
  <si>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</si>
  <si>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</si>
  <si>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</si>
  <si>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</si>
  <si>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</si>
  <si>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</si>
  <si>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</si>
  <si>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</si>
  <si>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</si>
  <si>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</si>
  <si>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</si>
  <si>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</si>
  <si>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</si>
  <si>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</si>
  <si>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</si>
  <si>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</si>
  <si>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</si>
  <si>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</si>
  <si>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C1 Schedule Quarterly Budget Statement Summary for 4th Quarter ended 30 June 2017 (Figures Finalised as at 2017/07/28)</t>
  </si>
  <si>
    <t>Limpopo: Greater Tzaneen(LIM333) - Table C1 Schedule Quarterly Budget Statement Summary for 4th Quarter ended 30 June 2017 (Figures Finalised as at 2017/07/28)</t>
  </si>
  <si>
    <t>Limpopo: Ba-Phalaborwa(LIM334) - Table C1 Schedule Quarterly Budget Statement Summary for 4th Quarter ended 30 June 2017 (Figures Finalised as at 2017/07/28)</t>
  </si>
  <si>
    <t>Limpopo: Maruleng(LIM335) - Table C1 Schedule Quarterly Budget Statement Summary for 4th Quarter ended 30 June 2017 (Figures Finalised as at 2017/07/28)</t>
  </si>
  <si>
    <t>Limpopo: Mopani(DC33) - Table C1 Schedule Quarterly Budget Statement Summary for 4th Quarter ended 30 June 2017 (Figures Finalised as at 2017/07/28)</t>
  </si>
  <si>
    <t>Limpopo: Musina(LIM341) - Table C1 Schedule Quarterly Budget Statement Summary for 4th Quarter ended 30 June 2017 (Figures Finalised as at 2017/07/28)</t>
  </si>
  <si>
    <t>Limpopo: Thulamela(LIM343) - Table C1 Schedule Quarterly Budget Statement Summary for 4th Quarter ended 30 June 2017 (Figures Finalised as at 2017/07/28)</t>
  </si>
  <si>
    <t>Limpopo: Makhado(LIM344) - Table C1 Schedule Quarterly Budget Statement Summary for 4th Quarter ended 30 June 2017 (Figures Finalised as at 2017/07/28)</t>
  </si>
  <si>
    <t>Limpopo: Makhado-Thulamela(LIM345) - Table C1 Schedule Quarterly Budget Statement Summary for 4th Quarter ended 30 June 2017 (Figures Finalised as at 2017/07/28)</t>
  </si>
  <si>
    <t>Limpopo: Vhembe(DC34) - Table C1 Schedule Quarterly Budget Statement Summary for 4th Quarter ended 30 June 2017 (Figures Finalised as at 2017/07/28)</t>
  </si>
  <si>
    <t>Limpopo: Blouberg(LIM351) - Table C1 Schedule Quarterly Budget Statement Summary for 4th Quarter ended 30 June 2017 (Figures Finalised as at 2017/07/28)</t>
  </si>
  <si>
    <t>Limpopo: Molemole(LIM353) - Table C1 Schedule Quarterly Budget Statement Summary for 4th Quarter ended 30 June 2017 (Figures Finalised as at 2017/07/28)</t>
  </si>
  <si>
    <t>Limpopo: Polokwane(LIM354) - Table C1 Schedule Quarterly Budget Statement Summary for 4th Quarter ended 30 June 2017 (Figures Finalised as at 2017/07/28)</t>
  </si>
  <si>
    <t>Limpopo: Lepelle-Nkumpi(LIM355) - Table C1 Schedule Quarterly Budget Statement Summary for 4th Quarter ended 30 June 2017 (Figures Finalised as at 2017/07/28)</t>
  </si>
  <si>
    <t>Limpopo: Capricorn(DC35) - Table C1 Schedule Quarterly Budget Statement Summary for 4th Quarter ended 30 June 2017 (Figures Finalised as at 2017/07/28)</t>
  </si>
  <si>
    <t>Limpopo: Thabazimbi(LIM361) - Table C1 Schedule Quarterly Budget Statement Summary for 4th Quarter ended 30 June 2017 (Figures Finalised as at 2017/07/28)</t>
  </si>
  <si>
    <t>Limpopo: Lephalale(LIM362) - Table C1 Schedule Quarterly Budget Statement Summary for 4th Quarter ended 30 June 2017 (Figures Finalised as at 2017/07/28)</t>
  </si>
  <si>
    <t>Limpopo: Bela Bela(LIM366) - Table C1 Schedule Quarterly Budget Statement Summary for 4th Quarter ended 30 June 2017 (Figures Finalised as at 2017/07/28)</t>
  </si>
  <si>
    <t>Limpopo: Mogalakwena(LIM367) - Table C1 Schedule Quarterly Budget Statement Summary for 4th Quarter ended 30 June 2017 (Figures Finalised as at 2017/07/28)</t>
  </si>
  <si>
    <t>Limpopo: Modimolle-Mookgopong(LIM368) - Table C1 Schedule Quarterly Budget Statement Summary for 4th Quarter ended 30 June 2017 (Figures Finalised as at 2017/07/28)</t>
  </si>
  <si>
    <t>Limpopo: Waterberg(DC36) - Table C1 Schedule Quarterly Budget Statement Summary for 4th Quarter ended 30 June 2017 (Figures Finalised as at 2017/07/28)</t>
  </si>
  <si>
    <t>Limpopo: Ephraim Mogale(LIM471) - Table C1 Schedule Quarterly Budget Statement Summary for 4th Quarter ended 30 June 2017 (Figures Finalised as at 2017/07/28)</t>
  </si>
  <si>
    <t>Limpopo: Elias Motsoaledi(LIM472) - Table C1 Schedule Quarterly Budget Statement Summary for 4th Quarter ended 30 June 2017 (Figures Finalised as at 2017/07/28)</t>
  </si>
  <si>
    <t>Limpopo: Makhuduthamaga(LIM473) - Table C1 Schedule Quarterly Budget Statement Summary for 4th Quarter ended 30 June 2017 (Figures Finalised as at 2017/07/28)</t>
  </si>
  <si>
    <t>Limpopo: Fetakgomo-Greater Tubatse(LIM476) - Table C1 Schedule Quarterly Budget Statement Summary for 4th Quarter ended 30 June 2017 (Figures Finalised as at 2017/07/28)</t>
  </si>
  <si>
    <t>Limpopo: Sekhukhune(DC47)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</si>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</sst>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950362784</v>
      </c>
      <c r="C5" s="18">
        <v>0</v>
      </c>
      <c r="D5" s="58">
        <v>1310147917</v>
      </c>
      <c r="E5" s="59">
        <v>1364353467</v>
      </c>
      <c r="F5" s="59">
        <v>94197398</v>
      </c>
      <c r="G5" s="59">
        <v>114532894</v>
      </c>
      <c r="H5" s="59">
        <v>101262946</v>
      </c>
      <c r="I5" s="59">
        <v>309993238</v>
      </c>
      <c r="J5" s="59">
        <v>97941363</v>
      </c>
      <c r="K5" s="59">
        <v>128254611</v>
      </c>
      <c r="L5" s="59">
        <v>105715847</v>
      </c>
      <c r="M5" s="59">
        <v>331911821</v>
      </c>
      <c r="N5" s="59">
        <v>99965652</v>
      </c>
      <c r="O5" s="59">
        <v>99225518</v>
      </c>
      <c r="P5" s="59">
        <v>105469749</v>
      </c>
      <c r="Q5" s="59">
        <v>304660919</v>
      </c>
      <c r="R5" s="59">
        <v>90175583</v>
      </c>
      <c r="S5" s="59">
        <v>74765380</v>
      </c>
      <c r="T5" s="59">
        <v>102202505</v>
      </c>
      <c r="U5" s="59">
        <v>267143468</v>
      </c>
      <c r="V5" s="59">
        <v>1213709446</v>
      </c>
      <c r="W5" s="59">
        <v>1310148054</v>
      </c>
      <c r="X5" s="59">
        <v>-96438608</v>
      </c>
      <c r="Y5" s="60">
        <v>-7.36</v>
      </c>
      <c r="Z5" s="61">
        <v>1364353467</v>
      </c>
    </row>
    <row r="6" spans="1:26" ht="13.5">
      <c r="A6" s="57" t="s">
        <v>32</v>
      </c>
      <c r="B6" s="18">
        <v>3469877400</v>
      </c>
      <c r="C6" s="18">
        <v>0</v>
      </c>
      <c r="D6" s="58">
        <v>4289647006</v>
      </c>
      <c r="E6" s="59">
        <v>4111332856</v>
      </c>
      <c r="F6" s="59">
        <v>289941153</v>
      </c>
      <c r="G6" s="59">
        <v>324319473</v>
      </c>
      <c r="H6" s="59">
        <v>289018345</v>
      </c>
      <c r="I6" s="59">
        <v>903278971</v>
      </c>
      <c r="J6" s="59">
        <v>314570830</v>
      </c>
      <c r="K6" s="59">
        <v>291501665</v>
      </c>
      <c r="L6" s="59">
        <v>270144400</v>
      </c>
      <c r="M6" s="59">
        <v>876216895</v>
      </c>
      <c r="N6" s="59">
        <v>233188663</v>
      </c>
      <c r="O6" s="59">
        <v>324422317</v>
      </c>
      <c r="P6" s="59">
        <v>252723119</v>
      </c>
      <c r="Q6" s="59">
        <v>810334099</v>
      </c>
      <c r="R6" s="59">
        <v>271394691</v>
      </c>
      <c r="S6" s="59">
        <v>243885733</v>
      </c>
      <c r="T6" s="59">
        <v>266707818</v>
      </c>
      <c r="U6" s="59">
        <v>781988242</v>
      </c>
      <c r="V6" s="59">
        <v>3371818207</v>
      </c>
      <c r="W6" s="59">
        <v>4259188207</v>
      </c>
      <c r="X6" s="59">
        <v>-887370000</v>
      </c>
      <c r="Y6" s="60">
        <v>-20.83</v>
      </c>
      <c r="Z6" s="61">
        <v>4111332856</v>
      </c>
    </row>
    <row r="7" spans="1:26" ht="13.5">
      <c r="A7" s="57" t="s">
        <v>33</v>
      </c>
      <c r="B7" s="18">
        <v>258172041</v>
      </c>
      <c r="C7" s="18">
        <v>0</v>
      </c>
      <c r="D7" s="58">
        <v>248187407</v>
      </c>
      <c r="E7" s="59">
        <v>219097395</v>
      </c>
      <c r="F7" s="59">
        <v>11997148</v>
      </c>
      <c r="G7" s="59">
        <v>19732487</v>
      </c>
      <c r="H7" s="59">
        <v>15114759</v>
      </c>
      <c r="I7" s="59">
        <v>46844394</v>
      </c>
      <c r="J7" s="59">
        <v>17336399</v>
      </c>
      <c r="K7" s="59">
        <v>15162063</v>
      </c>
      <c r="L7" s="59">
        <v>19059510</v>
      </c>
      <c r="M7" s="59">
        <v>51557972</v>
      </c>
      <c r="N7" s="59">
        <v>19776503</v>
      </c>
      <c r="O7" s="59">
        <v>21505700</v>
      </c>
      <c r="P7" s="59">
        <v>26681488</v>
      </c>
      <c r="Q7" s="59">
        <v>67963691</v>
      </c>
      <c r="R7" s="59">
        <v>19929852</v>
      </c>
      <c r="S7" s="59">
        <v>20936368</v>
      </c>
      <c r="T7" s="59">
        <v>20257028</v>
      </c>
      <c r="U7" s="59">
        <v>61123248</v>
      </c>
      <c r="V7" s="59">
        <v>227489305</v>
      </c>
      <c r="W7" s="59">
        <v>248186958</v>
      </c>
      <c r="X7" s="59">
        <v>-20697653</v>
      </c>
      <c r="Y7" s="60">
        <v>-8.34</v>
      </c>
      <c r="Z7" s="61">
        <v>219097395</v>
      </c>
    </row>
    <row r="8" spans="1:26" ht="13.5">
      <c r="A8" s="57" t="s">
        <v>34</v>
      </c>
      <c r="B8" s="18">
        <v>6931961027</v>
      </c>
      <c r="C8" s="18">
        <v>0</v>
      </c>
      <c r="D8" s="58">
        <v>7933439841</v>
      </c>
      <c r="E8" s="59">
        <v>7381088455</v>
      </c>
      <c r="F8" s="59">
        <v>1691657229</v>
      </c>
      <c r="G8" s="59">
        <v>772655630</v>
      </c>
      <c r="H8" s="59">
        <v>268923725</v>
      </c>
      <c r="I8" s="59">
        <v>2733236584</v>
      </c>
      <c r="J8" s="59">
        <v>158694217</v>
      </c>
      <c r="K8" s="59">
        <v>135844077</v>
      </c>
      <c r="L8" s="59">
        <v>1530778109</v>
      </c>
      <c r="M8" s="59">
        <v>1825316403</v>
      </c>
      <c r="N8" s="59">
        <v>297038132</v>
      </c>
      <c r="O8" s="59">
        <v>277216925</v>
      </c>
      <c r="P8" s="59">
        <v>1562785877</v>
      </c>
      <c r="Q8" s="59">
        <v>2137040934</v>
      </c>
      <c r="R8" s="59">
        <v>142265656</v>
      </c>
      <c r="S8" s="59">
        <v>126783682</v>
      </c>
      <c r="T8" s="59">
        <v>67940895</v>
      </c>
      <c r="U8" s="59">
        <v>336990233</v>
      </c>
      <c r="V8" s="59">
        <v>7032584154</v>
      </c>
      <c r="W8" s="59">
        <v>7932239944</v>
      </c>
      <c r="X8" s="59">
        <v>-899655790</v>
      </c>
      <c r="Y8" s="60">
        <v>-11.34</v>
      </c>
      <c r="Z8" s="61">
        <v>7381088455</v>
      </c>
    </row>
    <row r="9" spans="1:26" ht="13.5">
      <c r="A9" s="57" t="s">
        <v>35</v>
      </c>
      <c r="B9" s="18">
        <v>1070002555</v>
      </c>
      <c r="C9" s="18">
        <v>0</v>
      </c>
      <c r="D9" s="58">
        <v>1179736880</v>
      </c>
      <c r="E9" s="59">
        <v>1268174852</v>
      </c>
      <c r="F9" s="59">
        <v>55695113</v>
      </c>
      <c r="G9" s="59">
        <v>51943482</v>
      </c>
      <c r="H9" s="59">
        <v>60429622</v>
      </c>
      <c r="I9" s="59">
        <v>168068217</v>
      </c>
      <c r="J9" s="59">
        <v>76340914</v>
      </c>
      <c r="K9" s="59">
        <v>63767251</v>
      </c>
      <c r="L9" s="59">
        <v>111305448</v>
      </c>
      <c r="M9" s="59">
        <v>251413613</v>
      </c>
      <c r="N9" s="59">
        <v>63700159</v>
      </c>
      <c r="O9" s="59">
        <v>74628563</v>
      </c>
      <c r="P9" s="59">
        <v>54437920</v>
      </c>
      <c r="Q9" s="59">
        <v>192766642</v>
      </c>
      <c r="R9" s="59">
        <v>65100337</v>
      </c>
      <c r="S9" s="59">
        <v>66786901</v>
      </c>
      <c r="T9" s="59">
        <v>79403224</v>
      </c>
      <c r="U9" s="59">
        <v>211290462</v>
      </c>
      <c r="V9" s="59">
        <v>823538934</v>
      </c>
      <c r="W9" s="59">
        <v>1172194085</v>
      </c>
      <c r="X9" s="59">
        <v>-348655151</v>
      </c>
      <c r="Y9" s="60">
        <v>-29.74</v>
      </c>
      <c r="Z9" s="61">
        <v>1268174852</v>
      </c>
    </row>
    <row r="10" spans="1:26" ht="25.5">
      <c r="A10" s="62" t="s">
        <v>102</v>
      </c>
      <c r="B10" s="63">
        <f>SUM(B5:B9)</f>
        <v>12680375807</v>
      </c>
      <c r="C10" s="63">
        <f>SUM(C5:C9)</f>
        <v>0</v>
      </c>
      <c r="D10" s="64">
        <f aca="true" t="shared" si="0" ref="D10:Z10">SUM(D5:D9)</f>
        <v>14961159051</v>
      </c>
      <c r="E10" s="65">
        <f t="shared" si="0"/>
        <v>14344047025</v>
      </c>
      <c r="F10" s="65">
        <f t="shared" si="0"/>
        <v>2143488041</v>
      </c>
      <c r="G10" s="65">
        <f t="shared" si="0"/>
        <v>1283183966</v>
      </c>
      <c r="H10" s="65">
        <f t="shared" si="0"/>
        <v>734749397</v>
      </c>
      <c r="I10" s="65">
        <f t="shared" si="0"/>
        <v>4161421404</v>
      </c>
      <c r="J10" s="65">
        <f t="shared" si="0"/>
        <v>664883723</v>
      </c>
      <c r="K10" s="65">
        <f t="shared" si="0"/>
        <v>634529667</v>
      </c>
      <c r="L10" s="65">
        <f t="shared" si="0"/>
        <v>2037003314</v>
      </c>
      <c r="M10" s="65">
        <f t="shared" si="0"/>
        <v>3336416704</v>
      </c>
      <c r="N10" s="65">
        <f t="shared" si="0"/>
        <v>713669109</v>
      </c>
      <c r="O10" s="65">
        <f t="shared" si="0"/>
        <v>796999023</v>
      </c>
      <c r="P10" s="65">
        <f t="shared" si="0"/>
        <v>2002098153</v>
      </c>
      <c r="Q10" s="65">
        <f t="shared" si="0"/>
        <v>3512766285</v>
      </c>
      <c r="R10" s="65">
        <f t="shared" si="0"/>
        <v>588866119</v>
      </c>
      <c r="S10" s="65">
        <f t="shared" si="0"/>
        <v>533158064</v>
      </c>
      <c r="T10" s="65">
        <f t="shared" si="0"/>
        <v>536511470</v>
      </c>
      <c r="U10" s="65">
        <f t="shared" si="0"/>
        <v>1658535653</v>
      </c>
      <c r="V10" s="65">
        <f t="shared" si="0"/>
        <v>12669140046</v>
      </c>
      <c r="W10" s="65">
        <f t="shared" si="0"/>
        <v>14921957248</v>
      </c>
      <c r="X10" s="65">
        <f t="shared" si="0"/>
        <v>-2252817202</v>
      </c>
      <c r="Y10" s="66">
        <f>+IF(W10&lt;&gt;0,(X10/W10)*100,0)</f>
        <v>-15.097330494643701</v>
      </c>
      <c r="Z10" s="67">
        <f t="shared" si="0"/>
        <v>14344047025</v>
      </c>
    </row>
    <row r="11" spans="1:26" ht="13.5">
      <c r="A11" s="57" t="s">
        <v>36</v>
      </c>
      <c r="B11" s="18">
        <v>3993529489</v>
      </c>
      <c r="C11" s="18">
        <v>0</v>
      </c>
      <c r="D11" s="58">
        <v>5002181338</v>
      </c>
      <c r="E11" s="59">
        <v>4865675625</v>
      </c>
      <c r="F11" s="59">
        <v>327196357</v>
      </c>
      <c r="G11" s="59">
        <v>356678837</v>
      </c>
      <c r="H11" s="59">
        <v>370712014</v>
      </c>
      <c r="I11" s="59">
        <v>1054587208</v>
      </c>
      <c r="J11" s="59">
        <v>373307895</v>
      </c>
      <c r="K11" s="59">
        <v>361926721</v>
      </c>
      <c r="L11" s="59">
        <v>378280904</v>
      </c>
      <c r="M11" s="59">
        <v>1113515520</v>
      </c>
      <c r="N11" s="59">
        <v>406154137</v>
      </c>
      <c r="O11" s="59">
        <v>362802159</v>
      </c>
      <c r="P11" s="59">
        <v>348475907</v>
      </c>
      <c r="Q11" s="59">
        <v>1117432203</v>
      </c>
      <c r="R11" s="59">
        <v>346231178</v>
      </c>
      <c r="S11" s="59">
        <v>295665669</v>
      </c>
      <c r="T11" s="59">
        <v>269137896</v>
      </c>
      <c r="U11" s="59">
        <v>911034743</v>
      </c>
      <c r="V11" s="59">
        <v>4196569674</v>
      </c>
      <c r="W11" s="59">
        <v>5002754018</v>
      </c>
      <c r="X11" s="59">
        <v>-806184344</v>
      </c>
      <c r="Y11" s="60">
        <v>-16.11</v>
      </c>
      <c r="Z11" s="61">
        <v>4865675625</v>
      </c>
    </row>
    <row r="12" spans="1:26" ht="13.5">
      <c r="A12" s="57" t="s">
        <v>37</v>
      </c>
      <c r="B12" s="18">
        <v>339808618</v>
      </c>
      <c r="C12" s="18">
        <v>0</v>
      </c>
      <c r="D12" s="58">
        <v>448930461</v>
      </c>
      <c r="E12" s="59">
        <v>431777991</v>
      </c>
      <c r="F12" s="59">
        <v>28880089</v>
      </c>
      <c r="G12" s="59">
        <v>28039412</v>
      </c>
      <c r="H12" s="59">
        <v>34335954</v>
      </c>
      <c r="I12" s="59">
        <v>91255455</v>
      </c>
      <c r="J12" s="59">
        <v>32228084</v>
      </c>
      <c r="K12" s="59">
        <v>31904363</v>
      </c>
      <c r="L12" s="59">
        <v>35712986</v>
      </c>
      <c r="M12" s="59">
        <v>99845433</v>
      </c>
      <c r="N12" s="59">
        <v>33234061</v>
      </c>
      <c r="O12" s="59">
        <v>36753617</v>
      </c>
      <c r="P12" s="59">
        <v>43335179</v>
      </c>
      <c r="Q12" s="59">
        <v>113322857</v>
      </c>
      <c r="R12" s="59">
        <v>29872655</v>
      </c>
      <c r="S12" s="59">
        <v>27033330</v>
      </c>
      <c r="T12" s="59">
        <v>28254775</v>
      </c>
      <c r="U12" s="59">
        <v>85160760</v>
      </c>
      <c r="V12" s="59">
        <v>389584505</v>
      </c>
      <c r="W12" s="59">
        <v>448930895</v>
      </c>
      <c r="X12" s="59">
        <v>-59346390</v>
      </c>
      <c r="Y12" s="60">
        <v>-13.22</v>
      </c>
      <c r="Z12" s="61">
        <v>431777991</v>
      </c>
    </row>
    <row r="13" spans="1:26" ht="13.5">
      <c r="A13" s="57" t="s">
        <v>103</v>
      </c>
      <c r="B13" s="18">
        <v>2151069699</v>
      </c>
      <c r="C13" s="18">
        <v>0</v>
      </c>
      <c r="D13" s="58">
        <v>1566232158</v>
      </c>
      <c r="E13" s="59">
        <v>1565961193</v>
      </c>
      <c r="F13" s="59">
        <v>27647961</v>
      </c>
      <c r="G13" s="59">
        <v>24066266</v>
      </c>
      <c r="H13" s="59">
        <v>54181336</v>
      </c>
      <c r="I13" s="59">
        <v>105895563</v>
      </c>
      <c r="J13" s="59">
        <v>34916229</v>
      </c>
      <c r="K13" s="59">
        <v>49203001</v>
      </c>
      <c r="L13" s="59">
        <v>46268641</v>
      </c>
      <c r="M13" s="59">
        <v>130387871</v>
      </c>
      <c r="N13" s="59">
        <v>66072899</v>
      </c>
      <c r="O13" s="59">
        <v>50667411</v>
      </c>
      <c r="P13" s="59">
        <v>64697120</v>
      </c>
      <c r="Q13" s="59">
        <v>181437430</v>
      </c>
      <c r="R13" s="59">
        <v>57425526</v>
      </c>
      <c r="S13" s="59">
        <v>51744964</v>
      </c>
      <c r="T13" s="59">
        <v>55819474</v>
      </c>
      <c r="U13" s="59">
        <v>164989964</v>
      </c>
      <c r="V13" s="59">
        <v>582710828</v>
      </c>
      <c r="W13" s="59">
        <v>1566486265</v>
      </c>
      <c r="X13" s="59">
        <v>-983775437</v>
      </c>
      <c r="Y13" s="60">
        <v>-62.8</v>
      </c>
      <c r="Z13" s="61">
        <v>1565961193</v>
      </c>
    </row>
    <row r="14" spans="1:26" ht="13.5">
      <c r="A14" s="57" t="s">
        <v>38</v>
      </c>
      <c r="B14" s="18">
        <v>90623665</v>
      </c>
      <c r="C14" s="18">
        <v>0</v>
      </c>
      <c r="D14" s="58">
        <v>98606548</v>
      </c>
      <c r="E14" s="59">
        <v>111835833</v>
      </c>
      <c r="F14" s="59">
        <v>472014</v>
      </c>
      <c r="G14" s="59">
        <v>1247257</v>
      </c>
      <c r="H14" s="59">
        <v>3516360</v>
      </c>
      <c r="I14" s="59">
        <v>5235631</v>
      </c>
      <c r="J14" s="59">
        <v>4341486</v>
      </c>
      <c r="K14" s="59">
        <v>6502622</v>
      </c>
      <c r="L14" s="59">
        <v>16804000</v>
      </c>
      <c r="M14" s="59">
        <v>27648108</v>
      </c>
      <c r="N14" s="59">
        <v>6613940</v>
      </c>
      <c r="O14" s="59">
        <v>3571109</v>
      </c>
      <c r="P14" s="59">
        <v>2996116</v>
      </c>
      <c r="Q14" s="59">
        <v>13181165</v>
      </c>
      <c r="R14" s="59">
        <v>2206791</v>
      </c>
      <c r="S14" s="59">
        <v>3455437</v>
      </c>
      <c r="T14" s="59">
        <v>14949441</v>
      </c>
      <c r="U14" s="59">
        <v>20611669</v>
      </c>
      <c r="V14" s="59">
        <v>66676573</v>
      </c>
      <c r="W14" s="59">
        <v>98922815</v>
      </c>
      <c r="X14" s="59">
        <v>-32246242</v>
      </c>
      <c r="Y14" s="60">
        <v>-32.6</v>
      </c>
      <c r="Z14" s="61">
        <v>111835833</v>
      </c>
    </row>
    <row r="15" spans="1:26" ht="13.5">
      <c r="A15" s="57" t="s">
        <v>39</v>
      </c>
      <c r="B15" s="18">
        <v>3071071014</v>
      </c>
      <c r="C15" s="18">
        <v>0</v>
      </c>
      <c r="D15" s="58">
        <v>3327241010</v>
      </c>
      <c r="E15" s="59">
        <v>3251153005</v>
      </c>
      <c r="F15" s="59">
        <v>154479029</v>
      </c>
      <c r="G15" s="59">
        <v>301901664</v>
      </c>
      <c r="H15" s="59">
        <v>254105722</v>
      </c>
      <c r="I15" s="59">
        <v>710486415</v>
      </c>
      <c r="J15" s="59">
        <v>271317795</v>
      </c>
      <c r="K15" s="59">
        <v>247706344</v>
      </c>
      <c r="L15" s="59">
        <v>285083486</v>
      </c>
      <c r="M15" s="59">
        <v>804107625</v>
      </c>
      <c r="N15" s="59">
        <v>178098016</v>
      </c>
      <c r="O15" s="59">
        <v>248364556</v>
      </c>
      <c r="P15" s="59">
        <v>245149875</v>
      </c>
      <c r="Q15" s="59">
        <v>671612447</v>
      </c>
      <c r="R15" s="59">
        <v>247158021</v>
      </c>
      <c r="S15" s="59">
        <v>198832167</v>
      </c>
      <c r="T15" s="59">
        <v>243960623</v>
      </c>
      <c r="U15" s="59">
        <v>689950811</v>
      </c>
      <c r="V15" s="59">
        <v>2876157298</v>
      </c>
      <c r="W15" s="59">
        <v>3327800869</v>
      </c>
      <c r="X15" s="59">
        <v>-451643571</v>
      </c>
      <c r="Y15" s="60">
        <v>-13.57</v>
      </c>
      <c r="Z15" s="61">
        <v>3251153005</v>
      </c>
    </row>
    <row r="16" spans="1:26" ht="13.5">
      <c r="A16" s="68" t="s">
        <v>40</v>
      </c>
      <c r="B16" s="18">
        <v>197890096</v>
      </c>
      <c r="C16" s="18">
        <v>0</v>
      </c>
      <c r="D16" s="58">
        <v>116253755</v>
      </c>
      <c r="E16" s="59">
        <v>122562561</v>
      </c>
      <c r="F16" s="59">
        <v>2983977</v>
      </c>
      <c r="G16" s="59">
        <v>8685868</v>
      </c>
      <c r="H16" s="59">
        <v>20579597</v>
      </c>
      <c r="I16" s="59">
        <v>32249442</v>
      </c>
      <c r="J16" s="59">
        <v>12343070</v>
      </c>
      <c r="K16" s="59">
        <v>13782619</v>
      </c>
      <c r="L16" s="59">
        <v>5169601</v>
      </c>
      <c r="M16" s="59">
        <v>31295290</v>
      </c>
      <c r="N16" s="59">
        <v>4143433</v>
      </c>
      <c r="O16" s="59">
        <v>19023008</v>
      </c>
      <c r="P16" s="59">
        <v>10053305</v>
      </c>
      <c r="Q16" s="59">
        <v>33219746</v>
      </c>
      <c r="R16" s="59">
        <v>16170840</v>
      </c>
      <c r="S16" s="59">
        <v>5511211</v>
      </c>
      <c r="T16" s="59">
        <v>-5546983</v>
      </c>
      <c r="U16" s="59">
        <v>16135068</v>
      </c>
      <c r="V16" s="59">
        <v>112899546</v>
      </c>
      <c r="W16" s="59">
        <v>116253757</v>
      </c>
      <c r="X16" s="59">
        <v>-3354211</v>
      </c>
      <c r="Y16" s="60">
        <v>-2.89</v>
      </c>
      <c r="Z16" s="61">
        <v>122562561</v>
      </c>
    </row>
    <row r="17" spans="1:26" ht="13.5">
      <c r="A17" s="57" t="s">
        <v>41</v>
      </c>
      <c r="B17" s="18">
        <v>4140724749</v>
      </c>
      <c r="C17" s="18">
        <v>0</v>
      </c>
      <c r="D17" s="58">
        <v>4302648787</v>
      </c>
      <c r="E17" s="59">
        <v>4479060081</v>
      </c>
      <c r="F17" s="59">
        <v>139436728</v>
      </c>
      <c r="G17" s="59">
        <v>266387727</v>
      </c>
      <c r="H17" s="59">
        <v>265991033</v>
      </c>
      <c r="I17" s="59">
        <v>671815488</v>
      </c>
      <c r="J17" s="59">
        <v>311187717</v>
      </c>
      <c r="K17" s="59">
        <v>280672255</v>
      </c>
      <c r="L17" s="59">
        <v>322636115</v>
      </c>
      <c r="M17" s="59">
        <v>914496087</v>
      </c>
      <c r="N17" s="59">
        <v>217594058</v>
      </c>
      <c r="O17" s="59">
        <v>310089077</v>
      </c>
      <c r="P17" s="59">
        <v>657469400</v>
      </c>
      <c r="Q17" s="59">
        <v>1185152535</v>
      </c>
      <c r="R17" s="59">
        <v>319228956</v>
      </c>
      <c r="S17" s="59">
        <v>225323329</v>
      </c>
      <c r="T17" s="59">
        <v>446586396</v>
      </c>
      <c r="U17" s="59">
        <v>991138681</v>
      </c>
      <c r="V17" s="59">
        <v>3762602791</v>
      </c>
      <c r="W17" s="59">
        <v>4289668137</v>
      </c>
      <c r="X17" s="59">
        <v>-527065346</v>
      </c>
      <c r="Y17" s="60">
        <v>-12.29</v>
      </c>
      <c r="Z17" s="61">
        <v>4479060081</v>
      </c>
    </row>
    <row r="18" spans="1:26" ht="13.5">
      <c r="A18" s="69" t="s">
        <v>42</v>
      </c>
      <c r="B18" s="70">
        <f>SUM(B11:B17)</f>
        <v>13984717330</v>
      </c>
      <c r="C18" s="70">
        <f>SUM(C11:C17)</f>
        <v>0</v>
      </c>
      <c r="D18" s="71">
        <f aca="true" t="shared" si="1" ref="D18:Z18">SUM(D11:D17)</f>
        <v>14862094057</v>
      </c>
      <c r="E18" s="72">
        <f t="shared" si="1"/>
        <v>14828026289</v>
      </c>
      <c r="F18" s="72">
        <f t="shared" si="1"/>
        <v>681096155</v>
      </c>
      <c r="G18" s="72">
        <f t="shared" si="1"/>
        <v>987007031</v>
      </c>
      <c r="H18" s="72">
        <f t="shared" si="1"/>
        <v>1003422016</v>
      </c>
      <c r="I18" s="72">
        <f t="shared" si="1"/>
        <v>2671525202</v>
      </c>
      <c r="J18" s="72">
        <f t="shared" si="1"/>
        <v>1039642276</v>
      </c>
      <c r="K18" s="72">
        <f t="shared" si="1"/>
        <v>991697925</v>
      </c>
      <c r="L18" s="72">
        <f t="shared" si="1"/>
        <v>1089955733</v>
      </c>
      <c r="M18" s="72">
        <f t="shared" si="1"/>
        <v>3121295934</v>
      </c>
      <c r="N18" s="72">
        <f t="shared" si="1"/>
        <v>911910544</v>
      </c>
      <c r="O18" s="72">
        <f t="shared" si="1"/>
        <v>1031270937</v>
      </c>
      <c r="P18" s="72">
        <f t="shared" si="1"/>
        <v>1372176902</v>
      </c>
      <c r="Q18" s="72">
        <f t="shared" si="1"/>
        <v>3315358383</v>
      </c>
      <c r="R18" s="72">
        <f t="shared" si="1"/>
        <v>1018293967</v>
      </c>
      <c r="S18" s="72">
        <f t="shared" si="1"/>
        <v>807566107</v>
      </c>
      <c r="T18" s="72">
        <f t="shared" si="1"/>
        <v>1053161622</v>
      </c>
      <c r="U18" s="72">
        <f t="shared" si="1"/>
        <v>2879021696</v>
      </c>
      <c r="V18" s="72">
        <f t="shared" si="1"/>
        <v>11987201215</v>
      </c>
      <c r="W18" s="72">
        <f t="shared" si="1"/>
        <v>14850816756</v>
      </c>
      <c r="X18" s="72">
        <f t="shared" si="1"/>
        <v>-2863615541</v>
      </c>
      <c r="Y18" s="66">
        <f>+IF(W18&lt;&gt;0,(X18/W18)*100,0)</f>
        <v>-19.28254578889102</v>
      </c>
      <c r="Z18" s="73">
        <f t="shared" si="1"/>
        <v>14828026289</v>
      </c>
    </row>
    <row r="19" spans="1:26" ht="13.5">
      <c r="A19" s="69" t="s">
        <v>43</v>
      </c>
      <c r="B19" s="74">
        <f>+B10-B18</f>
        <v>-1304341523</v>
      </c>
      <c r="C19" s="74">
        <f>+C10-C18</f>
        <v>0</v>
      </c>
      <c r="D19" s="75">
        <f aca="true" t="shared" si="2" ref="D19:Z19">+D10-D18</f>
        <v>99064994</v>
      </c>
      <c r="E19" s="76">
        <f t="shared" si="2"/>
        <v>-483979264</v>
      </c>
      <c r="F19" s="76">
        <f t="shared" si="2"/>
        <v>1462391886</v>
      </c>
      <c r="G19" s="76">
        <f t="shared" si="2"/>
        <v>296176935</v>
      </c>
      <c r="H19" s="76">
        <f t="shared" si="2"/>
        <v>-268672619</v>
      </c>
      <c r="I19" s="76">
        <f t="shared" si="2"/>
        <v>1489896202</v>
      </c>
      <c r="J19" s="76">
        <f t="shared" si="2"/>
        <v>-374758553</v>
      </c>
      <c r="K19" s="76">
        <f t="shared" si="2"/>
        <v>-357168258</v>
      </c>
      <c r="L19" s="76">
        <f t="shared" si="2"/>
        <v>947047581</v>
      </c>
      <c r="M19" s="76">
        <f t="shared" si="2"/>
        <v>215120770</v>
      </c>
      <c r="N19" s="76">
        <f t="shared" si="2"/>
        <v>-198241435</v>
      </c>
      <c r="O19" s="76">
        <f t="shared" si="2"/>
        <v>-234271914</v>
      </c>
      <c r="P19" s="76">
        <f t="shared" si="2"/>
        <v>629921251</v>
      </c>
      <c r="Q19" s="76">
        <f t="shared" si="2"/>
        <v>197407902</v>
      </c>
      <c r="R19" s="76">
        <f t="shared" si="2"/>
        <v>-429427848</v>
      </c>
      <c r="S19" s="76">
        <f t="shared" si="2"/>
        <v>-274408043</v>
      </c>
      <c r="T19" s="76">
        <f t="shared" si="2"/>
        <v>-516650152</v>
      </c>
      <c r="U19" s="76">
        <f t="shared" si="2"/>
        <v>-1220486043</v>
      </c>
      <c r="V19" s="76">
        <f t="shared" si="2"/>
        <v>681938831</v>
      </c>
      <c r="W19" s="76">
        <f>IF(E10=E18,0,W10-W18)</f>
        <v>71140492</v>
      </c>
      <c r="X19" s="76">
        <f t="shared" si="2"/>
        <v>610798339</v>
      </c>
      <c r="Y19" s="77">
        <f>+IF(W19&lt;&gt;0,(X19/W19)*100,0)</f>
        <v>858.5804256175231</v>
      </c>
      <c r="Z19" s="78">
        <f t="shared" si="2"/>
        <v>-483979264</v>
      </c>
    </row>
    <row r="20" spans="1:26" ht="13.5">
      <c r="A20" s="57" t="s">
        <v>44</v>
      </c>
      <c r="B20" s="18">
        <v>3198244479</v>
      </c>
      <c r="C20" s="18">
        <v>0</v>
      </c>
      <c r="D20" s="58">
        <v>4437467610</v>
      </c>
      <c r="E20" s="59">
        <v>3676959023</v>
      </c>
      <c r="F20" s="59">
        <v>141551923</v>
      </c>
      <c r="G20" s="59">
        <v>93202498</v>
      </c>
      <c r="H20" s="59">
        <v>133356699</v>
      </c>
      <c r="I20" s="59">
        <v>368111120</v>
      </c>
      <c r="J20" s="59">
        <v>220869609</v>
      </c>
      <c r="K20" s="59">
        <v>105283263</v>
      </c>
      <c r="L20" s="59">
        <v>315194472</v>
      </c>
      <c r="M20" s="59">
        <v>641347344</v>
      </c>
      <c r="N20" s="59">
        <v>135477849</v>
      </c>
      <c r="O20" s="59">
        <v>138867935</v>
      </c>
      <c r="P20" s="59">
        <v>544460649</v>
      </c>
      <c r="Q20" s="59">
        <v>818806433</v>
      </c>
      <c r="R20" s="59">
        <v>69692881</v>
      </c>
      <c r="S20" s="59">
        <v>204887139</v>
      </c>
      <c r="T20" s="59">
        <v>347368986</v>
      </c>
      <c r="U20" s="59">
        <v>621949006</v>
      </c>
      <c r="V20" s="59">
        <v>2450213903</v>
      </c>
      <c r="W20" s="59">
        <v>4414967069</v>
      </c>
      <c r="X20" s="59">
        <v>-1964753166</v>
      </c>
      <c r="Y20" s="60">
        <v>-44.5</v>
      </c>
      <c r="Z20" s="61">
        <v>3676959023</v>
      </c>
    </row>
    <row r="21" spans="1:26" ht="13.5">
      <c r="A21" s="57" t="s">
        <v>104</v>
      </c>
      <c r="B21" s="79">
        <v>0</v>
      </c>
      <c r="C21" s="79">
        <v>0</v>
      </c>
      <c r="D21" s="80">
        <v>182488659</v>
      </c>
      <c r="E21" s="81">
        <v>85000000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1154626</v>
      </c>
      <c r="L21" s="81">
        <v>1154626</v>
      </c>
      <c r="M21" s="81">
        <v>2309252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10000000</v>
      </c>
      <c r="U21" s="81">
        <v>10000000</v>
      </c>
      <c r="V21" s="81">
        <v>12309252</v>
      </c>
      <c r="W21" s="81">
        <v>182488656</v>
      </c>
      <c r="X21" s="81">
        <v>-170179404</v>
      </c>
      <c r="Y21" s="82">
        <v>-93.25</v>
      </c>
      <c r="Z21" s="83">
        <v>85000000</v>
      </c>
    </row>
    <row r="22" spans="1:26" ht="25.5">
      <c r="A22" s="84" t="s">
        <v>105</v>
      </c>
      <c r="B22" s="85">
        <f>SUM(B19:B21)</f>
        <v>1893902956</v>
      </c>
      <c r="C22" s="85">
        <f>SUM(C19:C21)</f>
        <v>0</v>
      </c>
      <c r="D22" s="86">
        <f aca="true" t="shared" si="3" ref="D22:Z22">SUM(D19:D21)</f>
        <v>4719021263</v>
      </c>
      <c r="E22" s="87">
        <f t="shared" si="3"/>
        <v>3277979759</v>
      </c>
      <c r="F22" s="87">
        <f t="shared" si="3"/>
        <v>1603943809</v>
      </c>
      <c r="G22" s="87">
        <f t="shared" si="3"/>
        <v>389379433</v>
      </c>
      <c r="H22" s="87">
        <f t="shared" si="3"/>
        <v>-135315920</v>
      </c>
      <c r="I22" s="87">
        <f t="shared" si="3"/>
        <v>1858007322</v>
      </c>
      <c r="J22" s="87">
        <f t="shared" si="3"/>
        <v>-153888944</v>
      </c>
      <c r="K22" s="87">
        <f t="shared" si="3"/>
        <v>-250730369</v>
      </c>
      <c r="L22" s="87">
        <f t="shared" si="3"/>
        <v>1263396679</v>
      </c>
      <c r="M22" s="87">
        <f t="shared" si="3"/>
        <v>858777366</v>
      </c>
      <c r="N22" s="87">
        <f t="shared" si="3"/>
        <v>-62763586</v>
      </c>
      <c r="O22" s="87">
        <f t="shared" si="3"/>
        <v>-95403979</v>
      </c>
      <c r="P22" s="87">
        <f t="shared" si="3"/>
        <v>1174381900</v>
      </c>
      <c r="Q22" s="87">
        <f t="shared" si="3"/>
        <v>1016214335</v>
      </c>
      <c r="R22" s="87">
        <f t="shared" si="3"/>
        <v>-359734967</v>
      </c>
      <c r="S22" s="87">
        <f t="shared" si="3"/>
        <v>-69520904</v>
      </c>
      <c r="T22" s="87">
        <f t="shared" si="3"/>
        <v>-159281166</v>
      </c>
      <c r="U22" s="87">
        <f t="shared" si="3"/>
        <v>-588537037</v>
      </c>
      <c r="V22" s="87">
        <f t="shared" si="3"/>
        <v>3144461986</v>
      </c>
      <c r="W22" s="87">
        <f t="shared" si="3"/>
        <v>4668596217</v>
      </c>
      <c r="X22" s="87">
        <f t="shared" si="3"/>
        <v>-1524134231</v>
      </c>
      <c r="Y22" s="88">
        <f>+IF(W22&lt;&gt;0,(X22/W22)*100,0)</f>
        <v>-32.64652071323049</v>
      </c>
      <c r="Z22" s="89">
        <f t="shared" si="3"/>
        <v>3277979759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-1731325</v>
      </c>
      <c r="H23" s="59">
        <v>-2817370</v>
      </c>
      <c r="I23" s="59">
        <v>-4548695</v>
      </c>
      <c r="J23" s="59">
        <v>-506337</v>
      </c>
      <c r="K23" s="59">
        <v>0</v>
      </c>
      <c r="L23" s="59">
        <v>0</v>
      </c>
      <c r="M23" s="59">
        <v>-506337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-5055032</v>
      </c>
      <c r="W23" s="59"/>
      <c r="X23" s="59">
        <v>-5055032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1893902956</v>
      </c>
      <c r="C24" s="74">
        <f>SUM(C22:C23)</f>
        <v>0</v>
      </c>
      <c r="D24" s="75">
        <f aca="true" t="shared" si="4" ref="D24:Z24">SUM(D22:D23)</f>
        <v>4719021263</v>
      </c>
      <c r="E24" s="76">
        <f t="shared" si="4"/>
        <v>3277979759</v>
      </c>
      <c r="F24" s="76">
        <f t="shared" si="4"/>
        <v>1603943809</v>
      </c>
      <c r="G24" s="76">
        <f t="shared" si="4"/>
        <v>387648108</v>
      </c>
      <c r="H24" s="76">
        <f t="shared" si="4"/>
        <v>-138133290</v>
      </c>
      <c r="I24" s="76">
        <f t="shared" si="4"/>
        <v>1853458627</v>
      </c>
      <c r="J24" s="76">
        <f t="shared" si="4"/>
        <v>-154395281</v>
      </c>
      <c r="K24" s="76">
        <f t="shared" si="4"/>
        <v>-250730369</v>
      </c>
      <c r="L24" s="76">
        <f t="shared" si="4"/>
        <v>1263396679</v>
      </c>
      <c r="M24" s="76">
        <f t="shared" si="4"/>
        <v>858271029</v>
      </c>
      <c r="N24" s="76">
        <f t="shared" si="4"/>
        <v>-62763586</v>
      </c>
      <c r="O24" s="76">
        <f t="shared" si="4"/>
        <v>-95403979</v>
      </c>
      <c r="P24" s="76">
        <f t="shared" si="4"/>
        <v>1174381900</v>
      </c>
      <c r="Q24" s="76">
        <f t="shared" si="4"/>
        <v>1016214335</v>
      </c>
      <c r="R24" s="76">
        <f t="shared" si="4"/>
        <v>-359734967</v>
      </c>
      <c r="S24" s="76">
        <f t="shared" si="4"/>
        <v>-69520904</v>
      </c>
      <c r="T24" s="76">
        <f t="shared" si="4"/>
        <v>-159281166</v>
      </c>
      <c r="U24" s="76">
        <f t="shared" si="4"/>
        <v>-588537037</v>
      </c>
      <c r="V24" s="76">
        <f t="shared" si="4"/>
        <v>3139406954</v>
      </c>
      <c r="W24" s="76">
        <f t="shared" si="4"/>
        <v>4668596217</v>
      </c>
      <c r="X24" s="76">
        <f t="shared" si="4"/>
        <v>-1529189263</v>
      </c>
      <c r="Y24" s="77">
        <f>+IF(W24&lt;&gt;0,(X24/W24)*100,0)</f>
        <v>-32.754798057533534</v>
      </c>
      <c r="Z24" s="78">
        <f t="shared" si="4"/>
        <v>3277979759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5065885841</v>
      </c>
      <c r="C27" s="21">
        <v>0</v>
      </c>
      <c r="D27" s="98">
        <v>5816357219</v>
      </c>
      <c r="E27" s="99">
        <v>6040175982</v>
      </c>
      <c r="F27" s="99">
        <v>150080554</v>
      </c>
      <c r="G27" s="99">
        <v>227814156</v>
      </c>
      <c r="H27" s="99">
        <v>368634120</v>
      </c>
      <c r="I27" s="99">
        <v>746528830</v>
      </c>
      <c r="J27" s="99">
        <v>333902429</v>
      </c>
      <c r="K27" s="99">
        <v>359946139</v>
      </c>
      <c r="L27" s="99">
        <v>480278164</v>
      </c>
      <c r="M27" s="99">
        <v>1174126732</v>
      </c>
      <c r="N27" s="99">
        <v>184048164</v>
      </c>
      <c r="O27" s="99">
        <v>314115739</v>
      </c>
      <c r="P27" s="99">
        <v>380039556</v>
      </c>
      <c r="Q27" s="99">
        <v>878203459</v>
      </c>
      <c r="R27" s="99">
        <v>374293509</v>
      </c>
      <c r="S27" s="99">
        <v>240319974</v>
      </c>
      <c r="T27" s="99">
        <v>766596830</v>
      </c>
      <c r="U27" s="99">
        <v>1381210313</v>
      </c>
      <c r="V27" s="99">
        <v>4180069334</v>
      </c>
      <c r="W27" s="99">
        <v>6040175982</v>
      </c>
      <c r="X27" s="99">
        <v>-1860106648</v>
      </c>
      <c r="Y27" s="100">
        <v>-30.8</v>
      </c>
      <c r="Z27" s="101">
        <v>6040175982</v>
      </c>
    </row>
    <row r="28" spans="1:26" ht="13.5">
      <c r="A28" s="102" t="s">
        <v>44</v>
      </c>
      <c r="B28" s="18">
        <v>4081675188</v>
      </c>
      <c r="C28" s="18">
        <v>0</v>
      </c>
      <c r="D28" s="58">
        <v>4482628339</v>
      </c>
      <c r="E28" s="59">
        <v>4516781592</v>
      </c>
      <c r="F28" s="59">
        <v>113616420</v>
      </c>
      <c r="G28" s="59">
        <v>189584159</v>
      </c>
      <c r="H28" s="59">
        <v>307883164</v>
      </c>
      <c r="I28" s="59">
        <v>611083743</v>
      </c>
      <c r="J28" s="59">
        <v>278073518</v>
      </c>
      <c r="K28" s="59">
        <v>265397076</v>
      </c>
      <c r="L28" s="59">
        <v>385308780</v>
      </c>
      <c r="M28" s="59">
        <v>928779374</v>
      </c>
      <c r="N28" s="59">
        <v>154714708</v>
      </c>
      <c r="O28" s="59">
        <v>270830754</v>
      </c>
      <c r="P28" s="59">
        <v>333772339</v>
      </c>
      <c r="Q28" s="59">
        <v>759317801</v>
      </c>
      <c r="R28" s="59">
        <v>288380635</v>
      </c>
      <c r="S28" s="59">
        <v>217527730</v>
      </c>
      <c r="T28" s="59">
        <v>532694833</v>
      </c>
      <c r="U28" s="59">
        <v>1038603198</v>
      </c>
      <c r="V28" s="59">
        <v>3337784116</v>
      </c>
      <c r="W28" s="59">
        <v>4516781592</v>
      </c>
      <c r="X28" s="59">
        <v>-1178997476</v>
      </c>
      <c r="Y28" s="60">
        <v>-26.1</v>
      </c>
      <c r="Z28" s="61">
        <v>4516781592</v>
      </c>
    </row>
    <row r="29" spans="1:26" ht="13.5">
      <c r="A29" s="57" t="s">
        <v>107</v>
      </c>
      <c r="B29" s="18">
        <v>494330270</v>
      </c>
      <c r="C29" s="18">
        <v>0</v>
      </c>
      <c r="D29" s="58">
        <v>68787316</v>
      </c>
      <c r="E29" s="59">
        <v>94937316</v>
      </c>
      <c r="F29" s="59">
        <v>527811</v>
      </c>
      <c r="G29" s="59">
        <v>2243347</v>
      </c>
      <c r="H29" s="59">
        <v>4973664</v>
      </c>
      <c r="I29" s="59">
        <v>7744822</v>
      </c>
      <c r="J29" s="59">
        <v>1313</v>
      </c>
      <c r="K29" s="59">
        <v>30596531</v>
      </c>
      <c r="L29" s="59">
        <v>202407</v>
      </c>
      <c r="M29" s="59">
        <v>30800251</v>
      </c>
      <c r="N29" s="59">
        <v>5841092</v>
      </c>
      <c r="O29" s="59">
        <v>246698</v>
      </c>
      <c r="P29" s="59">
        <v>294384</v>
      </c>
      <c r="Q29" s="59">
        <v>6382174</v>
      </c>
      <c r="R29" s="59">
        <v>37831685</v>
      </c>
      <c r="S29" s="59">
        <v>489515</v>
      </c>
      <c r="T29" s="59">
        <v>27006</v>
      </c>
      <c r="U29" s="59">
        <v>38348206</v>
      </c>
      <c r="V29" s="59">
        <v>83275453</v>
      </c>
      <c r="W29" s="59">
        <v>94937316</v>
      </c>
      <c r="X29" s="59">
        <v>-11661863</v>
      </c>
      <c r="Y29" s="60">
        <v>-12.28</v>
      </c>
      <c r="Z29" s="61">
        <v>94937316</v>
      </c>
    </row>
    <row r="30" spans="1:26" ht="13.5">
      <c r="A30" s="57" t="s">
        <v>48</v>
      </c>
      <c r="B30" s="18">
        <v>0</v>
      </c>
      <c r="C30" s="18">
        <v>0</v>
      </c>
      <c r="D30" s="58">
        <v>255000000</v>
      </c>
      <c r="E30" s="59">
        <v>251806504</v>
      </c>
      <c r="F30" s="59">
        <v>0</v>
      </c>
      <c r="G30" s="59">
        <v>1630932</v>
      </c>
      <c r="H30" s="59">
        <v>649495</v>
      </c>
      <c r="I30" s="59">
        <v>2280427</v>
      </c>
      <c r="J30" s="59">
        <v>266320</v>
      </c>
      <c r="K30" s="59">
        <v>707148</v>
      </c>
      <c r="L30" s="59">
        <v>1097515</v>
      </c>
      <c r="M30" s="59">
        <v>2070983</v>
      </c>
      <c r="N30" s="59">
        <v>7814</v>
      </c>
      <c r="O30" s="59">
        <v>15088432</v>
      </c>
      <c r="P30" s="59">
        <v>-685211</v>
      </c>
      <c r="Q30" s="59">
        <v>14411035</v>
      </c>
      <c r="R30" s="59">
        <v>92902</v>
      </c>
      <c r="S30" s="59">
        <v>3818133</v>
      </c>
      <c r="T30" s="59">
        <v>130324290</v>
      </c>
      <c r="U30" s="59">
        <v>134235325</v>
      </c>
      <c r="V30" s="59">
        <v>152997770</v>
      </c>
      <c r="W30" s="59">
        <v>251806504</v>
      </c>
      <c r="X30" s="59">
        <v>-98808734</v>
      </c>
      <c r="Y30" s="60">
        <v>-39.24</v>
      </c>
      <c r="Z30" s="61">
        <v>251806504</v>
      </c>
    </row>
    <row r="31" spans="1:26" ht="13.5">
      <c r="A31" s="57" t="s">
        <v>49</v>
      </c>
      <c r="B31" s="18">
        <v>489880383</v>
      </c>
      <c r="C31" s="18">
        <v>0</v>
      </c>
      <c r="D31" s="58">
        <v>1009941564</v>
      </c>
      <c r="E31" s="59">
        <v>1176650570</v>
      </c>
      <c r="F31" s="59">
        <v>35936324</v>
      </c>
      <c r="G31" s="59">
        <v>34355717</v>
      </c>
      <c r="H31" s="59">
        <v>55127799</v>
      </c>
      <c r="I31" s="59">
        <v>125419840</v>
      </c>
      <c r="J31" s="59">
        <v>55561277</v>
      </c>
      <c r="K31" s="59">
        <v>63245384</v>
      </c>
      <c r="L31" s="59">
        <v>93669462</v>
      </c>
      <c r="M31" s="59">
        <v>212476123</v>
      </c>
      <c r="N31" s="59">
        <v>23484550</v>
      </c>
      <c r="O31" s="59">
        <v>27949852</v>
      </c>
      <c r="P31" s="59">
        <v>46658044</v>
      </c>
      <c r="Q31" s="59">
        <v>98092446</v>
      </c>
      <c r="R31" s="59">
        <v>47988287</v>
      </c>
      <c r="S31" s="59">
        <v>18484596</v>
      </c>
      <c r="T31" s="59">
        <v>103550700</v>
      </c>
      <c r="U31" s="59">
        <v>170023583</v>
      </c>
      <c r="V31" s="59">
        <v>606011992</v>
      </c>
      <c r="W31" s="59">
        <v>1176650570</v>
      </c>
      <c r="X31" s="59">
        <v>-570638578</v>
      </c>
      <c r="Y31" s="60">
        <v>-48.5</v>
      </c>
      <c r="Z31" s="61">
        <v>1176650570</v>
      </c>
    </row>
    <row r="32" spans="1:26" ht="13.5">
      <c r="A32" s="69" t="s">
        <v>50</v>
      </c>
      <c r="B32" s="21">
        <f>SUM(B28:B31)</f>
        <v>5065885841</v>
      </c>
      <c r="C32" s="21">
        <f>SUM(C28:C31)</f>
        <v>0</v>
      </c>
      <c r="D32" s="98">
        <f aca="true" t="shared" si="5" ref="D32:Z32">SUM(D28:D31)</f>
        <v>5816357219</v>
      </c>
      <c r="E32" s="99">
        <f t="shared" si="5"/>
        <v>6040175982</v>
      </c>
      <c r="F32" s="99">
        <f t="shared" si="5"/>
        <v>150080555</v>
      </c>
      <c r="G32" s="99">
        <f t="shared" si="5"/>
        <v>227814155</v>
      </c>
      <c r="H32" s="99">
        <f t="shared" si="5"/>
        <v>368634122</v>
      </c>
      <c r="I32" s="99">
        <f t="shared" si="5"/>
        <v>746528832</v>
      </c>
      <c r="J32" s="99">
        <f t="shared" si="5"/>
        <v>333902428</v>
      </c>
      <c r="K32" s="99">
        <f t="shared" si="5"/>
        <v>359946139</v>
      </c>
      <c r="L32" s="99">
        <f t="shared" si="5"/>
        <v>480278164</v>
      </c>
      <c r="M32" s="99">
        <f t="shared" si="5"/>
        <v>1174126731</v>
      </c>
      <c r="N32" s="99">
        <f t="shared" si="5"/>
        <v>184048164</v>
      </c>
      <c r="O32" s="99">
        <f t="shared" si="5"/>
        <v>314115736</v>
      </c>
      <c r="P32" s="99">
        <f t="shared" si="5"/>
        <v>380039556</v>
      </c>
      <c r="Q32" s="99">
        <f t="shared" si="5"/>
        <v>878203456</v>
      </c>
      <c r="R32" s="99">
        <f t="shared" si="5"/>
        <v>374293509</v>
      </c>
      <c r="S32" s="99">
        <f t="shared" si="5"/>
        <v>240319974</v>
      </c>
      <c r="T32" s="99">
        <f t="shared" si="5"/>
        <v>766596829</v>
      </c>
      <c r="U32" s="99">
        <f t="shared" si="5"/>
        <v>1381210312</v>
      </c>
      <c r="V32" s="99">
        <f t="shared" si="5"/>
        <v>4180069331</v>
      </c>
      <c r="W32" s="99">
        <f t="shared" si="5"/>
        <v>6040175982</v>
      </c>
      <c r="X32" s="99">
        <f t="shared" si="5"/>
        <v>-1860106651</v>
      </c>
      <c r="Y32" s="100">
        <f>+IF(W32&lt;&gt;0,(X32/W32)*100,0)</f>
        <v>-30.79557046919167</v>
      </c>
      <c r="Z32" s="101">
        <f t="shared" si="5"/>
        <v>6040175982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6125873359</v>
      </c>
      <c r="C35" s="18">
        <v>0</v>
      </c>
      <c r="D35" s="58">
        <v>7579209024</v>
      </c>
      <c r="E35" s="59">
        <v>8222630443</v>
      </c>
      <c r="F35" s="59">
        <v>5936135858</v>
      </c>
      <c r="G35" s="59">
        <v>6360710911</v>
      </c>
      <c r="H35" s="59">
        <v>7904715884</v>
      </c>
      <c r="I35" s="59">
        <v>7904715884</v>
      </c>
      <c r="J35" s="59">
        <v>8079791096</v>
      </c>
      <c r="K35" s="59">
        <v>7624753089</v>
      </c>
      <c r="L35" s="59">
        <v>9085616428</v>
      </c>
      <c r="M35" s="59">
        <v>9085616428</v>
      </c>
      <c r="N35" s="59">
        <v>8843713174</v>
      </c>
      <c r="O35" s="59">
        <v>10345878722</v>
      </c>
      <c r="P35" s="59">
        <v>9518175032</v>
      </c>
      <c r="Q35" s="59">
        <v>9518175032</v>
      </c>
      <c r="R35" s="59">
        <v>10141323627</v>
      </c>
      <c r="S35" s="59">
        <v>7717333237</v>
      </c>
      <c r="T35" s="59">
        <v>6787358891</v>
      </c>
      <c r="U35" s="59">
        <v>8594214826</v>
      </c>
      <c r="V35" s="59">
        <v>8594214826</v>
      </c>
      <c r="W35" s="59">
        <v>8222630443</v>
      </c>
      <c r="X35" s="59">
        <v>371584383</v>
      </c>
      <c r="Y35" s="60">
        <v>4.52</v>
      </c>
      <c r="Z35" s="61">
        <v>8222630443</v>
      </c>
    </row>
    <row r="36" spans="1:26" ht="13.5">
      <c r="A36" s="57" t="s">
        <v>53</v>
      </c>
      <c r="B36" s="18">
        <v>32956126834</v>
      </c>
      <c r="C36" s="18">
        <v>0</v>
      </c>
      <c r="D36" s="58">
        <v>44466931298</v>
      </c>
      <c r="E36" s="59">
        <v>40607181292</v>
      </c>
      <c r="F36" s="59">
        <v>22352480093</v>
      </c>
      <c r="G36" s="59">
        <v>26945285278</v>
      </c>
      <c r="H36" s="59">
        <v>30757121485</v>
      </c>
      <c r="I36" s="59">
        <v>30757121485</v>
      </c>
      <c r="J36" s="59">
        <v>30583234621</v>
      </c>
      <c r="K36" s="59">
        <v>30848360999</v>
      </c>
      <c r="L36" s="59">
        <v>31364231913</v>
      </c>
      <c r="M36" s="59">
        <v>31364231913</v>
      </c>
      <c r="N36" s="59">
        <v>31088162393</v>
      </c>
      <c r="O36" s="59">
        <v>27460632207</v>
      </c>
      <c r="P36" s="59">
        <v>29506448772</v>
      </c>
      <c r="Q36" s="59">
        <v>29506448772</v>
      </c>
      <c r="R36" s="59">
        <v>34563446059</v>
      </c>
      <c r="S36" s="59">
        <v>28494573759</v>
      </c>
      <c r="T36" s="59">
        <v>27612469549</v>
      </c>
      <c r="U36" s="59">
        <v>34224293455</v>
      </c>
      <c r="V36" s="59">
        <v>34224293455</v>
      </c>
      <c r="W36" s="59">
        <v>40607181292</v>
      </c>
      <c r="X36" s="59">
        <v>-6382887837</v>
      </c>
      <c r="Y36" s="60">
        <v>-15.72</v>
      </c>
      <c r="Z36" s="61">
        <v>40607181292</v>
      </c>
    </row>
    <row r="37" spans="1:26" ht="13.5">
      <c r="A37" s="57" t="s">
        <v>54</v>
      </c>
      <c r="B37" s="18">
        <v>4479977758</v>
      </c>
      <c r="C37" s="18">
        <v>0</v>
      </c>
      <c r="D37" s="58">
        <v>3460505104</v>
      </c>
      <c r="E37" s="59">
        <v>3642662183</v>
      </c>
      <c r="F37" s="59">
        <v>2254037173</v>
      </c>
      <c r="G37" s="59">
        <v>3197458443</v>
      </c>
      <c r="H37" s="59">
        <v>3554454551</v>
      </c>
      <c r="I37" s="59">
        <v>3554454551</v>
      </c>
      <c r="J37" s="59">
        <v>3809831743</v>
      </c>
      <c r="K37" s="59">
        <v>3668466225</v>
      </c>
      <c r="L37" s="59">
        <v>3925834367</v>
      </c>
      <c r="M37" s="59">
        <v>3925834367</v>
      </c>
      <c r="N37" s="59">
        <v>4005666522</v>
      </c>
      <c r="O37" s="59">
        <v>3685370760</v>
      </c>
      <c r="P37" s="59">
        <v>3938023595</v>
      </c>
      <c r="Q37" s="59">
        <v>3938023595</v>
      </c>
      <c r="R37" s="59">
        <v>4790916442</v>
      </c>
      <c r="S37" s="59">
        <v>4171755389</v>
      </c>
      <c r="T37" s="59">
        <v>3771027347</v>
      </c>
      <c r="U37" s="59">
        <v>4518179949</v>
      </c>
      <c r="V37" s="59">
        <v>4518179949</v>
      </c>
      <c r="W37" s="59">
        <v>3642662183</v>
      </c>
      <c r="X37" s="59">
        <v>875517766</v>
      </c>
      <c r="Y37" s="60">
        <v>24.04</v>
      </c>
      <c r="Z37" s="61">
        <v>3642662183</v>
      </c>
    </row>
    <row r="38" spans="1:26" ht="13.5">
      <c r="A38" s="57" t="s">
        <v>55</v>
      </c>
      <c r="B38" s="18">
        <v>1731995081</v>
      </c>
      <c r="C38" s="18">
        <v>0</v>
      </c>
      <c r="D38" s="58">
        <v>1815089615</v>
      </c>
      <c r="E38" s="59">
        <v>1922429870</v>
      </c>
      <c r="F38" s="59">
        <v>964815081</v>
      </c>
      <c r="G38" s="59">
        <v>1393162742</v>
      </c>
      <c r="H38" s="59">
        <v>1513829164</v>
      </c>
      <c r="I38" s="59">
        <v>1513829164</v>
      </c>
      <c r="J38" s="59">
        <v>1596099513</v>
      </c>
      <c r="K38" s="59">
        <v>1648079744</v>
      </c>
      <c r="L38" s="59">
        <v>1634351047</v>
      </c>
      <c r="M38" s="59">
        <v>1634351047</v>
      </c>
      <c r="N38" s="59">
        <v>1626770994</v>
      </c>
      <c r="O38" s="59">
        <v>1338781193</v>
      </c>
      <c r="P38" s="59">
        <v>1511587655</v>
      </c>
      <c r="Q38" s="59">
        <v>1511587655</v>
      </c>
      <c r="R38" s="59">
        <v>1889072573</v>
      </c>
      <c r="S38" s="59">
        <v>1738756828</v>
      </c>
      <c r="T38" s="59">
        <v>1552141164</v>
      </c>
      <c r="U38" s="59">
        <v>1728130879</v>
      </c>
      <c r="V38" s="59">
        <v>1728130879</v>
      </c>
      <c r="W38" s="59">
        <v>1922429870</v>
      </c>
      <c r="X38" s="59">
        <v>-194298991</v>
      </c>
      <c r="Y38" s="60">
        <v>-10.11</v>
      </c>
      <c r="Z38" s="61">
        <v>1922429870</v>
      </c>
    </row>
    <row r="39" spans="1:26" ht="13.5">
      <c r="A39" s="57" t="s">
        <v>56</v>
      </c>
      <c r="B39" s="18">
        <v>32870027354</v>
      </c>
      <c r="C39" s="18">
        <v>0</v>
      </c>
      <c r="D39" s="58">
        <v>46770545602</v>
      </c>
      <c r="E39" s="59">
        <v>43264719685</v>
      </c>
      <c r="F39" s="59">
        <v>25069763694</v>
      </c>
      <c r="G39" s="59">
        <v>28715375004</v>
      </c>
      <c r="H39" s="59">
        <v>33593553652</v>
      </c>
      <c r="I39" s="59">
        <v>33593553652</v>
      </c>
      <c r="J39" s="59">
        <v>33257094457</v>
      </c>
      <c r="K39" s="59">
        <v>33156568120</v>
      </c>
      <c r="L39" s="59">
        <v>34889662931</v>
      </c>
      <c r="M39" s="59">
        <v>34889662931</v>
      </c>
      <c r="N39" s="59">
        <v>34299438047</v>
      </c>
      <c r="O39" s="59">
        <v>32782358976</v>
      </c>
      <c r="P39" s="59">
        <v>33575012556</v>
      </c>
      <c r="Q39" s="59">
        <v>33575012556</v>
      </c>
      <c r="R39" s="59">
        <v>38024780671</v>
      </c>
      <c r="S39" s="59">
        <v>30301394778</v>
      </c>
      <c r="T39" s="59">
        <v>29076659926</v>
      </c>
      <c r="U39" s="59">
        <v>36572197450</v>
      </c>
      <c r="V39" s="59">
        <v>36572197450</v>
      </c>
      <c r="W39" s="59">
        <v>43264719685</v>
      </c>
      <c r="X39" s="59">
        <v>-6692522235</v>
      </c>
      <c r="Y39" s="60">
        <v>-15.47</v>
      </c>
      <c r="Z39" s="61">
        <v>43264719685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3740683263</v>
      </c>
      <c r="C42" s="18">
        <v>0</v>
      </c>
      <c r="D42" s="58">
        <v>5640964038</v>
      </c>
      <c r="E42" s="59">
        <v>5052733763</v>
      </c>
      <c r="F42" s="59">
        <v>1090713096</v>
      </c>
      <c r="G42" s="59">
        <v>118156103</v>
      </c>
      <c r="H42" s="59">
        <v>70868123</v>
      </c>
      <c r="I42" s="59">
        <v>1279737322</v>
      </c>
      <c r="J42" s="59">
        <v>-173019852</v>
      </c>
      <c r="K42" s="59">
        <v>-266210885</v>
      </c>
      <c r="L42" s="59">
        <v>1894829392</v>
      </c>
      <c r="M42" s="59">
        <v>1455598655</v>
      </c>
      <c r="N42" s="59">
        <v>-206742680</v>
      </c>
      <c r="O42" s="59">
        <v>-458583745</v>
      </c>
      <c r="P42" s="59">
        <v>1540395954</v>
      </c>
      <c r="Q42" s="59">
        <v>875069529</v>
      </c>
      <c r="R42" s="59">
        <v>-347487805</v>
      </c>
      <c r="S42" s="59">
        <v>-329505082</v>
      </c>
      <c r="T42" s="59">
        <v>-315309938</v>
      </c>
      <c r="U42" s="59">
        <v>-992302825</v>
      </c>
      <c r="V42" s="59">
        <v>2618102681</v>
      </c>
      <c r="W42" s="59">
        <v>5052733763</v>
      </c>
      <c r="X42" s="59">
        <v>-2434631082</v>
      </c>
      <c r="Y42" s="60">
        <v>-48.18</v>
      </c>
      <c r="Z42" s="61">
        <v>5052733763</v>
      </c>
    </row>
    <row r="43" spans="1:26" ht="13.5">
      <c r="A43" s="57" t="s">
        <v>59</v>
      </c>
      <c r="B43" s="18">
        <v>-3550078304</v>
      </c>
      <c r="C43" s="18">
        <v>0</v>
      </c>
      <c r="D43" s="58">
        <v>-5346202807</v>
      </c>
      <c r="E43" s="59">
        <v>-4547845180</v>
      </c>
      <c r="F43" s="59">
        <v>-149966024</v>
      </c>
      <c r="G43" s="59">
        <v>-219904274</v>
      </c>
      <c r="H43" s="59">
        <v>-361022769</v>
      </c>
      <c r="I43" s="59">
        <v>-730893067</v>
      </c>
      <c r="J43" s="59">
        <v>-329386928</v>
      </c>
      <c r="K43" s="59">
        <v>-401050901</v>
      </c>
      <c r="L43" s="59">
        <v>-460037090</v>
      </c>
      <c r="M43" s="59">
        <v>-1190474919</v>
      </c>
      <c r="N43" s="59">
        <v>-177486992</v>
      </c>
      <c r="O43" s="59">
        <v>-333231594</v>
      </c>
      <c r="P43" s="59">
        <v>-368241236</v>
      </c>
      <c r="Q43" s="59">
        <v>-878959822</v>
      </c>
      <c r="R43" s="59">
        <v>-365740254</v>
      </c>
      <c r="S43" s="59">
        <v>-366225259</v>
      </c>
      <c r="T43" s="59">
        <v>-617972498</v>
      </c>
      <c r="U43" s="59">
        <v>-1349938011</v>
      </c>
      <c r="V43" s="59">
        <v>-4150265819</v>
      </c>
      <c r="W43" s="59">
        <v>-4547845180</v>
      </c>
      <c r="X43" s="59">
        <v>397579361</v>
      </c>
      <c r="Y43" s="60">
        <v>-8.74</v>
      </c>
      <c r="Z43" s="61">
        <v>-4547845180</v>
      </c>
    </row>
    <row r="44" spans="1:26" ht="13.5">
      <c r="A44" s="57" t="s">
        <v>60</v>
      </c>
      <c r="B44" s="18">
        <v>-22518498</v>
      </c>
      <c r="C44" s="18">
        <v>0</v>
      </c>
      <c r="D44" s="58">
        <v>145651349</v>
      </c>
      <c r="E44" s="59">
        <v>-76555902</v>
      </c>
      <c r="F44" s="59">
        <v>-2488540</v>
      </c>
      <c r="G44" s="59">
        <v>436336</v>
      </c>
      <c r="H44" s="59">
        <v>-11286016</v>
      </c>
      <c r="I44" s="59">
        <v>-13338220</v>
      </c>
      <c r="J44" s="59">
        <v>-22932573</v>
      </c>
      <c r="K44" s="59">
        <v>-352354</v>
      </c>
      <c r="L44" s="59">
        <v>-89985310</v>
      </c>
      <c r="M44" s="59">
        <v>-113270237</v>
      </c>
      <c r="N44" s="59">
        <v>-2605654</v>
      </c>
      <c r="O44" s="59">
        <v>655561</v>
      </c>
      <c r="P44" s="59">
        <v>231387872</v>
      </c>
      <c r="Q44" s="59">
        <v>229437779</v>
      </c>
      <c r="R44" s="59">
        <v>130424</v>
      </c>
      <c r="S44" s="59">
        <v>-2302531</v>
      </c>
      <c r="T44" s="59">
        <v>-24239813</v>
      </c>
      <c r="U44" s="59">
        <v>-26411920</v>
      </c>
      <c r="V44" s="59">
        <v>76417402</v>
      </c>
      <c r="W44" s="59">
        <v>-76555902</v>
      </c>
      <c r="X44" s="59">
        <v>152973304</v>
      </c>
      <c r="Y44" s="60">
        <v>-199.82</v>
      </c>
      <c r="Z44" s="61">
        <v>-76555902</v>
      </c>
    </row>
    <row r="45" spans="1:26" ht="13.5">
      <c r="A45" s="69" t="s">
        <v>61</v>
      </c>
      <c r="B45" s="21">
        <v>2886296365</v>
      </c>
      <c r="C45" s="21">
        <v>0</v>
      </c>
      <c r="D45" s="98">
        <v>2698964010</v>
      </c>
      <c r="E45" s="99">
        <v>2813868637</v>
      </c>
      <c r="F45" s="99">
        <v>2919834335</v>
      </c>
      <c r="G45" s="99">
        <v>2818522500</v>
      </c>
      <c r="H45" s="99">
        <v>2517081838</v>
      </c>
      <c r="I45" s="99">
        <v>2517081838</v>
      </c>
      <c r="J45" s="99">
        <v>1991742485</v>
      </c>
      <c r="K45" s="99">
        <v>1324128345</v>
      </c>
      <c r="L45" s="99">
        <v>2668935337</v>
      </c>
      <c r="M45" s="99">
        <v>2668935337</v>
      </c>
      <c r="N45" s="99">
        <v>2282100011</v>
      </c>
      <c r="O45" s="99">
        <v>1490940233</v>
      </c>
      <c r="P45" s="99">
        <v>2403910831</v>
      </c>
      <c r="Q45" s="99">
        <v>2282100011</v>
      </c>
      <c r="R45" s="99">
        <v>1690813196</v>
      </c>
      <c r="S45" s="99">
        <v>291177948</v>
      </c>
      <c r="T45" s="99">
        <v>-750241451</v>
      </c>
      <c r="U45" s="99">
        <v>35258075</v>
      </c>
      <c r="V45" s="99">
        <v>35258075</v>
      </c>
      <c r="W45" s="99">
        <v>2813868637</v>
      </c>
      <c r="X45" s="99">
        <v>-2778610562</v>
      </c>
      <c r="Y45" s="100">
        <v>-98.75</v>
      </c>
      <c r="Z45" s="101">
        <v>2813868637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237826744</v>
      </c>
      <c r="C49" s="51">
        <v>0</v>
      </c>
      <c r="D49" s="128">
        <v>138826459</v>
      </c>
      <c r="E49" s="53">
        <v>119954691</v>
      </c>
      <c r="F49" s="53">
        <v>0</v>
      </c>
      <c r="G49" s="53">
        <v>0</v>
      </c>
      <c r="H49" s="53">
        <v>0</v>
      </c>
      <c r="I49" s="53">
        <v>450245116</v>
      </c>
      <c r="J49" s="53">
        <v>0</v>
      </c>
      <c r="K49" s="53">
        <v>0</v>
      </c>
      <c r="L49" s="53">
        <v>0</v>
      </c>
      <c r="M49" s="53">
        <v>1181767139</v>
      </c>
      <c r="N49" s="53">
        <v>0</v>
      </c>
      <c r="O49" s="53">
        <v>0</v>
      </c>
      <c r="P49" s="53">
        <v>0</v>
      </c>
      <c r="Q49" s="53">
        <v>336181931</v>
      </c>
      <c r="R49" s="53">
        <v>0</v>
      </c>
      <c r="S49" s="53">
        <v>0</v>
      </c>
      <c r="T49" s="53">
        <v>0</v>
      </c>
      <c r="U49" s="53">
        <v>402022077</v>
      </c>
      <c r="V49" s="53">
        <v>1974791542</v>
      </c>
      <c r="W49" s="53">
        <v>4841615699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440139654</v>
      </c>
      <c r="C51" s="51">
        <v>0</v>
      </c>
      <c r="D51" s="128">
        <v>60906053</v>
      </c>
      <c r="E51" s="53">
        <v>117301408</v>
      </c>
      <c r="F51" s="53">
        <v>0</v>
      </c>
      <c r="G51" s="53">
        <v>0</v>
      </c>
      <c r="H51" s="53">
        <v>0</v>
      </c>
      <c r="I51" s="53">
        <v>237262857</v>
      </c>
      <c r="J51" s="53">
        <v>0</v>
      </c>
      <c r="K51" s="53">
        <v>0</v>
      </c>
      <c r="L51" s="53">
        <v>0</v>
      </c>
      <c r="M51" s="53">
        <v>348285400</v>
      </c>
      <c r="N51" s="53">
        <v>0</v>
      </c>
      <c r="O51" s="53">
        <v>0</v>
      </c>
      <c r="P51" s="53">
        <v>0</v>
      </c>
      <c r="Q51" s="53">
        <v>16477</v>
      </c>
      <c r="R51" s="53">
        <v>0</v>
      </c>
      <c r="S51" s="53">
        <v>0</v>
      </c>
      <c r="T51" s="53">
        <v>0</v>
      </c>
      <c r="U51" s="53">
        <v>60897121</v>
      </c>
      <c r="V51" s="53">
        <v>710257352</v>
      </c>
      <c r="W51" s="53">
        <v>1975066322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80.36271275800101</v>
      </c>
      <c r="C58" s="5">
        <f>IF(C67=0,0,+(C76/C67)*100)</f>
        <v>0</v>
      </c>
      <c r="D58" s="6">
        <f aca="true" t="shared" si="6" ref="D58:Z58">IF(D67=0,0,+(D76/D67)*100)</f>
        <v>82.12963508012048</v>
      </c>
      <c r="E58" s="7">
        <f t="shared" si="6"/>
        <v>84.06311275991462</v>
      </c>
      <c r="F58" s="7">
        <f t="shared" si="6"/>
        <v>73.41448696066001</v>
      </c>
      <c r="G58" s="7">
        <f t="shared" si="6"/>
        <v>79.1879582896929</v>
      </c>
      <c r="H58" s="7">
        <f t="shared" si="6"/>
        <v>96.81432011521558</v>
      </c>
      <c r="I58" s="7">
        <f t="shared" si="6"/>
        <v>83.0293385003277</v>
      </c>
      <c r="J58" s="7">
        <f t="shared" si="6"/>
        <v>85.01787563011128</v>
      </c>
      <c r="K58" s="7">
        <f t="shared" si="6"/>
        <v>97.00485568615704</v>
      </c>
      <c r="L58" s="7">
        <f t="shared" si="6"/>
        <v>92.89901471271872</v>
      </c>
      <c r="M58" s="7">
        <f t="shared" si="6"/>
        <v>91.66884933132503</v>
      </c>
      <c r="N58" s="7">
        <f t="shared" si="6"/>
        <v>99.92759218553905</v>
      </c>
      <c r="O58" s="7">
        <f t="shared" si="6"/>
        <v>76.1189496268934</v>
      </c>
      <c r="P58" s="7">
        <f t="shared" si="6"/>
        <v>94.77030865743212</v>
      </c>
      <c r="Q58" s="7">
        <f t="shared" si="6"/>
        <v>89.14452593106009</v>
      </c>
      <c r="R58" s="7">
        <f t="shared" si="6"/>
        <v>101.09319239470655</v>
      </c>
      <c r="S58" s="7">
        <f t="shared" si="6"/>
        <v>110.09178547843554</v>
      </c>
      <c r="T58" s="7">
        <f t="shared" si="6"/>
        <v>85.67839506809517</v>
      </c>
      <c r="U58" s="7">
        <f t="shared" si="6"/>
        <v>98.35893232199425</v>
      </c>
      <c r="V58" s="7">
        <f t="shared" si="6"/>
        <v>90.34889141350571</v>
      </c>
      <c r="W58" s="7">
        <f t="shared" si="6"/>
        <v>82.25688145222513</v>
      </c>
      <c r="X58" s="7">
        <f t="shared" si="6"/>
        <v>0</v>
      </c>
      <c r="Y58" s="7">
        <f t="shared" si="6"/>
        <v>0</v>
      </c>
      <c r="Z58" s="8">
        <f t="shared" si="6"/>
        <v>84.06311275991462</v>
      </c>
    </row>
    <row r="59" spans="1:26" ht="13.5">
      <c r="A59" s="36" t="s">
        <v>31</v>
      </c>
      <c r="B59" s="9">
        <f aca="true" t="shared" si="7" ref="B59:Z66">IF(B68=0,0,+(B77/B68)*100)</f>
        <v>80.62516693649737</v>
      </c>
      <c r="C59" s="9">
        <f t="shared" si="7"/>
        <v>0</v>
      </c>
      <c r="D59" s="2">
        <f t="shared" si="7"/>
        <v>80.76525192475984</v>
      </c>
      <c r="E59" s="10">
        <f t="shared" si="7"/>
        <v>77.38996095956303</v>
      </c>
      <c r="F59" s="10">
        <f t="shared" si="7"/>
        <v>63.28816994302885</v>
      </c>
      <c r="G59" s="10">
        <f t="shared" si="7"/>
        <v>58.38624581662698</v>
      </c>
      <c r="H59" s="10">
        <f t="shared" si="7"/>
        <v>67.61684944552351</v>
      </c>
      <c r="I59" s="10">
        <f t="shared" si="7"/>
        <v>62.871731059730074</v>
      </c>
      <c r="J59" s="10">
        <f t="shared" si="7"/>
        <v>76.41416287957993</v>
      </c>
      <c r="K59" s="10">
        <f t="shared" si="7"/>
        <v>60.158040945989534</v>
      </c>
      <c r="L59" s="10">
        <f t="shared" si="7"/>
        <v>74.89314286909867</v>
      </c>
      <c r="M59" s="10">
        <f t="shared" si="7"/>
        <v>69.66445317845866</v>
      </c>
      <c r="N59" s="10">
        <f t="shared" si="7"/>
        <v>67.0986049150921</v>
      </c>
      <c r="O59" s="10">
        <f t="shared" si="7"/>
        <v>73.43490207173822</v>
      </c>
      <c r="P59" s="10">
        <f t="shared" si="7"/>
        <v>84.49439862732066</v>
      </c>
      <c r="Q59" s="10">
        <f t="shared" si="7"/>
        <v>75.19000824202523</v>
      </c>
      <c r="R59" s="10">
        <f t="shared" si="7"/>
        <v>78.40985345238077</v>
      </c>
      <c r="S59" s="10">
        <f t="shared" si="7"/>
        <v>106.07595493420607</v>
      </c>
      <c r="T59" s="10">
        <f t="shared" si="7"/>
        <v>74.1869212837525</v>
      </c>
      <c r="U59" s="10">
        <f t="shared" si="7"/>
        <v>84.5219012030029</v>
      </c>
      <c r="V59" s="10">
        <f t="shared" si="7"/>
        <v>72.592309765578</v>
      </c>
      <c r="W59" s="10">
        <f t="shared" si="7"/>
        <v>80.63587859683655</v>
      </c>
      <c r="X59" s="10">
        <f t="shared" si="7"/>
        <v>0</v>
      </c>
      <c r="Y59" s="10">
        <f t="shared" si="7"/>
        <v>0</v>
      </c>
      <c r="Z59" s="11">
        <f t="shared" si="7"/>
        <v>77.38996095956303</v>
      </c>
    </row>
    <row r="60" spans="1:26" ht="13.5">
      <c r="A60" s="37" t="s">
        <v>32</v>
      </c>
      <c r="B60" s="12">
        <f t="shared" si="7"/>
        <v>85.56542628854841</v>
      </c>
      <c r="C60" s="12">
        <f t="shared" si="7"/>
        <v>0</v>
      </c>
      <c r="D60" s="3">
        <f t="shared" si="7"/>
        <v>84.3177948661261</v>
      </c>
      <c r="E60" s="13">
        <f t="shared" si="7"/>
        <v>89.45405258620102</v>
      </c>
      <c r="F60" s="13">
        <f t="shared" si="7"/>
        <v>79.37492888427604</v>
      </c>
      <c r="G60" s="13">
        <f t="shared" si="7"/>
        <v>89.63004080855792</v>
      </c>
      <c r="H60" s="13">
        <f t="shared" si="7"/>
        <v>109.9114403966295</v>
      </c>
      <c r="I60" s="13">
        <f t="shared" si="7"/>
        <v>92.82763276020073</v>
      </c>
      <c r="J60" s="13">
        <f t="shared" si="7"/>
        <v>89.83294922800057</v>
      </c>
      <c r="K60" s="13">
        <f t="shared" si="7"/>
        <v>118.84892286978877</v>
      </c>
      <c r="L60" s="13">
        <f t="shared" si="7"/>
        <v>103.99183806882542</v>
      </c>
      <c r="M60" s="13">
        <f t="shared" si="7"/>
        <v>103.85133808678728</v>
      </c>
      <c r="N60" s="13">
        <f t="shared" si="7"/>
        <v>119.5934795509334</v>
      </c>
      <c r="O60" s="13">
        <f t="shared" si="7"/>
        <v>81.53155906349069</v>
      </c>
      <c r="P60" s="13">
        <f t="shared" si="7"/>
        <v>105.18890121801638</v>
      </c>
      <c r="Q60" s="13">
        <f t="shared" si="7"/>
        <v>99.86272106759758</v>
      </c>
      <c r="R60" s="13">
        <f t="shared" si="7"/>
        <v>112.45442011980992</v>
      </c>
      <c r="S60" s="13">
        <f t="shared" si="7"/>
        <v>116.49859854655786</v>
      </c>
      <c r="T60" s="13">
        <f t="shared" si="7"/>
        <v>95.86994633955574</v>
      </c>
      <c r="U60" s="13">
        <f t="shared" si="7"/>
        <v>108.05935225302275</v>
      </c>
      <c r="V60" s="13">
        <f t="shared" si="7"/>
        <v>100.915540432634</v>
      </c>
      <c r="W60" s="13">
        <f t="shared" si="7"/>
        <v>86.34870487656757</v>
      </c>
      <c r="X60" s="13">
        <f t="shared" si="7"/>
        <v>0</v>
      </c>
      <c r="Y60" s="13">
        <f t="shared" si="7"/>
        <v>0</v>
      </c>
      <c r="Z60" s="14">
        <f t="shared" si="7"/>
        <v>89.45405258620102</v>
      </c>
    </row>
    <row r="61" spans="1:26" ht="13.5">
      <c r="A61" s="38" t="s">
        <v>110</v>
      </c>
      <c r="B61" s="12">
        <f t="shared" si="7"/>
        <v>76.17624698596387</v>
      </c>
      <c r="C61" s="12">
        <f t="shared" si="7"/>
        <v>0</v>
      </c>
      <c r="D61" s="3">
        <f t="shared" si="7"/>
        <v>89.5269242729705</v>
      </c>
      <c r="E61" s="13">
        <f t="shared" si="7"/>
        <v>89.81648815791449</v>
      </c>
      <c r="F61" s="13">
        <f t="shared" si="7"/>
        <v>94.05342028909403</v>
      </c>
      <c r="G61" s="13">
        <f t="shared" si="7"/>
        <v>92.82626155874969</v>
      </c>
      <c r="H61" s="13">
        <f t="shared" si="7"/>
        <v>123.739583299048</v>
      </c>
      <c r="I61" s="13">
        <f t="shared" si="7"/>
        <v>102.94041821426008</v>
      </c>
      <c r="J61" s="13">
        <f t="shared" si="7"/>
        <v>88.1465837456062</v>
      </c>
      <c r="K61" s="13">
        <f t="shared" si="7"/>
        <v>130.40274129405043</v>
      </c>
      <c r="L61" s="13">
        <f t="shared" si="7"/>
        <v>115.4311588219961</v>
      </c>
      <c r="M61" s="13">
        <f t="shared" si="7"/>
        <v>108.85483026775236</v>
      </c>
      <c r="N61" s="13">
        <f t="shared" si="7"/>
        <v>112.77241721505018</v>
      </c>
      <c r="O61" s="13">
        <f t="shared" si="7"/>
        <v>102.33735879835007</v>
      </c>
      <c r="P61" s="13">
        <f t="shared" si="7"/>
        <v>124.93281492455004</v>
      </c>
      <c r="Q61" s="13">
        <f t="shared" si="7"/>
        <v>112.91773472968991</v>
      </c>
      <c r="R61" s="13">
        <f t="shared" si="7"/>
        <v>125.22861912090859</v>
      </c>
      <c r="S61" s="13">
        <f t="shared" si="7"/>
        <v>119.82115524535442</v>
      </c>
      <c r="T61" s="13">
        <f t="shared" si="7"/>
        <v>90.73032908173614</v>
      </c>
      <c r="U61" s="13">
        <f t="shared" si="7"/>
        <v>110.41223671990532</v>
      </c>
      <c r="V61" s="13">
        <f t="shared" si="7"/>
        <v>108.53707888927045</v>
      </c>
      <c r="W61" s="13">
        <f t="shared" si="7"/>
        <v>88.86097348166918</v>
      </c>
      <c r="X61" s="13">
        <f t="shared" si="7"/>
        <v>0</v>
      </c>
      <c r="Y61" s="13">
        <f t="shared" si="7"/>
        <v>0</v>
      </c>
      <c r="Z61" s="14">
        <f t="shared" si="7"/>
        <v>89.81648815791449</v>
      </c>
    </row>
    <row r="62" spans="1:26" ht="13.5">
      <c r="A62" s="38" t="s">
        <v>111</v>
      </c>
      <c r="B62" s="12">
        <f t="shared" si="7"/>
        <v>56.673846871440034</v>
      </c>
      <c r="C62" s="12">
        <f t="shared" si="7"/>
        <v>0</v>
      </c>
      <c r="D62" s="3">
        <f t="shared" si="7"/>
        <v>71.94531936309878</v>
      </c>
      <c r="E62" s="13">
        <f t="shared" si="7"/>
        <v>84.45898445699972</v>
      </c>
      <c r="F62" s="13">
        <f t="shared" si="7"/>
        <v>63.17686781994375</v>
      </c>
      <c r="G62" s="13">
        <f t="shared" si="7"/>
        <v>85.1128393292748</v>
      </c>
      <c r="H62" s="13">
        <f t="shared" si="7"/>
        <v>86.7826047935892</v>
      </c>
      <c r="I62" s="13">
        <f t="shared" si="7"/>
        <v>78.75629141391657</v>
      </c>
      <c r="J62" s="13">
        <f t="shared" si="7"/>
        <v>104.58594580043655</v>
      </c>
      <c r="K62" s="13">
        <f t="shared" si="7"/>
        <v>181.77063173405307</v>
      </c>
      <c r="L62" s="13">
        <f t="shared" si="7"/>
        <v>80.33515464661602</v>
      </c>
      <c r="M62" s="13">
        <f t="shared" si="7"/>
        <v>127.84398413637659</v>
      </c>
      <c r="N62" s="13">
        <f t="shared" si="7"/>
        <v>185.02805375323115</v>
      </c>
      <c r="O62" s="13">
        <f t="shared" si="7"/>
        <v>64.74697001309306</v>
      </c>
      <c r="P62" s="13">
        <f t="shared" si="7"/>
        <v>46.31840540290266</v>
      </c>
      <c r="Q62" s="13">
        <f t="shared" si="7"/>
        <v>73.6359247465551</v>
      </c>
      <c r="R62" s="13">
        <f t="shared" si="7"/>
        <v>170.6969657489081</v>
      </c>
      <c r="S62" s="13">
        <f t="shared" si="7"/>
        <v>131.03898335773476</v>
      </c>
      <c r="T62" s="13">
        <f t="shared" si="7"/>
        <v>158.88072587648966</v>
      </c>
      <c r="U62" s="13">
        <f t="shared" si="7"/>
        <v>153.2158991762964</v>
      </c>
      <c r="V62" s="13">
        <f t="shared" si="7"/>
        <v>104.895953503234</v>
      </c>
      <c r="W62" s="13">
        <f t="shared" si="7"/>
        <v>82.40700417897008</v>
      </c>
      <c r="X62" s="13">
        <f t="shared" si="7"/>
        <v>0</v>
      </c>
      <c r="Y62" s="13">
        <f t="shared" si="7"/>
        <v>0</v>
      </c>
      <c r="Z62" s="14">
        <f t="shared" si="7"/>
        <v>84.45898445699972</v>
      </c>
    </row>
    <row r="63" spans="1:26" ht="13.5">
      <c r="A63" s="38" t="s">
        <v>112</v>
      </c>
      <c r="B63" s="12">
        <f t="shared" si="7"/>
        <v>59.05065090905167</v>
      </c>
      <c r="C63" s="12">
        <f t="shared" si="7"/>
        <v>0</v>
      </c>
      <c r="D63" s="3">
        <f t="shared" si="7"/>
        <v>79.63763452840314</v>
      </c>
      <c r="E63" s="13">
        <f t="shared" si="7"/>
        <v>114.58266886996316</v>
      </c>
      <c r="F63" s="13">
        <f t="shared" si="7"/>
        <v>74.61421116397644</v>
      </c>
      <c r="G63" s="13">
        <f t="shared" si="7"/>
        <v>81.31382666408508</v>
      </c>
      <c r="H63" s="13">
        <f t="shared" si="7"/>
        <v>103.54906537756526</v>
      </c>
      <c r="I63" s="13">
        <f t="shared" si="7"/>
        <v>86.77605310134253</v>
      </c>
      <c r="J63" s="13">
        <f t="shared" si="7"/>
        <v>92.72210859257842</v>
      </c>
      <c r="K63" s="13">
        <f t="shared" si="7"/>
        <v>66.58422373300964</v>
      </c>
      <c r="L63" s="13">
        <f t="shared" si="7"/>
        <v>102.96446269997715</v>
      </c>
      <c r="M63" s="13">
        <f t="shared" si="7"/>
        <v>84.4983417607157</v>
      </c>
      <c r="N63" s="13">
        <f t="shared" si="7"/>
        <v>151.73411968981952</v>
      </c>
      <c r="O63" s="13">
        <f t="shared" si="7"/>
        <v>62.957005744978346</v>
      </c>
      <c r="P63" s="13">
        <f t="shared" si="7"/>
        <v>91.25676381966299</v>
      </c>
      <c r="Q63" s="13">
        <f t="shared" si="7"/>
        <v>91.99876767833679</v>
      </c>
      <c r="R63" s="13">
        <f t="shared" si="7"/>
        <v>95.63832837713568</v>
      </c>
      <c r="S63" s="13">
        <f t="shared" si="7"/>
        <v>96.29333876025865</v>
      </c>
      <c r="T63" s="13">
        <f t="shared" si="7"/>
        <v>102.58657706498538</v>
      </c>
      <c r="U63" s="13">
        <f t="shared" si="7"/>
        <v>98.03817651905344</v>
      </c>
      <c r="V63" s="13">
        <f t="shared" si="7"/>
        <v>89.96094752943192</v>
      </c>
      <c r="W63" s="13">
        <f t="shared" si="7"/>
        <v>86.68909648373248</v>
      </c>
      <c r="X63" s="13">
        <f t="shared" si="7"/>
        <v>0</v>
      </c>
      <c r="Y63" s="13">
        <f t="shared" si="7"/>
        <v>0</v>
      </c>
      <c r="Z63" s="14">
        <f t="shared" si="7"/>
        <v>114.58266886996316</v>
      </c>
    </row>
    <row r="64" spans="1:26" ht="13.5">
      <c r="A64" s="38" t="s">
        <v>113</v>
      </c>
      <c r="B64" s="12">
        <f t="shared" si="7"/>
        <v>61.543322395411906</v>
      </c>
      <c r="C64" s="12">
        <f t="shared" si="7"/>
        <v>0</v>
      </c>
      <c r="D64" s="3">
        <f t="shared" si="7"/>
        <v>81.06405763396705</v>
      </c>
      <c r="E64" s="13">
        <f t="shared" si="7"/>
        <v>82.2733581677746</v>
      </c>
      <c r="F64" s="13">
        <f t="shared" si="7"/>
        <v>57.059312172271305</v>
      </c>
      <c r="G64" s="13">
        <f t="shared" si="7"/>
        <v>64.99020560800774</v>
      </c>
      <c r="H64" s="13">
        <f t="shared" si="7"/>
        <v>66.64860613808727</v>
      </c>
      <c r="I64" s="13">
        <f t="shared" si="7"/>
        <v>63.045755676945845</v>
      </c>
      <c r="J64" s="13">
        <f t="shared" si="7"/>
        <v>71.75776782321385</v>
      </c>
      <c r="K64" s="13">
        <f t="shared" si="7"/>
        <v>44.98219560360798</v>
      </c>
      <c r="L64" s="13">
        <f t="shared" si="7"/>
        <v>55.26315039622926</v>
      </c>
      <c r="M64" s="13">
        <f t="shared" si="7"/>
        <v>55.9770063663747</v>
      </c>
      <c r="N64" s="13">
        <f t="shared" si="7"/>
        <v>73.9234960748127</v>
      </c>
      <c r="O64" s="13">
        <f t="shared" si="7"/>
        <v>49.96116276702921</v>
      </c>
      <c r="P64" s="13">
        <f t="shared" si="7"/>
        <v>29.769093214422355</v>
      </c>
      <c r="Q64" s="13">
        <f t="shared" si="7"/>
        <v>44.04692573868395</v>
      </c>
      <c r="R64" s="13">
        <f t="shared" si="7"/>
        <v>27.39191477569176</v>
      </c>
      <c r="S64" s="13">
        <f t="shared" si="7"/>
        <v>75.33770407140614</v>
      </c>
      <c r="T64" s="13">
        <f t="shared" si="7"/>
        <v>52.40037291660998</v>
      </c>
      <c r="U64" s="13">
        <f t="shared" si="7"/>
        <v>44.12304477655118</v>
      </c>
      <c r="V64" s="13">
        <f t="shared" si="7"/>
        <v>50.65308717779102</v>
      </c>
      <c r="W64" s="13">
        <f t="shared" si="7"/>
        <v>79.43539681727873</v>
      </c>
      <c r="X64" s="13">
        <f t="shared" si="7"/>
        <v>0</v>
      </c>
      <c r="Y64" s="13">
        <f t="shared" si="7"/>
        <v>0</v>
      </c>
      <c r="Z64" s="14">
        <f t="shared" si="7"/>
        <v>82.2733581677746</v>
      </c>
    </row>
    <row r="65" spans="1:26" ht="13.5">
      <c r="A65" s="38" t="s">
        <v>114</v>
      </c>
      <c r="B65" s="12">
        <f t="shared" si="7"/>
        <v>1003.138199423708</v>
      </c>
      <c r="C65" s="12">
        <f t="shared" si="7"/>
        <v>0</v>
      </c>
      <c r="D65" s="3">
        <f t="shared" si="7"/>
        <v>51.2204183229929</v>
      </c>
      <c r="E65" s="13">
        <f t="shared" si="7"/>
        <v>198.04009085004745</v>
      </c>
      <c r="F65" s="13">
        <f t="shared" si="7"/>
        <v>5.9805363616561085</v>
      </c>
      <c r="G65" s="13">
        <f t="shared" si="7"/>
        <v>246.59645830716835</v>
      </c>
      <c r="H65" s="13">
        <f t="shared" si="7"/>
        <v>45.513757747784275</v>
      </c>
      <c r="I65" s="13">
        <f t="shared" si="7"/>
        <v>23.01224466168175</v>
      </c>
      <c r="J65" s="13">
        <f t="shared" si="7"/>
        <v>245.9734787258852</v>
      </c>
      <c r="K65" s="13">
        <f t="shared" si="7"/>
        <v>15.745624739274291</v>
      </c>
      <c r="L65" s="13">
        <f t="shared" si="7"/>
        <v>241.27340651585237</v>
      </c>
      <c r="M65" s="13">
        <f t="shared" si="7"/>
        <v>29.1446812979336</v>
      </c>
      <c r="N65" s="13">
        <f t="shared" si="7"/>
        <v>831.4288184874132</v>
      </c>
      <c r="O65" s="13">
        <f t="shared" si="7"/>
        <v>13.093877102702765</v>
      </c>
      <c r="P65" s="13">
        <f t="shared" si="7"/>
        <v>-4.896376815420314</v>
      </c>
      <c r="Q65" s="13">
        <f t="shared" si="7"/>
        <v>-33.07880859341903</v>
      </c>
      <c r="R65" s="13">
        <f t="shared" si="7"/>
        <v>49.99960756858916</v>
      </c>
      <c r="S65" s="13">
        <f t="shared" si="7"/>
        <v>76.00195488699157</v>
      </c>
      <c r="T65" s="13">
        <f t="shared" si="7"/>
        <v>-79.00515587606554</v>
      </c>
      <c r="U65" s="13">
        <f t="shared" si="7"/>
        <v>166.81203773361904</v>
      </c>
      <c r="V65" s="13">
        <f t="shared" si="7"/>
        <v>80.5954013551967</v>
      </c>
      <c r="W65" s="13">
        <f t="shared" si="7"/>
        <v>50.43390520478175</v>
      </c>
      <c r="X65" s="13">
        <f t="shared" si="7"/>
        <v>0</v>
      </c>
      <c r="Y65" s="13">
        <f t="shared" si="7"/>
        <v>0</v>
      </c>
      <c r="Z65" s="14">
        <f t="shared" si="7"/>
        <v>198.04009085004745</v>
      </c>
    </row>
    <row r="66" spans="1:26" ht="13.5">
      <c r="A66" s="39" t="s">
        <v>115</v>
      </c>
      <c r="B66" s="15">
        <f t="shared" si="7"/>
        <v>10.337329858693684</v>
      </c>
      <c r="C66" s="15">
        <f t="shared" si="7"/>
        <v>0</v>
      </c>
      <c r="D66" s="4">
        <f t="shared" si="7"/>
        <v>56.94564657458879</v>
      </c>
      <c r="E66" s="16">
        <f t="shared" si="7"/>
        <v>40.18979995635837</v>
      </c>
      <c r="F66" s="16">
        <f t="shared" si="7"/>
        <v>37.56116964771151</v>
      </c>
      <c r="G66" s="16">
        <f t="shared" si="7"/>
        <v>33.47452814302189</v>
      </c>
      <c r="H66" s="16">
        <f t="shared" si="7"/>
        <v>57.68251023362867</v>
      </c>
      <c r="I66" s="16">
        <f t="shared" si="7"/>
        <v>43.005808844839784</v>
      </c>
      <c r="J66" s="16">
        <f t="shared" si="7"/>
        <v>50.39884613111501</v>
      </c>
      <c r="K66" s="16">
        <f t="shared" si="7"/>
        <v>34.900860254415015</v>
      </c>
      <c r="L66" s="16">
        <f t="shared" si="7"/>
        <v>45.71011446576897</v>
      </c>
      <c r="M66" s="16">
        <f t="shared" si="7"/>
        <v>42.76857116710314</v>
      </c>
      <c r="N66" s="16">
        <f t="shared" si="7"/>
        <v>21.380873014771954</v>
      </c>
      <c r="O66" s="16">
        <f t="shared" si="7"/>
        <v>32.27646069883633</v>
      </c>
      <c r="P66" s="16">
        <f t="shared" si="7"/>
        <v>42.79699957241625</v>
      </c>
      <c r="Q66" s="16">
        <f t="shared" si="7"/>
        <v>33.831057970981746</v>
      </c>
      <c r="R66" s="16">
        <f t="shared" si="7"/>
        <v>69.34000985158823</v>
      </c>
      <c r="S66" s="16">
        <f t="shared" si="7"/>
        <v>55.608391928798525</v>
      </c>
      <c r="T66" s="16">
        <f t="shared" si="7"/>
        <v>37.796902496578646</v>
      </c>
      <c r="U66" s="16">
        <f t="shared" si="7"/>
        <v>54.242166761395325</v>
      </c>
      <c r="V66" s="16">
        <f t="shared" si="7"/>
        <v>43.748708064369936</v>
      </c>
      <c r="W66" s="16">
        <f t="shared" si="7"/>
        <v>36.23389962183399</v>
      </c>
      <c r="X66" s="16">
        <f t="shared" si="7"/>
        <v>0</v>
      </c>
      <c r="Y66" s="16">
        <f t="shared" si="7"/>
        <v>0</v>
      </c>
      <c r="Z66" s="17">
        <f t="shared" si="7"/>
        <v>40.18979995635837</v>
      </c>
    </row>
    <row r="67" spans="1:26" ht="13.5" hidden="1">
      <c r="A67" s="40" t="s">
        <v>116</v>
      </c>
      <c r="B67" s="23">
        <v>4676399279</v>
      </c>
      <c r="C67" s="23"/>
      <c r="D67" s="24">
        <v>5884723142</v>
      </c>
      <c r="E67" s="25">
        <v>5758281471</v>
      </c>
      <c r="F67" s="25">
        <v>405285314</v>
      </c>
      <c r="G67" s="25">
        <v>460467480</v>
      </c>
      <c r="H67" s="25">
        <v>410997196</v>
      </c>
      <c r="I67" s="25">
        <v>1276749990</v>
      </c>
      <c r="J67" s="25">
        <v>430556291</v>
      </c>
      <c r="K67" s="25">
        <v>444966773</v>
      </c>
      <c r="L67" s="25">
        <v>397729482</v>
      </c>
      <c r="M67" s="25">
        <v>1273252546</v>
      </c>
      <c r="N67" s="25">
        <v>348485867</v>
      </c>
      <c r="O67" s="25">
        <v>455311962</v>
      </c>
      <c r="P67" s="25">
        <v>386249277</v>
      </c>
      <c r="Q67" s="25">
        <v>1190047106</v>
      </c>
      <c r="R67" s="25">
        <v>394050857</v>
      </c>
      <c r="S67" s="25">
        <v>341141219</v>
      </c>
      <c r="T67" s="25">
        <v>400613732</v>
      </c>
      <c r="U67" s="25">
        <v>1135805808</v>
      </c>
      <c r="V67" s="25">
        <v>4875855450</v>
      </c>
      <c r="W67" s="25">
        <v>5884724245</v>
      </c>
      <c r="X67" s="25"/>
      <c r="Y67" s="24"/>
      <c r="Z67" s="26">
        <v>5758281471</v>
      </c>
    </row>
    <row r="68" spans="1:26" ht="13.5" hidden="1">
      <c r="A68" s="36" t="s">
        <v>31</v>
      </c>
      <c r="B68" s="18">
        <v>945176025</v>
      </c>
      <c r="C68" s="18"/>
      <c r="D68" s="19">
        <v>1292378507</v>
      </c>
      <c r="E68" s="20">
        <v>1346584057</v>
      </c>
      <c r="F68" s="20">
        <v>93570699</v>
      </c>
      <c r="G68" s="20">
        <v>113891051</v>
      </c>
      <c r="H68" s="20">
        <v>99447498</v>
      </c>
      <c r="I68" s="20">
        <v>306909248</v>
      </c>
      <c r="J68" s="20">
        <v>96121159</v>
      </c>
      <c r="K68" s="20">
        <v>125240202</v>
      </c>
      <c r="L68" s="20">
        <v>103619664</v>
      </c>
      <c r="M68" s="20">
        <v>324981025</v>
      </c>
      <c r="N68" s="20">
        <v>97781647</v>
      </c>
      <c r="O68" s="20">
        <v>96761597</v>
      </c>
      <c r="P68" s="20">
        <v>103286468</v>
      </c>
      <c r="Q68" s="20">
        <v>297829712</v>
      </c>
      <c r="R68" s="20">
        <v>89455428</v>
      </c>
      <c r="S68" s="20">
        <v>74033268</v>
      </c>
      <c r="T68" s="20">
        <v>101496200</v>
      </c>
      <c r="U68" s="20">
        <v>264984896</v>
      </c>
      <c r="V68" s="20">
        <v>1194704881</v>
      </c>
      <c r="W68" s="20">
        <v>1292378646</v>
      </c>
      <c r="X68" s="20"/>
      <c r="Y68" s="19"/>
      <c r="Z68" s="22">
        <v>1346584057</v>
      </c>
    </row>
    <row r="69" spans="1:26" ht="13.5" hidden="1">
      <c r="A69" s="37" t="s">
        <v>32</v>
      </c>
      <c r="B69" s="18">
        <v>3469877400</v>
      </c>
      <c r="C69" s="18"/>
      <c r="D69" s="19">
        <v>4289647006</v>
      </c>
      <c r="E69" s="20">
        <v>4111332856</v>
      </c>
      <c r="F69" s="20">
        <v>289941153</v>
      </c>
      <c r="G69" s="20">
        <v>324319473</v>
      </c>
      <c r="H69" s="20">
        <v>289018345</v>
      </c>
      <c r="I69" s="20">
        <v>903278971</v>
      </c>
      <c r="J69" s="20">
        <v>314570830</v>
      </c>
      <c r="K69" s="20">
        <v>291501665</v>
      </c>
      <c r="L69" s="20">
        <v>270144400</v>
      </c>
      <c r="M69" s="20">
        <v>876216895</v>
      </c>
      <c r="N69" s="20">
        <v>233188663</v>
      </c>
      <c r="O69" s="20">
        <v>324422317</v>
      </c>
      <c r="P69" s="20">
        <v>252723119</v>
      </c>
      <c r="Q69" s="20">
        <v>810334099</v>
      </c>
      <c r="R69" s="20">
        <v>271394691</v>
      </c>
      <c r="S69" s="20">
        <v>243885733</v>
      </c>
      <c r="T69" s="20">
        <v>266707818</v>
      </c>
      <c r="U69" s="20">
        <v>781988242</v>
      </c>
      <c r="V69" s="20">
        <v>3371818207</v>
      </c>
      <c r="W69" s="20">
        <v>4259188207</v>
      </c>
      <c r="X69" s="20"/>
      <c r="Y69" s="19"/>
      <c r="Z69" s="22">
        <v>4111332856</v>
      </c>
    </row>
    <row r="70" spans="1:26" ht="13.5" hidden="1">
      <c r="A70" s="38" t="s">
        <v>110</v>
      </c>
      <c r="B70" s="18">
        <v>2315073031</v>
      </c>
      <c r="C70" s="18"/>
      <c r="D70" s="19">
        <v>2847957532</v>
      </c>
      <c r="E70" s="20">
        <v>2817660071</v>
      </c>
      <c r="F70" s="20">
        <v>190930191</v>
      </c>
      <c r="G70" s="20">
        <v>237101661</v>
      </c>
      <c r="H70" s="20">
        <v>196877112</v>
      </c>
      <c r="I70" s="20">
        <v>624908964</v>
      </c>
      <c r="J70" s="20">
        <v>229822917</v>
      </c>
      <c r="K70" s="20">
        <v>162929183</v>
      </c>
      <c r="L70" s="20">
        <v>189839372</v>
      </c>
      <c r="M70" s="20">
        <v>582591472</v>
      </c>
      <c r="N70" s="20">
        <v>183448713</v>
      </c>
      <c r="O70" s="20">
        <v>183799552</v>
      </c>
      <c r="P70" s="20">
        <v>164071037</v>
      </c>
      <c r="Q70" s="20">
        <v>531319302</v>
      </c>
      <c r="R70" s="20">
        <v>160705062</v>
      </c>
      <c r="S70" s="20">
        <v>164728678</v>
      </c>
      <c r="T70" s="20">
        <v>199725882</v>
      </c>
      <c r="U70" s="20">
        <v>525159622</v>
      </c>
      <c r="V70" s="20">
        <v>2263979360</v>
      </c>
      <c r="W70" s="20">
        <v>2847958136</v>
      </c>
      <c r="X70" s="20"/>
      <c r="Y70" s="19"/>
      <c r="Z70" s="22">
        <v>2817660071</v>
      </c>
    </row>
    <row r="71" spans="1:26" ht="13.5" hidden="1">
      <c r="A71" s="38" t="s">
        <v>111</v>
      </c>
      <c r="B71" s="18">
        <v>716415501</v>
      </c>
      <c r="C71" s="18"/>
      <c r="D71" s="19">
        <v>913359515</v>
      </c>
      <c r="E71" s="20">
        <v>866261517</v>
      </c>
      <c r="F71" s="20">
        <v>45023063</v>
      </c>
      <c r="G71" s="20">
        <v>50469194</v>
      </c>
      <c r="H71" s="20">
        <v>47421961</v>
      </c>
      <c r="I71" s="20">
        <v>142914218</v>
      </c>
      <c r="J71" s="20">
        <v>45900259</v>
      </c>
      <c r="K71" s="20">
        <v>57061939</v>
      </c>
      <c r="L71" s="20">
        <v>42299697</v>
      </c>
      <c r="M71" s="20">
        <v>145261895</v>
      </c>
      <c r="N71" s="20">
        <v>23634449</v>
      </c>
      <c r="O71" s="20">
        <v>76873517</v>
      </c>
      <c r="P71" s="20">
        <v>71359568</v>
      </c>
      <c r="Q71" s="20">
        <v>171867534</v>
      </c>
      <c r="R71" s="20">
        <v>45561292</v>
      </c>
      <c r="S71" s="20">
        <v>43653192</v>
      </c>
      <c r="T71" s="20">
        <v>30298047</v>
      </c>
      <c r="U71" s="20">
        <v>119512531</v>
      </c>
      <c r="V71" s="20">
        <v>579556178</v>
      </c>
      <c r="W71" s="20">
        <v>887831911</v>
      </c>
      <c r="X71" s="20"/>
      <c r="Y71" s="19"/>
      <c r="Z71" s="22">
        <v>866261517</v>
      </c>
    </row>
    <row r="72" spans="1:26" ht="13.5" hidden="1">
      <c r="A72" s="38" t="s">
        <v>112</v>
      </c>
      <c r="B72" s="18">
        <v>141431894</v>
      </c>
      <c r="C72" s="18"/>
      <c r="D72" s="19">
        <v>204110893</v>
      </c>
      <c r="E72" s="20">
        <v>150691778</v>
      </c>
      <c r="F72" s="20">
        <v>11410128</v>
      </c>
      <c r="G72" s="20">
        <v>13975938</v>
      </c>
      <c r="H72" s="20">
        <v>12824644</v>
      </c>
      <c r="I72" s="20">
        <v>38210710</v>
      </c>
      <c r="J72" s="20">
        <v>14513036</v>
      </c>
      <c r="K72" s="20">
        <v>18758430</v>
      </c>
      <c r="L72" s="20">
        <v>11734403</v>
      </c>
      <c r="M72" s="20">
        <v>45005869</v>
      </c>
      <c r="N72" s="20">
        <v>7925837</v>
      </c>
      <c r="O72" s="20">
        <v>15991183</v>
      </c>
      <c r="P72" s="20">
        <v>12183944</v>
      </c>
      <c r="Q72" s="20">
        <v>36100964</v>
      </c>
      <c r="R72" s="20">
        <v>11790961</v>
      </c>
      <c r="S72" s="20">
        <v>13286836</v>
      </c>
      <c r="T72" s="20">
        <v>11318240</v>
      </c>
      <c r="U72" s="20">
        <v>36396037</v>
      </c>
      <c r="V72" s="20">
        <v>155713580</v>
      </c>
      <c r="W72" s="20">
        <v>199179214</v>
      </c>
      <c r="X72" s="20"/>
      <c r="Y72" s="19"/>
      <c r="Z72" s="22">
        <v>150691778</v>
      </c>
    </row>
    <row r="73" spans="1:26" ht="13.5" hidden="1">
      <c r="A73" s="38" t="s">
        <v>113</v>
      </c>
      <c r="B73" s="18">
        <v>240331159</v>
      </c>
      <c r="C73" s="18"/>
      <c r="D73" s="19">
        <v>273130600</v>
      </c>
      <c r="E73" s="20">
        <v>263709040</v>
      </c>
      <c r="F73" s="20">
        <v>21653009</v>
      </c>
      <c r="G73" s="20">
        <v>21960526</v>
      </c>
      <c r="H73" s="20">
        <v>24126278</v>
      </c>
      <c r="I73" s="20">
        <v>67739813</v>
      </c>
      <c r="J73" s="20">
        <v>23712853</v>
      </c>
      <c r="K73" s="20">
        <v>32371499</v>
      </c>
      <c r="L73" s="20">
        <v>25619133</v>
      </c>
      <c r="M73" s="20">
        <v>81703485</v>
      </c>
      <c r="N73" s="20">
        <v>17809596</v>
      </c>
      <c r="O73" s="20">
        <v>27983456</v>
      </c>
      <c r="P73" s="20">
        <v>48858287</v>
      </c>
      <c r="Q73" s="20">
        <v>94651339</v>
      </c>
      <c r="R73" s="20">
        <v>52063268</v>
      </c>
      <c r="S73" s="20">
        <v>20889073</v>
      </c>
      <c r="T73" s="20">
        <v>26461680</v>
      </c>
      <c r="U73" s="20">
        <v>99414021</v>
      </c>
      <c r="V73" s="20">
        <v>343508658</v>
      </c>
      <c r="W73" s="20">
        <v>273130483</v>
      </c>
      <c r="X73" s="20"/>
      <c r="Y73" s="19"/>
      <c r="Z73" s="22">
        <v>263709040</v>
      </c>
    </row>
    <row r="74" spans="1:26" ht="13.5" hidden="1">
      <c r="A74" s="38" t="s">
        <v>114</v>
      </c>
      <c r="B74" s="18">
        <v>56625815</v>
      </c>
      <c r="C74" s="18"/>
      <c r="D74" s="19">
        <v>51088466</v>
      </c>
      <c r="E74" s="20">
        <v>13010450</v>
      </c>
      <c r="F74" s="20">
        <v>20924762</v>
      </c>
      <c r="G74" s="20">
        <v>812154</v>
      </c>
      <c r="H74" s="20">
        <v>7768350</v>
      </c>
      <c r="I74" s="20">
        <v>29505266</v>
      </c>
      <c r="J74" s="20">
        <v>621765</v>
      </c>
      <c r="K74" s="20">
        <v>20380614</v>
      </c>
      <c r="L74" s="20">
        <v>651795</v>
      </c>
      <c r="M74" s="20">
        <v>21654174</v>
      </c>
      <c r="N74" s="20">
        <v>370068</v>
      </c>
      <c r="O74" s="20">
        <v>19774609</v>
      </c>
      <c r="P74" s="20">
        <v>-43749717</v>
      </c>
      <c r="Q74" s="20">
        <v>-23605040</v>
      </c>
      <c r="R74" s="20">
        <v>1274108</v>
      </c>
      <c r="S74" s="20">
        <v>1327954</v>
      </c>
      <c r="T74" s="20">
        <v>-1096031</v>
      </c>
      <c r="U74" s="20">
        <v>1506031</v>
      </c>
      <c r="V74" s="20">
        <v>29060431</v>
      </c>
      <c r="W74" s="20">
        <v>51088463</v>
      </c>
      <c r="X74" s="20"/>
      <c r="Y74" s="19"/>
      <c r="Z74" s="22">
        <v>13010450</v>
      </c>
    </row>
    <row r="75" spans="1:26" ht="13.5" hidden="1">
      <c r="A75" s="39" t="s">
        <v>115</v>
      </c>
      <c r="B75" s="27">
        <v>261345854</v>
      </c>
      <c r="C75" s="27"/>
      <c r="D75" s="28">
        <v>302697629</v>
      </c>
      <c r="E75" s="29">
        <v>300364558</v>
      </c>
      <c r="F75" s="29">
        <v>21773462</v>
      </c>
      <c r="G75" s="29">
        <v>22256956</v>
      </c>
      <c r="H75" s="29">
        <v>22531353</v>
      </c>
      <c r="I75" s="29">
        <v>66561771</v>
      </c>
      <c r="J75" s="29">
        <v>19864302</v>
      </c>
      <c r="K75" s="29">
        <v>28224906</v>
      </c>
      <c r="L75" s="29">
        <v>23965418</v>
      </c>
      <c r="M75" s="29">
        <v>72054626</v>
      </c>
      <c r="N75" s="29">
        <v>17515557</v>
      </c>
      <c r="O75" s="29">
        <v>34128048</v>
      </c>
      <c r="P75" s="29">
        <v>30239690</v>
      </c>
      <c r="Q75" s="29">
        <v>81883295</v>
      </c>
      <c r="R75" s="29">
        <v>33200738</v>
      </c>
      <c r="S75" s="29">
        <v>23222218</v>
      </c>
      <c r="T75" s="29">
        <v>32409714</v>
      </c>
      <c r="U75" s="29">
        <v>88832670</v>
      </c>
      <c r="V75" s="29">
        <v>309332362</v>
      </c>
      <c r="W75" s="29">
        <v>333157392</v>
      </c>
      <c r="X75" s="29"/>
      <c r="Y75" s="28"/>
      <c r="Z75" s="30">
        <v>300364558</v>
      </c>
    </row>
    <row r="76" spans="1:26" ht="13.5" hidden="1">
      <c r="A76" s="41" t="s">
        <v>117</v>
      </c>
      <c r="B76" s="31">
        <v>3758081320</v>
      </c>
      <c r="C76" s="31"/>
      <c r="D76" s="32">
        <v>4833101642</v>
      </c>
      <c r="E76" s="33">
        <v>4840590646</v>
      </c>
      <c r="F76" s="33">
        <v>297538134</v>
      </c>
      <c r="G76" s="33">
        <v>364634796</v>
      </c>
      <c r="H76" s="33">
        <v>397904141</v>
      </c>
      <c r="I76" s="33">
        <v>1060077071</v>
      </c>
      <c r="J76" s="33">
        <v>366049812</v>
      </c>
      <c r="K76" s="33">
        <v>431639376</v>
      </c>
      <c r="L76" s="33">
        <v>369486770</v>
      </c>
      <c r="M76" s="33">
        <v>1167175958</v>
      </c>
      <c r="N76" s="33">
        <v>348233536</v>
      </c>
      <c r="O76" s="33">
        <v>346578683</v>
      </c>
      <c r="P76" s="33">
        <v>366049632</v>
      </c>
      <c r="Q76" s="33">
        <v>1060861851</v>
      </c>
      <c r="R76" s="33">
        <v>398358591</v>
      </c>
      <c r="S76" s="33">
        <v>375568459</v>
      </c>
      <c r="T76" s="33">
        <v>343239416</v>
      </c>
      <c r="U76" s="33">
        <v>1117166466</v>
      </c>
      <c r="V76" s="33">
        <v>4405281346</v>
      </c>
      <c r="W76" s="33">
        <v>4840590646</v>
      </c>
      <c r="X76" s="33"/>
      <c r="Y76" s="32"/>
      <c r="Z76" s="34">
        <v>4840590646</v>
      </c>
    </row>
    <row r="77" spans="1:26" ht="13.5" hidden="1">
      <c r="A77" s="36" t="s">
        <v>31</v>
      </c>
      <c r="B77" s="18">
        <v>762049748</v>
      </c>
      <c r="C77" s="18"/>
      <c r="D77" s="19">
        <v>1043792757</v>
      </c>
      <c r="E77" s="20">
        <v>1042120876</v>
      </c>
      <c r="F77" s="20">
        <v>59219183</v>
      </c>
      <c r="G77" s="20">
        <v>66496709</v>
      </c>
      <c r="H77" s="20">
        <v>67243265</v>
      </c>
      <c r="I77" s="20">
        <v>192959157</v>
      </c>
      <c r="J77" s="20">
        <v>73450179</v>
      </c>
      <c r="K77" s="20">
        <v>75342052</v>
      </c>
      <c r="L77" s="20">
        <v>77604023</v>
      </c>
      <c r="M77" s="20">
        <v>226396254</v>
      </c>
      <c r="N77" s="20">
        <v>65610121</v>
      </c>
      <c r="O77" s="20">
        <v>71056784</v>
      </c>
      <c r="P77" s="20">
        <v>87271280</v>
      </c>
      <c r="Q77" s="20">
        <v>223938185</v>
      </c>
      <c r="R77" s="20">
        <v>70141870</v>
      </c>
      <c r="S77" s="20">
        <v>78531496</v>
      </c>
      <c r="T77" s="20">
        <v>75296906</v>
      </c>
      <c r="U77" s="20">
        <v>223970272</v>
      </c>
      <c r="V77" s="20">
        <v>867263868</v>
      </c>
      <c r="W77" s="20">
        <v>1042120876</v>
      </c>
      <c r="X77" s="20"/>
      <c r="Y77" s="19"/>
      <c r="Z77" s="22">
        <v>1042120876</v>
      </c>
    </row>
    <row r="78" spans="1:26" ht="13.5" hidden="1">
      <c r="A78" s="37" t="s">
        <v>32</v>
      </c>
      <c r="B78" s="18">
        <v>2969015389</v>
      </c>
      <c r="C78" s="18"/>
      <c r="D78" s="19">
        <v>3616935763</v>
      </c>
      <c r="E78" s="20">
        <v>3677753855</v>
      </c>
      <c r="F78" s="20">
        <v>230140584</v>
      </c>
      <c r="G78" s="20">
        <v>290687676</v>
      </c>
      <c r="H78" s="20">
        <v>317664226</v>
      </c>
      <c r="I78" s="20">
        <v>838492486</v>
      </c>
      <c r="J78" s="20">
        <v>282588254</v>
      </c>
      <c r="K78" s="20">
        <v>346446589</v>
      </c>
      <c r="L78" s="20">
        <v>280928127</v>
      </c>
      <c r="M78" s="20">
        <v>909962970</v>
      </c>
      <c r="N78" s="20">
        <v>278878436</v>
      </c>
      <c r="O78" s="20">
        <v>264506573</v>
      </c>
      <c r="P78" s="20">
        <v>265836672</v>
      </c>
      <c r="Q78" s="20">
        <v>809221681</v>
      </c>
      <c r="R78" s="20">
        <v>305195326</v>
      </c>
      <c r="S78" s="20">
        <v>284123461</v>
      </c>
      <c r="T78" s="20">
        <v>255692642</v>
      </c>
      <c r="U78" s="20">
        <v>845011429</v>
      </c>
      <c r="V78" s="20">
        <v>3402688566</v>
      </c>
      <c r="W78" s="20">
        <v>3677753855</v>
      </c>
      <c r="X78" s="20"/>
      <c r="Y78" s="19"/>
      <c r="Z78" s="22">
        <v>3677753855</v>
      </c>
    </row>
    <row r="79" spans="1:26" ht="13.5" hidden="1">
      <c r="A79" s="38" t="s">
        <v>110</v>
      </c>
      <c r="B79" s="18">
        <v>1763535750</v>
      </c>
      <c r="C79" s="18"/>
      <c r="D79" s="19">
        <v>2549688783</v>
      </c>
      <c r="E79" s="20">
        <v>2530723324</v>
      </c>
      <c r="F79" s="20">
        <v>179576375</v>
      </c>
      <c r="G79" s="20">
        <v>220092608</v>
      </c>
      <c r="H79" s="20">
        <v>243614918</v>
      </c>
      <c r="I79" s="20">
        <v>643283901</v>
      </c>
      <c r="J79" s="20">
        <v>202581050</v>
      </c>
      <c r="K79" s="20">
        <v>212464121</v>
      </c>
      <c r="L79" s="20">
        <v>219133787</v>
      </c>
      <c r="M79" s="20">
        <v>634178958</v>
      </c>
      <c r="N79" s="20">
        <v>206879548</v>
      </c>
      <c r="O79" s="20">
        <v>188095607</v>
      </c>
      <c r="P79" s="20">
        <v>204978565</v>
      </c>
      <c r="Q79" s="20">
        <v>599953720</v>
      </c>
      <c r="R79" s="20">
        <v>201248730</v>
      </c>
      <c r="S79" s="20">
        <v>197379805</v>
      </c>
      <c r="T79" s="20">
        <v>181211950</v>
      </c>
      <c r="U79" s="20">
        <v>579840485</v>
      </c>
      <c r="V79" s="20">
        <v>2457257064</v>
      </c>
      <c r="W79" s="20">
        <v>2530723324</v>
      </c>
      <c r="X79" s="20"/>
      <c r="Y79" s="19"/>
      <c r="Z79" s="22">
        <v>2530723324</v>
      </c>
    </row>
    <row r="80" spans="1:26" ht="13.5" hidden="1">
      <c r="A80" s="38" t="s">
        <v>111</v>
      </c>
      <c r="B80" s="18">
        <v>406020224</v>
      </c>
      <c r="C80" s="18"/>
      <c r="D80" s="19">
        <v>657119420</v>
      </c>
      <c r="E80" s="20">
        <v>731635680</v>
      </c>
      <c r="F80" s="20">
        <v>28444161</v>
      </c>
      <c r="G80" s="20">
        <v>42955764</v>
      </c>
      <c r="H80" s="20">
        <v>41154013</v>
      </c>
      <c r="I80" s="20">
        <v>112553938</v>
      </c>
      <c r="J80" s="20">
        <v>48005220</v>
      </c>
      <c r="K80" s="20">
        <v>103721847</v>
      </c>
      <c r="L80" s="20">
        <v>33981527</v>
      </c>
      <c r="M80" s="20">
        <v>185708594</v>
      </c>
      <c r="N80" s="20">
        <v>43730361</v>
      </c>
      <c r="O80" s="20">
        <v>49773273</v>
      </c>
      <c r="P80" s="20">
        <v>33052614</v>
      </c>
      <c r="Q80" s="20">
        <v>126556248</v>
      </c>
      <c r="R80" s="20">
        <v>77771743</v>
      </c>
      <c r="S80" s="20">
        <v>57202699</v>
      </c>
      <c r="T80" s="20">
        <v>48137757</v>
      </c>
      <c r="U80" s="20">
        <v>183112199</v>
      </c>
      <c r="V80" s="20">
        <v>607930979</v>
      </c>
      <c r="W80" s="20">
        <v>731635680</v>
      </c>
      <c r="X80" s="20"/>
      <c r="Y80" s="19"/>
      <c r="Z80" s="22">
        <v>731635680</v>
      </c>
    </row>
    <row r="81" spans="1:26" ht="13.5" hidden="1">
      <c r="A81" s="38" t="s">
        <v>112</v>
      </c>
      <c r="B81" s="18">
        <v>83516454</v>
      </c>
      <c r="C81" s="18"/>
      <c r="D81" s="19">
        <v>162549087</v>
      </c>
      <c r="E81" s="20">
        <v>172666661</v>
      </c>
      <c r="F81" s="20">
        <v>8513577</v>
      </c>
      <c r="G81" s="20">
        <v>11364370</v>
      </c>
      <c r="H81" s="20">
        <v>13279799</v>
      </c>
      <c r="I81" s="20">
        <v>33157746</v>
      </c>
      <c r="J81" s="20">
        <v>13456793</v>
      </c>
      <c r="K81" s="20">
        <v>12490155</v>
      </c>
      <c r="L81" s="20">
        <v>12082265</v>
      </c>
      <c r="M81" s="20">
        <v>38029213</v>
      </c>
      <c r="N81" s="20">
        <v>12026199</v>
      </c>
      <c r="O81" s="20">
        <v>10067570</v>
      </c>
      <c r="P81" s="20">
        <v>11118673</v>
      </c>
      <c r="Q81" s="20">
        <v>33212442</v>
      </c>
      <c r="R81" s="20">
        <v>11276678</v>
      </c>
      <c r="S81" s="20">
        <v>12794338</v>
      </c>
      <c r="T81" s="20">
        <v>11610995</v>
      </c>
      <c r="U81" s="20">
        <v>35682011</v>
      </c>
      <c r="V81" s="20">
        <v>140081412</v>
      </c>
      <c r="W81" s="20">
        <v>172666661</v>
      </c>
      <c r="X81" s="20"/>
      <c r="Y81" s="19"/>
      <c r="Z81" s="22">
        <v>172666661</v>
      </c>
    </row>
    <row r="82" spans="1:26" ht="13.5" hidden="1">
      <c r="A82" s="38" t="s">
        <v>113</v>
      </c>
      <c r="B82" s="18">
        <v>147907780</v>
      </c>
      <c r="C82" s="18"/>
      <c r="D82" s="19">
        <v>221410747</v>
      </c>
      <c r="E82" s="20">
        <v>216962283</v>
      </c>
      <c r="F82" s="20">
        <v>12355058</v>
      </c>
      <c r="G82" s="20">
        <v>14272191</v>
      </c>
      <c r="H82" s="20">
        <v>16079828</v>
      </c>
      <c r="I82" s="20">
        <v>42707077</v>
      </c>
      <c r="J82" s="20">
        <v>17015814</v>
      </c>
      <c r="K82" s="20">
        <v>14561411</v>
      </c>
      <c r="L82" s="20">
        <v>14157940</v>
      </c>
      <c r="M82" s="20">
        <v>45735165</v>
      </c>
      <c r="N82" s="20">
        <v>13165476</v>
      </c>
      <c r="O82" s="20">
        <v>13980860</v>
      </c>
      <c r="P82" s="20">
        <v>14544669</v>
      </c>
      <c r="Q82" s="20">
        <v>41691005</v>
      </c>
      <c r="R82" s="20">
        <v>14261126</v>
      </c>
      <c r="S82" s="20">
        <v>15737348</v>
      </c>
      <c r="T82" s="20">
        <v>13866019</v>
      </c>
      <c r="U82" s="20">
        <v>43864493</v>
      </c>
      <c r="V82" s="20">
        <v>173997740</v>
      </c>
      <c r="W82" s="20">
        <v>216962283</v>
      </c>
      <c r="X82" s="20"/>
      <c r="Y82" s="19"/>
      <c r="Z82" s="22">
        <v>216962283</v>
      </c>
    </row>
    <row r="83" spans="1:26" ht="13.5" hidden="1">
      <c r="A83" s="38" t="s">
        <v>114</v>
      </c>
      <c r="B83" s="18">
        <v>568035181</v>
      </c>
      <c r="C83" s="18"/>
      <c r="D83" s="19">
        <v>26167726</v>
      </c>
      <c r="E83" s="20">
        <v>25765907</v>
      </c>
      <c r="F83" s="20">
        <v>1251413</v>
      </c>
      <c r="G83" s="20">
        <v>2002743</v>
      </c>
      <c r="H83" s="20">
        <v>3535668</v>
      </c>
      <c r="I83" s="20">
        <v>6789824</v>
      </c>
      <c r="J83" s="20">
        <v>1529377</v>
      </c>
      <c r="K83" s="20">
        <v>3209055</v>
      </c>
      <c r="L83" s="20">
        <v>1572608</v>
      </c>
      <c r="M83" s="20">
        <v>6311040</v>
      </c>
      <c r="N83" s="20">
        <v>3076852</v>
      </c>
      <c r="O83" s="20">
        <v>2589263</v>
      </c>
      <c r="P83" s="20">
        <v>2142151</v>
      </c>
      <c r="Q83" s="20">
        <v>7808266</v>
      </c>
      <c r="R83" s="20">
        <v>637049</v>
      </c>
      <c r="S83" s="20">
        <v>1009271</v>
      </c>
      <c r="T83" s="20">
        <v>865921</v>
      </c>
      <c r="U83" s="20">
        <v>2512241</v>
      </c>
      <c r="V83" s="20">
        <v>23421371</v>
      </c>
      <c r="W83" s="20">
        <v>25765907</v>
      </c>
      <c r="X83" s="20"/>
      <c r="Y83" s="19"/>
      <c r="Z83" s="22">
        <v>25765907</v>
      </c>
    </row>
    <row r="84" spans="1:26" ht="13.5" hidden="1">
      <c r="A84" s="39" t="s">
        <v>115</v>
      </c>
      <c r="B84" s="27">
        <v>27016183</v>
      </c>
      <c r="C84" s="27"/>
      <c r="D84" s="28">
        <v>172373122</v>
      </c>
      <c r="E84" s="29">
        <v>120715915</v>
      </c>
      <c r="F84" s="29">
        <v>8178367</v>
      </c>
      <c r="G84" s="29">
        <v>7450411</v>
      </c>
      <c r="H84" s="29">
        <v>12996650</v>
      </c>
      <c r="I84" s="29">
        <v>28625428</v>
      </c>
      <c r="J84" s="29">
        <v>10011379</v>
      </c>
      <c r="K84" s="29">
        <v>9850735</v>
      </c>
      <c r="L84" s="29">
        <v>10954620</v>
      </c>
      <c r="M84" s="29">
        <v>30816734</v>
      </c>
      <c r="N84" s="29">
        <v>3744979</v>
      </c>
      <c r="O84" s="29">
        <v>11015326</v>
      </c>
      <c r="P84" s="29">
        <v>12941680</v>
      </c>
      <c r="Q84" s="29">
        <v>27701985</v>
      </c>
      <c r="R84" s="29">
        <v>23021395</v>
      </c>
      <c r="S84" s="29">
        <v>12913502</v>
      </c>
      <c r="T84" s="29">
        <v>12249868</v>
      </c>
      <c r="U84" s="29">
        <v>48184765</v>
      </c>
      <c r="V84" s="29">
        <v>135328912</v>
      </c>
      <c r="W84" s="29">
        <v>120715915</v>
      </c>
      <c r="X84" s="29"/>
      <c r="Y84" s="28"/>
      <c r="Z84" s="30">
        <v>120715915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51666103</v>
      </c>
      <c r="C5" s="18">
        <v>0</v>
      </c>
      <c r="D5" s="58">
        <v>52992000</v>
      </c>
      <c r="E5" s="59">
        <v>52992000</v>
      </c>
      <c r="F5" s="59">
        <v>5371821</v>
      </c>
      <c r="G5" s="59">
        <v>4773576</v>
      </c>
      <c r="H5" s="59">
        <v>4759000</v>
      </c>
      <c r="I5" s="59">
        <v>14904397</v>
      </c>
      <c r="J5" s="59">
        <v>5164727</v>
      </c>
      <c r="K5" s="59">
        <v>4907389</v>
      </c>
      <c r="L5" s="59">
        <v>4737785</v>
      </c>
      <c r="M5" s="59">
        <v>14809901</v>
      </c>
      <c r="N5" s="59">
        <v>4737785</v>
      </c>
      <c r="O5" s="59">
        <v>4920000</v>
      </c>
      <c r="P5" s="59">
        <v>7838126</v>
      </c>
      <c r="Q5" s="59">
        <v>17495911</v>
      </c>
      <c r="R5" s="59">
        <v>2513517</v>
      </c>
      <c r="S5" s="59">
        <v>0</v>
      </c>
      <c r="T5" s="59">
        <v>0</v>
      </c>
      <c r="U5" s="59">
        <v>2513517</v>
      </c>
      <c r="V5" s="59">
        <v>49723726</v>
      </c>
      <c r="W5" s="59">
        <v>52992000</v>
      </c>
      <c r="X5" s="59">
        <v>-3268274</v>
      </c>
      <c r="Y5" s="60">
        <v>-6.17</v>
      </c>
      <c r="Z5" s="61">
        <v>52992000</v>
      </c>
    </row>
    <row r="6" spans="1:26" ht="13.5">
      <c r="A6" s="57" t="s">
        <v>32</v>
      </c>
      <c r="B6" s="18">
        <v>284753940</v>
      </c>
      <c r="C6" s="18">
        <v>0</v>
      </c>
      <c r="D6" s="58">
        <v>314562250</v>
      </c>
      <c r="E6" s="59">
        <v>314562250</v>
      </c>
      <c r="F6" s="59">
        <v>20573766</v>
      </c>
      <c r="G6" s="59">
        <v>25868806</v>
      </c>
      <c r="H6" s="59">
        <v>23520000</v>
      </c>
      <c r="I6" s="59">
        <v>69962572</v>
      </c>
      <c r="J6" s="59">
        <v>23647936</v>
      </c>
      <c r="K6" s="59">
        <v>23763983</v>
      </c>
      <c r="L6" s="59">
        <v>19580560</v>
      </c>
      <c r="M6" s="59">
        <v>66992479</v>
      </c>
      <c r="N6" s="59">
        <v>19580560</v>
      </c>
      <c r="O6" s="59">
        <v>22619903</v>
      </c>
      <c r="P6" s="59">
        <v>24515097</v>
      </c>
      <c r="Q6" s="59">
        <v>66715560</v>
      </c>
      <c r="R6" s="59">
        <v>29954096</v>
      </c>
      <c r="S6" s="59">
        <v>0</v>
      </c>
      <c r="T6" s="59">
        <v>0</v>
      </c>
      <c r="U6" s="59">
        <v>29954096</v>
      </c>
      <c r="V6" s="59">
        <v>233624707</v>
      </c>
      <c r="W6" s="59">
        <v>314562249</v>
      </c>
      <c r="X6" s="59">
        <v>-80937542</v>
      </c>
      <c r="Y6" s="60">
        <v>-25.73</v>
      </c>
      <c r="Z6" s="61">
        <v>314562250</v>
      </c>
    </row>
    <row r="7" spans="1:26" ht="13.5">
      <c r="A7" s="57" t="s">
        <v>33</v>
      </c>
      <c r="B7" s="18">
        <v>7213850</v>
      </c>
      <c r="C7" s="18">
        <v>0</v>
      </c>
      <c r="D7" s="58">
        <v>4034810</v>
      </c>
      <c r="E7" s="59">
        <v>4034810</v>
      </c>
      <c r="F7" s="59">
        <v>0</v>
      </c>
      <c r="G7" s="59">
        <v>0</v>
      </c>
      <c r="H7" s="59">
        <v>1324000</v>
      </c>
      <c r="I7" s="59">
        <v>1324000</v>
      </c>
      <c r="J7" s="59">
        <v>143236</v>
      </c>
      <c r="K7" s="59">
        <v>213962</v>
      </c>
      <c r="L7" s="59">
        <v>225631</v>
      </c>
      <c r="M7" s="59">
        <v>582829</v>
      </c>
      <c r="N7" s="59">
        <v>225631</v>
      </c>
      <c r="O7" s="59">
        <v>204332</v>
      </c>
      <c r="P7" s="59">
        <v>2201662</v>
      </c>
      <c r="Q7" s="59">
        <v>2631625</v>
      </c>
      <c r="R7" s="59">
        <v>191036</v>
      </c>
      <c r="S7" s="59">
        <v>0</v>
      </c>
      <c r="T7" s="59">
        <v>0</v>
      </c>
      <c r="U7" s="59">
        <v>191036</v>
      </c>
      <c r="V7" s="59">
        <v>4729490</v>
      </c>
      <c r="W7" s="59">
        <v>4034810</v>
      </c>
      <c r="X7" s="59">
        <v>694680</v>
      </c>
      <c r="Y7" s="60">
        <v>17.22</v>
      </c>
      <c r="Z7" s="61">
        <v>4034810</v>
      </c>
    </row>
    <row r="8" spans="1:26" ht="13.5">
      <c r="A8" s="57" t="s">
        <v>34</v>
      </c>
      <c r="B8" s="18">
        <v>362621886</v>
      </c>
      <c r="C8" s="18">
        <v>0</v>
      </c>
      <c r="D8" s="58">
        <v>291230000</v>
      </c>
      <c r="E8" s="59">
        <v>291230000</v>
      </c>
      <c r="F8" s="59">
        <v>60617000</v>
      </c>
      <c r="G8" s="59">
        <v>68996000</v>
      </c>
      <c r="H8" s="59">
        <v>291000</v>
      </c>
      <c r="I8" s="59">
        <v>129904000</v>
      </c>
      <c r="J8" s="59">
        <v>1554200</v>
      </c>
      <c r="K8" s="59">
        <v>131480</v>
      </c>
      <c r="L8" s="59">
        <v>91864280</v>
      </c>
      <c r="M8" s="59">
        <v>93549960</v>
      </c>
      <c r="N8" s="59">
        <v>0</v>
      </c>
      <c r="O8" s="59">
        <v>583820</v>
      </c>
      <c r="P8" s="59">
        <v>73025000</v>
      </c>
      <c r="Q8" s="59">
        <v>73608820</v>
      </c>
      <c r="R8" s="59">
        <v>0</v>
      </c>
      <c r="S8" s="59">
        <v>0</v>
      </c>
      <c r="T8" s="59">
        <v>0</v>
      </c>
      <c r="U8" s="59">
        <v>0</v>
      </c>
      <c r="V8" s="59">
        <v>297062780</v>
      </c>
      <c r="W8" s="59">
        <v>291230000</v>
      </c>
      <c r="X8" s="59">
        <v>5832780</v>
      </c>
      <c r="Y8" s="60">
        <v>2</v>
      </c>
      <c r="Z8" s="61">
        <v>291230000</v>
      </c>
    </row>
    <row r="9" spans="1:26" ht="13.5">
      <c r="A9" s="57" t="s">
        <v>35</v>
      </c>
      <c r="B9" s="18">
        <v>50589852</v>
      </c>
      <c r="C9" s="18">
        <v>0</v>
      </c>
      <c r="D9" s="58">
        <v>33447931</v>
      </c>
      <c r="E9" s="59">
        <v>33447931</v>
      </c>
      <c r="F9" s="59">
        <v>1365414</v>
      </c>
      <c r="G9" s="59">
        <v>2252162</v>
      </c>
      <c r="H9" s="59">
        <v>1842000</v>
      </c>
      <c r="I9" s="59">
        <v>5459576</v>
      </c>
      <c r="J9" s="59">
        <v>785776</v>
      </c>
      <c r="K9" s="59">
        <v>2771891</v>
      </c>
      <c r="L9" s="59">
        <v>7238319</v>
      </c>
      <c r="M9" s="59">
        <v>10795986</v>
      </c>
      <c r="N9" s="59">
        <v>11485319</v>
      </c>
      <c r="O9" s="59">
        <v>2840249</v>
      </c>
      <c r="P9" s="59">
        <v>4801623</v>
      </c>
      <c r="Q9" s="59">
        <v>19127191</v>
      </c>
      <c r="R9" s="59">
        <v>8948437</v>
      </c>
      <c r="S9" s="59">
        <v>0</v>
      </c>
      <c r="T9" s="59">
        <v>0</v>
      </c>
      <c r="U9" s="59">
        <v>8948437</v>
      </c>
      <c r="V9" s="59">
        <v>44331190</v>
      </c>
      <c r="W9" s="59">
        <v>33447933</v>
      </c>
      <c r="X9" s="59">
        <v>10883257</v>
      </c>
      <c r="Y9" s="60">
        <v>32.54</v>
      </c>
      <c r="Z9" s="61">
        <v>33447931</v>
      </c>
    </row>
    <row r="10" spans="1:26" ht="25.5">
      <c r="A10" s="62" t="s">
        <v>102</v>
      </c>
      <c r="B10" s="63">
        <f>SUM(B5:B9)</f>
        <v>756845631</v>
      </c>
      <c r="C10" s="63">
        <f>SUM(C5:C9)</f>
        <v>0</v>
      </c>
      <c r="D10" s="64">
        <f aca="true" t="shared" si="0" ref="D10:Z10">SUM(D5:D9)</f>
        <v>696266991</v>
      </c>
      <c r="E10" s="65">
        <f t="shared" si="0"/>
        <v>696266991</v>
      </c>
      <c r="F10" s="65">
        <f t="shared" si="0"/>
        <v>87928001</v>
      </c>
      <c r="G10" s="65">
        <f t="shared" si="0"/>
        <v>101890544</v>
      </c>
      <c r="H10" s="65">
        <f t="shared" si="0"/>
        <v>31736000</v>
      </c>
      <c r="I10" s="65">
        <f t="shared" si="0"/>
        <v>221554545</v>
      </c>
      <c r="J10" s="65">
        <f t="shared" si="0"/>
        <v>31295875</v>
      </c>
      <c r="K10" s="65">
        <f t="shared" si="0"/>
        <v>31788705</v>
      </c>
      <c r="L10" s="65">
        <f t="shared" si="0"/>
        <v>123646575</v>
      </c>
      <c r="M10" s="65">
        <f t="shared" si="0"/>
        <v>186731155</v>
      </c>
      <c r="N10" s="65">
        <f t="shared" si="0"/>
        <v>36029295</v>
      </c>
      <c r="O10" s="65">
        <f t="shared" si="0"/>
        <v>31168304</v>
      </c>
      <c r="P10" s="65">
        <f t="shared" si="0"/>
        <v>112381508</v>
      </c>
      <c r="Q10" s="65">
        <f t="shared" si="0"/>
        <v>179579107</v>
      </c>
      <c r="R10" s="65">
        <f t="shared" si="0"/>
        <v>41607086</v>
      </c>
      <c r="S10" s="65">
        <f t="shared" si="0"/>
        <v>0</v>
      </c>
      <c r="T10" s="65">
        <f t="shared" si="0"/>
        <v>0</v>
      </c>
      <c r="U10" s="65">
        <f t="shared" si="0"/>
        <v>41607086</v>
      </c>
      <c r="V10" s="65">
        <f t="shared" si="0"/>
        <v>629471893</v>
      </c>
      <c r="W10" s="65">
        <f t="shared" si="0"/>
        <v>696266992</v>
      </c>
      <c r="X10" s="65">
        <f t="shared" si="0"/>
        <v>-66795099</v>
      </c>
      <c r="Y10" s="66">
        <f>+IF(W10&lt;&gt;0,(X10/W10)*100,0)</f>
        <v>-9.593316898182069</v>
      </c>
      <c r="Z10" s="67">
        <f t="shared" si="0"/>
        <v>696266991</v>
      </c>
    </row>
    <row r="11" spans="1:26" ht="13.5">
      <c r="A11" s="57" t="s">
        <v>36</v>
      </c>
      <c r="B11" s="18">
        <v>238138538</v>
      </c>
      <c r="C11" s="18">
        <v>0</v>
      </c>
      <c r="D11" s="58">
        <v>262055273</v>
      </c>
      <c r="E11" s="59">
        <v>262055273</v>
      </c>
      <c r="F11" s="59">
        <v>17560399</v>
      </c>
      <c r="G11" s="59">
        <v>18942448</v>
      </c>
      <c r="H11" s="59">
        <v>19019448</v>
      </c>
      <c r="I11" s="59">
        <v>55522295</v>
      </c>
      <c r="J11" s="59">
        <v>18782437</v>
      </c>
      <c r="K11" s="59">
        <v>19120108</v>
      </c>
      <c r="L11" s="59">
        <v>29282354</v>
      </c>
      <c r="M11" s="59">
        <v>67184899</v>
      </c>
      <c r="N11" s="59">
        <v>20947000</v>
      </c>
      <c r="O11" s="59">
        <v>19398647</v>
      </c>
      <c r="P11" s="59">
        <v>18192424</v>
      </c>
      <c r="Q11" s="59">
        <v>58538071</v>
      </c>
      <c r="R11" s="59">
        <v>17460000</v>
      </c>
      <c r="S11" s="59">
        <v>0</v>
      </c>
      <c r="T11" s="59">
        <v>0</v>
      </c>
      <c r="U11" s="59">
        <v>17460000</v>
      </c>
      <c r="V11" s="59">
        <v>198705265</v>
      </c>
      <c r="W11" s="59">
        <v>262055273</v>
      </c>
      <c r="X11" s="59">
        <v>-63350008</v>
      </c>
      <c r="Y11" s="60">
        <v>-24.17</v>
      </c>
      <c r="Z11" s="61">
        <v>262055273</v>
      </c>
    </row>
    <row r="12" spans="1:26" ht="13.5">
      <c r="A12" s="57" t="s">
        <v>37</v>
      </c>
      <c r="B12" s="18">
        <v>22757811</v>
      </c>
      <c r="C12" s="18">
        <v>0</v>
      </c>
      <c r="D12" s="58">
        <v>26721985</v>
      </c>
      <c r="E12" s="59">
        <v>26721985</v>
      </c>
      <c r="F12" s="59">
        <v>1880555</v>
      </c>
      <c r="G12" s="59">
        <v>2053570</v>
      </c>
      <c r="H12" s="59">
        <v>1936000</v>
      </c>
      <c r="I12" s="59">
        <v>5870125</v>
      </c>
      <c r="J12" s="59">
        <v>1994623</v>
      </c>
      <c r="K12" s="59">
        <v>1846536</v>
      </c>
      <c r="L12" s="59">
        <v>1870206</v>
      </c>
      <c r="M12" s="59">
        <v>5711365</v>
      </c>
      <c r="N12" s="59">
        <v>1857000</v>
      </c>
      <c r="O12" s="59">
        <v>2397898</v>
      </c>
      <c r="P12" s="59">
        <v>1968057</v>
      </c>
      <c r="Q12" s="59">
        <v>6222955</v>
      </c>
      <c r="R12" s="59">
        <v>1933001</v>
      </c>
      <c r="S12" s="59">
        <v>0</v>
      </c>
      <c r="T12" s="59">
        <v>0</v>
      </c>
      <c r="U12" s="59">
        <v>1933001</v>
      </c>
      <c r="V12" s="59">
        <v>19737446</v>
      </c>
      <c r="W12" s="59">
        <v>26721985</v>
      </c>
      <c r="X12" s="59">
        <v>-6984539</v>
      </c>
      <c r="Y12" s="60">
        <v>-26.14</v>
      </c>
      <c r="Z12" s="61">
        <v>26721985</v>
      </c>
    </row>
    <row r="13" spans="1:26" ht="13.5">
      <c r="A13" s="57" t="s">
        <v>103</v>
      </c>
      <c r="B13" s="18">
        <v>111898343</v>
      </c>
      <c r="C13" s="18">
        <v>0</v>
      </c>
      <c r="D13" s="58">
        <v>125678000</v>
      </c>
      <c r="E13" s="59">
        <v>125678000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125678001</v>
      </c>
      <c r="X13" s="59">
        <v>-125678001</v>
      </c>
      <c r="Y13" s="60">
        <v>-100</v>
      </c>
      <c r="Z13" s="61">
        <v>125678000</v>
      </c>
    </row>
    <row r="14" spans="1:26" ht="13.5">
      <c r="A14" s="57" t="s">
        <v>38</v>
      </c>
      <c r="B14" s="18">
        <v>13558263</v>
      </c>
      <c r="C14" s="18">
        <v>0</v>
      </c>
      <c r="D14" s="58">
        <v>7527000</v>
      </c>
      <c r="E14" s="59">
        <v>7527000</v>
      </c>
      <c r="F14" s="59">
        <v>0</v>
      </c>
      <c r="G14" s="59">
        <v>0</v>
      </c>
      <c r="H14" s="59">
        <v>129000</v>
      </c>
      <c r="I14" s="59">
        <v>129000</v>
      </c>
      <c r="J14" s="59">
        <v>375584</v>
      </c>
      <c r="K14" s="59">
        <v>172278</v>
      </c>
      <c r="L14" s="59">
        <v>3277</v>
      </c>
      <c r="M14" s="59">
        <v>551139</v>
      </c>
      <c r="N14" s="59">
        <v>3277</v>
      </c>
      <c r="O14" s="59">
        <v>128</v>
      </c>
      <c r="P14" s="59">
        <v>0</v>
      </c>
      <c r="Q14" s="59">
        <v>3405</v>
      </c>
      <c r="R14" s="59">
        <v>0</v>
      </c>
      <c r="S14" s="59">
        <v>0</v>
      </c>
      <c r="T14" s="59">
        <v>0</v>
      </c>
      <c r="U14" s="59">
        <v>0</v>
      </c>
      <c r="V14" s="59">
        <v>683544</v>
      </c>
      <c r="W14" s="59">
        <v>7526999</v>
      </c>
      <c r="X14" s="59">
        <v>-6843455</v>
      </c>
      <c r="Y14" s="60">
        <v>-90.92</v>
      </c>
      <c r="Z14" s="61">
        <v>7527000</v>
      </c>
    </row>
    <row r="15" spans="1:26" ht="13.5">
      <c r="A15" s="57" t="s">
        <v>39</v>
      </c>
      <c r="B15" s="18">
        <v>219288145</v>
      </c>
      <c r="C15" s="18">
        <v>0</v>
      </c>
      <c r="D15" s="58">
        <v>245142352</v>
      </c>
      <c r="E15" s="59">
        <v>245142352</v>
      </c>
      <c r="F15" s="59">
        <v>905</v>
      </c>
      <c r="G15" s="59">
        <v>11369506</v>
      </c>
      <c r="H15" s="59">
        <v>17701000</v>
      </c>
      <c r="I15" s="59">
        <v>29071411</v>
      </c>
      <c r="J15" s="59">
        <v>12018275</v>
      </c>
      <c r="K15" s="59">
        <v>8874379</v>
      </c>
      <c r="L15" s="59">
        <v>3297812</v>
      </c>
      <c r="M15" s="59">
        <v>24190466</v>
      </c>
      <c r="N15" s="59">
        <v>3297812</v>
      </c>
      <c r="O15" s="59">
        <v>8700936</v>
      </c>
      <c r="P15" s="59">
        <v>8362402</v>
      </c>
      <c r="Q15" s="59">
        <v>20361150</v>
      </c>
      <c r="R15" s="59">
        <v>9239141</v>
      </c>
      <c r="S15" s="59">
        <v>0</v>
      </c>
      <c r="T15" s="59">
        <v>0</v>
      </c>
      <c r="U15" s="59">
        <v>9239141</v>
      </c>
      <c r="V15" s="59">
        <v>82862168</v>
      </c>
      <c r="W15" s="59">
        <v>245142352</v>
      </c>
      <c r="X15" s="59">
        <v>-162280184</v>
      </c>
      <c r="Y15" s="60">
        <v>-66.2</v>
      </c>
      <c r="Z15" s="61">
        <v>245142352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103132</v>
      </c>
      <c r="G16" s="59">
        <v>0</v>
      </c>
      <c r="H16" s="59">
        <v>0</v>
      </c>
      <c r="I16" s="59">
        <v>103132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103132</v>
      </c>
      <c r="W16" s="59"/>
      <c r="X16" s="59">
        <v>103132</v>
      </c>
      <c r="Y16" s="60">
        <v>0</v>
      </c>
      <c r="Z16" s="61">
        <v>0</v>
      </c>
    </row>
    <row r="17" spans="1:26" ht="13.5">
      <c r="A17" s="57" t="s">
        <v>41</v>
      </c>
      <c r="B17" s="18">
        <v>272388374</v>
      </c>
      <c r="C17" s="18">
        <v>0</v>
      </c>
      <c r="D17" s="58">
        <v>179125844</v>
      </c>
      <c r="E17" s="59">
        <v>179125844</v>
      </c>
      <c r="F17" s="59">
        <v>14170009</v>
      </c>
      <c r="G17" s="59">
        <v>16740494</v>
      </c>
      <c r="H17" s="59">
        <v>25235000</v>
      </c>
      <c r="I17" s="59">
        <v>56145503</v>
      </c>
      <c r="J17" s="59">
        <v>18637012</v>
      </c>
      <c r="K17" s="59">
        <v>18208980</v>
      </c>
      <c r="L17" s="59">
        <v>16523151</v>
      </c>
      <c r="M17" s="59">
        <v>53369143</v>
      </c>
      <c r="N17" s="59">
        <v>22664151</v>
      </c>
      <c r="O17" s="59">
        <v>16451956</v>
      </c>
      <c r="P17" s="59">
        <v>38778371</v>
      </c>
      <c r="Q17" s="59">
        <v>77894478</v>
      </c>
      <c r="R17" s="59">
        <v>16349608</v>
      </c>
      <c r="S17" s="59">
        <v>0</v>
      </c>
      <c r="T17" s="59">
        <v>0</v>
      </c>
      <c r="U17" s="59">
        <v>16349608</v>
      </c>
      <c r="V17" s="59">
        <v>203758732</v>
      </c>
      <c r="W17" s="59">
        <v>179125845</v>
      </c>
      <c r="X17" s="59">
        <v>24632887</v>
      </c>
      <c r="Y17" s="60">
        <v>13.75</v>
      </c>
      <c r="Z17" s="61">
        <v>179125844</v>
      </c>
    </row>
    <row r="18" spans="1:26" ht="13.5">
      <c r="A18" s="69" t="s">
        <v>42</v>
      </c>
      <c r="B18" s="70">
        <f>SUM(B11:B17)</f>
        <v>878029474</v>
      </c>
      <c r="C18" s="70">
        <f>SUM(C11:C17)</f>
        <v>0</v>
      </c>
      <c r="D18" s="71">
        <f aca="true" t="shared" si="1" ref="D18:Z18">SUM(D11:D17)</f>
        <v>846250454</v>
      </c>
      <c r="E18" s="72">
        <f t="shared" si="1"/>
        <v>846250454</v>
      </c>
      <c r="F18" s="72">
        <f t="shared" si="1"/>
        <v>33715000</v>
      </c>
      <c r="G18" s="72">
        <f t="shared" si="1"/>
        <v>49106018</v>
      </c>
      <c r="H18" s="72">
        <f t="shared" si="1"/>
        <v>64020448</v>
      </c>
      <c r="I18" s="72">
        <f t="shared" si="1"/>
        <v>146841466</v>
      </c>
      <c r="J18" s="72">
        <f t="shared" si="1"/>
        <v>51807931</v>
      </c>
      <c r="K18" s="72">
        <f t="shared" si="1"/>
        <v>48222281</v>
      </c>
      <c r="L18" s="72">
        <f t="shared" si="1"/>
        <v>50976800</v>
      </c>
      <c r="M18" s="72">
        <f t="shared" si="1"/>
        <v>151007012</v>
      </c>
      <c r="N18" s="72">
        <f t="shared" si="1"/>
        <v>48769240</v>
      </c>
      <c r="O18" s="72">
        <f t="shared" si="1"/>
        <v>46949565</v>
      </c>
      <c r="P18" s="72">
        <f t="shared" si="1"/>
        <v>67301254</v>
      </c>
      <c r="Q18" s="72">
        <f t="shared" si="1"/>
        <v>163020059</v>
      </c>
      <c r="R18" s="72">
        <f t="shared" si="1"/>
        <v>44981750</v>
      </c>
      <c r="S18" s="72">
        <f t="shared" si="1"/>
        <v>0</v>
      </c>
      <c r="T18" s="72">
        <f t="shared" si="1"/>
        <v>0</v>
      </c>
      <c r="U18" s="72">
        <f t="shared" si="1"/>
        <v>44981750</v>
      </c>
      <c r="V18" s="72">
        <f t="shared" si="1"/>
        <v>505850287</v>
      </c>
      <c r="W18" s="72">
        <f t="shared" si="1"/>
        <v>846250455</v>
      </c>
      <c r="X18" s="72">
        <f t="shared" si="1"/>
        <v>-340400168</v>
      </c>
      <c r="Y18" s="66">
        <f>+IF(W18&lt;&gt;0,(X18/W18)*100,0)</f>
        <v>-40.22451816584252</v>
      </c>
      <c r="Z18" s="73">
        <f t="shared" si="1"/>
        <v>846250454</v>
      </c>
    </row>
    <row r="19" spans="1:26" ht="13.5">
      <c r="A19" s="69" t="s">
        <v>43</v>
      </c>
      <c r="B19" s="74">
        <f>+B10-B18</f>
        <v>-121183843</v>
      </c>
      <c r="C19" s="74">
        <f>+C10-C18</f>
        <v>0</v>
      </c>
      <c r="D19" s="75">
        <f aca="true" t="shared" si="2" ref="D19:Z19">+D10-D18</f>
        <v>-149983463</v>
      </c>
      <c r="E19" s="76">
        <f t="shared" si="2"/>
        <v>-149983463</v>
      </c>
      <c r="F19" s="76">
        <f t="shared" si="2"/>
        <v>54213001</v>
      </c>
      <c r="G19" s="76">
        <f t="shared" si="2"/>
        <v>52784526</v>
      </c>
      <c r="H19" s="76">
        <f t="shared" si="2"/>
        <v>-32284448</v>
      </c>
      <c r="I19" s="76">
        <f t="shared" si="2"/>
        <v>74713079</v>
      </c>
      <c r="J19" s="76">
        <f t="shared" si="2"/>
        <v>-20512056</v>
      </c>
      <c r="K19" s="76">
        <f t="shared" si="2"/>
        <v>-16433576</v>
      </c>
      <c r="L19" s="76">
        <f t="shared" si="2"/>
        <v>72669775</v>
      </c>
      <c r="M19" s="76">
        <f t="shared" si="2"/>
        <v>35724143</v>
      </c>
      <c r="N19" s="76">
        <f t="shared" si="2"/>
        <v>-12739945</v>
      </c>
      <c r="O19" s="76">
        <f t="shared" si="2"/>
        <v>-15781261</v>
      </c>
      <c r="P19" s="76">
        <f t="shared" si="2"/>
        <v>45080254</v>
      </c>
      <c r="Q19" s="76">
        <f t="shared" si="2"/>
        <v>16559048</v>
      </c>
      <c r="R19" s="76">
        <f t="shared" si="2"/>
        <v>-3374664</v>
      </c>
      <c r="S19" s="76">
        <f t="shared" si="2"/>
        <v>0</v>
      </c>
      <c r="T19" s="76">
        <f t="shared" si="2"/>
        <v>0</v>
      </c>
      <c r="U19" s="76">
        <f t="shared" si="2"/>
        <v>-3374664</v>
      </c>
      <c r="V19" s="76">
        <f t="shared" si="2"/>
        <v>123621606</v>
      </c>
      <c r="W19" s="76">
        <f>IF(E10=E18,0,W10-W18)</f>
        <v>-149983463</v>
      </c>
      <c r="X19" s="76">
        <f t="shared" si="2"/>
        <v>273605069</v>
      </c>
      <c r="Y19" s="77">
        <f>+IF(W19&lt;&gt;0,(X19/W19)*100,0)</f>
        <v>-182.4234909151284</v>
      </c>
      <c r="Z19" s="78">
        <f t="shared" si="2"/>
        <v>-149983463</v>
      </c>
    </row>
    <row r="20" spans="1:26" ht="13.5">
      <c r="A20" s="57" t="s">
        <v>44</v>
      </c>
      <c r="B20" s="18">
        <v>139127436</v>
      </c>
      <c r="C20" s="18">
        <v>0</v>
      </c>
      <c r="D20" s="58">
        <v>101346000</v>
      </c>
      <c r="E20" s="59">
        <v>101346000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3785189</v>
      </c>
      <c r="L20" s="59">
        <v>7881745</v>
      </c>
      <c r="M20" s="59">
        <v>11666934</v>
      </c>
      <c r="N20" s="59">
        <v>0</v>
      </c>
      <c r="O20" s="59">
        <v>2897246</v>
      </c>
      <c r="P20" s="59">
        <v>32169000</v>
      </c>
      <c r="Q20" s="59">
        <v>35066246</v>
      </c>
      <c r="R20" s="59">
        <v>0</v>
      </c>
      <c r="S20" s="59">
        <v>0</v>
      </c>
      <c r="T20" s="59">
        <v>0</v>
      </c>
      <c r="U20" s="59">
        <v>0</v>
      </c>
      <c r="V20" s="59">
        <v>46733180</v>
      </c>
      <c r="W20" s="59">
        <v>101346205</v>
      </c>
      <c r="X20" s="59">
        <v>-54613025</v>
      </c>
      <c r="Y20" s="60">
        <v>-53.89</v>
      </c>
      <c r="Z20" s="61">
        <v>101346000</v>
      </c>
    </row>
    <row r="21" spans="1:26" ht="13.5">
      <c r="A21" s="57" t="s">
        <v>104</v>
      </c>
      <c r="B21" s="79">
        <v>0</v>
      </c>
      <c r="C21" s="79">
        <v>0</v>
      </c>
      <c r="D21" s="80">
        <v>58000000</v>
      </c>
      <c r="E21" s="81">
        <v>58000000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58000000</v>
      </c>
      <c r="X21" s="81">
        <v>-58000000</v>
      </c>
      <c r="Y21" s="82">
        <v>-100</v>
      </c>
      <c r="Z21" s="83">
        <v>58000000</v>
      </c>
    </row>
    <row r="22" spans="1:26" ht="25.5">
      <c r="A22" s="84" t="s">
        <v>105</v>
      </c>
      <c r="B22" s="85">
        <f>SUM(B19:B21)</f>
        <v>17943593</v>
      </c>
      <c r="C22" s="85">
        <f>SUM(C19:C21)</f>
        <v>0</v>
      </c>
      <c r="D22" s="86">
        <f aca="true" t="shared" si="3" ref="D22:Z22">SUM(D19:D21)</f>
        <v>9362537</v>
      </c>
      <c r="E22" s="87">
        <f t="shared" si="3"/>
        <v>9362537</v>
      </c>
      <c r="F22" s="87">
        <f t="shared" si="3"/>
        <v>54213001</v>
      </c>
      <c r="G22" s="87">
        <f t="shared" si="3"/>
        <v>52784526</v>
      </c>
      <c r="H22" s="87">
        <f t="shared" si="3"/>
        <v>-32284448</v>
      </c>
      <c r="I22" s="87">
        <f t="shared" si="3"/>
        <v>74713079</v>
      </c>
      <c r="J22" s="87">
        <f t="shared" si="3"/>
        <v>-20512056</v>
      </c>
      <c r="K22" s="87">
        <f t="shared" si="3"/>
        <v>-12648387</v>
      </c>
      <c r="L22" s="87">
        <f t="shared" si="3"/>
        <v>80551520</v>
      </c>
      <c r="M22" s="87">
        <f t="shared" si="3"/>
        <v>47391077</v>
      </c>
      <c r="N22" s="87">
        <f t="shared" si="3"/>
        <v>-12739945</v>
      </c>
      <c r="O22" s="87">
        <f t="shared" si="3"/>
        <v>-12884015</v>
      </c>
      <c r="P22" s="87">
        <f t="shared" si="3"/>
        <v>77249254</v>
      </c>
      <c r="Q22" s="87">
        <f t="shared" si="3"/>
        <v>51625294</v>
      </c>
      <c r="R22" s="87">
        <f t="shared" si="3"/>
        <v>-3374664</v>
      </c>
      <c r="S22" s="87">
        <f t="shared" si="3"/>
        <v>0</v>
      </c>
      <c r="T22" s="87">
        <f t="shared" si="3"/>
        <v>0</v>
      </c>
      <c r="U22" s="87">
        <f t="shared" si="3"/>
        <v>-3374664</v>
      </c>
      <c r="V22" s="87">
        <f t="shared" si="3"/>
        <v>170354786</v>
      </c>
      <c r="W22" s="87">
        <f t="shared" si="3"/>
        <v>9362742</v>
      </c>
      <c r="X22" s="87">
        <f t="shared" si="3"/>
        <v>160992044</v>
      </c>
      <c r="Y22" s="88">
        <f>+IF(W22&lt;&gt;0,(X22/W22)*100,0)</f>
        <v>1719.4967457182947</v>
      </c>
      <c r="Z22" s="89">
        <f t="shared" si="3"/>
        <v>9362537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17943593</v>
      </c>
      <c r="C24" s="74">
        <f>SUM(C22:C23)</f>
        <v>0</v>
      </c>
      <c r="D24" s="75">
        <f aca="true" t="shared" si="4" ref="D24:Z24">SUM(D22:D23)</f>
        <v>9362537</v>
      </c>
      <c r="E24" s="76">
        <f t="shared" si="4"/>
        <v>9362537</v>
      </c>
      <c r="F24" s="76">
        <f t="shared" si="4"/>
        <v>54213001</v>
      </c>
      <c r="G24" s="76">
        <f t="shared" si="4"/>
        <v>52784526</v>
      </c>
      <c r="H24" s="76">
        <f t="shared" si="4"/>
        <v>-32284448</v>
      </c>
      <c r="I24" s="76">
        <f t="shared" si="4"/>
        <v>74713079</v>
      </c>
      <c r="J24" s="76">
        <f t="shared" si="4"/>
        <v>-20512056</v>
      </c>
      <c r="K24" s="76">
        <f t="shared" si="4"/>
        <v>-12648387</v>
      </c>
      <c r="L24" s="76">
        <f t="shared" si="4"/>
        <v>80551520</v>
      </c>
      <c r="M24" s="76">
        <f t="shared" si="4"/>
        <v>47391077</v>
      </c>
      <c r="N24" s="76">
        <f t="shared" si="4"/>
        <v>-12739945</v>
      </c>
      <c r="O24" s="76">
        <f t="shared" si="4"/>
        <v>-12884015</v>
      </c>
      <c r="P24" s="76">
        <f t="shared" si="4"/>
        <v>77249254</v>
      </c>
      <c r="Q24" s="76">
        <f t="shared" si="4"/>
        <v>51625294</v>
      </c>
      <c r="R24" s="76">
        <f t="shared" si="4"/>
        <v>-3374664</v>
      </c>
      <c r="S24" s="76">
        <f t="shared" si="4"/>
        <v>0</v>
      </c>
      <c r="T24" s="76">
        <f t="shared" si="4"/>
        <v>0</v>
      </c>
      <c r="U24" s="76">
        <f t="shared" si="4"/>
        <v>-3374664</v>
      </c>
      <c r="V24" s="76">
        <f t="shared" si="4"/>
        <v>170354786</v>
      </c>
      <c r="W24" s="76">
        <f t="shared" si="4"/>
        <v>9362742</v>
      </c>
      <c r="X24" s="76">
        <f t="shared" si="4"/>
        <v>160992044</v>
      </c>
      <c r="Y24" s="77">
        <f>+IF(W24&lt;&gt;0,(X24/W24)*100,0)</f>
        <v>1719.4967457182947</v>
      </c>
      <c r="Z24" s="78">
        <f t="shared" si="4"/>
        <v>9362537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231961116</v>
      </c>
      <c r="C27" s="21">
        <v>0</v>
      </c>
      <c r="D27" s="98">
        <v>140276000</v>
      </c>
      <c r="E27" s="99">
        <v>140276000</v>
      </c>
      <c r="F27" s="99">
        <v>10614085</v>
      </c>
      <c r="G27" s="99">
        <v>4621738</v>
      </c>
      <c r="H27" s="99">
        <v>10393412</v>
      </c>
      <c r="I27" s="99">
        <v>25629235</v>
      </c>
      <c r="J27" s="99">
        <v>3666957</v>
      </c>
      <c r="K27" s="99">
        <v>5526627</v>
      </c>
      <c r="L27" s="99">
        <v>15958056</v>
      </c>
      <c r="M27" s="99">
        <v>25151640</v>
      </c>
      <c r="N27" s="99">
        <v>1070301</v>
      </c>
      <c r="O27" s="99">
        <v>0</v>
      </c>
      <c r="P27" s="99">
        <v>0</v>
      </c>
      <c r="Q27" s="99">
        <v>1070301</v>
      </c>
      <c r="R27" s="99">
        <v>0</v>
      </c>
      <c r="S27" s="99">
        <v>0</v>
      </c>
      <c r="T27" s="99">
        <v>42476058</v>
      </c>
      <c r="U27" s="99">
        <v>42476058</v>
      </c>
      <c r="V27" s="99">
        <v>94327234</v>
      </c>
      <c r="W27" s="99">
        <v>140276000</v>
      </c>
      <c r="X27" s="99">
        <v>-45948766</v>
      </c>
      <c r="Y27" s="100">
        <v>-32.76</v>
      </c>
      <c r="Z27" s="101">
        <v>140276000</v>
      </c>
    </row>
    <row r="28" spans="1:26" ht="13.5">
      <c r="A28" s="102" t="s">
        <v>44</v>
      </c>
      <c r="B28" s="18">
        <v>144874478</v>
      </c>
      <c r="C28" s="18">
        <v>0</v>
      </c>
      <c r="D28" s="58">
        <v>101346000</v>
      </c>
      <c r="E28" s="59">
        <v>101346000</v>
      </c>
      <c r="F28" s="59">
        <v>10612285</v>
      </c>
      <c r="G28" s="59">
        <v>4480963</v>
      </c>
      <c r="H28" s="59">
        <v>3072340</v>
      </c>
      <c r="I28" s="59">
        <v>18165588</v>
      </c>
      <c r="J28" s="59">
        <v>2335970</v>
      </c>
      <c r="K28" s="59">
        <v>3693697</v>
      </c>
      <c r="L28" s="59">
        <v>13311665</v>
      </c>
      <c r="M28" s="59">
        <v>19341332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33851192</v>
      </c>
      <c r="U28" s="59">
        <v>33851192</v>
      </c>
      <c r="V28" s="59">
        <v>71358112</v>
      </c>
      <c r="W28" s="59">
        <v>101346000</v>
      </c>
      <c r="X28" s="59">
        <v>-29987888</v>
      </c>
      <c r="Y28" s="60">
        <v>-29.59</v>
      </c>
      <c r="Z28" s="61">
        <v>101346000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87086638</v>
      </c>
      <c r="C31" s="18">
        <v>0</v>
      </c>
      <c r="D31" s="58">
        <v>38930000</v>
      </c>
      <c r="E31" s="59">
        <v>38930000</v>
      </c>
      <c r="F31" s="59">
        <v>1800</v>
      </c>
      <c r="G31" s="59">
        <v>140775</v>
      </c>
      <c r="H31" s="59">
        <v>7321072</v>
      </c>
      <c r="I31" s="59">
        <v>7463647</v>
      </c>
      <c r="J31" s="59">
        <v>1330987</v>
      </c>
      <c r="K31" s="59">
        <v>1832930</v>
      </c>
      <c r="L31" s="59">
        <v>2646391</v>
      </c>
      <c r="M31" s="59">
        <v>5810308</v>
      </c>
      <c r="N31" s="59">
        <v>1070301</v>
      </c>
      <c r="O31" s="59">
        <v>0</v>
      </c>
      <c r="P31" s="59">
        <v>0</v>
      </c>
      <c r="Q31" s="59">
        <v>1070301</v>
      </c>
      <c r="R31" s="59">
        <v>0</v>
      </c>
      <c r="S31" s="59">
        <v>0</v>
      </c>
      <c r="T31" s="59">
        <v>8624866</v>
      </c>
      <c r="U31" s="59">
        <v>8624866</v>
      </c>
      <c r="V31" s="59">
        <v>22969122</v>
      </c>
      <c r="W31" s="59">
        <v>38930000</v>
      </c>
      <c r="X31" s="59">
        <v>-15960878</v>
      </c>
      <c r="Y31" s="60">
        <v>-41</v>
      </c>
      <c r="Z31" s="61">
        <v>38930000</v>
      </c>
    </row>
    <row r="32" spans="1:26" ht="13.5">
      <c r="A32" s="69" t="s">
        <v>50</v>
      </c>
      <c r="B32" s="21">
        <f>SUM(B28:B31)</f>
        <v>231961116</v>
      </c>
      <c r="C32" s="21">
        <f>SUM(C28:C31)</f>
        <v>0</v>
      </c>
      <c r="D32" s="98">
        <f aca="true" t="shared" si="5" ref="D32:Z32">SUM(D28:D31)</f>
        <v>140276000</v>
      </c>
      <c r="E32" s="99">
        <f t="shared" si="5"/>
        <v>140276000</v>
      </c>
      <c r="F32" s="99">
        <f t="shared" si="5"/>
        <v>10614085</v>
      </c>
      <c r="G32" s="99">
        <f t="shared" si="5"/>
        <v>4621738</v>
      </c>
      <c r="H32" s="99">
        <f t="shared" si="5"/>
        <v>10393412</v>
      </c>
      <c r="I32" s="99">
        <f t="shared" si="5"/>
        <v>25629235</v>
      </c>
      <c r="J32" s="99">
        <f t="shared" si="5"/>
        <v>3666957</v>
      </c>
      <c r="K32" s="99">
        <f t="shared" si="5"/>
        <v>5526627</v>
      </c>
      <c r="L32" s="99">
        <f t="shared" si="5"/>
        <v>15958056</v>
      </c>
      <c r="M32" s="99">
        <f t="shared" si="5"/>
        <v>25151640</v>
      </c>
      <c r="N32" s="99">
        <f t="shared" si="5"/>
        <v>1070301</v>
      </c>
      <c r="O32" s="99">
        <f t="shared" si="5"/>
        <v>0</v>
      </c>
      <c r="P32" s="99">
        <f t="shared" si="5"/>
        <v>0</v>
      </c>
      <c r="Q32" s="99">
        <f t="shared" si="5"/>
        <v>1070301</v>
      </c>
      <c r="R32" s="99">
        <f t="shared" si="5"/>
        <v>0</v>
      </c>
      <c r="S32" s="99">
        <f t="shared" si="5"/>
        <v>0</v>
      </c>
      <c r="T32" s="99">
        <f t="shared" si="5"/>
        <v>42476058</v>
      </c>
      <c r="U32" s="99">
        <f t="shared" si="5"/>
        <v>42476058</v>
      </c>
      <c r="V32" s="99">
        <f t="shared" si="5"/>
        <v>94327234</v>
      </c>
      <c r="W32" s="99">
        <f t="shared" si="5"/>
        <v>140276000</v>
      </c>
      <c r="X32" s="99">
        <f t="shared" si="5"/>
        <v>-45948766</v>
      </c>
      <c r="Y32" s="100">
        <f>+IF(W32&lt;&gt;0,(X32/W32)*100,0)</f>
        <v>-32.75597108557415</v>
      </c>
      <c r="Z32" s="101">
        <f t="shared" si="5"/>
        <v>140276000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307697878</v>
      </c>
      <c r="C35" s="18">
        <v>0</v>
      </c>
      <c r="D35" s="58">
        <v>345515875</v>
      </c>
      <c r="E35" s="59">
        <v>345515875</v>
      </c>
      <c r="F35" s="59">
        <v>396457624</v>
      </c>
      <c r="G35" s="59">
        <v>472586801</v>
      </c>
      <c r="H35" s="59">
        <v>420460672</v>
      </c>
      <c r="I35" s="59">
        <v>420460672</v>
      </c>
      <c r="J35" s="59">
        <v>401197408</v>
      </c>
      <c r="K35" s="59">
        <v>380716729</v>
      </c>
      <c r="L35" s="59">
        <v>445062367</v>
      </c>
      <c r="M35" s="59">
        <v>445062367</v>
      </c>
      <c r="N35" s="59">
        <v>435417350</v>
      </c>
      <c r="O35" s="59">
        <v>418375941</v>
      </c>
      <c r="P35" s="59">
        <v>492657777</v>
      </c>
      <c r="Q35" s="59">
        <v>492657777</v>
      </c>
      <c r="R35" s="59">
        <v>474768865</v>
      </c>
      <c r="S35" s="59">
        <v>0</v>
      </c>
      <c r="T35" s="59">
        <v>0</v>
      </c>
      <c r="U35" s="59">
        <v>474768865</v>
      </c>
      <c r="V35" s="59">
        <v>474768865</v>
      </c>
      <c r="W35" s="59">
        <v>345515875</v>
      </c>
      <c r="X35" s="59">
        <v>129252990</v>
      </c>
      <c r="Y35" s="60">
        <v>37.41</v>
      </c>
      <c r="Z35" s="61">
        <v>345515875</v>
      </c>
    </row>
    <row r="36" spans="1:26" ht="13.5">
      <c r="A36" s="57" t="s">
        <v>53</v>
      </c>
      <c r="B36" s="18">
        <v>1727175080</v>
      </c>
      <c r="C36" s="18">
        <v>0</v>
      </c>
      <c r="D36" s="58">
        <v>2158828462</v>
      </c>
      <c r="E36" s="59">
        <v>2158828462</v>
      </c>
      <c r="F36" s="59">
        <v>1791129663</v>
      </c>
      <c r="G36" s="59">
        <v>1791129663</v>
      </c>
      <c r="H36" s="59">
        <v>1791129663</v>
      </c>
      <c r="I36" s="59">
        <v>1791129663</v>
      </c>
      <c r="J36" s="59">
        <v>1791129663</v>
      </c>
      <c r="K36" s="59">
        <v>1727175080</v>
      </c>
      <c r="L36" s="59">
        <v>1727175080</v>
      </c>
      <c r="M36" s="59">
        <v>1727175080</v>
      </c>
      <c r="N36" s="59">
        <v>1727175080</v>
      </c>
      <c r="O36" s="59">
        <v>1727175080</v>
      </c>
      <c r="P36" s="59">
        <v>1727175080</v>
      </c>
      <c r="Q36" s="59">
        <v>1727175080</v>
      </c>
      <c r="R36" s="59">
        <v>1727175080</v>
      </c>
      <c r="S36" s="59">
        <v>0</v>
      </c>
      <c r="T36" s="59">
        <v>0</v>
      </c>
      <c r="U36" s="59">
        <v>1727175080</v>
      </c>
      <c r="V36" s="59">
        <v>1727175080</v>
      </c>
      <c r="W36" s="59">
        <v>2158828462</v>
      </c>
      <c r="X36" s="59">
        <v>-431653382</v>
      </c>
      <c r="Y36" s="60">
        <v>-19.99</v>
      </c>
      <c r="Z36" s="61">
        <v>2158828462</v>
      </c>
    </row>
    <row r="37" spans="1:26" ht="13.5">
      <c r="A37" s="57" t="s">
        <v>54</v>
      </c>
      <c r="B37" s="18">
        <v>206238826</v>
      </c>
      <c r="C37" s="18">
        <v>0</v>
      </c>
      <c r="D37" s="58">
        <v>90036968</v>
      </c>
      <c r="E37" s="59">
        <v>90036968</v>
      </c>
      <c r="F37" s="59">
        <v>101327195</v>
      </c>
      <c r="G37" s="59">
        <v>101327195</v>
      </c>
      <c r="H37" s="59">
        <v>80204539</v>
      </c>
      <c r="I37" s="59">
        <v>80204539</v>
      </c>
      <c r="J37" s="59">
        <v>80204539</v>
      </c>
      <c r="K37" s="59">
        <v>110839459</v>
      </c>
      <c r="L37" s="59">
        <v>109699874</v>
      </c>
      <c r="M37" s="59">
        <v>109699874</v>
      </c>
      <c r="N37" s="59">
        <v>96051029</v>
      </c>
      <c r="O37" s="59">
        <v>96051029</v>
      </c>
      <c r="P37" s="59">
        <v>119046842</v>
      </c>
      <c r="Q37" s="59">
        <v>119046842</v>
      </c>
      <c r="R37" s="59">
        <v>106584256</v>
      </c>
      <c r="S37" s="59">
        <v>0</v>
      </c>
      <c r="T37" s="59">
        <v>0</v>
      </c>
      <c r="U37" s="59">
        <v>106584256</v>
      </c>
      <c r="V37" s="59">
        <v>106584256</v>
      </c>
      <c r="W37" s="59">
        <v>90036968</v>
      </c>
      <c r="X37" s="59">
        <v>16547288</v>
      </c>
      <c r="Y37" s="60">
        <v>18.38</v>
      </c>
      <c r="Z37" s="61">
        <v>90036968</v>
      </c>
    </row>
    <row r="38" spans="1:26" ht="13.5">
      <c r="A38" s="57" t="s">
        <v>55</v>
      </c>
      <c r="B38" s="18">
        <v>125460644</v>
      </c>
      <c r="C38" s="18">
        <v>0</v>
      </c>
      <c r="D38" s="58">
        <v>124151000</v>
      </c>
      <c r="E38" s="59">
        <v>124151000</v>
      </c>
      <c r="F38" s="59">
        <v>116315938</v>
      </c>
      <c r="G38" s="59">
        <v>116315938</v>
      </c>
      <c r="H38" s="59">
        <v>116315938</v>
      </c>
      <c r="I38" s="59">
        <v>116315938</v>
      </c>
      <c r="J38" s="59">
        <v>116315938</v>
      </c>
      <c r="K38" s="59">
        <v>125460644</v>
      </c>
      <c r="L38" s="59">
        <v>125460644</v>
      </c>
      <c r="M38" s="59">
        <v>125460644</v>
      </c>
      <c r="N38" s="59">
        <v>125460644</v>
      </c>
      <c r="O38" s="59">
        <v>125460644</v>
      </c>
      <c r="P38" s="59">
        <v>125460644</v>
      </c>
      <c r="Q38" s="59">
        <v>125460644</v>
      </c>
      <c r="R38" s="59">
        <v>125460644</v>
      </c>
      <c r="S38" s="59">
        <v>0</v>
      </c>
      <c r="T38" s="59">
        <v>0</v>
      </c>
      <c r="U38" s="59">
        <v>125460644</v>
      </c>
      <c r="V38" s="59">
        <v>125460644</v>
      </c>
      <c r="W38" s="59">
        <v>124151000</v>
      </c>
      <c r="X38" s="59">
        <v>1309644</v>
      </c>
      <c r="Y38" s="60">
        <v>1.05</v>
      </c>
      <c r="Z38" s="61">
        <v>124151000</v>
      </c>
    </row>
    <row r="39" spans="1:26" ht="13.5">
      <c r="A39" s="57" t="s">
        <v>56</v>
      </c>
      <c r="B39" s="18">
        <v>1703173488</v>
      </c>
      <c r="C39" s="18">
        <v>0</v>
      </c>
      <c r="D39" s="58">
        <v>2290156369</v>
      </c>
      <c r="E39" s="59">
        <v>2290156369</v>
      </c>
      <c r="F39" s="59">
        <v>1969944154</v>
      </c>
      <c r="G39" s="59">
        <v>2046073331</v>
      </c>
      <c r="H39" s="59">
        <v>2015069858</v>
      </c>
      <c r="I39" s="59">
        <v>2015069858</v>
      </c>
      <c r="J39" s="59">
        <v>1995806594</v>
      </c>
      <c r="K39" s="59">
        <v>1871591706</v>
      </c>
      <c r="L39" s="59">
        <v>1937076929</v>
      </c>
      <c r="M39" s="59">
        <v>1937076929</v>
      </c>
      <c r="N39" s="59">
        <v>1941080757</v>
      </c>
      <c r="O39" s="59">
        <v>1924039348</v>
      </c>
      <c r="P39" s="59">
        <v>1975325371</v>
      </c>
      <c r="Q39" s="59">
        <v>1975325371</v>
      </c>
      <c r="R39" s="59">
        <v>1969899045</v>
      </c>
      <c r="S39" s="59">
        <v>0</v>
      </c>
      <c r="T39" s="59">
        <v>0</v>
      </c>
      <c r="U39" s="59">
        <v>1969899045</v>
      </c>
      <c r="V39" s="59">
        <v>1969899045</v>
      </c>
      <c r="W39" s="59">
        <v>2290156369</v>
      </c>
      <c r="X39" s="59">
        <v>-320257324</v>
      </c>
      <c r="Y39" s="60">
        <v>-13.98</v>
      </c>
      <c r="Z39" s="61">
        <v>2290156369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301060143</v>
      </c>
      <c r="C42" s="18">
        <v>0</v>
      </c>
      <c r="D42" s="58">
        <v>121619177</v>
      </c>
      <c r="E42" s="59">
        <v>121619177</v>
      </c>
      <c r="F42" s="59">
        <v>87389873</v>
      </c>
      <c r="G42" s="59">
        <v>52021760</v>
      </c>
      <c r="H42" s="59">
        <v>-77844527</v>
      </c>
      <c r="I42" s="59">
        <v>61567106</v>
      </c>
      <c r="J42" s="59">
        <v>-13647315</v>
      </c>
      <c r="K42" s="59">
        <v>8236487</v>
      </c>
      <c r="L42" s="59">
        <v>68517237</v>
      </c>
      <c r="M42" s="59">
        <v>63106409</v>
      </c>
      <c r="N42" s="59">
        <v>-13976316</v>
      </c>
      <c r="O42" s="59">
        <v>-12555896</v>
      </c>
      <c r="P42" s="59">
        <v>88009285</v>
      </c>
      <c r="Q42" s="59">
        <v>61477073</v>
      </c>
      <c r="R42" s="59">
        <v>-15198444</v>
      </c>
      <c r="S42" s="59">
        <v>0</v>
      </c>
      <c r="T42" s="59">
        <v>0</v>
      </c>
      <c r="U42" s="59">
        <v>-15198444</v>
      </c>
      <c r="V42" s="59">
        <v>170952144</v>
      </c>
      <c r="W42" s="59">
        <v>121619177</v>
      </c>
      <c r="X42" s="59">
        <v>49332967</v>
      </c>
      <c r="Y42" s="60">
        <v>40.56</v>
      </c>
      <c r="Z42" s="61">
        <v>121619177</v>
      </c>
    </row>
    <row r="43" spans="1:26" ht="13.5">
      <c r="A43" s="57" t="s">
        <v>59</v>
      </c>
      <c r="B43" s="18">
        <v>-231297810</v>
      </c>
      <c r="C43" s="18">
        <v>0</v>
      </c>
      <c r="D43" s="58">
        <v>-140276000</v>
      </c>
      <c r="E43" s="59">
        <v>-140276000</v>
      </c>
      <c r="F43" s="59">
        <v>-10614085</v>
      </c>
      <c r="G43" s="59">
        <v>-4621738</v>
      </c>
      <c r="H43" s="59">
        <v>-10393412</v>
      </c>
      <c r="I43" s="59">
        <v>-25629235</v>
      </c>
      <c r="J43" s="59">
        <v>-5582589</v>
      </c>
      <c r="K43" s="59">
        <v>-27083488</v>
      </c>
      <c r="L43" s="59">
        <v>-12876604</v>
      </c>
      <c r="M43" s="59">
        <v>-45542681</v>
      </c>
      <c r="N43" s="59">
        <v>-701198</v>
      </c>
      <c r="O43" s="59">
        <v>-4475775</v>
      </c>
      <c r="P43" s="59">
        <v>-14645798</v>
      </c>
      <c r="Q43" s="59">
        <v>-19822771</v>
      </c>
      <c r="R43" s="59">
        <v>-17561077</v>
      </c>
      <c r="S43" s="59">
        <v>0</v>
      </c>
      <c r="T43" s="59">
        <v>0</v>
      </c>
      <c r="U43" s="59">
        <v>-17561077</v>
      </c>
      <c r="V43" s="59">
        <v>-108555764</v>
      </c>
      <c r="W43" s="59">
        <v>-140276000</v>
      </c>
      <c r="X43" s="59">
        <v>31720236</v>
      </c>
      <c r="Y43" s="60">
        <v>-22.61</v>
      </c>
      <c r="Z43" s="61">
        <v>-140276000</v>
      </c>
    </row>
    <row r="44" spans="1:26" ht="13.5">
      <c r="A44" s="57" t="s">
        <v>60</v>
      </c>
      <c r="B44" s="18">
        <v>-1413991</v>
      </c>
      <c r="C44" s="18">
        <v>0</v>
      </c>
      <c r="D44" s="58">
        <v>-1799998</v>
      </c>
      <c r="E44" s="59">
        <v>-1799998</v>
      </c>
      <c r="F44" s="59">
        <v>0</v>
      </c>
      <c r="G44" s="59">
        <v>0</v>
      </c>
      <c r="H44" s="59">
        <v>0</v>
      </c>
      <c r="I44" s="59">
        <v>0</v>
      </c>
      <c r="J44" s="59">
        <v>-719000</v>
      </c>
      <c r="K44" s="59">
        <v>0</v>
      </c>
      <c r="L44" s="59">
        <v>0</v>
      </c>
      <c r="M44" s="59">
        <v>-719000</v>
      </c>
      <c r="N44" s="59">
        <v>0</v>
      </c>
      <c r="O44" s="59">
        <v>0</v>
      </c>
      <c r="P44" s="59">
        <v>-786906</v>
      </c>
      <c r="Q44" s="59">
        <v>-786906</v>
      </c>
      <c r="R44" s="59">
        <v>0</v>
      </c>
      <c r="S44" s="59">
        <v>0</v>
      </c>
      <c r="T44" s="59">
        <v>0</v>
      </c>
      <c r="U44" s="59">
        <v>0</v>
      </c>
      <c r="V44" s="59">
        <v>-1505906</v>
      </c>
      <c r="W44" s="59">
        <v>-1799998</v>
      </c>
      <c r="X44" s="59">
        <v>294092</v>
      </c>
      <c r="Y44" s="60">
        <v>-16.34</v>
      </c>
      <c r="Z44" s="61">
        <v>-1799998</v>
      </c>
    </row>
    <row r="45" spans="1:26" ht="13.5">
      <c r="A45" s="69" t="s">
        <v>61</v>
      </c>
      <c r="B45" s="21">
        <v>115917567</v>
      </c>
      <c r="C45" s="21">
        <v>0</v>
      </c>
      <c r="D45" s="98">
        <v>44160836</v>
      </c>
      <c r="E45" s="99">
        <v>44160836</v>
      </c>
      <c r="F45" s="99">
        <v>198014536</v>
      </c>
      <c r="G45" s="99">
        <v>245414558</v>
      </c>
      <c r="H45" s="99">
        <v>157176619</v>
      </c>
      <c r="I45" s="99">
        <v>157176619</v>
      </c>
      <c r="J45" s="99">
        <v>137227715</v>
      </c>
      <c r="K45" s="99">
        <v>118380714</v>
      </c>
      <c r="L45" s="99">
        <v>174021347</v>
      </c>
      <c r="M45" s="99">
        <v>174021347</v>
      </c>
      <c r="N45" s="99">
        <v>159343833</v>
      </c>
      <c r="O45" s="99">
        <v>142312162</v>
      </c>
      <c r="P45" s="99">
        <v>214888743</v>
      </c>
      <c r="Q45" s="99">
        <v>159343833</v>
      </c>
      <c r="R45" s="99">
        <v>182129222</v>
      </c>
      <c r="S45" s="99">
        <v>0</v>
      </c>
      <c r="T45" s="99">
        <v>0</v>
      </c>
      <c r="U45" s="99">
        <v>182129222</v>
      </c>
      <c r="V45" s="99">
        <v>182129222</v>
      </c>
      <c r="W45" s="99">
        <v>44160836</v>
      </c>
      <c r="X45" s="99">
        <v>137968386</v>
      </c>
      <c r="Y45" s="100">
        <v>312.42</v>
      </c>
      <c r="Z45" s="101">
        <v>44160836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24045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24045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97.38953210722929</v>
      </c>
      <c r="C58" s="5">
        <f>IF(C67=0,0,+(C76/C67)*100)</f>
        <v>0</v>
      </c>
      <c r="D58" s="6">
        <f aca="true" t="shared" si="6" ref="D58:Z58">IF(D67=0,0,+(D76/D67)*100)</f>
        <v>105.87481254221032</v>
      </c>
      <c r="E58" s="7">
        <f t="shared" si="6"/>
        <v>105.87481254221032</v>
      </c>
      <c r="F58" s="7">
        <f t="shared" si="6"/>
        <v>97.0616852877524</v>
      </c>
      <c r="G58" s="7">
        <f t="shared" si="6"/>
        <v>97.51074834848022</v>
      </c>
      <c r="H58" s="7">
        <f t="shared" si="6"/>
        <v>100</v>
      </c>
      <c r="I58" s="7">
        <f t="shared" si="6"/>
        <v>98.20291802809642</v>
      </c>
      <c r="J58" s="7">
        <f t="shared" si="6"/>
        <v>100.0000069413924</v>
      </c>
      <c r="K58" s="7">
        <f t="shared" si="6"/>
        <v>103.31745547440143</v>
      </c>
      <c r="L58" s="7">
        <f t="shared" si="6"/>
        <v>95.73528541626798</v>
      </c>
      <c r="M58" s="7">
        <f t="shared" si="6"/>
        <v>99.84056837412028</v>
      </c>
      <c r="N58" s="7">
        <f t="shared" si="6"/>
        <v>119.38607696121193</v>
      </c>
      <c r="O58" s="7">
        <f t="shared" si="6"/>
        <v>95.51140590198061</v>
      </c>
      <c r="P58" s="7">
        <f t="shared" si="6"/>
        <v>99.99999720409622</v>
      </c>
      <c r="Q58" s="7">
        <f t="shared" si="6"/>
        <v>104.03337514924877</v>
      </c>
      <c r="R58" s="7">
        <f t="shared" si="6"/>
        <v>100.00001273649669</v>
      </c>
      <c r="S58" s="7">
        <f t="shared" si="6"/>
        <v>0</v>
      </c>
      <c r="T58" s="7">
        <f t="shared" si="6"/>
        <v>0</v>
      </c>
      <c r="U58" s="7">
        <f t="shared" si="6"/>
        <v>100.00001273649669</v>
      </c>
      <c r="V58" s="7">
        <f t="shared" si="6"/>
        <v>100.66423672493008</v>
      </c>
      <c r="W58" s="7">
        <f t="shared" si="6"/>
        <v>105.87481282049505</v>
      </c>
      <c r="X58" s="7">
        <f t="shared" si="6"/>
        <v>0</v>
      </c>
      <c r="Y58" s="7">
        <f t="shared" si="6"/>
        <v>0</v>
      </c>
      <c r="Z58" s="8">
        <f t="shared" si="6"/>
        <v>105.87481254221032</v>
      </c>
    </row>
    <row r="59" spans="1:26" ht="13.5">
      <c r="A59" s="36" t="s">
        <v>31</v>
      </c>
      <c r="B59" s="9">
        <f aca="true" t="shared" si="7" ref="B59:Z66">IF(B68=0,0,+(B77/B68)*100)</f>
        <v>93.98216079892846</v>
      </c>
      <c r="C59" s="9">
        <f t="shared" si="7"/>
        <v>0</v>
      </c>
      <c r="D59" s="2">
        <f t="shared" si="7"/>
        <v>101.36813103864735</v>
      </c>
      <c r="E59" s="10">
        <f t="shared" si="7"/>
        <v>101.36813103864735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103.84344913354128</v>
      </c>
      <c r="L59" s="10">
        <f t="shared" si="7"/>
        <v>100</v>
      </c>
      <c r="M59" s="10">
        <f t="shared" si="7"/>
        <v>101.2735601676203</v>
      </c>
      <c r="N59" s="10">
        <f t="shared" si="7"/>
        <v>103.77416873074654</v>
      </c>
      <c r="O59" s="10">
        <f t="shared" si="7"/>
        <v>100</v>
      </c>
      <c r="P59" s="10">
        <f t="shared" si="7"/>
        <v>100</v>
      </c>
      <c r="Q59" s="10">
        <f t="shared" si="7"/>
        <v>101.02202165980383</v>
      </c>
      <c r="R59" s="10">
        <f t="shared" si="7"/>
        <v>100</v>
      </c>
      <c r="S59" s="10">
        <f t="shared" si="7"/>
        <v>0</v>
      </c>
      <c r="T59" s="10">
        <f t="shared" si="7"/>
        <v>0</v>
      </c>
      <c r="U59" s="10">
        <f t="shared" si="7"/>
        <v>100</v>
      </c>
      <c r="V59" s="10">
        <f t="shared" si="7"/>
        <v>100.73893295928788</v>
      </c>
      <c r="W59" s="10">
        <f t="shared" si="7"/>
        <v>101.36813103864735</v>
      </c>
      <c r="X59" s="10">
        <f t="shared" si="7"/>
        <v>0</v>
      </c>
      <c r="Y59" s="10">
        <f t="shared" si="7"/>
        <v>0</v>
      </c>
      <c r="Z59" s="11">
        <f t="shared" si="7"/>
        <v>101.36813103864735</v>
      </c>
    </row>
    <row r="60" spans="1:26" ht="13.5">
      <c r="A60" s="37" t="s">
        <v>32</v>
      </c>
      <c r="B60" s="12">
        <f t="shared" si="7"/>
        <v>100.76460469695346</v>
      </c>
      <c r="C60" s="12">
        <f t="shared" si="7"/>
        <v>0</v>
      </c>
      <c r="D60" s="3">
        <f t="shared" si="7"/>
        <v>106.87487103109162</v>
      </c>
      <c r="E60" s="13">
        <f t="shared" si="7"/>
        <v>106.87487103109162</v>
      </c>
      <c r="F60" s="13">
        <f t="shared" si="7"/>
        <v>96.29448978859777</v>
      </c>
      <c r="G60" s="13">
        <f t="shared" si="7"/>
        <v>97.05140623807685</v>
      </c>
      <c r="H60" s="13">
        <f t="shared" si="7"/>
        <v>100</v>
      </c>
      <c r="I60" s="13">
        <f t="shared" si="7"/>
        <v>97.82007871294383</v>
      </c>
      <c r="J60" s="13">
        <f t="shared" si="7"/>
        <v>100.00000845739771</v>
      </c>
      <c r="K60" s="13">
        <f t="shared" si="7"/>
        <v>103.2088349835968</v>
      </c>
      <c r="L60" s="13">
        <f t="shared" si="7"/>
        <v>100</v>
      </c>
      <c r="M60" s="13">
        <f t="shared" si="7"/>
        <v>101.13826060982159</v>
      </c>
      <c r="N60" s="13">
        <f t="shared" si="7"/>
        <v>129.7687093729699</v>
      </c>
      <c r="O60" s="13">
        <f t="shared" si="7"/>
        <v>100</v>
      </c>
      <c r="P60" s="13">
        <f t="shared" si="7"/>
        <v>99.9999959208809</v>
      </c>
      <c r="Q60" s="13">
        <f t="shared" si="7"/>
        <v>108.73691084958293</v>
      </c>
      <c r="R60" s="13">
        <f t="shared" si="7"/>
        <v>100.00001669220796</v>
      </c>
      <c r="S60" s="13">
        <f t="shared" si="7"/>
        <v>0</v>
      </c>
      <c r="T60" s="13">
        <f t="shared" si="7"/>
        <v>0</v>
      </c>
      <c r="U60" s="13">
        <f t="shared" si="7"/>
        <v>100.00001669220796</v>
      </c>
      <c r="V60" s="13">
        <f t="shared" si="7"/>
        <v>102.168565159506</v>
      </c>
      <c r="W60" s="13">
        <f t="shared" si="7"/>
        <v>106.87487137084908</v>
      </c>
      <c r="X60" s="13">
        <f t="shared" si="7"/>
        <v>0</v>
      </c>
      <c r="Y60" s="13">
        <f t="shared" si="7"/>
        <v>0</v>
      </c>
      <c r="Z60" s="14">
        <f t="shared" si="7"/>
        <v>106.87487103109162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107.06220155069137</v>
      </c>
      <c r="E61" s="13">
        <f t="shared" si="7"/>
        <v>107.06220155069137</v>
      </c>
      <c r="F61" s="13">
        <f t="shared" si="7"/>
        <v>0</v>
      </c>
      <c r="G61" s="13">
        <f t="shared" si="7"/>
        <v>97.8952594674429</v>
      </c>
      <c r="H61" s="13">
        <f t="shared" si="7"/>
        <v>100</v>
      </c>
      <c r="I61" s="13">
        <f t="shared" si="7"/>
        <v>139.56148696025105</v>
      </c>
      <c r="J61" s="13">
        <f t="shared" si="7"/>
        <v>100.00000870137389</v>
      </c>
      <c r="K61" s="13">
        <f t="shared" si="7"/>
        <v>105.59090954750894</v>
      </c>
      <c r="L61" s="13">
        <f t="shared" si="7"/>
        <v>100</v>
      </c>
      <c r="M61" s="13">
        <f t="shared" si="7"/>
        <v>101.98676893684797</v>
      </c>
      <c r="N61" s="13">
        <f t="shared" si="7"/>
        <v>130.43655669954825</v>
      </c>
      <c r="O61" s="13">
        <f t="shared" si="7"/>
        <v>100</v>
      </c>
      <c r="P61" s="13">
        <f t="shared" si="7"/>
        <v>0</v>
      </c>
      <c r="Q61" s="13">
        <f t="shared" si="7"/>
        <v>172.5851264381322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151.5376693649293</v>
      </c>
      <c r="W61" s="13">
        <f t="shared" si="7"/>
        <v>107.06220155069137</v>
      </c>
      <c r="X61" s="13">
        <f t="shared" si="7"/>
        <v>0</v>
      </c>
      <c r="Y61" s="13">
        <f t="shared" si="7"/>
        <v>0</v>
      </c>
      <c r="Z61" s="14">
        <f t="shared" si="7"/>
        <v>107.06220155069137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99.99998801534036</v>
      </c>
      <c r="E64" s="13">
        <f t="shared" si="7"/>
        <v>99.99998801534036</v>
      </c>
      <c r="F64" s="13">
        <f t="shared" si="7"/>
        <v>89.97543152159378</v>
      </c>
      <c r="G64" s="13">
        <f t="shared" si="7"/>
        <v>69.27642291344921</v>
      </c>
      <c r="H64" s="13">
        <f t="shared" si="7"/>
        <v>100</v>
      </c>
      <c r="I64" s="13">
        <f t="shared" si="7"/>
        <v>90.11576285437705</v>
      </c>
      <c r="J64" s="13">
        <f t="shared" si="7"/>
        <v>100</v>
      </c>
      <c r="K64" s="13">
        <f t="shared" si="7"/>
        <v>20.895555884716032</v>
      </c>
      <c r="L64" s="13">
        <f t="shared" si="7"/>
        <v>100</v>
      </c>
      <c r="M64" s="13">
        <f t="shared" si="7"/>
        <v>73.56019777292919</v>
      </c>
      <c r="N64" s="13">
        <f t="shared" si="7"/>
        <v>110.867502693643</v>
      </c>
      <c r="O64" s="13">
        <f t="shared" si="7"/>
        <v>100</v>
      </c>
      <c r="P64" s="13">
        <f t="shared" si="7"/>
        <v>3.032649636262912</v>
      </c>
      <c r="Q64" s="13">
        <f t="shared" si="7"/>
        <v>8.973128292898958</v>
      </c>
      <c r="R64" s="13">
        <f t="shared" si="7"/>
        <v>2.277191072633272</v>
      </c>
      <c r="S64" s="13">
        <f t="shared" si="7"/>
        <v>0</v>
      </c>
      <c r="T64" s="13">
        <f t="shared" si="7"/>
        <v>0</v>
      </c>
      <c r="U64" s="13">
        <f t="shared" si="7"/>
        <v>2.277191072633272</v>
      </c>
      <c r="V64" s="13">
        <f t="shared" si="7"/>
        <v>11.978641492465218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99.99998801534036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100.00207740149938</v>
      </c>
      <c r="E66" s="16">
        <f t="shared" si="7"/>
        <v>100.00207740149938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58.94354339181028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100</v>
      </c>
      <c r="V66" s="16">
        <f t="shared" si="7"/>
        <v>74.67147925032536</v>
      </c>
      <c r="W66" s="16">
        <f t="shared" si="7"/>
        <v>100.00207740149938</v>
      </c>
      <c r="X66" s="16">
        <f t="shared" si="7"/>
        <v>0</v>
      </c>
      <c r="Y66" s="16">
        <f t="shared" si="7"/>
        <v>0</v>
      </c>
      <c r="Z66" s="17">
        <f t="shared" si="7"/>
        <v>100.00207740149938</v>
      </c>
    </row>
    <row r="67" spans="1:26" ht="13.5" hidden="1">
      <c r="A67" s="40" t="s">
        <v>116</v>
      </c>
      <c r="B67" s="23">
        <v>344480659</v>
      </c>
      <c r="C67" s="23"/>
      <c r="D67" s="24">
        <v>380454982</v>
      </c>
      <c r="E67" s="25">
        <v>380454982</v>
      </c>
      <c r="F67" s="25">
        <v>25945587</v>
      </c>
      <c r="G67" s="25">
        <v>30642382</v>
      </c>
      <c r="H67" s="25">
        <v>28279000</v>
      </c>
      <c r="I67" s="25">
        <v>84866969</v>
      </c>
      <c r="J67" s="25">
        <v>28812663</v>
      </c>
      <c r="K67" s="25">
        <v>28671372</v>
      </c>
      <c r="L67" s="25">
        <v>25401653</v>
      </c>
      <c r="M67" s="25">
        <v>82885688</v>
      </c>
      <c r="N67" s="25">
        <v>25401653</v>
      </c>
      <c r="O67" s="25">
        <v>28834151</v>
      </c>
      <c r="P67" s="25">
        <v>35766610</v>
      </c>
      <c r="Q67" s="25">
        <v>90002414</v>
      </c>
      <c r="R67" s="25">
        <v>39257263</v>
      </c>
      <c r="S67" s="25"/>
      <c r="T67" s="25"/>
      <c r="U67" s="25">
        <v>39257263</v>
      </c>
      <c r="V67" s="25">
        <v>297012334</v>
      </c>
      <c r="W67" s="25">
        <v>380454981</v>
      </c>
      <c r="X67" s="25"/>
      <c r="Y67" s="24"/>
      <c r="Z67" s="26">
        <v>380454982</v>
      </c>
    </row>
    <row r="68" spans="1:26" ht="13.5" hidden="1">
      <c r="A68" s="36" t="s">
        <v>31</v>
      </c>
      <c r="B68" s="18">
        <v>51666103</v>
      </c>
      <c r="C68" s="18"/>
      <c r="D68" s="19">
        <v>52992000</v>
      </c>
      <c r="E68" s="20">
        <v>52992000</v>
      </c>
      <c r="F68" s="20">
        <v>5371821</v>
      </c>
      <c r="G68" s="20">
        <v>4773576</v>
      </c>
      <c r="H68" s="20">
        <v>4759000</v>
      </c>
      <c r="I68" s="20">
        <v>14904397</v>
      </c>
      <c r="J68" s="20">
        <v>5164727</v>
      </c>
      <c r="K68" s="20">
        <v>4907389</v>
      </c>
      <c r="L68" s="20">
        <v>4737785</v>
      </c>
      <c r="M68" s="20">
        <v>14809901</v>
      </c>
      <c r="N68" s="20">
        <v>4737785</v>
      </c>
      <c r="O68" s="20">
        <v>4920000</v>
      </c>
      <c r="P68" s="20">
        <v>7838126</v>
      </c>
      <c r="Q68" s="20">
        <v>17495911</v>
      </c>
      <c r="R68" s="20">
        <v>2513517</v>
      </c>
      <c r="S68" s="20"/>
      <c r="T68" s="20"/>
      <c r="U68" s="20">
        <v>2513517</v>
      </c>
      <c r="V68" s="20">
        <v>49723726</v>
      </c>
      <c r="W68" s="20">
        <v>52992000</v>
      </c>
      <c r="X68" s="20"/>
      <c r="Y68" s="19"/>
      <c r="Z68" s="22">
        <v>52992000</v>
      </c>
    </row>
    <row r="69" spans="1:26" ht="13.5" hidden="1">
      <c r="A69" s="37" t="s">
        <v>32</v>
      </c>
      <c r="B69" s="18">
        <v>284753940</v>
      </c>
      <c r="C69" s="18"/>
      <c r="D69" s="19">
        <v>314562250</v>
      </c>
      <c r="E69" s="20">
        <v>314562250</v>
      </c>
      <c r="F69" s="20">
        <v>20573766</v>
      </c>
      <c r="G69" s="20">
        <v>25868806</v>
      </c>
      <c r="H69" s="20">
        <v>23520000</v>
      </c>
      <c r="I69" s="20">
        <v>69962572</v>
      </c>
      <c r="J69" s="20">
        <v>23647936</v>
      </c>
      <c r="K69" s="20">
        <v>23763983</v>
      </c>
      <c r="L69" s="20">
        <v>19580560</v>
      </c>
      <c r="M69" s="20">
        <v>66992479</v>
      </c>
      <c r="N69" s="20">
        <v>19580560</v>
      </c>
      <c r="O69" s="20">
        <v>22619903</v>
      </c>
      <c r="P69" s="20">
        <v>24515097</v>
      </c>
      <c r="Q69" s="20">
        <v>66715560</v>
      </c>
      <c r="R69" s="20">
        <v>29954096</v>
      </c>
      <c r="S69" s="20"/>
      <c r="T69" s="20"/>
      <c r="U69" s="20">
        <v>29954096</v>
      </c>
      <c r="V69" s="20">
        <v>233624707</v>
      </c>
      <c r="W69" s="20">
        <v>314562249</v>
      </c>
      <c r="X69" s="20"/>
      <c r="Y69" s="19"/>
      <c r="Z69" s="22">
        <v>314562250</v>
      </c>
    </row>
    <row r="70" spans="1:26" ht="13.5" hidden="1">
      <c r="A70" s="38" t="s">
        <v>110</v>
      </c>
      <c r="B70" s="18">
        <v>276556156</v>
      </c>
      <c r="C70" s="18"/>
      <c r="D70" s="19">
        <v>306218250</v>
      </c>
      <c r="E70" s="20">
        <v>306218250</v>
      </c>
      <c r="F70" s="20"/>
      <c r="G70" s="20">
        <v>25106040</v>
      </c>
      <c r="H70" s="20">
        <v>21901000</v>
      </c>
      <c r="I70" s="20">
        <v>47007040</v>
      </c>
      <c r="J70" s="20">
        <v>22984876</v>
      </c>
      <c r="K70" s="20">
        <v>23095616</v>
      </c>
      <c r="L70" s="20">
        <v>18912320</v>
      </c>
      <c r="M70" s="20">
        <v>64992812</v>
      </c>
      <c r="N70" s="20">
        <v>18912320</v>
      </c>
      <c r="O70" s="20">
        <v>21768050</v>
      </c>
      <c r="P70" s="20"/>
      <c r="Q70" s="20">
        <v>40680370</v>
      </c>
      <c r="R70" s="20"/>
      <c r="S70" s="20"/>
      <c r="T70" s="20"/>
      <c r="U70" s="20"/>
      <c r="V70" s="20">
        <v>152680222</v>
      </c>
      <c r="W70" s="20">
        <v>306218250</v>
      </c>
      <c r="X70" s="20"/>
      <c r="Y70" s="19"/>
      <c r="Z70" s="22">
        <v>306218250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8197784</v>
      </c>
      <c r="C73" s="18"/>
      <c r="D73" s="19">
        <v>8344000</v>
      </c>
      <c r="E73" s="20">
        <v>8344000</v>
      </c>
      <c r="F73" s="20">
        <v>762766</v>
      </c>
      <c r="G73" s="20">
        <v>762766</v>
      </c>
      <c r="H73" s="20">
        <v>1619000</v>
      </c>
      <c r="I73" s="20">
        <v>3144532</v>
      </c>
      <c r="J73" s="20">
        <v>663060</v>
      </c>
      <c r="K73" s="20">
        <v>668367</v>
      </c>
      <c r="L73" s="20">
        <v>668240</v>
      </c>
      <c r="M73" s="20">
        <v>1999667</v>
      </c>
      <c r="N73" s="20">
        <v>668240</v>
      </c>
      <c r="O73" s="20">
        <v>851853</v>
      </c>
      <c r="P73" s="20">
        <v>24515097</v>
      </c>
      <c r="Q73" s="20">
        <v>26035190</v>
      </c>
      <c r="R73" s="20">
        <v>29954096</v>
      </c>
      <c r="S73" s="20"/>
      <c r="T73" s="20"/>
      <c r="U73" s="20">
        <v>29954096</v>
      </c>
      <c r="V73" s="20">
        <v>61133485</v>
      </c>
      <c r="W73" s="20">
        <v>8343999</v>
      </c>
      <c r="X73" s="20"/>
      <c r="Y73" s="19"/>
      <c r="Z73" s="22">
        <v>8344000</v>
      </c>
    </row>
    <row r="74" spans="1:26" ht="13.5" hidden="1">
      <c r="A74" s="38" t="s">
        <v>114</v>
      </c>
      <c r="B74" s="18"/>
      <c r="C74" s="18"/>
      <c r="D74" s="19"/>
      <c r="E74" s="20"/>
      <c r="F74" s="20">
        <v>19811000</v>
      </c>
      <c r="G74" s="20"/>
      <c r="H74" s="20"/>
      <c r="I74" s="20">
        <v>19811000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19811000</v>
      </c>
      <c r="W74" s="20"/>
      <c r="X74" s="20"/>
      <c r="Y74" s="19"/>
      <c r="Z74" s="22"/>
    </row>
    <row r="75" spans="1:26" ht="13.5" hidden="1">
      <c r="A75" s="39" t="s">
        <v>115</v>
      </c>
      <c r="B75" s="27">
        <v>8060616</v>
      </c>
      <c r="C75" s="27"/>
      <c r="D75" s="28">
        <v>12900732</v>
      </c>
      <c r="E75" s="29">
        <v>12900732</v>
      </c>
      <c r="F75" s="29"/>
      <c r="G75" s="29"/>
      <c r="H75" s="29"/>
      <c r="I75" s="29"/>
      <c r="J75" s="29"/>
      <c r="K75" s="29"/>
      <c r="L75" s="29">
        <v>1083308</v>
      </c>
      <c r="M75" s="29">
        <v>1083308</v>
      </c>
      <c r="N75" s="29">
        <v>1083308</v>
      </c>
      <c r="O75" s="29">
        <v>1294248</v>
      </c>
      <c r="P75" s="29">
        <v>3413387</v>
      </c>
      <c r="Q75" s="29">
        <v>5790943</v>
      </c>
      <c r="R75" s="29">
        <v>6789650</v>
      </c>
      <c r="S75" s="29"/>
      <c r="T75" s="29"/>
      <c r="U75" s="29">
        <v>6789650</v>
      </c>
      <c r="V75" s="29">
        <v>13663901</v>
      </c>
      <c r="W75" s="29">
        <v>12900732</v>
      </c>
      <c r="X75" s="29"/>
      <c r="Y75" s="28"/>
      <c r="Z75" s="30">
        <v>12900732</v>
      </c>
    </row>
    <row r="76" spans="1:26" ht="13.5" hidden="1">
      <c r="A76" s="41" t="s">
        <v>117</v>
      </c>
      <c r="B76" s="31">
        <v>335488102</v>
      </c>
      <c r="C76" s="31"/>
      <c r="D76" s="32">
        <v>402805999</v>
      </c>
      <c r="E76" s="33">
        <v>402805999</v>
      </c>
      <c r="F76" s="33">
        <v>25183224</v>
      </c>
      <c r="G76" s="33">
        <v>29879616</v>
      </c>
      <c r="H76" s="33">
        <v>28279000</v>
      </c>
      <c r="I76" s="33">
        <v>83341840</v>
      </c>
      <c r="J76" s="33">
        <v>28812665</v>
      </c>
      <c r="K76" s="33">
        <v>29622532</v>
      </c>
      <c r="L76" s="33">
        <v>24318345</v>
      </c>
      <c r="M76" s="33">
        <v>82753542</v>
      </c>
      <c r="N76" s="33">
        <v>30326037</v>
      </c>
      <c r="O76" s="33">
        <v>27539903</v>
      </c>
      <c r="P76" s="33">
        <v>35766609</v>
      </c>
      <c r="Q76" s="33">
        <v>93632549</v>
      </c>
      <c r="R76" s="33">
        <v>39257268</v>
      </c>
      <c r="S76" s="33"/>
      <c r="T76" s="33"/>
      <c r="U76" s="33">
        <v>39257268</v>
      </c>
      <c r="V76" s="33">
        <v>298985199</v>
      </c>
      <c r="W76" s="33">
        <v>402805999</v>
      </c>
      <c r="X76" s="33"/>
      <c r="Y76" s="32"/>
      <c r="Z76" s="34">
        <v>402805999</v>
      </c>
    </row>
    <row r="77" spans="1:26" ht="13.5" hidden="1">
      <c r="A77" s="36" t="s">
        <v>31</v>
      </c>
      <c r="B77" s="18">
        <v>48556920</v>
      </c>
      <c r="C77" s="18"/>
      <c r="D77" s="19">
        <v>53717000</v>
      </c>
      <c r="E77" s="20">
        <v>53717000</v>
      </c>
      <c r="F77" s="20">
        <v>5371821</v>
      </c>
      <c r="G77" s="20">
        <v>4773576</v>
      </c>
      <c r="H77" s="20">
        <v>4759000</v>
      </c>
      <c r="I77" s="20">
        <v>14904397</v>
      </c>
      <c r="J77" s="20">
        <v>5164727</v>
      </c>
      <c r="K77" s="20">
        <v>5096002</v>
      </c>
      <c r="L77" s="20">
        <v>4737785</v>
      </c>
      <c r="M77" s="20">
        <v>14998514</v>
      </c>
      <c r="N77" s="20">
        <v>4916597</v>
      </c>
      <c r="O77" s="20">
        <v>4920000</v>
      </c>
      <c r="P77" s="20">
        <v>7838126</v>
      </c>
      <c r="Q77" s="20">
        <v>17674723</v>
      </c>
      <c r="R77" s="20">
        <v>2513517</v>
      </c>
      <c r="S77" s="20"/>
      <c r="T77" s="20"/>
      <c r="U77" s="20">
        <v>2513517</v>
      </c>
      <c r="V77" s="20">
        <v>50091151</v>
      </c>
      <c r="W77" s="20">
        <v>53717000</v>
      </c>
      <c r="X77" s="20"/>
      <c r="Y77" s="19"/>
      <c r="Z77" s="22">
        <v>53717000</v>
      </c>
    </row>
    <row r="78" spans="1:26" ht="13.5" hidden="1">
      <c r="A78" s="37" t="s">
        <v>32</v>
      </c>
      <c r="B78" s="18">
        <v>286931182</v>
      </c>
      <c r="C78" s="18"/>
      <c r="D78" s="19">
        <v>336187999</v>
      </c>
      <c r="E78" s="20">
        <v>336187999</v>
      </c>
      <c r="F78" s="20">
        <v>19811403</v>
      </c>
      <c r="G78" s="20">
        <v>25106040</v>
      </c>
      <c r="H78" s="20">
        <v>23520000</v>
      </c>
      <c r="I78" s="20">
        <v>68437443</v>
      </c>
      <c r="J78" s="20">
        <v>23647938</v>
      </c>
      <c r="K78" s="20">
        <v>24526530</v>
      </c>
      <c r="L78" s="20">
        <v>19580560</v>
      </c>
      <c r="M78" s="20">
        <v>67755028</v>
      </c>
      <c r="N78" s="20">
        <v>25409440</v>
      </c>
      <c r="O78" s="20">
        <v>22619903</v>
      </c>
      <c r="P78" s="20">
        <v>24515096</v>
      </c>
      <c r="Q78" s="20">
        <v>72544439</v>
      </c>
      <c r="R78" s="20">
        <v>29954101</v>
      </c>
      <c r="S78" s="20"/>
      <c r="T78" s="20"/>
      <c r="U78" s="20">
        <v>29954101</v>
      </c>
      <c r="V78" s="20">
        <v>238691011</v>
      </c>
      <c r="W78" s="20">
        <v>336187999</v>
      </c>
      <c r="X78" s="20"/>
      <c r="Y78" s="19"/>
      <c r="Z78" s="22">
        <v>336187999</v>
      </c>
    </row>
    <row r="79" spans="1:26" ht="13.5" hidden="1">
      <c r="A79" s="38" t="s">
        <v>110</v>
      </c>
      <c r="B79" s="18"/>
      <c r="C79" s="18"/>
      <c r="D79" s="19">
        <v>327844000</v>
      </c>
      <c r="E79" s="20">
        <v>327844000</v>
      </c>
      <c r="F79" s="20">
        <v>19125101</v>
      </c>
      <c r="G79" s="20">
        <v>24577623</v>
      </c>
      <c r="H79" s="20">
        <v>21901000</v>
      </c>
      <c r="I79" s="20">
        <v>65603724</v>
      </c>
      <c r="J79" s="20">
        <v>22984878</v>
      </c>
      <c r="K79" s="20">
        <v>24386871</v>
      </c>
      <c r="L79" s="20">
        <v>18912320</v>
      </c>
      <c r="M79" s="20">
        <v>66284069</v>
      </c>
      <c r="N79" s="20">
        <v>24668579</v>
      </c>
      <c r="O79" s="20">
        <v>21768050</v>
      </c>
      <c r="P79" s="20">
        <v>23771639</v>
      </c>
      <c r="Q79" s="20">
        <v>70208268</v>
      </c>
      <c r="R79" s="20">
        <v>29271989</v>
      </c>
      <c r="S79" s="20"/>
      <c r="T79" s="20"/>
      <c r="U79" s="20">
        <v>29271989</v>
      </c>
      <c r="V79" s="20">
        <v>231368050</v>
      </c>
      <c r="W79" s="20">
        <v>327844000</v>
      </c>
      <c r="X79" s="20"/>
      <c r="Y79" s="19"/>
      <c r="Z79" s="22">
        <v>327844000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8343999</v>
      </c>
      <c r="E82" s="20">
        <v>8343999</v>
      </c>
      <c r="F82" s="20">
        <v>686302</v>
      </c>
      <c r="G82" s="20">
        <v>528417</v>
      </c>
      <c r="H82" s="20">
        <v>1619000</v>
      </c>
      <c r="I82" s="20">
        <v>2833719</v>
      </c>
      <c r="J82" s="20">
        <v>663060</v>
      </c>
      <c r="K82" s="20">
        <v>139659</v>
      </c>
      <c r="L82" s="20">
        <v>668240</v>
      </c>
      <c r="M82" s="20">
        <v>1470959</v>
      </c>
      <c r="N82" s="20">
        <v>740861</v>
      </c>
      <c r="O82" s="20">
        <v>851853</v>
      </c>
      <c r="P82" s="20">
        <v>743457</v>
      </c>
      <c r="Q82" s="20">
        <v>2336171</v>
      </c>
      <c r="R82" s="20">
        <v>682112</v>
      </c>
      <c r="S82" s="20"/>
      <c r="T82" s="20"/>
      <c r="U82" s="20">
        <v>682112</v>
      </c>
      <c r="V82" s="20">
        <v>7322961</v>
      </c>
      <c r="W82" s="20">
        <v>8343999</v>
      </c>
      <c r="X82" s="20"/>
      <c r="Y82" s="19"/>
      <c r="Z82" s="22">
        <v>8343999</v>
      </c>
    </row>
    <row r="83" spans="1:26" ht="13.5" hidden="1">
      <c r="A83" s="38" t="s">
        <v>114</v>
      </c>
      <c r="B83" s="18">
        <v>286931182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12901000</v>
      </c>
      <c r="E84" s="29">
        <v>12901000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>
        <v>3413387</v>
      </c>
      <c r="Q84" s="29">
        <v>3413387</v>
      </c>
      <c r="R84" s="29">
        <v>6789650</v>
      </c>
      <c r="S84" s="29"/>
      <c r="T84" s="29"/>
      <c r="U84" s="29">
        <v>6789650</v>
      </c>
      <c r="V84" s="29">
        <v>10203037</v>
      </c>
      <c r="W84" s="29">
        <v>12901000</v>
      </c>
      <c r="X84" s="29"/>
      <c r="Y84" s="28"/>
      <c r="Z84" s="30">
        <v>12901000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19500000</v>
      </c>
      <c r="E5" s="59">
        <v>19500000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5743563</v>
      </c>
      <c r="P5" s="59">
        <v>775254</v>
      </c>
      <c r="Q5" s="59">
        <v>6518817</v>
      </c>
      <c r="R5" s="59">
        <v>791726</v>
      </c>
      <c r="S5" s="59">
        <v>791741</v>
      </c>
      <c r="T5" s="59">
        <v>0</v>
      </c>
      <c r="U5" s="59">
        <v>1583467</v>
      </c>
      <c r="V5" s="59">
        <v>8102284</v>
      </c>
      <c r="W5" s="59">
        <v>19500000</v>
      </c>
      <c r="X5" s="59">
        <v>-11397716</v>
      </c>
      <c r="Y5" s="60">
        <v>-58.45</v>
      </c>
      <c r="Z5" s="61">
        <v>19500000</v>
      </c>
    </row>
    <row r="6" spans="1:26" ht="13.5">
      <c r="A6" s="57" t="s">
        <v>32</v>
      </c>
      <c r="B6" s="18">
        <v>0</v>
      </c>
      <c r="C6" s="18">
        <v>0</v>
      </c>
      <c r="D6" s="58">
        <v>2850000</v>
      </c>
      <c r="E6" s="59">
        <v>2850000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1535224</v>
      </c>
      <c r="P6" s="59">
        <v>1184863</v>
      </c>
      <c r="Q6" s="59">
        <v>2720087</v>
      </c>
      <c r="R6" s="59">
        <v>1142441</v>
      </c>
      <c r="S6" s="59">
        <v>1141901</v>
      </c>
      <c r="T6" s="59">
        <v>0</v>
      </c>
      <c r="U6" s="59">
        <v>2284342</v>
      </c>
      <c r="V6" s="59">
        <v>5004429</v>
      </c>
      <c r="W6" s="59">
        <v>2850000</v>
      </c>
      <c r="X6" s="59">
        <v>2154429</v>
      </c>
      <c r="Y6" s="60">
        <v>75.59</v>
      </c>
      <c r="Z6" s="61">
        <v>2850000</v>
      </c>
    </row>
    <row r="7" spans="1:26" ht="13.5">
      <c r="A7" s="57" t="s">
        <v>33</v>
      </c>
      <c r="B7" s="18">
        <v>0</v>
      </c>
      <c r="C7" s="18">
        <v>0</v>
      </c>
      <c r="D7" s="58">
        <v>300000</v>
      </c>
      <c r="E7" s="59">
        <v>2000000</v>
      </c>
      <c r="F7" s="59">
        <v>0</v>
      </c>
      <c r="G7" s="59">
        <v>0</v>
      </c>
      <c r="H7" s="59">
        <v>0</v>
      </c>
      <c r="I7" s="59">
        <v>0</v>
      </c>
      <c r="J7" s="59">
        <v>284691</v>
      </c>
      <c r="K7" s="59">
        <v>374830</v>
      </c>
      <c r="L7" s="59">
        <v>441128</v>
      </c>
      <c r="M7" s="59">
        <v>1100649</v>
      </c>
      <c r="N7" s="59">
        <v>671926</v>
      </c>
      <c r="O7" s="59">
        <v>654653</v>
      </c>
      <c r="P7" s="59">
        <v>612947</v>
      </c>
      <c r="Q7" s="59">
        <v>1939526</v>
      </c>
      <c r="R7" s="59">
        <v>833877</v>
      </c>
      <c r="S7" s="59">
        <v>765015</v>
      </c>
      <c r="T7" s="59">
        <v>0</v>
      </c>
      <c r="U7" s="59">
        <v>1598892</v>
      </c>
      <c r="V7" s="59">
        <v>4639067</v>
      </c>
      <c r="W7" s="59">
        <v>300000</v>
      </c>
      <c r="X7" s="59">
        <v>4339067</v>
      </c>
      <c r="Y7" s="60">
        <v>1446.36</v>
      </c>
      <c r="Z7" s="61">
        <v>2000000</v>
      </c>
    </row>
    <row r="8" spans="1:26" ht="13.5">
      <c r="A8" s="57" t="s">
        <v>34</v>
      </c>
      <c r="B8" s="18">
        <v>0</v>
      </c>
      <c r="C8" s="18">
        <v>0</v>
      </c>
      <c r="D8" s="58">
        <v>226232000</v>
      </c>
      <c r="E8" s="59">
        <v>220546000</v>
      </c>
      <c r="F8" s="59">
        <v>0</v>
      </c>
      <c r="G8" s="59">
        <v>61812000</v>
      </c>
      <c r="H8" s="59">
        <v>2809713</v>
      </c>
      <c r="I8" s="59">
        <v>64621713</v>
      </c>
      <c r="J8" s="59">
        <v>0</v>
      </c>
      <c r="K8" s="59">
        <v>0</v>
      </c>
      <c r="L8" s="59">
        <v>88235000</v>
      </c>
      <c r="M8" s="59">
        <v>88235000</v>
      </c>
      <c r="N8" s="59">
        <v>128266</v>
      </c>
      <c r="O8" s="59">
        <v>2414360</v>
      </c>
      <c r="P8" s="59">
        <v>61959868</v>
      </c>
      <c r="Q8" s="59">
        <v>64502494</v>
      </c>
      <c r="R8" s="59">
        <v>768977</v>
      </c>
      <c r="S8" s="59">
        <v>399099</v>
      </c>
      <c r="T8" s="59">
        <v>0</v>
      </c>
      <c r="U8" s="59">
        <v>1168076</v>
      </c>
      <c r="V8" s="59">
        <v>218527283</v>
      </c>
      <c r="W8" s="59">
        <v>226232000</v>
      </c>
      <c r="X8" s="59">
        <v>-7704717</v>
      </c>
      <c r="Y8" s="60">
        <v>-3.41</v>
      </c>
      <c r="Z8" s="61">
        <v>220546000</v>
      </c>
    </row>
    <row r="9" spans="1:26" ht="13.5">
      <c r="A9" s="57" t="s">
        <v>35</v>
      </c>
      <c r="B9" s="18">
        <v>0</v>
      </c>
      <c r="C9" s="18">
        <v>0</v>
      </c>
      <c r="D9" s="58">
        <v>18285000</v>
      </c>
      <c r="E9" s="59">
        <v>14285000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6082713</v>
      </c>
      <c r="P9" s="59">
        <v>1012932</v>
      </c>
      <c r="Q9" s="59">
        <v>7095645</v>
      </c>
      <c r="R9" s="59">
        <v>920331</v>
      </c>
      <c r="S9" s="59">
        <v>928005</v>
      </c>
      <c r="T9" s="59">
        <v>0</v>
      </c>
      <c r="U9" s="59">
        <v>1848336</v>
      </c>
      <c r="V9" s="59">
        <v>8943981</v>
      </c>
      <c r="W9" s="59">
        <v>18285000</v>
      </c>
      <c r="X9" s="59">
        <v>-9341019</v>
      </c>
      <c r="Y9" s="60">
        <v>-51.09</v>
      </c>
      <c r="Z9" s="61">
        <v>14285000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267167000</v>
      </c>
      <c r="E10" s="65">
        <f t="shared" si="0"/>
        <v>259181000</v>
      </c>
      <c r="F10" s="65">
        <f t="shared" si="0"/>
        <v>0</v>
      </c>
      <c r="G10" s="65">
        <f t="shared" si="0"/>
        <v>61812000</v>
      </c>
      <c r="H10" s="65">
        <f t="shared" si="0"/>
        <v>2809713</v>
      </c>
      <c r="I10" s="65">
        <f t="shared" si="0"/>
        <v>64621713</v>
      </c>
      <c r="J10" s="65">
        <f t="shared" si="0"/>
        <v>284691</v>
      </c>
      <c r="K10" s="65">
        <f t="shared" si="0"/>
        <v>374830</v>
      </c>
      <c r="L10" s="65">
        <f t="shared" si="0"/>
        <v>88676128</v>
      </c>
      <c r="M10" s="65">
        <f t="shared" si="0"/>
        <v>89335649</v>
      </c>
      <c r="N10" s="65">
        <f t="shared" si="0"/>
        <v>800192</v>
      </c>
      <c r="O10" s="65">
        <f t="shared" si="0"/>
        <v>16430513</v>
      </c>
      <c r="P10" s="65">
        <f t="shared" si="0"/>
        <v>65545864</v>
      </c>
      <c r="Q10" s="65">
        <f t="shared" si="0"/>
        <v>82776569</v>
      </c>
      <c r="R10" s="65">
        <f t="shared" si="0"/>
        <v>4457352</v>
      </c>
      <c r="S10" s="65">
        <f t="shared" si="0"/>
        <v>4025761</v>
      </c>
      <c r="T10" s="65">
        <f t="shared" si="0"/>
        <v>0</v>
      </c>
      <c r="U10" s="65">
        <f t="shared" si="0"/>
        <v>8483113</v>
      </c>
      <c r="V10" s="65">
        <f t="shared" si="0"/>
        <v>245217044</v>
      </c>
      <c r="W10" s="65">
        <f t="shared" si="0"/>
        <v>267167000</v>
      </c>
      <c r="X10" s="65">
        <f t="shared" si="0"/>
        <v>-21949956</v>
      </c>
      <c r="Y10" s="66">
        <f>+IF(W10&lt;&gt;0,(X10/W10)*100,0)</f>
        <v>-8.215818570407274</v>
      </c>
      <c r="Z10" s="67">
        <f t="shared" si="0"/>
        <v>259181000</v>
      </c>
    </row>
    <row r="11" spans="1:26" ht="13.5">
      <c r="A11" s="57" t="s">
        <v>36</v>
      </c>
      <c r="B11" s="18">
        <v>0</v>
      </c>
      <c r="C11" s="18">
        <v>0</v>
      </c>
      <c r="D11" s="58">
        <v>109091282</v>
      </c>
      <c r="E11" s="59">
        <v>89591282</v>
      </c>
      <c r="F11" s="59">
        <v>0</v>
      </c>
      <c r="G11" s="59">
        <v>0</v>
      </c>
      <c r="H11" s="59">
        <v>25439</v>
      </c>
      <c r="I11" s="59">
        <v>25439</v>
      </c>
      <c r="J11" s="59">
        <v>117193</v>
      </c>
      <c r="K11" s="59">
        <v>1412846</v>
      </c>
      <c r="L11" s="59">
        <v>2312585</v>
      </c>
      <c r="M11" s="59">
        <v>3842624</v>
      </c>
      <c r="N11" s="59">
        <v>2224581</v>
      </c>
      <c r="O11" s="59">
        <v>2275999</v>
      </c>
      <c r="P11" s="59">
        <v>3407533</v>
      </c>
      <c r="Q11" s="59">
        <v>7908113</v>
      </c>
      <c r="R11" s="59">
        <v>3492336</v>
      </c>
      <c r="S11" s="59">
        <v>13068293</v>
      </c>
      <c r="T11" s="59">
        <v>0</v>
      </c>
      <c r="U11" s="59">
        <v>16560629</v>
      </c>
      <c r="V11" s="59">
        <v>28336805</v>
      </c>
      <c r="W11" s="59">
        <v>109091282</v>
      </c>
      <c r="X11" s="59">
        <v>-80754477</v>
      </c>
      <c r="Y11" s="60">
        <v>-74.02</v>
      </c>
      <c r="Z11" s="61">
        <v>89591282</v>
      </c>
    </row>
    <row r="12" spans="1:26" ht="13.5">
      <c r="A12" s="57" t="s">
        <v>37</v>
      </c>
      <c r="B12" s="18">
        <v>0</v>
      </c>
      <c r="C12" s="18">
        <v>0</v>
      </c>
      <c r="D12" s="58">
        <v>31049000</v>
      </c>
      <c r="E12" s="59">
        <v>29049000</v>
      </c>
      <c r="F12" s="59">
        <v>0</v>
      </c>
      <c r="G12" s="59">
        <v>0</v>
      </c>
      <c r="H12" s="59">
        <v>2128576</v>
      </c>
      <c r="I12" s="59">
        <v>2128576</v>
      </c>
      <c r="J12" s="59">
        <v>1269028</v>
      </c>
      <c r="K12" s="59">
        <v>1294878</v>
      </c>
      <c r="L12" s="59">
        <v>4001672</v>
      </c>
      <c r="M12" s="59">
        <v>6565578</v>
      </c>
      <c r="N12" s="59">
        <v>1993421</v>
      </c>
      <c r="O12" s="59">
        <v>1306484</v>
      </c>
      <c r="P12" s="59">
        <v>1280035</v>
      </c>
      <c r="Q12" s="59">
        <v>4579940</v>
      </c>
      <c r="R12" s="59">
        <v>1771872</v>
      </c>
      <c r="S12" s="59">
        <v>1850872</v>
      </c>
      <c r="T12" s="59">
        <v>0</v>
      </c>
      <c r="U12" s="59">
        <v>3622744</v>
      </c>
      <c r="V12" s="59">
        <v>16896838</v>
      </c>
      <c r="W12" s="59">
        <v>31049000</v>
      </c>
      <c r="X12" s="59">
        <v>-14152162</v>
      </c>
      <c r="Y12" s="60">
        <v>-45.58</v>
      </c>
      <c r="Z12" s="61">
        <v>29049000</v>
      </c>
    </row>
    <row r="13" spans="1:26" ht="13.5">
      <c r="A13" s="57" t="s">
        <v>103</v>
      </c>
      <c r="B13" s="18">
        <v>0</v>
      </c>
      <c r="C13" s="18">
        <v>0</v>
      </c>
      <c r="D13" s="58">
        <v>23000000</v>
      </c>
      <c r="E13" s="59">
        <v>35000000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23000000</v>
      </c>
      <c r="X13" s="59">
        <v>-23000000</v>
      </c>
      <c r="Y13" s="60">
        <v>-100</v>
      </c>
      <c r="Z13" s="61">
        <v>35000000</v>
      </c>
    </row>
    <row r="14" spans="1:26" ht="13.5">
      <c r="A14" s="57" t="s">
        <v>38</v>
      </c>
      <c r="B14" s="18">
        <v>0</v>
      </c>
      <c r="C14" s="18">
        <v>0</v>
      </c>
      <c r="D14" s="58">
        <v>396000</v>
      </c>
      <c r="E14" s="59">
        <v>396000</v>
      </c>
      <c r="F14" s="59">
        <v>0</v>
      </c>
      <c r="G14" s="59">
        <v>0</v>
      </c>
      <c r="H14" s="59">
        <v>15</v>
      </c>
      <c r="I14" s="59">
        <v>15</v>
      </c>
      <c r="J14" s="59">
        <v>1597</v>
      </c>
      <c r="K14" s="59">
        <v>1371</v>
      </c>
      <c r="L14" s="59">
        <v>1371</v>
      </c>
      <c r="M14" s="59">
        <v>4339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4354</v>
      </c>
      <c r="W14" s="59">
        <v>396000</v>
      </c>
      <c r="X14" s="59">
        <v>-391646</v>
      </c>
      <c r="Y14" s="60">
        <v>-98.9</v>
      </c>
      <c r="Z14" s="61">
        <v>396000</v>
      </c>
    </row>
    <row r="15" spans="1:26" ht="13.5">
      <c r="A15" s="57" t="s">
        <v>39</v>
      </c>
      <c r="B15" s="18">
        <v>0</v>
      </c>
      <c r="C15" s="18">
        <v>0</v>
      </c>
      <c r="D15" s="58">
        <v>4730957</v>
      </c>
      <c r="E15" s="59">
        <v>4730957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217330</v>
      </c>
      <c r="O15" s="59">
        <v>11330</v>
      </c>
      <c r="P15" s="59">
        <v>98165</v>
      </c>
      <c r="Q15" s="59">
        <v>326825</v>
      </c>
      <c r="R15" s="59">
        <v>83080</v>
      </c>
      <c r="S15" s="59">
        <v>284236</v>
      </c>
      <c r="T15" s="59">
        <v>0</v>
      </c>
      <c r="U15" s="59">
        <v>367316</v>
      </c>
      <c r="V15" s="59">
        <v>694141</v>
      </c>
      <c r="W15" s="59">
        <v>4730957</v>
      </c>
      <c r="X15" s="59">
        <v>-4036816</v>
      </c>
      <c r="Y15" s="60">
        <v>-85.33</v>
      </c>
      <c r="Z15" s="61">
        <v>4730957</v>
      </c>
    </row>
    <row r="16" spans="1:26" ht="13.5">
      <c r="A16" s="68" t="s">
        <v>40</v>
      </c>
      <c r="B16" s="18">
        <v>0</v>
      </c>
      <c r="C16" s="18">
        <v>0</v>
      </c>
      <c r="D16" s="58">
        <v>8000000</v>
      </c>
      <c r="E16" s="59">
        <v>4000000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106894</v>
      </c>
      <c r="O16" s="59">
        <v>0</v>
      </c>
      <c r="P16" s="59">
        <v>72052</v>
      </c>
      <c r="Q16" s="59">
        <v>178946</v>
      </c>
      <c r="R16" s="59">
        <v>36894</v>
      </c>
      <c r="S16" s="59">
        <v>36894</v>
      </c>
      <c r="T16" s="59">
        <v>0</v>
      </c>
      <c r="U16" s="59">
        <v>73788</v>
      </c>
      <c r="V16" s="59">
        <v>252734</v>
      </c>
      <c r="W16" s="59">
        <v>8000000</v>
      </c>
      <c r="X16" s="59">
        <v>-7747266</v>
      </c>
      <c r="Y16" s="60">
        <v>-96.84</v>
      </c>
      <c r="Z16" s="61">
        <v>4000000</v>
      </c>
    </row>
    <row r="17" spans="1:26" ht="13.5">
      <c r="A17" s="57" t="s">
        <v>41</v>
      </c>
      <c r="B17" s="18">
        <v>0</v>
      </c>
      <c r="C17" s="18">
        <v>0</v>
      </c>
      <c r="D17" s="58">
        <v>76696471</v>
      </c>
      <c r="E17" s="59">
        <v>75096471</v>
      </c>
      <c r="F17" s="59">
        <v>0</v>
      </c>
      <c r="G17" s="59">
        <v>0</v>
      </c>
      <c r="H17" s="59">
        <v>655710</v>
      </c>
      <c r="I17" s="59">
        <v>655710</v>
      </c>
      <c r="J17" s="59">
        <v>405230</v>
      </c>
      <c r="K17" s="59">
        <v>308781</v>
      </c>
      <c r="L17" s="59">
        <v>878507</v>
      </c>
      <c r="M17" s="59">
        <v>1592518</v>
      </c>
      <c r="N17" s="59">
        <v>828454</v>
      </c>
      <c r="O17" s="59">
        <v>3661656</v>
      </c>
      <c r="P17" s="59">
        <v>2147461</v>
      </c>
      <c r="Q17" s="59">
        <v>6637571</v>
      </c>
      <c r="R17" s="59">
        <v>3624641</v>
      </c>
      <c r="S17" s="59">
        <v>2146180</v>
      </c>
      <c r="T17" s="59">
        <v>0</v>
      </c>
      <c r="U17" s="59">
        <v>5770821</v>
      </c>
      <c r="V17" s="59">
        <v>14656620</v>
      </c>
      <c r="W17" s="59">
        <v>76696471</v>
      </c>
      <c r="X17" s="59">
        <v>-62039851</v>
      </c>
      <c r="Y17" s="60">
        <v>-80.89</v>
      </c>
      <c r="Z17" s="61">
        <v>75096471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252963710</v>
      </c>
      <c r="E18" s="72">
        <f t="shared" si="1"/>
        <v>237863710</v>
      </c>
      <c r="F18" s="72">
        <f t="shared" si="1"/>
        <v>0</v>
      </c>
      <c r="G18" s="72">
        <f t="shared" si="1"/>
        <v>0</v>
      </c>
      <c r="H18" s="72">
        <f t="shared" si="1"/>
        <v>2809740</v>
      </c>
      <c r="I18" s="72">
        <f t="shared" si="1"/>
        <v>2809740</v>
      </c>
      <c r="J18" s="72">
        <f t="shared" si="1"/>
        <v>1793048</v>
      </c>
      <c r="K18" s="72">
        <f t="shared" si="1"/>
        <v>3017876</v>
      </c>
      <c r="L18" s="72">
        <f t="shared" si="1"/>
        <v>7194135</v>
      </c>
      <c r="M18" s="72">
        <f t="shared" si="1"/>
        <v>12005059</v>
      </c>
      <c r="N18" s="72">
        <f t="shared" si="1"/>
        <v>5370680</v>
      </c>
      <c r="O18" s="72">
        <f t="shared" si="1"/>
        <v>7255469</v>
      </c>
      <c r="P18" s="72">
        <f t="shared" si="1"/>
        <v>7005246</v>
      </c>
      <c r="Q18" s="72">
        <f t="shared" si="1"/>
        <v>19631395</v>
      </c>
      <c r="R18" s="72">
        <f t="shared" si="1"/>
        <v>9008823</v>
      </c>
      <c r="S18" s="72">
        <f t="shared" si="1"/>
        <v>17386475</v>
      </c>
      <c r="T18" s="72">
        <f t="shared" si="1"/>
        <v>0</v>
      </c>
      <c r="U18" s="72">
        <f t="shared" si="1"/>
        <v>26395298</v>
      </c>
      <c r="V18" s="72">
        <f t="shared" si="1"/>
        <v>60841492</v>
      </c>
      <c r="W18" s="72">
        <f t="shared" si="1"/>
        <v>252963710</v>
      </c>
      <c r="X18" s="72">
        <f t="shared" si="1"/>
        <v>-192122218</v>
      </c>
      <c r="Y18" s="66">
        <f>+IF(W18&lt;&gt;0,(X18/W18)*100,0)</f>
        <v>-75.94852953413752</v>
      </c>
      <c r="Z18" s="73">
        <f t="shared" si="1"/>
        <v>237863710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14203290</v>
      </c>
      <c r="E19" s="76">
        <f t="shared" si="2"/>
        <v>21317290</v>
      </c>
      <c r="F19" s="76">
        <f t="shared" si="2"/>
        <v>0</v>
      </c>
      <c r="G19" s="76">
        <f t="shared" si="2"/>
        <v>61812000</v>
      </c>
      <c r="H19" s="76">
        <f t="shared" si="2"/>
        <v>-27</v>
      </c>
      <c r="I19" s="76">
        <f t="shared" si="2"/>
        <v>61811973</v>
      </c>
      <c r="J19" s="76">
        <f t="shared" si="2"/>
        <v>-1508357</v>
      </c>
      <c r="K19" s="76">
        <f t="shared" si="2"/>
        <v>-2643046</v>
      </c>
      <c r="L19" s="76">
        <f t="shared" si="2"/>
        <v>81481993</v>
      </c>
      <c r="M19" s="76">
        <f t="shared" si="2"/>
        <v>77330590</v>
      </c>
      <c r="N19" s="76">
        <f t="shared" si="2"/>
        <v>-4570488</v>
      </c>
      <c r="O19" s="76">
        <f t="shared" si="2"/>
        <v>9175044</v>
      </c>
      <c r="P19" s="76">
        <f t="shared" si="2"/>
        <v>58540618</v>
      </c>
      <c r="Q19" s="76">
        <f t="shared" si="2"/>
        <v>63145174</v>
      </c>
      <c r="R19" s="76">
        <f t="shared" si="2"/>
        <v>-4551471</v>
      </c>
      <c r="S19" s="76">
        <f t="shared" si="2"/>
        <v>-13360714</v>
      </c>
      <c r="T19" s="76">
        <f t="shared" si="2"/>
        <v>0</v>
      </c>
      <c r="U19" s="76">
        <f t="shared" si="2"/>
        <v>-17912185</v>
      </c>
      <c r="V19" s="76">
        <f t="shared" si="2"/>
        <v>184375552</v>
      </c>
      <c r="W19" s="76">
        <f>IF(E10=E18,0,W10-W18)</f>
        <v>14203290</v>
      </c>
      <c r="X19" s="76">
        <f t="shared" si="2"/>
        <v>170172262</v>
      </c>
      <c r="Y19" s="77">
        <f>+IF(W19&lt;&gt;0,(X19/W19)*100,0)</f>
        <v>1198.1186189960215</v>
      </c>
      <c r="Z19" s="78">
        <f t="shared" si="2"/>
        <v>21317290</v>
      </c>
    </row>
    <row r="20" spans="1:26" ht="13.5">
      <c r="A20" s="57" t="s">
        <v>44</v>
      </c>
      <c r="B20" s="18">
        <v>0</v>
      </c>
      <c r="C20" s="18">
        <v>0</v>
      </c>
      <c r="D20" s="58">
        <v>93137000</v>
      </c>
      <c r="E20" s="59">
        <v>108737000</v>
      </c>
      <c r="F20" s="59">
        <v>0</v>
      </c>
      <c r="G20" s="59">
        <v>0</v>
      </c>
      <c r="H20" s="59">
        <v>0</v>
      </c>
      <c r="I20" s="59">
        <v>0</v>
      </c>
      <c r="J20" s="59">
        <v>9205610</v>
      </c>
      <c r="K20" s="59">
        <v>7402602</v>
      </c>
      <c r="L20" s="59">
        <v>52826000</v>
      </c>
      <c r="M20" s="59">
        <v>69434212</v>
      </c>
      <c r="N20" s="59">
        <v>0</v>
      </c>
      <c r="O20" s="59">
        <v>7325596</v>
      </c>
      <c r="P20" s="59">
        <v>8329327</v>
      </c>
      <c r="Q20" s="59">
        <v>15654923</v>
      </c>
      <c r="R20" s="59">
        <v>298345</v>
      </c>
      <c r="S20" s="59">
        <v>15356309</v>
      </c>
      <c r="T20" s="59">
        <v>0</v>
      </c>
      <c r="U20" s="59">
        <v>15654654</v>
      </c>
      <c r="V20" s="59">
        <v>100743789</v>
      </c>
      <c r="W20" s="59">
        <v>93137000</v>
      </c>
      <c r="X20" s="59">
        <v>7606789</v>
      </c>
      <c r="Y20" s="60">
        <v>8.17</v>
      </c>
      <c r="Z20" s="61">
        <v>108737000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1154626</v>
      </c>
      <c r="L21" s="81">
        <v>1154626</v>
      </c>
      <c r="M21" s="81">
        <v>2309252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2309252</v>
      </c>
      <c r="W21" s="81"/>
      <c r="X21" s="81">
        <v>2309252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107340290</v>
      </c>
      <c r="E22" s="87">
        <f t="shared" si="3"/>
        <v>130054290</v>
      </c>
      <c r="F22" s="87">
        <f t="shared" si="3"/>
        <v>0</v>
      </c>
      <c r="G22" s="87">
        <f t="shared" si="3"/>
        <v>61812000</v>
      </c>
      <c r="H22" s="87">
        <f t="shared" si="3"/>
        <v>-27</v>
      </c>
      <c r="I22" s="87">
        <f t="shared" si="3"/>
        <v>61811973</v>
      </c>
      <c r="J22" s="87">
        <f t="shared" si="3"/>
        <v>7697253</v>
      </c>
      <c r="K22" s="87">
        <f t="shared" si="3"/>
        <v>5914182</v>
      </c>
      <c r="L22" s="87">
        <f t="shared" si="3"/>
        <v>135462619</v>
      </c>
      <c r="M22" s="87">
        <f t="shared" si="3"/>
        <v>149074054</v>
      </c>
      <c r="N22" s="87">
        <f t="shared" si="3"/>
        <v>-4570488</v>
      </c>
      <c r="O22" s="87">
        <f t="shared" si="3"/>
        <v>16500640</v>
      </c>
      <c r="P22" s="87">
        <f t="shared" si="3"/>
        <v>66869945</v>
      </c>
      <c r="Q22" s="87">
        <f t="shared" si="3"/>
        <v>78800097</v>
      </c>
      <c r="R22" s="87">
        <f t="shared" si="3"/>
        <v>-4253126</v>
      </c>
      <c r="S22" s="87">
        <f t="shared" si="3"/>
        <v>1995595</v>
      </c>
      <c r="T22" s="87">
        <f t="shared" si="3"/>
        <v>0</v>
      </c>
      <c r="U22" s="87">
        <f t="shared" si="3"/>
        <v>-2257531</v>
      </c>
      <c r="V22" s="87">
        <f t="shared" si="3"/>
        <v>287428593</v>
      </c>
      <c r="W22" s="87">
        <f t="shared" si="3"/>
        <v>107340290</v>
      </c>
      <c r="X22" s="87">
        <f t="shared" si="3"/>
        <v>180088303</v>
      </c>
      <c r="Y22" s="88">
        <f>+IF(W22&lt;&gt;0,(X22/W22)*100,0)</f>
        <v>167.7732592300617</v>
      </c>
      <c r="Z22" s="89">
        <f t="shared" si="3"/>
        <v>130054290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107340290</v>
      </c>
      <c r="E24" s="76">
        <f t="shared" si="4"/>
        <v>130054290</v>
      </c>
      <c r="F24" s="76">
        <f t="shared" si="4"/>
        <v>0</v>
      </c>
      <c r="G24" s="76">
        <f t="shared" si="4"/>
        <v>61812000</v>
      </c>
      <c r="H24" s="76">
        <f t="shared" si="4"/>
        <v>-27</v>
      </c>
      <c r="I24" s="76">
        <f t="shared" si="4"/>
        <v>61811973</v>
      </c>
      <c r="J24" s="76">
        <f t="shared" si="4"/>
        <v>7697253</v>
      </c>
      <c r="K24" s="76">
        <f t="shared" si="4"/>
        <v>5914182</v>
      </c>
      <c r="L24" s="76">
        <f t="shared" si="4"/>
        <v>135462619</v>
      </c>
      <c r="M24" s="76">
        <f t="shared" si="4"/>
        <v>149074054</v>
      </c>
      <c r="N24" s="76">
        <f t="shared" si="4"/>
        <v>-4570488</v>
      </c>
      <c r="O24" s="76">
        <f t="shared" si="4"/>
        <v>16500640</v>
      </c>
      <c r="P24" s="76">
        <f t="shared" si="4"/>
        <v>66869945</v>
      </c>
      <c r="Q24" s="76">
        <f t="shared" si="4"/>
        <v>78800097</v>
      </c>
      <c r="R24" s="76">
        <f t="shared" si="4"/>
        <v>-4253126</v>
      </c>
      <c r="S24" s="76">
        <f t="shared" si="4"/>
        <v>1995595</v>
      </c>
      <c r="T24" s="76">
        <f t="shared" si="4"/>
        <v>0</v>
      </c>
      <c r="U24" s="76">
        <f t="shared" si="4"/>
        <v>-2257531</v>
      </c>
      <c r="V24" s="76">
        <f t="shared" si="4"/>
        <v>287428593</v>
      </c>
      <c r="W24" s="76">
        <f t="shared" si="4"/>
        <v>107340290</v>
      </c>
      <c r="X24" s="76">
        <f t="shared" si="4"/>
        <v>180088303</v>
      </c>
      <c r="Y24" s="77">
        <f>+IF(W24&lt;&gt;0,(X24/W24)*100,0)</f>
        <v>167.7732592300617</v>
      </c>
      <c r="Z24" s="78">
        <f t="shared" si="4"/>
        <v>130054290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107370000</v>
      </c>
      <c r="E27" s="99">
        <v>122970000</v>
      </c>
      <c r="F27" s="99">
        <v>0</v>
      </c>
      <c r="G27" s="99">
        <v>0</v>
      </c>
      <c r="H27" s="99">
        <v>0</v>
      </c>
      <c r="I27" s="99">
        <v>0</v>
      </c>
      <c r="J27" s="99">
        <v>9205610</v>
      </c>
      <c r="K27" s="99">
        <v>7402602</v>
      </c>
      <c r="L27" s="99">
        <v>22983865</v>
      </c>
      <c r="M27" s="99">
        <v>39592077</v>
      </c>
      <c r="N27" s="99">
        <v>0</v>
      </c>
      <c r="O27" s="99">
        <v>7685875</v>
      </c>
      <c r="P27" s="99">
        <v>10005511</v>
      </c>
      <c r="Q27" s="99">
        <v>17691386</v>
      </c>
      <c r="R27" s="99">
        <v>2244707</v>
      </c>
      <c r="S27" s="99">
        <v>15356309</v>
      </c>
      <c r="T27" s="99">
        <v>0</v>
      </c>
      <c r="U27" s="99">
        <v>17601016</v>
      </c>
      <c r="V27" s="99">
        <v>74884479</v>
      </c>
      <c r="W27" s="99">
        <v>122970000</v>
      </c>
      <c r="X27" s="99">
        <v>-48085521</v>
      </c>
      <c r="Y27" s="100">
        <v>-39.1</v>
      </c>
      <c r="Z27" s="101">
        <v>122970000</v>
      </c>
    </row>
    <row r="28" spans="1:26" ht="13.5">
      <c r="A28" s="102" t="s">
        <v>44</v>
      </c>
      <c r="B28" s="18">
        <v>0</v>
      </c>
      <c r="C28" s="18">
        <v>0</v>
      </c>
      <c r="D28" s="58">
        <v>93137000</v>
      </c>
      <c r="E28" s="59">
        <v>108737000</v>
      </c>
      <c r="F28" s="59">
        <v>0</v>
      </c>
      <c r="G28" s="59">
        <v>0</v>
      </c>
      <c r="H28" s="59">
        <v>0</v>
      </c>
      <c r="I28" s="59">
        <v>0</v>
      </c>
      <c r="J28" s="59">
        <v>9205610</v>
      </c>
      <c r="K28" s="59">
        <v>7402602</v>
      </c>
      <c r="L28" s="59">
        <v>22983865</v>
      </c>
      <c r="M28" s="59">
        <v>39592077</v>
      </c>
      <c r="N28" s="59">
        <v>0</v>
      </c>
      <c r="O28" s="59">
        <v>7685875</v>
      </c>
      <c r="P28" s="59">
        <v>9977931</v>
      </c>
      <c r="Q28" s="59">
        <v>17663806</v>
      </c>
      <c r="R28" s="59">
        <v>2244707</v>
      </c>
      <c r="S28" s="59">
        <v>15356309</v>
      </c>
      <c r="T28" s="59">
        <v>0</v>
      </c>
      <c r="U28" s="59">
        <v>17601016</v>
      </c>
      <c r="V28" s="59">
        <v>74856899</v>
      </c>
      <c r="W28" s="59">
        <v>108737000</v>
      </c>
      <c r="X28" s="59">
        <v>-33880101</v>
      </c>
      <c r="Y28" s="60">
        <v>-31.16</v>
      </c>
      <c r="Z28" s="61">
        <v>108737000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27580</v>
      </c>
      <c r="Q29" s="59">
        <v>27580</v>
      </c>
      <c r="R29" s="59">
        <v>0</v>
      </c>
      <c r="S29" s="59">
        <v>0</v>
      </c>
      <c r="T29" s="59">
        <v>0</v>
      </c>
      <c r="U29" s="59">
        <v>0</v>
      </c>
      <c r="V29" s="59">
        <v>27580</v>
      </c>
      <c r="W29" s="59"/>
      <c r="X29" s="59">
        <v>27580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14233000</v>
      </c>
      <c r="E31" s="59">
        <v>14233000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14233000</v>
      </c>
      <c r="X31" s="59">
        <v>-14233000</v>
      </c>
      <c r="Y31" s="60">
        <v>-100</v>
      </c>
      <c r="Z31" s="61">
        <v>14233000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107370000</v>
      </c>
      <c r="E32" s="99">
        <f t="shared" si="5"/>
        <v>122970000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9205610</v>
      </c>
      <c r="K32" s="99">
        <f t="shared" si="5"/>
        <v>7402602</v>
      </c>
      <c r="L32" s="99">
        <f t="shared" si="5"/>
        <v>22983865</v>
      </c>
      <c r="M32" s="99">
        <f t="shared" si="5"/>
        <v>39592077</v>
      </c>
      <c r="N32" s="99">
        <f t="shared" si="5"/>
        <v>0</v>
      </c>
      <c r="O32" s="99">
        <f t="shared" si="5"/>
        <v>7685875</v>
      </c>
      <c r="P32" s="99">
        <f t="shared" si="5"/>
        <v>10005511</v>
      </c>
      <c r="Q32" s="99">
        <f t="shared" si="5"/>
        <v>17691386</v>
      </c>
      <c r="R32" s="99">
        <f t="shared" si="5"/>
        <v>2244707</v>
      </c>
      <c r="S32" s="99">
        <f t="shared" si="5"/>
        <v>15356309</v>
      </c>
      <c r="T32" s="99">
        <f t="shared" si="5"/>
        <v>0</v>
      </c>
      <c r="U32" s="99">
        <f t="shared" si="5"/>
        <v>17601016</v>
      </c>
      <c r="V32" s="99">
        <f t="shared" si="5"/>
        <v>74884479</v>
      </c>
      <c r="W32" s="99">
        <f t="shared" si="5"/>
        <v>122970000</v>
      </c>
      <c r="X32" s="99">
        <f t="shared" si="5"/>
        <v>-48085521</v>
      </c>
      <c r="Y32" s="100">
        <f>+IF(W32&lt;&gt;0,(X32/W32)*100,0)</f>
        <v>-39.103456940717244</v>
      </c>
      <c r="Z32" s="101">
        <f t="shared" si="5"/>
        <v>122970000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230744467</v>
      </c>
      <c r="F35" s="59">
        <v>0</v>
      </c>
      <c r="G35" s="59">
        <v>0</v>
      </c>
      <c r="H35" s="59">
        <v>7782503</v>
      </c>
      <c r="I35" s="59">
        <v>7782503</v>
      </c>
      <c r="J35" s="59">
        <v>21862345</v>
      </c>
      <c r="K35" s="59">
        <v>0</v>
      </c>
      <c r="L35" s="59">
        <v>193641323</v>
      </c>
      <c r="M35" s="59">
        <v>193641323</v>
      </c>
      <c r="N35" s="59">
        <v>200444444</v>
      </c>
      <c r="O35" s="59">
        <v>0</v>
      </c>
      <c r="P35" s="59">
        <v>246145198</v>
      </c>
      <c r="Q35" s="59">
        <v>246145198</v>
      </c>
      <c r="R35" s="59">
        <v>234908043</v>
      </c>
      <c r="S35" s="59">
        <v>217605594</v>
      </c>
      <c r="T35" s="59">
        <v>0</v>
      </c>
      <c r="U35" s="59">
        <v>217605594</v>
      </c>
      <c r="V35" s="59">
        <v>217605594</v>
      </c>
      <c r="W35" s="59">
        <v>230744467</v>
      </c>
      <c r="X35" s="59">
        <v>-13138873</v>
      </c>
      <c r="Y35" s="60">
        <v>-5.69</v>
      </c>
      <c r="Z35" s="61">
        <v>230744467</v>
      </c>
    </row>
    <row r="36" spans="1:26" ht="13.5">
      <c r="A36" s="57" t="s">
        <v>53</v>
      </c>
      <c r="B36" s="18">
        <v>0</v>
      </c>
      <c r="C36" s="18">
        <v>0</v>
      </c>
      <c r="D36" s="58">
        <v>0</v>
      </c>
      <c r="E36" s="59">
        <v>345027947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29693960</v>
      </c>
      <c r="M36" s="59">
        <v>29693960</v>
      </c>
      <c r="N36" s="59">
        <v>29693960</v>
      </c>
      <c r="O36" s="59">
        <v>0</v>
      </c>
      <c r="P36" s="59">
        <v>48161603</v>
      </c>
      <c r="Q36" s="59">
        <v>48161603</v>
      </c>
      <c r="R36" s="59">
        <v>48459948</v>
      </c>
      <c r="S36" s="59">
        <v>63816257</v>
      </c>
      <c r="T36" s="59">
        <v>0</v>
      </c>
      <c r="U36" s="59">
        <v>63816257</v>
      </c>
      <c r="V36" s="59">
        <v>63816257</v>
      </c>
      <c r="W36" s="59">
        <v>345027947</v>
      </c>
      <c r="X36" s="59">
        <v>-281211690</v>
      </c>
      <c r="Y36" s="60">
        <v>-81.5</v>
      </c>
      <c r="Z36" s="61">
        <v>345027947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21500000</v>
      </c>
      <c r="F37" s="59">
        <v>0</v>
      </c>
      <c r="G37" s="59">
        <v>0</v>
      </c>
      <c r="H37" s="59">
        <v>7782503</v>
      </c>
      <c r="I37" s="59">
        <v>7782503</v>
      </c>
      <c r="J37" s="59">
        <v>21862345</v>
      </c>
      <c r="K37" s="59">
        <v>0</v>
      </c>
      <c r="L37" s="59">
        <v>64174806</v>
      </c>
      <c r="M37" s="59">
        <v>64174806</v>
      </c>
      <c r="N37" s="59">
        <v>70977927</v>
      </c>
      <c r="O37" s="59">
        <v>0</v>
      </c>
      <c r="P37" s="59">
        <v>65779498</v>
      </c>
      <c r="Q37" s="59">
        <v>65779498</v>
      </c>
      <c r="R37" s="59">
        <v>60612783</v>
      </c>
      <c r="S37" s="59">
        <v>48665771</v>
      </c>
      <c r="T37" s="59">
        <v>0</v>
      </c>
      <c r="U37" s="59">
        <v>48665771</v>
      </c>
      <c r="V37" s="59">
        <v>48665771</v>
      </c>
      <c r="W37" s="59">
        <v>21500000</v>
      </c>
      <c r="X37" s="59">
        <v>27165771</v>
      </c>
      <c r="Y37" s="60">
        <v>126.35</v>
      </c>
      <c r="Z37" s="61">
        <v>21500000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0</v>
      </c>
      <c r="E39" s="59">
        <v>554272414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159160477</v>
      </c>
      <c r="M39" s="59">
        <v>159160477</v>
      </c>
      <c r="N39" s="59">
        <v>159160477</v>
      </c>
      <c r="O39" s="59">
        <v>0</v>
      </c>
      <c r="P39" s="59">
        <v>228527303</v>
      </c>
      <c r="Q39" s="59">
        <v>228527303</v>
      </c>
      <c r="R39" s="59">
        <v>222755208</v>
      </c>
      <c r="S39" s="59">
        <v>232756080</v>
      </c>
      <c r="T39" s="59">
        <v>0</v>
      </c>
      <c r="U39" s="59">
        <v>232756080</v>
      </c>
      <c r="V39" s="59">
        <v>232756080</v>
      </c>
      <c r="W39" s="59">
        <v>554272414</v>
      </c>
      <c r="X39" s="59">
        <v>-321516334</v>
      </c>
      <c r="Y39" s="60">
        <v>-58.01</v>
      </c>
      <c r="Z39" s="61">
        <v>554272414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166694823</v>
      </c>
      <c r="E42" s="59">
        <v>166694823</v>
      </c>
      <c r="F42" s="59">
        <v>0</v>
      </c>
      <c r="G42" s="59">
        <v>63822000</v>
      </c>
      <c r="H42" s="59">
        <v>3115607</v>
      </c>
      <c r="I42" s="59">
        <v>66937607</v>
      </c>
      <c r="J42" s="59">
        <v>22154643</v>
      </c>
      <c r="K42" s="59">
        <v>28289293</v>
      </c>
      <c r="L42" s="59">
        <v>132772816</v>
      </c>
      <c r="M42" s="59">
        <v>183216752</v>
      </c>
      <c r="N42" s="59">
        <v>-3203713</v>
      </c>
      <c r="O42" s="59">
        <v>-5989130</v>
      </c>
      <c r="P42" s="59">
        <v>71618305</v>
      </c>
      <c r="Q42" s="59">
        <v>62425462</v>
      </c>
      <c r="R42" s="59">
        <v>-9892389</v>
      </c>
      <c r="S42" s="59">
        <v>0</v>
      </c>
      <c r="T42" s="59">
        <v>0</v>
      </c>
      <c r="U42" s="59">
        <v>-9892389</v>
      </c>
      <c r="V42" s="59">
        <v>302687432</v>
      </c>
      <c r="W42" s="59">
        <v>166694823</v>
      </c>
      <c r="X42" s="59">
        <v>135992609</v>
      </c>
      <c r="Y42" s="60">
        <v>81.58</v>
      </c>
      <c r="Z42" s="61">
        <v>166694823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-9205610</v>
      </c>
      <c r="K43" s="59">
        <v>-7402602</v>
      </c>
      <c r="L43" s="59">
        <v>-13085748</v>
      </c>
      <c r="M43" s="59">
        <v>-29693960</v>
      </c>
      <c r="N43" s="59">
        <v>0</v>
      </c>
      <c r="O43" s="59">
        <v>-5181220</v>
      </c>
      <c r="P43" s="59">
        <v>-15180884</v>
      </c>
      <c r="Q43" s="59">
        <v>-20362104</v>
      </c>
      <c r="R43" s="59">
        <v>-2244707</v>
      </c>
      <c r="S43" s="59">
        <v>0</v>
      </c>
      <c r="T43" s="59">
        <v>0</v>
      </c>
      <c r="U43" s="59">
        <v>-2244707</v>
      </c>
      <c r="V43" s="59">
        <v>-52300771</v>
      </c>
      <c r="W43" s="59"/>
      <c r="X43" s="59">
        <v>-52300771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166694823</v>
      </c>
      <c r="E45" s="99">
        <v>166694823</v>
      </c>
      <c r="F45" s="99">
        <v>0</v>
      </c>
      <c r="G45" s="99">
        <v>63822000</v>
      </c>
      <c r="H45" s="99">
        <v>66937607</v>
      </c>
      <c r="I45" s="99">
        <v>66937607</v>
      </c>
      <c r="J45" s="99">
        <v>79886640</v>
      </c>
      <c r="K45" s="99">
        <v>100773331</v>
      </c>
      <c r="L45" s="99">
        <v>220460399</v>
      </c>
      <c r="M45" s="99">
        <v>220460399</v>
      </c>
      <c r="N45" s="99">
        <v>217256686</v>
      </c>
      <c r="O45" s="99">
        <v>206086336</v>
      </c>
      <c r="P45" s="99">
        <v>262523757</v>
      </c>
      <c r="Q45" s="99">
        <v>217256686</v>
      </c>
      <c r="R45" s="99">
        <v>250386661</v>
      </c>
      <c r="S45" s="99">
        <v>0</v>
      </c>
      <c r="T45" s="99">
        <v>0</v>
      </c>
      <c r="U45" s="99">
        <v>250386661</v>
      </c>
      <c r="V45" s="99">
        <v>250386661</v>
      </c>
      <c r="W45" s="99">
        <v>166694823</v>
      </c>
      <c r="X45" s="99">
        <v>83691838</v>
      </c>
      <c r="Y45" s="100">
        <v>50.21</v>
      </c>
      <c r="Z45" s="101">
        <v>166694823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40.41379310344828</v>
      </c>
      <c r="E58" s="7">
        <f t="shared" si="6"/>
        <v>40.41379310344828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40.41379310344828</v>
      </c>
      <c r="X58" s="7">
        <f t="shared" si="6"/>
        <v>0</v>
      </c>
      <c r="Y58" s="7">
        <f t="shared" si="6"/>
        <v>0</v>
      </c>
      <c r="Z58" s="8">
        <f t="shared" si="6"/>
        <v>40.41379310344828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40</v>
      </c>
      <c r="E59" s="10">
        <f t="shared" si="7"/>
        <v>40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40</v>
      </c>
      <c r="X59" s="10">
        <f t="shared" si="7"/>
        <v>0</v>
      </c>
      <c r="Y59" s="10">
        <f t="shared" si="7"/>
        <v>0</v>
      </c>
      <c r="Z59" s="11">
        <f t="shared" si="7"/>
        <v>40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40</v>
      </c>
      <c r="E60" s="13">
        <f t="shared" si="7"/>
        <v>40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40</v>
      </c>
      <c r="X60" s="13">
        <f t="shared" si="7"/>
        <v>0</v>
      </c>
      <c r="Y60" s="13">
        <f t="shared" si="7"/>
        <v>0</v>
      </c>
      <c r="Z60" s="14">
        <f t="shared" si="7"/>
        <v>40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40</v>
      </c>
      <c r="E64" s="13">
        <f t="shared" si="7"/>
        <v>40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40</v>
      </c>
      <c r="X64" s="13">
        <f t="shared" si="7"/>
        <v>0</v>
      </c>
      <c r="Y64" s="13">
        <f t="shared" si="7"/>
        <v>0</v>
      </c>
      <c r="Z64" s="14">
        <f t="shared" si="7"/>
        <v>40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50</v>
      </c>
      <c r="E66" s="16">
        <f t="shared" si="7"/>
        <v>50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50</v>
      </c>
      <c r="X66" s="16">
        <f t="shared" si="7"/>
        <v>0</v>
      </c>
      <c r="Y66" s="16">
        <f t="shared" si="7"/>
        <v>0</v>
      </c>
      <c r="Z66" s="17">
        <f t="shared" si="7"/>
        <v>50</v>
      </c>
    </row>
    <row r="67" spans="1:26" ht="13.5" hidden="1">
      <c r="A67" s="40" t="s">
        <v>116</v>
      </c>
      <c r="B67" s="23"/>
      <c r="C67" s="23"/>
      <c r="D67" s="24">
        <v>21750000</v>
      </c>
      <c r="E67" s="25">
        <v>21750000</v>
      </c>
      <c r="F67" s="25"/>
      <c r="G67" s="25"/>
      <c r="H67" s="25"/>
      <c r="I67" s="25"/>
      <c r="J67" s="25"/>
      <c r="K67" s="25"/>
      <c r="L67" s="25"/>
      <c r="M67" s="25"/>
      <c r="N67" s="25"/>
      <c r="O67" s="25">
        <v>10200452</v>
      </c>
      <c r="P67" s="25">
        <v>2492596</v>
      </c>
      <c r="Q67" s="25">
        <v>12693048</v>
      </c>
      <c r="R67" s="25">
        <v>2432226</v>
      </c>
      <c r="S67" s="25">
        <v>2439375</v>
      </c>
      <c r="T67" s="25"/>
      <c r="U67" s="25">
        <v>4871601</v>
      </c>
      <c r="V67" s="25">
        <v>17564649</v>
      </c>
      <c r="W67" s="25">
        <v>21750000</v>
      </c>
      <c r="X67" s="25"/>
      <c r="Y67" s="24"/>
      <c r="Z67" s="26">
        <v>21750000</v>
      </c>
    </row>
    <row r="68" spans="1:26" ht="13.5" hidden="1">
      <c r="A68" s="36" t="s">
        <v>31</v>
      </c>
      <c r="B68" s="18"/>
      <c r="C68" s="18"/>
      <c r="D68" s="19">
        <v>18000000</v>
      </c>
      <c r="E68" s="20">
        <v>18000000</v>
      </c>
      <c r="F68" s="20"/>
      <c r="G68" s="20"/>
      <c r="H68" s="20"/>
      <c r="I68" s="20"/>
      <c r="J68" s="20"/>
      <c r="K68" s="20"/>
      <c r="L68" s="20"/>
      <c r="M68" s="20"/>
      <c r="N68" s="20"/>
      <c r="O68" s="20">
        <v>5492031</v>
      </c>
      <c r="P68" s="20">
        <v>775254</v>
      </c>
      <c r="Q68" s="20">
        <v>6267285</v>
      </c>
      <c r="R68" s="20">
        <v>783065</v>
      </c>
      <c r="S68" s="20">
        <v>783080</v>
      </c>
      <c r="T68" s="20"/>
      <c r="U68" s="20">
        <v>1566145</v>
      </c>
      <c r="V68" s="20">
        <v>7833430</v>
      </c>
      <c r="W68" s="20">
        <v>18000000</v>
      </c>
      <c r="X68" s="20"/>
      <c r="Y68" s="19"/>
      <c r="Z68" s="22">
        <v>18000000</v>
      </c>
    </row>
    <row r="69" spans="1:26" ht="13.5" hidden="1">
      <c r="A69" s="37" t="s">
        <v>32</v>
      </c>
      <c r="B69" s="18"/>
      <c r="C69" s="18"/>
      <c r="D69" s="19">
        <v>2850000</v>
      </c>
      <c r="E69" s="20">
        <v>2850000</v>
      </c>
      <c r="F69" s="20"/>
      <c r="G69" s="20"/>
      <c r="H69" s="20"/>
      <c r="I69" s="20"/>
      <c r="J69" s="20"/>
      <c r="K69" s="20"/>
      <c r="L69" s="20"/>
      <c r="M69" s="20"/>
      <c r="N69" s="20"/>
      <c r="O69" s="20">
        <v>1535224</v>
      </c>
      <c r="P69" s="20">
        <v>1184863</v>
      </c>
      <c r="Q69" s="20">
        <v>2720087</v>
      </c>
      <c r="R69" s="20">
        <v>1142441</v>
      </c>
      <c r="S69" s="20">
        <v>1141901</v>
      </c>
      <c r="T69" s="20"/>
      <c r="U69" s="20">
        <v>2284342</v>
      </c>
      <c r="V69" s="20">
        <v>5004429</v>
      </c>
      <c r="W69" s="20">
        <v>2850000</v>
      </c>
      <c r="X69" s="20"/>
      <c r="Y69" s="19"/>
      <c r="Z69" s="22">
        <v>2850000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2850000</v>
      </c>
      <c r="E73" s="20">
        <v>2850000</v>
      </c>
      <c r="F73" s="20"/>
      <c r="G73" s="20"/>
      <c r="H73" s="20"/>
      <c r="I73" s="20"/>
      <c r="J73" s="20"/>
      <c r="K73" s="20"/>
      <c r="L73" s="20"/>
      <c r="M73" s="20"/>
      <c r="N73" s="20"/>
      <c r="O73" s="20">
        <v>1535224</v>
      </c>
      <c r="P73" s="20">
        <v>260134</v>
      </c>
      <c r="Q73" s="20">
        <v>1795358</v>
      </c>
      <c r="R73" s="20">
        <v>219591</v>
      </c>
      <c r="S73" s="20">
        <v>219051</v>
      </c>
      <c r="T73" s="20"/>
      <c r="U73" s="20">
        <v>438642</v>
      </c>
      <c r="V73" s="20">
        <v>2234000</v>
      </c>
      <c r="W73" s="20">
        <v>2850000</v>
      </c>
      <c r="X73" s="20"/>
      <c r="Y73" s="19"/>
      <c r="Z73" s="22">
        <v>2850000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924729</v>
      </c>
      <c r="Q74" s="20">
        <v>924729</v>
      </c>
      <c r="R74" s="20">
        <v>922850</v>
      </c>
      <c r="S74" s="20">
        <v>922850</v>
      </c>
      <c r="T74" s="20"/>
      <c r="U74" s="20">
        <v>1845700</v>
      </c>
      <c r="V74" s="20">
        <v>2770429</v>
      </c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900000</v>
      </c>
      <c r="E75" s="29">
        <v>900000</v>
      </c>
      <c r="F75" s="29"/>
      <c r="G75" s="29"/>
      <c r="H75" s="29"/>
      <c r="I75" s="29"/>
      <c r="J75" s="29"/>
      <c r="K75" s="29"/>
      <c r="L75" s="29"/>
      <c r="M75" s="29"/>
      <c r="N75" s="29"/>
      <c r="O75" s="29">
        <v>3173197</v>
      </c>
      <c r="P75" s="29">
        <v>532479</v>
      </c>
      <c r="Q75" s="29">
        <v>3705676</v>
      </c>
      <c r="R75" s="29">
        <v>506720</v>
      </c>
      <c r="S75" s="29">
        <v>514394</v>
      </c>
      <c r="T75" s="29"/>
      <c r="U75" s="29">
        <v>1021114</v>
      </c>
      <c r="V75" s="29">
        <v>4726790</v>
      </c>
      <c r="W75" s="29">
        <v>900000</v>
      </c>
      <c r="X75" s="29"/>
      <c r="Y75" s="28"/>
      <c r="Z75" s="30">
        <v>900000</v>
      </c>
    </row>
    <row r="76" spans="1:26" ht="13.5" hidden="1">
      <c r="A76" s="41" t="s">
        <v>117</v>
      </c>
      <c r="B76" s="31"/>
      <c r="C76" s="31"/>
      <c r="D76" s="32">
        <v>8790000</v>
      </c>
      <c r="E76" s="33">
        <v>8790000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8790000</v>
      </c>
      <c r="X76" s="33"/>
      <c r="Y76" s="32"/>
      <c r="Z76" s="34">
        <v>8790000</v>
      </c>
    </row>
    <row r="77" spans="1:26" ht="13.5" hidden="1">
      <c r="A77" s="36" t="s">
        <v>31</v>
      </c>
      <c r="B77" s="18"/>
      <c r="C77" s="18"/>
      <c r="D77" s="19">
        <v>7200000</v>
      </c>
      <c r="E77" s="20">
        <v>7200000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7200000</v>
      </c>
      <c r="X77" s="20"/>
      <c r="Y77" s="19"/>
      <c r="Z77" s="22">
        <v>7200000</v>
      </c>
    </row>
    <row r="78" spans="1:26" ht="13.5" hidden="1">
      <c r="A78" s="37" t="s">
        <v>32</v>
      </c>
      <c r="B78" s="18"/>
      <c r="C78" s="18"/>
      <c r="D78" s="19">
        <v>1140000</v>
      </c>
      <c r="E78" s="20">
        <v>1140000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1140000</v>
      </c>
      <c r="X78" s="20"/>
      <c r="Y78" s="19"/>
      <c r="Z78" s="22">
        <v>1140000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1140000</v>
      </c>
      <c r="E82" s="20">
        <v>1140000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1140000</v>
      </c>
      <c r="X82" s="20"/>
      <c r="Y82" s="19"/>
      <c r="Z82" s="22">
        <v>1140000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450000</v>
      </c>
      <c r="E84" s="29">
        <v>450000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450000</v>
      </c>
      <c r="X84" s="29"/>
      <c r="Y84" s="28"/>
      <c r="Z84" s="30">
        <v>450000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91760591</v>
      </c>
      <c r="C6" s="18">
        <v>0</v>
      </c>
      <c r="D6" s="58">
        <v>92749234</v>
      </c>
      <c r="E6" s="59">
        <v>92749234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2840991</v>
      </c>
      <c r="M6" s="59">
        <v>2840991</v>
      </c>
      <c r="N6" s="59">
        <v>3228412</v>
      </c>
      <c r="O6" s="59">
        <v>22927072</v>
      </c>
      <c r="P6" s="59">
        <v>-8067135</v>
      </c>
      <c r="Q6" s="59">
        <v>18088349</v>
      </c>
      <c r="R6" s="59">
        <v>2893142</v>
      </c>
      <c r="S6" s="59">
        <v>0</v>
      </c>
      <c r="T6" s="59">
        <v>0</v>
      </c>
      <c r="U6" s="59">
        <v>2893142</v>
      </c>
      <c r="V6" s="59">
        <v>23822482</v>
      </c>
      <c r="W6" s="59">
        <v>92749234</v>
      </c>
      <c r="X6" s="59">
        <v>-68926752</v>
      </c>
      <c r="Y6" s="60">
        <v>-74.32</v>
      </c>
      <c r="Z6" s="61">
        <v>92749234</v>
      </c>
    </row>
    <row r="7" spans="1:26" ht="13.5">
      <c r="A7" s="57" t="s">
        <v>33</v>
      </c>
      <c r="B7" s="18">
        <v>38305670</v>
      </c>
      <c r="C7" s="18">
        <v>0</v>
      </c>
      <c r="D7" s="58">
        <v>15760740</v>
      </c>
      <c r="E7" s="59">
        <v>15760740</v>
      </c>
      <c r="F7" s="59">
        <v>1521949</v>
      </c>
      <c r="G7" s="59">
        <v>3681180</v>
      </c>
      <c r="H7" s="59">
        <v>0</v>
      </c>
      <c r="I7" s="59">
        <v>5203129</v>
      </c>
      <c r="J7" s="59">
        <v>0</v>
      </c>
      <c r="K7" s="59">
        <v>0</v>
      </c>
      <c r="L7" s="59">
        <v>3093409</v>
      </c>
      <c r="M7" s="59">
        <v>3093409</v>
      </c>
      <c r="N7" s="59">
        <v>2304527</v>
      </c>
      <c r="O7" s="59">
        <v>2309476</v>
      </c>
      <c r="P7" s="59">
        <v>7224705</v>
      </c>
      <c r="Q7" s="59">
        <v>11838708</v>
      </c>
      <c r="R7" s="59">
        <v>569697</v>
      </c>
      <c r="S7" s="59">
        <v>0</v>
      </c>
      <c r="T7" s="59">
        <v>0</v>
      </c>
      <c r="U7" s="59">
        <v>569697</v>
      </c>
      <c r="V7" s="59">
        <v>20704943</v>
      </c>
      <c r="W7" s="59">
        <v>15760740</v>
      </c>
      <c r="X7" s="59">
        <v>4944203</v>
      </c>
      <c r="Y7" s="60">
        <v>31.37</v>
      </c>
      <c r="Z7" s="61">
        <v>15760740</v>
      </c>
    </row>
    <row r="8" spans="1:26" ht="13.5">
      <c r="A8" s="57" t="s">
        <v>34</v>
      </c>
      <c r="B8" s="18">
        <v>986782564</v>
      </c>
      <c r="C8" s="18">
        <v>0</v>
      </c>
      <c r="D8" s="58">
        <v>751753000</v>
      </c>
      <c r="E8" s="59">
        <v>751753000</v>
      </c>
      <c r="F8" s="59">
        <v>0</v>
      </c>
      <c r="G8" s="59">
        <v>147301680</v>
      </c>
      <c r="H8" s="59">
        <v>53045959</v>
      </c>
      <c r="I8" s="59">
        <v>200347639</v>
      </c>
      <c r="J8" s="59">
        <v>69911902</v>
      </c>
      <c r="K8" s="59">
        <v>47071553</v>
      </c>
      <c r="L8" s="59">
        <v>39041958</v>
      </c>
      <c r="M8" s="59">
        <v>156025413</v>
      </c>
      <c r="N8" s="59">
        <v>19947680</v>
      </c>
      <c r="O8" s="59">
        <v>0</v>
      </c>
      <c r="P8" s="59">
        <v>255259000</v>
      </c>
      <c r="Q8" s="59">
        <v>275206680</v>
      </c>
      <c r="R8" s="59">
        <v>0</v>
      </c>
      <c r="S8" s="59">
        <v>0</v>
      </c>
      <c r="T8" s="59">
        <v>0</v>
      </c>
      <c r="U8" s="59">
        <v>0</v>
      </c>
      <c r="V8" s="59">
        <v>631579732</v>
      </c>
      <c r="W8" s="59">
        <v>751753000</v>
      </c>
      <c r="X8" s="59">
        <v>-120173268</v>
      </c>
      <c r="Y8" s="60">
        <v>-15.99</v>
      </c>
      <c r="Z8" s="61">
        <v>751753000</v>
      </c>
    </row>
    <row r="9" spans="1:26" ht="13.5">
      <c r="A9" s="57" t="s">
        <v>35</v>
      </c>
      <c r="B9" s="18">
        <v>3403047</v>
      </c>
      <c r="C9" s="18">
        <v>0</v>
      </c>
      <c r="D9" s="58">
        <v>799867</v>
      </c>
      <c r="E9" s="59">
        <v>799867</v>
      </c>
      <c r="F9" s="59">
        <v>44422</v>
      </c>
      <c r="G9" s="59">
        <v>-6864774</v>
      </c>
      <c r="H9" s="59">
        <v>0</v>
      </c>
      <c r="I9" s="59">
        <v>-6820352</v>
      </c>
      <c r="J9" s="59">
        <v>0</v>
      </c>
      <c r="K9" s="59">
        <v>888512</v>
      </c>
      <c r="L9" s="59">
        <v>38911</v>
      </c>
      <c r="M9" s="59">
        <v>927423</v>
      </c>
      <c r="N9" s="59">
        <v>388592</v>
      </c>
      <c r="O9" s="59">
        <v>372578</v>
      </c>
      <c r="P9" s="59">
        <v>-7013205</v>
      </c>
      <c r="Q9" s="59">
        <v>-6252035</v>
      </c>
      <c r="R9" s="59">
        <v>200068</v>
      </c>
      <c r="S9" s="59">
        <v>0</v>
      </c>
      <c r="T9" s="59">
        <v>0</v>
      </c>
      <c r="U9" s="59">
        <v>200068</v>
      </c>
      <c r="V9" s="59">
        <v>-11944896</v>
      </c>
      <c r="W9" s="59">
        <v>799867</v>
      </c>
      <c r="X9" s="59">
        <v>-12744763</v>
      </c>
      <c r="Y9" s="60">
        <v>-1593.36</v>
      </c>
      <c r="Z9" s="61">
        <v>799867</v>
      </c>
    </row>
    <row r="10" spans="1:26" ht="25.5">
      <c r="A10" s="62" t="s">
        <v>102</v>
      </c>
      <c r="B10" s="63">
        <f>SUM(B5:B9)</f>
        <v>1120251872</v>
      </c>
      <c r="C10" s="63">
        <f>SUM(C5:C9)</f>
        <v>0</v>
      </c>
      <c r="D10" s="64">
        <f aca="true" t="shared" si="0" ref="D10:Z10">SUM(D5:D9)</f>
        <v>861062841</v>
      </c>
      <c r="E10" s="65">
        <f t="shared" si="0"/>
        <v>861062841</v>
      </c>
      <c r="F10" s="65">
        <f t="shared" si="0"/>
        <v>1566371</v>
      </c>
      <c r="G10" s="65">
        <f t="shared" si="0"/>
        <v>144118086</v>
      </c>
      <c r="H10" s="65">
        <f t="shared" si="0"/>
        <v>53045959</v>
      </c>
      <c r="I10" s="65">
        <f t="shared" si="0"/>
        <v>198730416</v>
      </c>
      <c r="J10" s="65">
        <f t="shared" si="0"/>
        <v>69911902</v>
      </c>
      <c r="K10" s="65">
        <f t="shared" si="0"/>
        <v>47960065</v>
      </c>
      <c r="L10" s="65">
        <f t="shared" si="0"/>
        <v>45015269</v>
      </c>
      <c r="M10" s="65">
        <f t="shared" si="0"/>
        <v>162887236</v>
      </c>
      <c r="N10" s="65">
        <f t="shared" si="0"/>
        <v>25869211</v>
      </c>
      <c r="O10" s="65">
        <f t="shared" si="0"/>
        <v>25609126</v>
      </c>
      <c r="P10" s="65">
        <f t="shared" si="0"/>
        <v>247403365</v>
      </c>
      <c r="Q10" s="65">
        <f t="shared" si="0"/>
        <v>298881702</v>
      </c>
      <c r="R10" s="65">
        <f t="shared" si="0"/>
        <v>3662907</v>
      </c>
      <c r="S10" s="65">
        <f t="shared" si="0"/>
        <v>0</v>
      </c>
      <c r="T10" s="65">
        <f t="shared" si="0"/>
        <v>0</v>
      </c>
      <c r="U10" s="65">
        <f t="shared" si="0"/>
        <v>3662907</v>
      </c>
      <c r="V10" s="65">
        <f t="shared" si="0"/>
        <v>664162261</v>
      </c>
      <c r="W10" s="65">
        <f t="shared" si="0"/>
        <v>861062841</v>
      </c>
      <c r="X10" s="65">
        <f t="shared" si="0"/>
        <v>-196900580</v>
      </c>
      <c r="Y10" s="66">
        <f>+IF(W10&lt;&gt;0,(X10/W10)*100,0)</f>
        <v>-22.867155638876305</v>
      </c>
      <c r="Z10" s="67">
        <f t="shared" si="0"/>
        <v>861062841</v>
      </c>
    </row>
    <row r="11" spans="1:26" ht="13.5">
      <c r="A11" s="57" t="s">
        <v>36</v>
      </c>
      <c r="B11" s="18">
        <v>411083709</v>
      </c>
      <c r="C11" s="18">
        <v>0</v>
      </c>
      <c r="D11" s="58">
        <v>465117173</v>
      </c>
      <c r="E11" s="59">
        <v>465117173</v>
      </c>
      <c r="F11" s="59">
        <v>34557233</v>
      </c>
      <c r="G11" s="59">
        <v>37460631</v>
      </c>
      <c r="H11" s="59">
        <v>35147940</v>
      </c>
      <c r="I11" s="59">
        <v>107165804</v>
      </c>
      <c r="J11" s="59">
        <v>51707101</v>
      </c>
      <c r="K11" s="59">
        <v>38264000</v>
      </c>
      <c r="L11" s="59">
        <v>36697259</v>
      </c>
      <c r="M11" s="59">
        <v>126668360</v>
      </c>
      <c r="N11" s="59">
        <v>36697259</v>
      </c>
      <c r="O11" s="59">
        <v>36927272</v>
      </c>
      <c r="P11" s="59">
        <v>30619137</v>
      </c>
      <c r="Q11" s="59">
        <v>104243668</v>
      </c>
      <c r="R11" s="59">
        <v>26749455</v>
      </c>
      <c r="S11" s="59">
        <v>0</v>
      </c>
      <c r="T11" s="59">
        <v>0</v>
      </c>
      <c r="U11" s="59">
        <v>26749455</v>
      </c>
      <c r="V11" s="59">
        <v>364827287</v>
      </c>
      <c r="W11" s="59">
        <v>465117173</v>
      </c>
      <c r="X11" s="59">
        <v>-100289886</v>
      </c>
      <c r="Y11" s="60">
        <v>-21.56</v>
      </c>
      <c r="Z11" s="61">
        <v>465117173</v>
      </c>
    </row>
    <row r="12" spans="1:26" ht="13.5">
      <c r="A12" s="57" t="s">
        <v>37</v>
      </c>
      <c r="B12" s="18">
        <v>11400362</v>
      </c>
      <c r="C12" s="18">
        <v>0</v>
      </c>
      <c r="D12" s="58">
        <v>10313397</v>
      </c>
      <c r="E12" s="59">
        <v>10313397</v>
      </c>
      <c r="F12" s="59">
        <v>983561</v>
      </c>
      <c r="G12" s="59">
        <v>568532</v>
      </c>
      <c r="H12" s="59">
        <v>0</v>
      </c>
      <c r="I12" s="59">
        <v>1552093</v>
      </c>
      <c r="J12" s="59">
        <v>635910</v>
      </c>
      <c r="K12" s="59">
        <v>0</v>
      </c>
      <c r="L12" s="59">
        <v>987553</v>
      </c>
      <c r="M12" s="59">
        <v>1623463</v>
      </c>
      <c r="N12" s="59">
        <v>954964</v>
      </c>
      <c r="O12" s="59">
        <v>1017137</v>
      </c>
      <c r="P12" s="59">
        <v>2611000</v>
      </c>
      <c r="Q12" s="59">
        <v>4583101</v>
      </c>
      <c r="R12" s="59">
        <v>1035338</v>
      </c>
      <c r="S12" s="59">
        <v>0</v>
      </c>
      <c r="T12" s="59">
        <v>0</v>
      </c>
      <c r="U12" s="59">
        <v>1035338</v>
      </c>
      <c r="V12" s="59">
        <v>8793995</v>
      </c>
      <c r="W12" s="59">
        <v>10313397</v>
      </c>
      <c r="X12" s="59">
        <v>-1519402</v>
      </c>
      <c r="Y12" s="60">
        <v>-14.73</v>
      </c>
      <c r="Z12" s="61">
        <v>10313397</v>
      </c>
    </row>
    <row r="13" spans="1:26" ht="13.5">
      <c r="A13" s="57" t="s">
        <v>103</v>
      </c>
      <c r="B13" s="18">
        <v>114791653</v>
      </c>
      <c r="C13" s="18">
        <v>0</v>
      </c>
      <c r="D13" s="58">
        <v>31770468</v>
      </c>
      <c r="E13" s="59">
        <v>31770468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31770468</v>
      </c>
      <c r="X13" s="59">
        <v>-31770468</v>
      </c>
      <c r="Y13" s="60">
        <v>-100</v>
      </c>
      <c r="Z13" s="61">
        <v>31770468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248496</v>
      </c>
      <c r="H14" s="59">
        <v>0</v>
      </c>
      <c r="I14" s="59">
        <v>248496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248496</v>
      </c>
      <c r="W14" s="59">
        <v>289042</v>
      </c>
      <c r="X14" s="59">
        <v>-40546</v>
      </c>
      <c r="Y14" s="60">
        <v>-14.03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34905110</v>
      </c>
      <c r="E15" s="59">
        <v>34905110</v>
      </c>
      <c r="F15" s="59">
        <v>0</v>
      </c>
      <c r="G15" s="59">
        <v>0</v>
      </c>
      <c r="H15" s="59">
        <v>4146638</v>
      </c>
      <c r="I15" s="59">
        <v>4146638</v>
      </c>
      <c r="J15" s="59">
        <v>2601243</v>
      </c>
      <c r="K15" s="59">
        <v>1893440</v>
      </c>
      <c r="L15" s="59">
        <v>1533662</v>
      </c>
      <c r="M15" s="59">
        <v>6028345</v>
      </c>
      <c r="N15" s="59">
        <v>3821044</v>
      </c>
      <c r="O15" s="59">
        <v>7531395</v>
      </c>
      <c r="P15" s="59">
        <v>-4858373</v>
      </c>
      <c r="Q15" s="59">
        <v>6494066</v>
      </c>
      <c r="R15" s="59">
        <v>1666879</v>
      </c>
      <c r="S15" s="59">
        <v>0</v>
      </c>
      <c r="T15" s="59">
        <v>0</v>
      </c>
      <c r="U15" s="59">
        <v>1666879</v>
      </c>
      <c r="V15" s="59">
        <v>18335928</v>
      </c>
      <c r="W15" s="59">
        <v>34905110</v>
      </c>
      <c r="X15" s="59">
        <v>-16569182</v>
      </c>
      <c r="Y15" s="60">
        <v>-47.47</v>
      </c>
      <c r="Z15" s="61">
        <v>34905110</v>
      </c>
    </row>
    <row r="16" spans="1:26" ht="13.5">
      <c r="A16" s="68" t="s">
        <v>40</v>
      </c>
      <c r="B16" s="18">
        <v>0</v>
      </c>
      <c r="C16" s="18">
        <v>0</v>
      </c>
      <c r="D16" s="58">
        <v>4353124</v>
      </c>
      <c r="E16" s="59">
        <v>4353124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4656229</v>
      </c>
      <c r="L16" s="59">
        <v>0</v>
      </c>
      <c r="M16" s="59">
        <v>4656229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4656229</v>
      </c>
      <c r="W16" s="59">
        <v>4353124</v>
      </c>
      <c r="X16" s="59">
        <v>303105</v>
      </c>
      <c r="Y16" s="60">
        <v>6.96</v>
      </c>
      <c r="Z16" s="61">
        <v>4353124</v>
      </c>
    </row>
    <row r="17" spans="1:26" ht="13.5">
      <c r="A17" s="57" t="s">
        <v>41</v>
      </c>
      <c r="B17" s="18">
        <v>406294011</v>
      </c>
      <c r="C17" s="18">
        <v>0</v>
      </c>
      <c r="D17" s="58">
        <v>212503061</v>
      </c>
      <c r="E17" s="59">
        <v>212503061</v>
      </c>
      <c r="F17" s="59">
        <v>2038487</v>
      </c>
      <c r="G17" s="59">
        <v>14879862</v>
      </c>
      <c r="H17" s="59">
        <v>13751380</v>
      </c>
      <c r="I17" s="59">
        <v>30669729</v>
      </c>
      <c r="J17" s="59">
        <v>14967647</v>
      </c>
      <c r="K17" s="59">
        <v>3146396</v>
      </c>
      <c r="L17" s="59">
        <v>5796794</v>
      </c>
      <c r="M17" s="59">
        <v>23910837</v>
      </c>
      <c r="N17" s="59">
        <v>16795945</v>
      </c>
      <c r="O17" s="59">
        <v>14802006</v>
      </c>
      <c r="P17" s="59">
        <v>10506770</v>
      </c>
      <c r="Q17" s="59">
        <v>42104721</v>
      </c>
      <c r="R17" s="59">
        <v>8119922</v>
      </c>
      <c r="S17" s="59">
        <v>0</v>
      </c>
      <c r="T17" s="59">
        <v>0</v>
      </c>
      <c r="U17" s="59">
        <v>8119922</v>
      </c>
      <c r="V17" s="59">
        <v>104805209</v>
      </c>
      <c r="W17" s="59">
        <v>212214019</v>
      </c>
      <c r="X17" s="59">
        <v>-107408810</v>
      </c>
      <c r="Y17" s="60">
        <v>-50.61</v>
      </c>
      <c r="Z17" s="61">
        <v>212503061</v>
      </c>
    </row>
    <row r="18" spans="1:26" ht="13.5">
      <c r="A18" s="69" t="s">
        <v>42</v>
      </c>
      <c r="B18" s="70">
        <f>SUM(B11:B17)</f>
        <v>943569735</v>
      </c>
      <c r="C18" s="70">
        <f>SUM(C11:C17)</f>
        <v>0</v>
      </c>
      <c r="D18" s="71">
        <f aca="true" t="shared" si="1" ref="D18:Z18">SUM(D11:D17)</f>
        <v>758962333</v>
      </c>
      <c r="E18" s="72">
        <f t="shared" si="1"/>
        <v>758962333</v>
      </c>
      <c r="F18" s="72">
        <f t="shared" si="1"/>
        <v>37579281</v>
      </c>
      <c r="G18" s="72">
        <f t="shared" si="1"/>
        <v>53157521</v>
      </c>
      <c r="H18" s="72">
        <f t="shared" si="1"/>
        <v>53045958</v>
      </c>
      <c r="I18" s="72">
        <f t="shared" si="1"/>
        <v>143782760</v>
      </c>
      <c r="J18" s="72">
        <f t="shared" si="1"/>
        <v>69911901</v>
      </c>
      <c r="K18" s="72">
        <f t="shared" si="1"/>
        <v>47960065</v>
      </c>
      <c r="L18" s="72">
        <f t="shared" si="1"/>
        <v>45015268</v>
      </c>
      <c r="M18" s="72">
        <f t="shared" si="1"/>
        <v>162887234</v>
      </c>
      <c r="N18" s="72">
        <f t="shared" si="1"/>
        <v>58269212</v>
      </c>
      <c r="O18" s="72">
        <f t="shared" si="1"/>
        <v>60277810</v>
      </c>
      <c r="P18" s="72">
        <f t="shared" si="1"/>
        <v>38878534</v>
      </c>
      <c r="Q18" s="72">
        <f t="shared" si="1"/>
        <v>157425556</v>
      </c>
      <c r="R18" s="72">
        <f t="shared" si="1"/>
        <v>37571594</v>
      </c>
      <c r="S18" s="72">
        <f t="shared" si="1"/>
        <v>0</v>
      </c>
      <c r="T18" s="72">
        <f t="shared" si="1"/>
        <v>0</v>
      </c>
      <c r="U18" s="72">
        <f t="shared" si="1"/>
        <v>37571594</v>
      </c>
      <c r="V18" s="72">
        <f t="shared" si="1"/>
        <v>501667144</v>
      </c>
      <c r="W18" s="72">
        <f t="shared" si="1"/>
        <v>758962333</v>
      </c>
      <c r="X18" s="72">
        <f t="shared" si="1"/>
        <v>-257295189</v>
      </c>
      <c r="Y18" s="66">
        <f>+IF(W18&lt;&gt;0,(X18/W18)*100,0)</f>
        <v>-33.90091679292864</v>
      </c>
      <c r="Z18" s="73">
        <f t="shared" si="1"/>
        <v>758962333</v>
      </c>
    </row>
    <row r="19" spans="1:26" ht="13.5">
      <c r="A19" s="69" t="s">
        <v>43</v>
      </c>
      <c r="B19" s="74">
        <f>+B10-B18</f>
        <v>176682137</v>
      </c>
      <c r="C19" s="74">
        <f>+C10-C18</f>
        <v>0</v>
      </c>
      <c r="D19" s="75">
        <f aca="true" t="shared" si="2" ref="D19:Z19">+D10-D18</f>
        <v>102100508</v>
      </c>
      <c r="E19" s="76">
        <f t="shared" si="2"/>
        <v>102100508</v>
      </c>
      <c r="F19" s="76">
        <f t="shared" si="2"/>
        <v>-36012910</v>
      </c>
      <c r="G19" s="76">
        <f t="shared" si="2"/>
        <v>90960565</v>
      </c>
      <c r="H19" s="76">
        <f t="shared" si="2"/>
        <v>1</v>
      </c>
      <c r="I19" s="76">
        <f t="shared" si="2"/>
        <v>54947656</v>
      </c>
      <c r="J19" s="76">
        <f t="shared" si="2"/>
        <v>1</v>
      </c>
      <c r="K19" s="76">
        <f t="shared" si="2"/>
        <v>0</v>
      </c>
      <c r="L19" s="76">
        <f t="shared" si="2"/>
        <v>1</v>
      </c>
      <c r="M19" s="76">
        <f t="shared" si="2"/>
        <v>2</v>
      </c>
      <c r="N19" s="76">
        <f t="shared" si="2"/>
        <v>-32400001</v>
      </c>
      <c r="O19" s="76">
        <f t="shared" si="2"/>
        <v>-34668684</v>
      </c>
      <c r="P19" s="76">
        <f t="shared" si="2"/>
        <v>208524831</v>
      </c>
      <c r="Q19" s="76">
        <f t="shared" si="2"/>
        <v>141456146</v>
      </c>
      <c r="R19" s="76">
        <f t="shared" si="2"/>
        <v>-33908687</v>
      </c>
      <c r="S19" s="76">
        <f t="shared" si="2"/>
        <v>0</v>
      </c>
      <c r="T19" s="76">
        <f t="shared" si="2"/>
        <v>0</v>
      </c>
      <c r="U19" s="76">
        <f t="shared" si="2"/>
        <v>-33908687</v>
      </c>
      <c r="V19" s="76">
        <f t="shared" si="2"/>
        <v>162495117</v>
      </c>
      <c r="W19" s="76">
        <f>IF(E10=E18,0,W10-W18)</f>
        <v>102100508</v>
      </c>
      <c r="X19" s="76">
        <f t="shared" si="2"/>
        <v>60394609</v>
      </c>
      <c r="Y19" s="77">
        <f>+IF(W19&lt;&gt;0,(X19/W19)*100,0)</f>
        <v>59.152114110930775</v>
      </c>
      <c r="Z19" s="78">
        <f t="shared" si="2"/>
        <v>102100508</v>
      </c>
    </row>
    <row r="20" spans="1:26" ht="13.5">
      <c r="A20" s="57" t="s">
        <v>44</v>
      </c>
      <c r="B20" s="18">
        <v>0</v>
      </c>
      <c r="C20" s="18">
        <v>0</v>
      </c>
      <c r="D20" s="58">
        <v>678880000</v>
      </c>
      <c r="E20" s="59">
        <v>678880000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32400000</v>
      </c>
      <c r="O20" s="59">
        <v>0</v>
      </c>
      <c r="P20" s="59">
        <v>0</v>
      </c>
      <c r="Q20" s="59">
        <v>32400000</v>
      </c>
      <c r="R20" s="59">
        <v>0</v>
      </c>
      <c r="S20" s="59">
        <v>0</v>
      </c>
      <c r="T20" s="59">
        <v>0</v>
      </c>
      <c r="U20" s="59">
        <v>0</v>
      </c>
      <c r="V20" s="59">
        <v>32400000</v>
      </c>
      <c r="W20" s="59">
        <v>678880000</v>
      </c>
      <c r="X20" s="59">
        <v>-646480000</v>
      </c>
      <c r="Y20" s="60">
        <v>-95.23</v>
      </c>
      <c r="Z20" s="61">
        <v>678880000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176682137</v>
      </c>
      <c r="C22" s="85">
        <f>SUM(C19:C21)</f>
        <v>0</v>
      </c>
      <c r="D22" s="86">
        <f aca="true" t="shared" si="3" ref="D22:Z22">SUM(D19:D21)</f>
        <v>780980508</v>
      </c>
      <c r="E22" s="87">
        <f t="shared" si="3"/>
        <v>780980508</v>
      </c>
      <c r="F22" s="87">
        <f t="shared" si="3"/>
        <v>-36012910</v>
      </c>
      <c r="G22" s="87">
        <f t="shared" si="3"/>
        <v>90960565</v>
      </c>
      <c r="H22" s="87">
        <f t="shared" si="3"/>
        <v>1</v>
      </c>
      <c r="I22" s="87">
        <f t="shared" si="3"/>
        <v>54947656</v>
      </c>
      <c r="J22" s="87">
        <f t="shared" si="3"/>
        <v>1</v>
      </c>
      <c r="K22" s="87">
        <f t="shared" si="3"/>
        <v>0</v>
      </c>
      <c r="L22" s="87">
        <f t="shared" si="3"/>
        <v>1</v>
      </c>
      <c r="M22" s="87">
        <f t="shared" si="3"/>
        <v>2</v>
      </c>
      <c r="N22" s="87">
        <f t="shared" si="3"/>
        <v>-1</v>
      </c>
      <c r="O22" s="87">
        <f t="shared" si="3"/>
        <v>-34668684</v>
      </c>
      <c r="P22" s="87">
        <f t="shared" si="3"/>
        <v>208524831</v>
      </c>
      <c r="Q22" s="87">
        <f t="shared" si="3"/>
        <v>173856146</v>
      </c>
      <c r="R22" s="87">
        <f t="shared" si="3"/>
        <v>-33908687</v>
      </c>
      <c r="S22" s="87">
        <f t="shared" si="3"/>
        <v>0</v>
      </c>
      <c r="T22" s="87">
        <f t="shared" si="3"/>
        <v>0</v>
      </c>
      <c r="U22" s="87">
        <f t="shared" si="3"/>
        <v>-33908687</v>
      </c>
      <c r="V22" s="87">
        <f t="shared" si="3"/>
        <v>194895117</v>
      </c>
      <c r="W22" s="87">
        <f t="shared" si="3"/>
        <v>780980508</v>
      </c>
      <c r="X22" s="87">
        <f t="shared" si="3"/>
        <v>-586085391</v>
      </c>
      <c r="Y22" s="88">
        <f>+IF(W22&lt;&gt;0,(X22/W22)*100,0)</f>
        <v>-75.04481673952354</v>
      </c>
      <c r="Z22" s="89">
        <f t="shared" si="3"/>
        <v>780980508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176682137</v>
      </c>
      <c r="C24" s="74">
        <f>SUM(C22:C23)</f>
        <v>0</v>
      </c>
      <c r="D24" s="75">
        <f aca="true" t="shared" si="4" ref="D24:Z24">SUM(D22:D23)</f>
        <v>780980508</v>
      </c>
      <c r="E24" s="76">
        <f t="shared" si="4"/>
        <v>780980508</v>
      </c>
      <c r="F24" s="76">
        <f t="shared" si="4"/>
        <v>-36012910</v>
      </c>
      <c r="G24" s="76">
        <f t="shared" si="4"/>
        <v>90960565</v>
      </c>
      <c r="H24" s="76">
        <f t="shared" si="4"/>
        <v>1</v>
      </c>
      <c r="I24" s="76">
        <f t="shared" si="4"/>
        <v>54947656</v>
      </c>
      <c r="J24" s="76">
        <f t="shared" si="4"/>
        <v>1</v>
      </c>
      <c r="K24" s="76">
        <f t="shared" si="4"/>
        <v>0</v>
      </c>
      <c r="L24" s="76">
        <f t="shared" si="4"/>
        <v>1</v>
      </c>
      <c r="M24" s="76">
        <f t="shared" si="4"/>
        <v>2</v>
      </c>
      <c r="N24" s="76">
        <f t="shared" si="4"/>
        <v>-1</v>
      </c>
      <c r="O24" s="76">
        <f t="shared" si="4"/>
        <v>-34668684</v>
      </c>
      <c r="P24" s="76">
        <f t="shared" si="4"/>
        <v>208524831</v>
      </c>
      <c r="Q24" s="76">
        <f t="shared" si="4"/>
        <v>173856146</v>
      </c>
      <c r="R24" s="76">
        <f t="shared" si="4"/>
        <v>-33908687</v>
      </c>
      <c r="S24" s="76">
        <f t="shared" si="4"/>
        <v>0</v>
      </c>
      <c r="T24" s="76">
        <f t="shared" si="4"/>
        <v>0</v>
      </c>
      <c r="U24" s="76">
        <f t="shared" si="4"/>
        <v>-33908687</v>
      </c>
      <c r="V24" s="76">
        <f t="shared" si="4"/>
        <v>194895117</v>
      </c>
      <c r="W24" s="76">
        <f t="shared" si="4"/>
        <v>780980508</v>
      </c>
      <c r="X24" s="76">
        <f t="shared" si="4"/>
        <v>-586085391</v>
      </c>
      <c r="Y24" s="77">
        <f>+IF(W24&lt;&gt;0,(X24/W24)*100,0)</f>
        <v>-75.04481673952354</v>
      </c>
      <c r="Z24" s="78">
        <f t="shared" si="4"/>
        <v>780980508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849096238</v>
      </c>
      <c r="C27" s="21">
        <v>0</v>
      </c>
      <c r="D27" s="98">
        <v>719503017</v>
      </c>
      <c r="E27" s="99">
        <v>719503017</v>
      </c>
      <c r="F27" s="99">
        <v>0</v>
      </c>
      <c r="G27" s="99">
        <v>6410503</v>
      </c>
      <c r="H27" s="99">
        <v>41262192</v>
      </c>
      <c r="I27" s="99">
        <v>47672695</v>
      </c>
      <c r="J27" s="99">
        <v>47501571</v>
      </c>
      <c r="K27" s="99">
        <v>43171705</v>
      </c>
      <c r="L27" s="99">
        <v>58046208</v>
      </c>
      <c r="M27" s="99">
        <v>148719484</v>
      </c>
      <c r="N27" s="99">
        <v>35963188</v>
      </c>
      <c r="O27" s="99">
        <v>66892571</v>
      </c>
      <c r="P27" s="99">
        <v>0</v>
      </c>
      <c r="Q27" s="99">
        <v>102855759</v>
      </c>
      <c r="R27" s="99">
        <v>38007807</v>
      </c>
      <c r="S27" s="99">
        <v>0</v>
      </c>
      <c r="T27" s="99">
        <v>0</v>
      </c>
      <c r="U27" s="99">
        <v>38007807</v>
      </c>
      <c r="V27" s="99">
        <v>337255745</v>
      </c>
      <c r="W27" s="99">
        <v>719503017</v>
      </c>
      <c r="X27" s="99">
        <v>-382247272</v>
      </c>
      <c r="Y27" s="100">
        <v>-53.13</v>
      </c>
      <c r="Z27" s="101">
        <v>719503017</v>
      </c>
    </row>
    <row r="28" spans="1:26" ht="13.5">
      <c r="A28" s="102" t="s">
        <v>44</v>
      </c>
      <c r="B28" s="18">
        <v>833915308</v>
      </c>
      <c r="C28" s="18">
        <v>0</v>
      </c>
      <c r="D28" s="58">
        <v>683880000</v>
      </c>
      <c r="E28" s="59">
        <v>683880000</v>
      </c>
      <c r="F28" s="59">
        <v>0</v>
      </c>
      <c r="G28" s="59">
        <v>6410503</v>
      </c>
      <c r="H28" s="59">
        <v>41262192</v>
      </c>
      <c r="I28" s="59">
        <v>47672695</v>
      </c>
      <c r="J28" s="59">
        <v>47501571</v>
      </c>
      <c r="K28" s="59">
        <v>12608008</v>
      </c>
      <c r="L28" s="59">
        <v>58046208</v>
      </c>
      <c r="M28" s="59">
        <v>118155787</v>
      </c>
      <c r="N28" s="59">
        <v>35963188</v>
      </c>
      <c r="O28" s="59">
        <v>66892571</v>
      </c>
      <c r="P28" s="59">
        <v>0</v>
      </c>
      <c r="Q28" s="59">
        <v>102855759</v>
      </c>
      <c r="R28" s="59">
        <v>0</v>
      </c>
      <c r="S28" s="59">
        <v>0</v>
      </c>
      <c r="T28" s="59">
        <v>0</v>
      </c>
      <c r="U28" s="59">
        <v>0</v>
      </c>
      <c r="V28" s="59">
        <v>268684241</v>
      </c>
      <c r="W28" s="59">
        <v>683880000</v>
      </c>
      <c r="X28" s="59">
        <v>-415195759</v>
      </c>
      <c r="Y28" s="60">
        <v>-60.71</v>
      </c>
      <c r="Z28" s="61">
        <v>683880000</v>
      </c>
    </row>
    <row r="29" spans="1:26" ht="13.5">
      <c r="A29" s="57" t="s">
        <v>107</v>
      </c>
      <c r="B29" s="18">
        <v>15180930</v>
      </c>
      <c r="C29" s="18">
        <v>0</v>
      </c>
      <c r="D29" s="58">
        <v>35623017</v>
      </c>
      <c r="E29" s="59">
        <v>35623017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30563697</v>
      </c>
      <c r="L29" s="59">
        <v>0</v>
      </c>
      <c r="M29" s="59">
        <v>30563697</v>
      </c>
      <c r="N29" s="59">
        <v>0</v>
      </c>
      <c r="O29" s="59">
        <v>0</v>
      </c>
      <c r="P29" s="59">
        <v>0</v>
      </c>
      <c r="Q29" s="59">
        <v>0</v>
      </c>
      <c r="R29" s="59">
        <v>37831685</v>
      </c>
      <c r="S29" s="59">
        <v>0</v>
      </c>
      <c r="T29" s="59">
        <v>0</v>
      </c>
      <c r="U29" s="59">
        <v>37831685</v>
      </c>
      <c r="V29" s="59">
        <v>68395382</v>
      </c>
      <c r="W29" s="59">
        <v>35623017</v>
      </c>
      <c r="X29" s="59">
        <v>32772365</v>
      </c>
      <c r="Y29" s="60">
        <v>92</v>
      </c>
      <c r="Z29" s="61">
        <v>35623017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176121</v>
      </c>
      <c r="S31" s="59">
        <v>0</v>
      </c>
      <c r="T31" s="59">
        <v>0</v>
      </c>
      <c r="U31" s="59">
        <v>176121</v>
      </c>
      <c r="V31" s="59">
        <v>176121</v>
      </c>
      <c r="W31" s="59"/>
      <c r="X31" s="59">
        <v>176121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849096238</v>
      </c>
      <c r="C32" s="21">
        <f>SUM(C28:C31)</f>
        <v>0</v>
      </c>
      <c r="D32" s="98">
        <f aca="true" t="shared" si="5" ref="D32:Z32">SUM(D28:D31)</f>
        <v>719503017</v>
      </c>
      <c r="E32" s="99">
        <f t="shared" si="5"/>
        <v>719503017</v>
      </c>
      <c r="F32" s="99">
        <f t="shared" si="5"/>
        <v>0</v>
      </c>
      <c r="G32" s="99">
        <f t="shared" si="5"/>
        <v>6410503</v>
      </c>
      <c r="H32" s="99">
        <f t="shared" si="5"/>
        <v>41262192</v>
      </c>
      <c r="I32" s="99">
        <f t="shared" si="5"/>
        <v>47672695</v>
      </c>
      <c r="J32" s="99">
        <f t="shared" si="5"/>
        <v>47501571</v>
      </c>
      <c r="K32" s="99">
        <f t="shared" si="5"/>
        <v>43171705</v>
      </c>
      <c r="L32" s="99">
        <f t="shared" si="5"/>
        <v>58046208</v>
      </c>
      <c r="M32" s="99">
        <f t="shared" si="5"/>
        <v>148719484</v>
      </c>
      <c r="N32" s="99">
        <f t="shared" si="5"/>
        <v>35963188</v>
      </c>
      <c r="O32" s="99">
        <f t="shared" si="5"/>
        <v>66892571</v>
      </c>
      <c r="P32" s="99">
        <f t="shared" si="5"/>
        <v>0</v>
      </c>
      <c r="Q32" s="99">
        <f t="shared" si="5"/>
        <v>102855759</v>
      </c>
      <c r="R32" s="99">
        <f t="shared" si="5"/>
        <v>38007806</v>
      </c>
      <c r="S32" s="99">
        <f t="shared" si="5"/>
        <v>0</v>
      </c>
      <c r="T32" s="99">
        <f t="shared" si="5"/>
        <v>0</v>
      </c>
      <c r="U32" s="99">
        <f t="shared" si="5"/>
        <v>38007806</v>
      </c>
      <c r="V32" s="99">
        <f t="shared" si="5"/>
        <v>337255744</v>
      </c>
      <c r="W32" s="99">
        <f t="shared" si="5"/>
        <v>719503017</v>
      </c>
      <c r="X32" s="99">
        <f t="shared" si="5"/>
        <v>-382247273</v>
      </c>
      <c r="Y32" s="100">
        <f>+IF(W32&lt;&gt;0,(X32/W32)*100,0)</f>
        <v>-53.12656986398711</v>
      </c>
      <c r="Z32" s="101">
        <f t="shared" si="5"/>
        <v>719503017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564057444</v>
      </c>
      <c r="C35" s="18">
        <v>0</v>
      </c>
      <c r="D35" s="58">
        <v>832755000</v>
      </c>
      <c r="E35" s="59">
        <v>832755000</v>
      </c>
      <c r="F35" s="59">
        <v>0</v>
      </c>
      <c r="G35" s="59">
        <v>185130804</v>
      </c>
      <c r="H35" s="59">
        <v>406558572</v>
      </c>
      <c r="I35" s="59">
        <v>406558572</v>
      </c>
      <c r="J35" s="59">
        <v>670666377</v>
      </c>
      <c r="K35" s="59">
        <v>608602351</v>
      </c>
      <c r="L35" s="59">
        <v>738160881</v>
      </c>
      <c r="M35" s="59">
        <v>738160881</v>
      </c>
      <c r="N35" s="59">
        <v>701490620</v>
      </c>
      <c r="O35" s="59">
        <v>2847470433</v>
      </c>
      <c r="P35" s="59">
        <v>976544200</v>
      </c>
      <c r="Q35" s="59">
        <v>976544200</v>
      </c>
      <c r="R35" s="59">
        <v>882379845</v>
      </c>
      <c r="S35" s="59">
        <v>0</v>
      </c>
      <c r="T35" s="59">
        <v>0</v>
      </c>
      <c r="U35" s="59">
        <v>882379845</v>
      </c>
      <c r="V35" s="59">
        <v>882379845</v>
      </c>
      <c r="W35" s="59">
        <v>832755000</v>
      </c>
      <c r="X35" s="59">
        <v>49624845</v>
      </c>
      <c r="Y35" s="60">
        <v>5.96</v>
      </c>
      <c r="Z35" s="61">
        <v>832755000</v>
      </c>
    </row>
    <row r="36" spans="1:26" ht="13.5">
      <c r="A36" s="57" t="s">
        <v>53</v>
      </c>
      <c r="B36" s="18">
        <v>2315948454</v>
      </c>
      <c r="C36" s="18">
        <v>0</v>
      </c>
      <c r="D36" s="58">
        <v>3448289676</v>
      </c>
      <c r="E36" s="59">
        <v>3448289676</v>
      </c>
      <c r="F36" s="59">
        <v>0</v>
      </c>
      <c r="G36" s="59">
        <v>5530117</v>
      </c>
      <c r="H36" s="59">
        <v>35627452</v>
      </c>
      <c r="I36" s="59">
        <v>35627452</v>
      </c>
      <c r="J36" s="59">
        <v>168675438</v>
      </c>
      <c r="K36" s="59">
        <v>175422456</v>
      </c>
      <c r="L36" s="59">
        <v>178930440</v>
      </c>
      <c r="M36" s="59">
        <v>178930440</v>
      </c>
      <c r="N36" s="59">
        <v>1811916</v>
      </c>
      <c r="O36" s="59">
        <v>181191600</v>
      </c>
      <c r="P36" s="59">
        <v>3752699936</v>
      </c>
      <c r="Q36" s="59">
        <v>3752699936</v>
      </c>
      <c r="R36" s="59">
        <v>3753627965</v>
      </c>
      <c r="S36" s="59">
        <v>0</v>
      </c>
      <c r="T36" s="59">
        <v>0</v>
      </c>
      <c r="U36" s="59">
        <v>3753627965</v>
      </c>
      <c r="V36" s="59">
        <v>3753627965</v>
      </c>
      <c r="W36" s="59">
        <v>3448289676</v>
      </c>
      <c r="X36" s="59">
        <v>305338289</v>
      </c>
      <c r="Y36" s="60">
        <v>8.85</v>
      </c>
      <c r="Z36" s="61">
        <v>3448289676</v>
      </c>
    </row>
    <row r="37" spans="1:26" ht="13.5">
      <c r="A37" s="57" t="s">
        <v>54</v>
      </c>
      <c r="B37" s="18">
        <v>773818443</v>
      </c>
      <c r="C37" s="18">
        <v>0</v>
      </c>
      <c r="D37" s="58">
        <v>483318309</v>
      </c>
      <c r="E37" s="59">
        <v>483318309</v>
      </c>
      <c r="F37" s="59">
        <v>0</v>
      </c>
      <c r="G37" s="59">
        <v>110686379</v>
      </c>
      <c r="H37" s="59">
        <v>143581799</v>
      </c>
      <c r="I37" s="59">
        <v>143581799</v>
      </c>
      <c r="J37" s="59">
        <v>209734879</v>
      </c>
      <c r="K37" s="59">
        <v>210110761</v>
      </c>
      <c r="L37" s="59">
        <v>5814984</v>
      </c>
      <c r="M37" s="59">
        <v>5814984</v>
      </c>
      <c r="N37" s="59">
        <v>10411801</v>
      </c>
      <c r="O37" s="59">
        <v>10630776</v>
      </c>
      <c r="P37" s="59">
        <v>9379483</v>
      </c>
      <c r="Q37" s="59">
        <v>9379483</v>
      </c>
      <c r="R37" s="59">
        <v>240112144</v>
      </c>
      <c r="S37" s="59">
        <v>0</v>
      </c>
      <c r="T37" s="59">
        <v>0</v>
      </c>
      <c r="U37" s="59">
        <v>240112144</v>
      </c>
      <c r="V37" s="59">
        <v>240112144</v>
      </c>
      <c r="W37" s="59">
        <v>483318309</v>
      </c>
      <c r="X37" s="59">
        <v>-243206165</v>
      </c>
      <c r="Y37" s="60">
        <v>-50.32</v>
      </c>
      <c r="Z37" s="61">
        <v>483318309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2106187455</v>
      </c>
      <c r="C39" s="18">
        <v>0</v>
      </c>
      <c r="D39" s="58">
        <v>3797726367</v>
      </c>
      <c r="E39" s="59">
        <v>3797726367</v>
      </c>
      <c r="F39" s="59">
        <v>0</v>
      </c>
      <c r="G39" s="59">
        <v>79974542</v>
      </c>
      <c r="H39" s="59">
        <v>298604225</v>
      </c>
      <c r="I39" s="59">
        <v>298604225</v>
      </c>
      <c r="J39" s="59">
        <v>629606935</v>
      </c>
      <c r="K39" s="59">
        <v>573914046</v>
      </c>
      <c r="L39" s="59">
        <v>911276337</v>
      </c>
      <c r="M39" s="59">
        <v>911276337</v>
      </c>
      <c r="N39" s="59">
        <v>692890735</v>
      </c>
      <c r="O39" s="59">
        <v>3018031257</v>
      </c>
      <c r="P39" s="59">
        <v>4719864653</v>
      </c>
      <c r="Q39" s="59">
        <v>4719864653</v>
      </c>
      <c r="R39" s="59">
        <v>4395895666</v>
      </c>
      <c r="S39" s="59">
        <v>0</v>
      </c>
      <c r="T39" s="59">
        <v>0</v>
      </c>
      <c r="U39" s="59">
        <v>4395895666</v>
      </c>
      <c r="V39" s="59">
        <v>4395895666</v>
      </c>
      <c r="W39" s="59">
        <v>3797726367</v>
      </c>
      <c r="X39" s="59">
        <v>598169299</v>
      </c>
      <c r="Y39" s="60">
        <v>15.75</v>
      </c>
      <c r="Z39" s="61">
        <v>3797726367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253764781</v>
      </c>
      <c r="C42" s="18">
        <v>0</v>
      </c>
      <c r="D42" s="58">
        <v>769546204</v>
      </c>
      <c r="E42" s="59">
        <v>769546204</v>
      </c>
      <c r="F42" s="59">
        <v>10150300</v>
      </c>
      <c r="G42" s="59">
        <v>90374979</v>
      </c>
      <c r="H42" s="59">
        <v>340971460</v>
      </c>
      <c r="I42" s="59">
        <v>441496739</v>
      </c>
      <c r="J42" s="59">
        <v>10619856</v>
      </c>
      <c r="K42" s="59">
        <v>-42546518</v>
      </c>
      <c r="L42" s="59">
        <v>363054141</v>
      </c>
      <c r="M42" s="59">
        <v>331127479</v>
      </c>
      <c r="N42" s="59">
        <v>-19158799</v>
      </c>
      <c r="O42" s="59">
        <v>-36978160</v>
      </c>
      <c r="P42" s="59">
        <v>0</v>
      </c>
      <c r="Q42" s="59">
        <v>-56136959</v>
      </c>
      <c r="R42" s="59">
        <v>0</v>
      </c>
      <c r="S42" s="59">
        <v>0</v>
      </c>
      <c r="T42" s="59">
        <v>0</v>
      </c>
      <c r="U42" s="59">
        <v>0</v>
      </c>
      <c r="V42" s="59">
        <v>716487259</v>
      </c>
      <c r="W42" s="59">
        <v>769546204</v>
      </c>
      <c r="X42" s="59">
        <v>-53058945</v>
      </c>
      <c r="Y42" s="60">
        <v>-6.89</v>
      </c>
      <c r="Z42" s="61">
        <v>769546204</v>
      </c>
    </row>
    <row r="43" spans="1:26" ht="13.5">
      <c r="A43" s="57" t="s">
        <v>59</v>
      </c>
      <c r="B43" s="18">
        <v>-168675438</v>
      </c>
      <c r="C43" s="18">
        <v>0</v>
      </c>
      <c r="D43" s="58">
        <v>-719503017</v>
      </c>
      <c r="E43" s="59">
        <v>-719503017</v>
      </c>
      <c r="F43" s="59">
        <v>1</v>
      </c>
      <c r="G43" s="59">
        <v>-5623248</v>
      </c>
      <c r="H43" s="59">
        <v>-47672694</v>
      </c>
      <c r="I43" s="59">
        <v>-53295941</v>
      </c>
      <c r="J43" s="59">
        <v>-47474704</v>
      </c>
      <c r="K43" s="59">
        <v>-43171705</v>
      </c>
      <c r="L43" s="59">
        <v>-58073015</v>
      </c>
      <c r="M43" s="59">
        <v>-148719424</v>
      </c>
      <c r="N43" s="59">
        <v>-35963188</v>
      </c>
      <c r="O43" s="59">
        <v>-66892571</v>
      </c>
      <c r="P43" s="59">
        <v>0</v>
      </c>
      <c r="Q43" s="59">
        <v>-102855759</v>
      </c>
      <c r="R43" s="59">
        <v>0</v>
      </c>
      <c r="S43" s="59">
        <v>0</v>
      </c>
      <c r="T43" s="59">
        <v>0</v>
      </c>
      <c r="U43" s="59">
        <v>0</v>
      </c>
      <c r="V43" s="59">
        <v>-304871124</v>
      </c>
      <c r="W43" s="59">
        <v>-719503017</v>
      </c>
      <c r="X43" s="59">
        <v>414631893</v>
      </c>
      <c r="Y43" s="60">
        <v>-57.63</v>
      </c>
      <c r="Z43" s="61">
        <v>-719503017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-6927841</v>
      </c>
      <c r="G44" s="59">
        <v>0</v>
      </c>
      <c r="H44" s="59">
        <v>0</v>
      </c>
      <c r="I44" s="59">
        <v>-6927841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-6927841</v>
      </c>
      <c r="W44" s="59"/>
      <c r="X44" s="59">
        <v>-6927841</v>
      </c>
      <c r="Y44" s="60">
        <v>0</v>
      </c>
      <c r="Z44" s="61">
        <v>0</v>
      </c>
    </row>
    <row r="45" spans="1:26" ht="13.5">
      <c r="A45" s="69" t="s">
        <v>61</v>
      </c>
      <c r="B45" s="21">
        <v>170973041</v>
      </c>
      <c r="C45" s="21">
        <v>0</v>
      </c>
      <c r="D45" s="98">
        <v>225043187</v>
      </c>
      <c r="E45" s="99">
        <v>225043187</v>
      </c>
      <c r="F45" s="99">
        <v>89106158</v>
      </c>
      <c r="G45" s="99">
        <v>173857889</v>
      </c>
      <c r="H45" s="99">
        <v>467156655</v>
      </c>
      <c r="I45" s="99">
        <v>467156655</v>
      </c>
      <c r="J45" s="99">
        <v>430301807</v>
      </c>
      <c r="K45" s="99">
        <v>344583584</v>
      </c>
      <c r="L45" s="99">
        <v>649564710</v>
      </c>
      <c r="M45" s="99">
        <v>649564710</v>
      </c>
      <c r="N45" s="99">
        <v>594442723</v>
      </c>
      <c r="O45" s="99">
        <v>490571992</v>
      </c>
      <c r="P45" s="99">
        <v>0</v>
      </c>
      <c r="Q45" s="99">
        <v>594442723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225043187</v>
      </c>
      <c r="X45" s="99">
        <v>-225043187</v>
      </c>
      <c r="Y45" s="100">
        <v>-100</v>
      </c>
      <c r="Z45" s="101">
        <v>225043187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56.947500479808376</v>
      </c>
      <c r="C58" s="5">
        <f>IF(C67=0,0,+(C76/C67)*100)</f>
        <v>0</v>
      </c>
      <c r="D58" s="6">
        <f aca="true" t="shared" si="6" ref="D58:Z58">IF(D67=0,0,+(D76/D67)*100)</f>
        <v>58.83382713435671</v>
      </c>
      <c r="E58" s="7">
        <f t="shared" si="6"/>
        <v>58.83382713435671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144.5985147677104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109.79327846695404</v>
      </c>
      <c r="W58" s="7">
        <f t="shared" si="6"/>
        <v>58.83382713435671</v>
      </c>
      <c r="X58" s="7">
        <f t="shared" si="6"/>
        <v>0</v>
      </c>
      <c r="Y58" s="7">
        <f t="shared" si="6"/>
        <v>0</v>
      </c>
      <c r="Z58" s="8">
        <f t="shared" si="6"/>
        <v>58.83382713435671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56.947500479808376</v>
      </c>
      <c r="C60" s="12">
        <f t="shared" si="7"/>
        <v>0</v>
      </c>
      <c r="D60" s="3">
        <f t="shared" si="7"/>
        <v>58.83382713435671</v>
      </c>
      <c r="E60" s="13">
        <f t="shared" si="7"/>
        <v>58.83382713435671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144.5985147677104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109.79327846695404</v>
      </c>
      <c r="W60" s="13">
        <f t="shared" si="7"/>
        <v>58.83382713435671</v>
      </c>
      <c r="X60" s="13">
        <f t="shared" si="7"/>
        <v>0</v>
      </c>
      <c r="Y60" s="13">
        <f t="shared" si="7"/>
        <v>0</v>
      </c>
      <c r="Z60" s="14">
        <f t="shared" si="7"/>
        <v>58.83382713435671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57.06104102180431</v>
      </c>
      <c r="C62" s="12">
        <f t="shared" si="7"/>
        <v>0</v>
      </c>
      <c r="D62" s="3">
        <f t="shared" si="7"/>
        <v>58.83382713435671</v>
      </c>
      <c r="E62" s="13">
        <f t="shared" si="7"/>
        <v>58.83382713435671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100</v>
      </c>
      <c r="O62" s="13">
        <f t="shared" si="7"/>
        <v>100</v>
      </c>
      <c r="P62" s="13">
        <f t="shared" si="7"/>
        <v>0</v>
      </c>
      <c r="Q62" s="13">
        <f t="shared" si="7"/>
        <v>144.5985147677104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109.79327846695404</v>
      </c>
      <c r="W62" s="13">
        <f t="shared" si="7"/>
        <v>58.83382713435671</v>
      </c>
      <c r="X62" s="13">
        <f t="shared" si="7"/>
        <v>0</v>
      </c>
      <c r="Y62" s="13">
        <f t="shared" si="7"/>
        <v>0</v>
      </c>
      <c r="Z62" s="14">
        <f t="shared" si="7"/>
        <v>58.83382713435671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91760591</v>
      </c>
      <c r="C67" s="23"/>
      <c r="D67" s="24">
        <v>92749234</v>
      </c>
      <c r="E67" s="25">
        <v>92749234</v>
      </c>
      <c r="F67" s="25"/>
      <c r="G67" s="25"/>
      <c r="H67" s="25"/>
      <c r="I67" s="25"/>
      <c r="J67" s="25"/>
      <c r="K67" s="25"/>
      <c r="L67" s="25">
        <v>2840991</v>
      </c>
      <c r="M67" s="25">
        <v>2840991</v>
      </c>
      <c r="N67" s="25">
        <v>3228412</v>
      </c>
      <c r="O67" s="25">
        <v>22927072</v>
      </c>
      <c r="P67" s="25">
        <v>-8067135</v>
      </c>
      <c r="Q67" s="25">
        <v>18088349</v>
      </c>
      <c r="R67" s="25">
        <v>2893142</v>
      </c>
      <c r="S67" s="25"/>
      <c r="T67" s="25"/>
      <c r="U67" s="25">
        <v>2893142</v>
      </c>
      <c r="V67" s="25">
        <v>23822482</v>
      </c>
      <c r="W67" s="25">
        <v>92749234</v>
      </c>
      <c r="X67" s="25"/>
      <c r="Y67" s="24"/>
      <c r="Z67" s="26">
        <v>92749234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91760591</v>
      </c>
      <c r="C69" s="18"/>
      <c r="D69" s="19">
        <v>92749234</v>
      </c>
      <c r="E69" s="20">
        <v>92749234</v>
      </c>
      <c r="F69" s="20"/>
      <c r="G69" s="20"/>
      <c r="H69" s="20"/>
      <c r="I69" s="20"/>
      <c r="J69" s="20"/>
      <c r="K69" s="20"/>
      <c r="L69" s="20">
        <v>2840991</v>
      </c>
      <c r="M69" s="20">
        <v>2840991</v>
      </c>
      <c r="N69" s="20">
        <v>3228412</v>
      </c>
      <c r="O69" s="20">
        <v>22927072</v>
      </c>
      <c r="P69" s="20">
        <v>-8067135</v>
      </c>
      <c r="Q69" s="20">
        <v>18088349</v>
      </c>
      <c r="R69" s="20">
        <v>2893142</v>
      </c>
      <c r="S69" s="20"/>
      <c r="T69" s="20"/>
      <c r="U69" s="20">
        <v>2893142</v>
      </c>
      <c r="V69" s="20">
        <v>23822482</v>
      </c>
      <c r="W69" s="20">
        <v>92749234</v>
      </c>
      <c r="X69" s="20"/>
      <c r="Y69" s="19"/>
      <c r="Z69" s="22">
        <v>92749234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91578005</v>
      </c>
      <c r="C71" s="18"/>
      <c r="D71" s="19">
        <v>92749234</v>
      </c>
      <c r="E71" s="20">
        <v>92749234</v>
      </c>
      <c r="F71" s="20"/>
      <c r="G71" s="20"/>
      <c r="H71" s="20"/>
      <c r="I71" s="20"/>
      <c r="J71" s="20"/>
      <c r="K71" s="20"/>
      <c r="L71" s="20">
        <v>2840991</v>
      </c>
      <c r="M71" s="20">
        <v>2840991</v>
      </c>
      <c r="N71" s="20">
        <v>3228412</v>
      </c>
      <c r="O71" s="20">
        <v>22927072</v>
      </c>
      <c r="P71" s="20">
        <v>-8067135</v>
      </c>
      <c r="Q71" s="20">
        <v>18088349</v>
      </c>
      <c r="R71" s="20">
        <v>2893142</v>
      </c>
      <c r="S71" s="20"/>
      <c r="T71" s="20"/>
      <c r="U71" s="20">
        <v>2893142</v>
      </c>
      <c r="V71" s="20">
        <v>23822482</v>
      </c>
      <c r="W71" s="20">
        <v>92749234</v>
      </c>
      <c r="X71" s="20"/>
      <c r="Y71" s="19"/>
      <c r="Z71" s="22">
        <v>92749234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182586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52255363</v>
      </c>
      <c r="C76" s="31"/>
      <c r="D76" s="32">
        <v>54567924</v>
      </c>
      <c r="E76" s="33">
        <v>54567924</v>
      </c>
      <c r="F76" s="33"/>
      <c r="G76" s="33"/>
      <c r="H76" s="33"/>
      <c r="I76" s="33"/>
      <c r="J76" s="33"/>
      <c r="K76" s="33"/>
      <c r="L76" s="33"/>
      <c r="M76" s="33"/>
      <c r="N76" s="33">
        <v>3228412</v>
      </c>
      <c r="O76" s="33">
        <v>22927072</v>
      </c>
      <c r="P76" s="33"/>
      <c r="Q76" s="33">
        <v>26155484</v>
      </c>
      <c r="R76" s="33"/>
      <c r="S76" s="33"/>
      <c r="T76" s="33"/>
      <c r="U76" s="33"/>
      <c r="V76" s="33">
        <v>26155484</v>
      </c>
      <c r="W76" s="33">
        <v>54567924</v>
      </c>
      <c r="X76" s="33"/>
      <c r="Y76" s="32"/>
      <c r="Z76" s="34">
        <v>54567924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52255363</v>
      </c>
      <c r="C78" s="18"/>
      <c r="D78" s="19">
        <v>54567924</v>
      </c>
      <c r="E78" s="20">
        <v>54567924</v>
      </c>
      <c r="F78" s="20"/>
      <c r="G78" s="20"/>
      <c r="H78" s="20"/>
      <c r="I78" s="20"/>
      <c r="J78" s="20"/>
      <c r="K78" s="20"/>
      <c r="L78" s="20"/>
      <c r="M78" s="20"/>
      <c r="N78" s="20">
        <v>3228412</v>
      </c>
      <c r="O78" s="20">
        <v>22927072</v>
      </c>
      <c r="P78" s="20"/>
      <c r="Q78" s="20">
        <v>26155484</v>
      </c>
      <c r="R78" s="20"/>
      <c r="S78" s="20"/>
      <c r="T78" s="20"/>
      <c r="U78" s="20"/>
      <c r="V78" s="20">
        <v>26155484</v>
      </c>
      <c r="W78" s="20">
        <v>54567924</v>
      </c>
      <c r="X78" s="20"/>
      <c r="Y78" s="19"/>
      <c r="Z78" s="22">
        <v>54567924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52255363</v>
      </c>
      <c r="C80" s="18"/>
      <c r="D80" s="19">
        <v>54567924</v>
      </c>
      <c r="E80" s="20">
        <v>54567924</v>
      </c>
      <c r="F80" s="20"/>
      <c r="G80" s="20"/>
      <c r="H80" s="20"/>
      <c r="I80" s="20"/>
      <c r="J80" s="20"/>
      <c r="K80" s="20"/>
      <c r="L80" s="20"/>
      <c r="M80" s="20"/>
      <c r="N80" s="20">
        <v>3228412</v>
      </c>
      <c r="O80" s="20">
        <v>22927072</v>
      </c>
      <c r="P80" s="20"/>
      <c r="Q80" s="20">
        <v>26155484</v>
      </c>
      <c r="R80" s="20"/>
      <c r="S80" s="20"/>
      <c r="T80" s="20"/>
      <c r="U80" s="20"/>
      <c r="V80" s="20">
        <v>26155484</v>
      </c>
      <c r="W80" s="20">
        <v>54567924</v>
      </c>
      <c r="X80" s="20"/>
      <c r="Y80" s="19"/>
      <c r="Z80" s="22">
        <v>54567924</v>
      </c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20289091</v>
      </c>
      <c r="C5" s="18">
        <v>0</v>
      </c>
      <c r="D5" s="58">
        <v>21917620</v>
      </c>
      <c r="E5" s="59">
        <v>24462882</v>
      </c>
      <c r="F5" s="59">
        <v>4686020</v>
      </c>
      <c r="G5" s="59">
        <v>16966905</v>
      </c>
      <c r="H5" s="59">
        <v>280327</v>
      </c>
      <c r="I5" s="59">
        <v>21933252</v>
      </c>
      <c r="J5" s="59">
        <v>281261</v>
      </c>
      <c r="K5" s="59">
        <v>281047</v>
      </c>
      <c r="L5" s="59">
        <v>281047</v>
      </c>
      <c r="M5" s="59">
        <v>843355</v>
      </c>
      <c r="N5" s="59">
        <v>281047</v>
      </c>
      <c r="O5" s="59">
        <v>281084</v>
      </c>
      <c r="P5" s="59">
        <v>279733</v>
      </c>
      <c r="Q5" s="59">
        <v>841864</v>
      </c>
      <c r="R5" s="59">
        <v>282361</v>
      </c>
      <c r="S5" s="59">
        <v>282925</v>
      </c>
      <c r="T5" s="59">
        <v>282923</v>
      </c>
      <c r="U5" s="59">
        <v>848209</v>
      </c>
      <c r="V5" s="59">
        <v>24466680</v>
      </c>
      <c r="W5" s="59">
        <v>21917620</v>
      </c>
      <c r="X5" s="59">
        <v>2549060</v>
      </c>
      <c r="Y5" s="60">
        <v>11.63</v>
      </c>
      <c r="Z5" s="61">
        <v>24462882</v>
      </c>
    </row>
    <row r="6" spans="1:26" ht="13.5">
      <c r="A6" s="57" t="s">
        <v>32</v>
      </c>
      <c r="B6" s="18">
        <v>16891991</v>
      </c>
      <c r="C6" s="18">
        <v>0</v>
      </c>
      <c r="D6" s="58">
        <v>26424000</v>
      </c>
      <c r="E6" s="59">
        <v>26424000</v>
      </c>
      <c r="F6" s="59">
        <v>1102500</v>
      </c>
      <c r="G6" s="59">
        <v>1466945</v>
      </c>
      <c r="H6" s="59">
        <v>1309899</v>
      </c>
      <c r="I6" s="59">
        <v>3879344</v>
      </c>
      <c r="J6" s="59">
        <v>1441902</v>
      </c>
      <c r="K6" s="59">
        <v>1298196</v>
      </c>
      <c r="L6" s="59">
        <v>1598310</v>
      </c>
      <c r="M6" s="59">
        <v>4338408</v>
      </c>
      <c r="N6" s="59">
        <v>1563083</v>
      </c>
      <c r="O6" s="59">
        <v>1260418</v>
      </c>
      <c r="P6" s="59">
        <v>1634570</v>
      </c>
      <c r="Q6" s="59">
        <v>4458071</v>
      </c>
      <c r="R6" s="59">
        <v>1484845</v>
      </c>
      <c r="S6" s="59">
        <v>1543533</v>
      </c>
      <c r="T6" s="59">
        <v>2192398</v>
      </c>
      <c r="U6" s="59">
        <v>5220776</v>
      </c>
      <c r="V6" s="59">
        <v>17896599</v>
      </c>
      <c r="W6" s="59">
        <v>26424400</v>
      </c>
      <c r="X6" s="59">
        <v>-8527801</v>
      </c>
      <c r="Y6" s="60">
        <v>-32.27</v>
      </c>
      <c r="Z6" s="61">
        <v>26424000</v>
      </c>
    </row>
    <row r="7" spans="1:26" ht="13.5">
      <c r="A7" s="57" t="s">
        <v>33</v>
      </c>
      <c r="B7" s="18">
        <v>1503913</v>
      </c>
      <c r="C7" s="18">
        <v>0</v>
      </c>
      <c r="D7" s="58">
        <v>1158428</v>
      </c>
      <c r="E7" s="59">
        <v>1158428</v>
      </c>
      <c r="F7" s="59">
        <v>56462</v>
      </c>
      <c r="G7" s="59">
        <v>84591</v>
      </c>
      <c r="H7" s="59">
        <v>115729</v>
      </c>
      <c r="I7" s="59">
        <v>256782</v>
      </c>
      <c r="J7" s="59">
        <v>124811</v>
      </c>
      <c r="K7" s="59">
        <v>155103</v>
      </c>
      <c r="L7" s="59">
        <v>182945</v>
      </c>
      <c r="M7" s="59">
        <v>462859</v>
      </c>
      <c r="N7" s="59">
        <v>573</v>
      </c>
      <c r="O7" s="59">
        <v>54752</v>
      </c>
      <c r="P7" s="59">
        <v>171774</v>
      </c>
      <c r="Q7" s="59">
        <v>227099</v>
      </c>
      <c r="R7" s="59">
        <v>603336</v>
      </c>
      <c r="S7" s="59">
        <v>132281</v>
      </c>
      <c r="T7" s="59">
        <v>295119</v>
      </c>
      <c r="U7" s="59">
        <v>1030736</v>
      </c>
      <c r="V7" s="59">
        <v>1977476</v>
      </c>
      <c r="W7" s="59">
        <v>1158428</v>
      </c>
      <c r="X7" s="59">
        <v>819048</v>
      </c>
      <c r="Y7" s="60">
        <v>70.7</v>
      </c>
      <c r="Z7" s="61">
        <v>1158428</v>
      </c>
    </row>
    <row r="8" spans="1:26" ht="13.5">
      <c r="A8" s="57" t="s">
        <v>34</v>
      </c>
      <c r="B8" s="18">
        <v>152320425</v>
      </c>
      <c r="C8" s="18">
        <v>0</v>
      </c>
      <c r="D8" s="58">
        <v>160669000</v>
      </c>
      <c r="E8" s="59">
        <v>191719343</v>
      </c>
      <c r="F8" s="59">
        <v>25982000</v>
      </c>
      <c r="G8" s="59">
        <v>41228000</v>
      </c>
      <c r="H8" s="59">
        <v>452000</v>
      </c>
      <c r="I8" s="59">
        <v>67662000</v>
      </c>
      <c r="J8" s="59">
        <v>0</v>
      </c>
      <c r="K8" s="59">
        <v>813000</v>
      </c>
      <c r="L8" s="59">
        <v>54479000</v>
      </c>
      <c r="M8" s="59">
        <v>55292000</v>
      </c>
      <c r="N8" s="59">
        <v>0</v>
      </c>
      <c r="O8" s="59">
        <v>13472899</v>
      </c>
      <c r="P8" s="59">
        <v>44671000</v>
      </c>
      <c r="Q8" s="59">
        <v>58143899</v>
      </c>
      <c r="R8" s="59">
        <v>0</v>
      </c>
      <c r="S8" s="59">
        <v>8150591</v>
      </c>
      <c r="T8" s="59">
        <v>190000</v>
      </c>
      <c r="U8" s="59">
        <v>8340591</v>
      </c>
      <c r="V8" s="59">
        <v>189438490</v>
      </c>
      <c r="W8" s="59">
        <v>160669000</v>
      </c>
      <c r="X8" s="59">
        <v>28769490</v>
      </c>
      <c r="Y8" s="60">
        <v>17.91</v>
      </c>
      <c r="Z8" s="61">
        <v>191719343</v>
      </c>
    </row>
    <row r="9" spans="1:26" ht="13.5">
      <c r="A9" s="57" t="s">
        <v>35</v>
      </c>
      <c r="B9" s="18">
        <v>31945239</v>
      </c>
      <c r="C9" s="18">
        <v>0</v>
      </c>
      <c r="D9" s="58">
        <v>12745565</v>
      </c>
      <c r="E9" s="59">
        <v>9825565</v>
      </c>
      <c r="F9" s="59">
        <v>1308117</v>
      </c>
      <c r="G9" s="59">
        <v>611651</v>
      </c>
      <c r="H9" s="59">
        <v>862338</v>
      </c>
      <c r="I9" s="59">
        <v>2782106</v>
      </c>
      <c r="J9" s="59">
        <v>779020</v>
      </c>
      <c r="K9" s="59">
        <v>716361</v>
      </c>
      <c r="L9" s="59">
        <v>546321</v>
      </c>
      <c r="M9" s="59">
        <v>2041702</v>
      </c>
      <c r="N9" s="59">
        <v>798306</v>
      </c>
      <c r="O9" s="59">
        <v>953850</v>
      </c>
      <c r="P9" s="59">
        <v>635739</v>
      </c>
      <c r="Q9" s="59">
        <v>2387895</v>
      </c>
      <c r="R9" s="59">
        <v>681298</v>
      </c>
      <c r="S9" s="59">
        <v>859693</v>
      </c>
      <c r="T9" s="59">
        <v>967563</v>
      </c>
      <c r="U9" s="59">
        <v>2508554</v>
      </c>
      <c r="V9" s="59">
        <v>9720257</v>
      </c>
      <c r="W9" s="59">
        <v>12745564</v>
      </c>
      <c r="X9" s="59">
        <v>-3025307</v>
      </c>
      <c r="Y9" s="60">
        <v>-23.74</v>
      </c>
      <c r="Z9" s="61">
        <v>9825565</v>
      </c>
    </row>
    <row r="10" spans="1:26" ht="25.5">
      <c r="A10" s="62" t="s">
        <v>102</v>
      </c>
      <c r="B10" s="63">
        <f>SUM(B5:B9)</f>
        <v>222950659</v>
      </c>
      <c r="C10" s="63">
        <f>SUM(C5:C9)</f>
        <v>0</v>
      </c>
      <c r="D10" s="64">
        <f aca="true" t="shared" si="0" ref="D10:Z10">SUM(D5:D9)</f>
        <v>222914613</v>
      </c>
      <c r="E10" s="65">
        <f t="shared" si="0"/>
        <v>253590218</v>
      </c>
      <c r="F10" s="65">
        <f t="shared" si="0"/>
        <v>33135099</v>
      </c>
      <c r="G10" s="65">
        <f t="shared" si="0"/>
        <v>60358092</v>
      </c>
      <c r="H10" s="65">
        <f t="shared" si="0"/>
        <v>3020293</v>
      </c>
      <c r="I10" s="65">
        <f t="shared" si="0"/>
        <v>96513484</v>
      </c>
      <c r="J10" s="65">
        <f t="shared" si="0"/>
        <v>2626994</v>
      </c>
      <c r="K10" s="65">
        <f t="shared" si="0"/>
        <v>3263707</v>
      </c>
      <c r="L10" s="65">
        <f t="shared" si="0"/>
        <v>57087623</v>
      </c>
      <c r="M10" s="65">
        <f t="shared" si="0"/>
        <v>62978324</v>
      </c>
      <c r="N10" s="65">
        <f t="shared" si="0"/>
        <v>2643009</v>
      </c>
      <c r="O10" s="65">
        <f t="shared" si="0"/>
        <v>16023003</v>
      </c>
      <c r="P10" s="65">
        <f t="shared" si="0"/>
        <v>47392816</v>
      </c>
      <c r="Q10" s="65">
        <f t="shared" si="0"/>
        <v>66058828</v>
      </c>
      <c r="R10" s="65">
        <f t="shared" si="0"/>
        <v>3051840</v>
      </c>
      <c r="S10" s="65">
        <f t="shared" si="0"/>
        <v>10969023</v>
      </c>
      <c r="T10" s="65">
        <f t="shared" si="0"/>
        <v>3928003</v>
      </c>
      <c r="U10" s="65">
        <f t="shared" si="0"/>
        <v>17948866</v>
      </c>
      <c r="V10" s="65">
        <f t="shared" si="0"/>
        <v>243499502</v>
      </c>
      <c r="W10" s="65">
        <f t="shared" si="0"/>
        <v>222915012</v>
      </c>
      <c r="X10" s="65">
        <f t="shared" si="0"/>
        <v>20584490</v>
      </c>
      <c r="Y10" s="66">
        <f>+IF(W10&lt;&gt;0,(X10/W10)*100,0)</f>
        <v>9.23423228221166</v>
      </c>
      <c r="Z10" s="67">
        <f t="shared" si="0"/>
        <v>253590218</v>
      </c>
    </row>
    <row r="11" spans="1:26" ht="13.5">
      <c r="A11" s="57" t="s">
        <v>36</v>
      </c>
      <c r="B11" s="18">
        <v>77443033</v>
      </c>
      <c r="C11" s="18">
        <v>0</v>
      </c>
      <c r="D11" s="58">
        <v>94375263</v>
      </c>
      <c r="E11" s="59">
        <v>94075266</v>
      </c>
      <c r="F11" s="59">
        <v>6314315</v>
      </c>
      <c r="G11" s="59">
        <v>7351466</v>
      </c>
      <c r="H11" s="59">
        <v>7230576</v>
      </c>
      <c r="I11" s="59">
        <v>20896357</v>
      </c>
      <c r="J11" s="59">
        <v>6678084</v>
      </c>
      <c r="K11" s="59">
        <v>6973754</v>
      </c>
      <c r="L11" s="59">
        <v>7011007</v>
      </c>
      <c r="M11" s="59">
        <v>20662845</v>
      </c>
      <c r="N11" s="59">
        <v>7117887</v>
      </c>
      <c r="O11" s="59">
        <v>7418913</v>
      </c>
      <c r="P11" s="59">
        <v>7207145</v>
      </c>
      <c r="Q11" s="59">
        <v>21743945</v>
      </c>
      <c r="R11" s="59">
        <v>7195598</v>
      </c>
      <c r="S11" s="59">
        <v>7101933</v>
      </c>
      <c r="T11" s="59">
        <v>7196874</v>
      </c>
      <c r="U11" s="59">
        <v>21494405</v>
      </c>
      <c r="V11" s="59">
        <v>84797552</v>
      </c>
      <c r="W11" s="59">
        <v>94375263</v>
      </c>
      <c r="X11" s="59">
        <v>-9577711</v>
      </c>
      <c r="Y11" s="60">
        <v>-10.15</v>
      </c>
      <c r="Z11" s="61">
        <v>94075266</v>
      </c>
    </row>
    <row r="12" spans="1:26" ht="13.5">
      <c r="A12" s="57" t="s">
        <v>37</v>
      </c>
      <c r="B12" s="18">
        <v>12906297</v>
      </c>
      <c r="C12" s="18">
        <v>0</v>
      </c>
      <c r="D12" s="58">
        <v>14246958</v>
      </c>
      <c r="E12" s="59">
        <v>14346958</v>
      </c>
      <c r="F12" s="59">
        <v>993618</v>
      </c>
      <c r="G12" s="59">
        <v>1090391</v>
      </c>
      <c r="H12" s="59">
        <v>1090081</v>
      </c>
      <c r="I12" s="59">
        <v>3174090</v>
      </c>
      <c r="J12" s="59">
        <v>1089827</v>
      </c>
      <c r="K12" s="59">
        <v>1101694</v>
      </c>
      <c r="L12" s="59">
        <v>1094757</v>
      </c>
      <c r="M12" s="59">
        <v>3286278</v>
      </c>
      <c r="N12" s="59">
        <v>1137216</v>
      </c>
      <c r="O12" s="59">
        <v>1279082</v>
      </c>
      <c r="P12" s="59">
        <v>1279082</v>
      </c>
      <c r="Q12" s="59">
        <v>3695380</v>
      </c>
      <c r="R12" s="59">
        <v>1578092</v>
      </c>
      <c r="S12" s="59">
        <v>1314494</v>
      </c>
      <c r="T12" s="59">
        <v>1340959</v>
      </c>
      <c r="U12" s="59">
        <v>4233545</v>
      </c>
      <c r="V12" s="59">
        <v>14389293</v>
      </c>
      <c r="W12" s="59">
        <v>14246958</v>
      </c>
      <c r="X12" s="59">
        <v>142335</v>
      </c>
      <c r="Y12" s="60">
        <v>1</v>
      </c>
      <c r="Z12" s="61">
        <v>14346958</v>
      </c>
    </row>
    <row r="13" spans="1:26" ht="13.5">
      <c r="A13" s="57" t="s">
        <v>103</v>
      </c>
      <c r="B13" s="18">
        <v>31712158</v>
      </c>
      <c r="C13" s="18">
        <v>0</v>
      </c>
      <c r="D13" s="58">
        <v>48675251</v>
      </c>
      <c r="E13" s="59">
        <v>44675251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48675251</v>
      </c>
      <c r="X13" s="59">
        <v>-48675251</v>
      </c>
      <c r="Y13" s="60">
        <v>-100</v>
      </c>
      <c r="Z13" s="61">
        <v>44675251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28793637</v>
      </c>
      <c r="C15" s="18">
        <v>0</v>
      </c>
      <c r="D15" s="58">
        <v>28560929</v>
      </c>
      <c r="E15" s="59">
        <v>28381528</v>
      </c>
      <c r="F15" s="59">
        <v>275864</v>
      </c>
      <c r="G15" s="59">
        <v>2538141</v>
      </c>
      <c r="H15" s="59">
        <v>2746735</v>
      </c>
      <c r="I15" s="59">
        <v>5560740</v>
      </c>
      <c r="J15" s="59">
        <v>2092277</v>
      </c>
      <c r="K15" s="59">
        <v>2210667</v>
      </c>
      <c r="L15" s="59">
        <v>2680024</v>
      </c>
      <c r="M15" s="59">
        <v>6982968</v>
      </c>
      <c r="N15" s="59">
        <v>2625908</v>
      </c>
      <c r="O15" s="59">
        <v>2487729</v>
      </c>
      <c r="P15" s="59">
        <v>2345989</v>
      </c>
      <c r="Q15" s="59">
        <v>7459626</v>
      </c>
      <c r="R15" s="59">
        <v>2235512</v>
      </c>
      <c r="S15" s="59">
        <v>2147750</v>
      </c>
      <c r="T15" s="59">
        <v>2287307</v>
      </c>
      <c r="U15" s="59">
        <v>6670569</v>
      </c>
      <c r="V15" s="59">
        <v>26673903</v>
      </c>
      <c r="W15" s="59">
        <v>28560928</v>
      </c>
      <c r="X15" s="59">
        <v>-1887025</v>
      </c>
      <c r="Y15" s="60">
        <v>-6.61</v>
      </c>
      <c r="Z15" s="61">
        <v>28381528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70087353</v>
      </c>
      <c r="C17" s="18">
        <v>0</v>
      </c>
      <c r="D17" s="58">
        <v>61783663</v>
      </c>
      <c r="E17" s="59">
        <v>99812065</v>
      </c>
      <c r="F17" s="59">
        <v>2260124</v>
      </c>
      <c r="G17" s="59">
        <v>4333131</v>
      </c>
      <c r="H17" s="59">
        <v>5321408</v>
      </c>
      <c r="I17" s="59">
        <v>11914663</v>
      </c>
      <c r="J17" s="59">
        <v>4746040</v>
      </c>
      <c r="K17" s="59">
        <v>4340896</v>
      </c>
      <c r="L17" s="59">
        <v>10018085</v>
      </c>
      <c r="M17" s="59">
        <v>19105021</v>
      </c>
      <c r="N17" s="59">
        <v>6544605</v>
      </c>
      <c r="O17" s="59">
        <v>11458304</v>
      </c>
      <c r="P17" s="59">
        <v>6093259</v>
      </c>
      <c r="Q17" s="59">
        <v>24096168</v>
      </c>
      <c r="R17" s="59">
        <v>6343412</v>
      </c>
      <c r="S17" s="59">
        <v>9487086</v>
      </c>
      <c r="T17" s="59">
        <v>3695976</v>
      </c>
      <c r="U17" s="59">
        <v>19526474</v>
      </c>
      <c r="V17" s="59">
        <v>74642326</v>
      </c>
      <c r="W17" s="59">
        <v>61783662</v>
      </c>
      <c r="X17" s="59">
        <v>12858664</v>
      </c>
      <c r="Y17" s="60">
        <v>20.81</v>
      </c>
      <c r="Z17" s="61">
        <v>99812065</v>
      </c>
    </row>
    <row r="18" spans="1:26" ht="13.5">
      <c r="A18" s="69" t="s">
        <v>42</v>
      </c>
      <c r="B18" s="70">
        <f>SUM(B11:B17)</f>
        <v>220942478</v>
      </c>
      <c r="C18" s="70">
        <f>SUM(C11:C17)</f>
        <v>0</v>
      </c>
      <c r="D18" s="71">
        <f aca="true" t="shared" si="1" ref="D18:Z18">SUM(D11:D17)</f>
        <v>247642064</v>
      </c>
      <c r="E18" s="72">
        <f t="shared" si="1"/>
        <v>281291068</v>
      </c>
      <c r="F18" s="72">
        <f t="shared" si="1"/>
        <v>9843921</v>
      </c>
      <c r="G18" s="72">
        <f t="shared" si="1"/>
        <v>15313129</v>
      </c>
      <c r="H18" s="72">
        <f t="shared" si="1"/>
        <v>16388800</v>
      </c>
      <c r="I18" s="72">
        <f t="shared" si="1"/>
        <v>41545850</v>
      </c>
      <c r="J18" s="72">
        <f t="shared" si="1"/>
        <v>14606228</v>
      </c>
      <c r="K18" s="72">
        <f t="shared" si="1"/>
        <v>14627011</v>
      </c>
      <c r="L18" s="72">
        <f t="shared" si="1"/>
        <v>20803873</v>
      </c>
      <c r="M18" s="72">
        <f t="shared" si="1"/>
        <v>50037112</v>
      </c>
      <c r="N18" s="72">
        <f t="shared" si="1"/>
        <v>17425616</v>
      </c>
      <c r="O18" s="72">
        <f t="shared" si="1"/>
        <v>22644028</v>
      </c>
      <c r="P18" s="72">
        <f t="shared" si="1"/>
        <v>16925475</v>
      </c>
      <c r="Q18" s="72">
        <f t="shared" si="1"/>
        <v>56995119</v>
      </c>
      <c r="R18" s="72">
        <f t="shared" si="1"/>
        <v>17352614</v>
      </c>
      <c r="S18" s="72">
        <f t="shared" si="1"/>
        <v>20051263</v>
      </c>
      <c r="T18" s="72">
        <f t="shared" si="1"/>
        <v>14521116</v>
      </c>
      <c r="U18" s="72">
        <f t="shared" si="1"/>
        <v>51924993</v>
      </c>
      <c r="V18" s="72">
        <f t="shared" si="1"/>
        <v>200503074</v>
      </c>
      <c r="W18" s="72">
        <f t="shared" si="1"/>
        <v>247642062</v>
      </c>
      <c r="X18" s="72">
        <f t="shared" si="1"/>
        <v>-47138988</v>
      </c>
      <c r="Y18" s="66">
        <f>+IF(W18&lt;&gt;0,(X18/W18)*100,0)</f>
        <v>-19.035129823785752</v>
      </c>
      <c r="Z18" s="73">
        <f t="shared" si="1"/>
        <v>281291068</v>
      </c>
    </row>
    <row r="19" spans="1:26" ht="13.5">
      <c r="A19" s="69" t="s">
        <v>43</v>
      </c>
      <c r="B19" s="74">
        <f>+B10-B18</f>
        <v>2008181</v>
      </c>
      <c r="C19" s="74">
        <f>+C10-C18</f>
        <v>0</v>
      </c>
      <c r="D19" s="75">
        <f aca="true" t="shared" si="2" ref="D19:Z19">+D10-D18</f>
        <v>-24727451</v>
      </c>
      <c r="E19" s="76">
        <f t="shared" si="2"/>
        <v>-27700850</v>
      </c>
      <c r="F19" s="76">
        <f t="shared" si="2"/>
        <v>23291178</v>
      </c>
      <c r="G19" s="76">
        <f t="shared" si="2"/>
        <v>45044963</v>
      </c>
      <c r="H19" s="76">
        <f t="shared" si="2"/>
        <v>-13368507</v>
      </c>
      <c r="I19" s="76">
        <f t="shared" si="2"/>
        <v>54967634</v>
      </c>
      <c r="J19" s="76">
        <f t="shared" si="2"/>
        <v>-11979234</v>
      </c>
      <c r="K19" s="76">
        <f t="shared" si="2"/>
        <v>-11363304</v>
      </c>
      <c r="L19" s="76">
        <f t="shared" si="2"/>
        <v>36283750</v>
      </c>
      <c r="M19" s="76">
        <f t="shared" si="2"/>
        <v>12941212</v>
      </c>
      <c r="N19" s="76">
        <f t="shared" si="2"/>
        <v>-14782607</v>
      </c>
      <c r="O19" s="76">
        <f t="shared" si="2"/>
        <v>-6621025</v>
      </c>
      <c r="P19" s="76">
        <f t="shared" si="2"/>
        <v>30467341</v>
      </c>
      <c r="Q19" s="76">
        <f t="shared" si="2"/>
        <v>9063709</v>
      </c>
      <c r="R19" s="76">
        <f t="shared" si="2"/>
        <v>-14300774</v>
      </c>
      <c r="S19" s="76">
        <f t="shared" si="2"/>
        <v>-9082240</v>
      </c>
      <c r="T19" s="76">
        <f t="shared" si="2"/>
        <v>-10593113</v>
      </c>
      <c r="U19" s="76">
        <f t="shared" si="2"/>
        <v>-33976127</v>
      </c>
      <c r="V19" s="76">
        <f t="shared" si="2"/>
        <v>42996428</v>
      </c>
      <c r="W19" s="76">
        <f>IF(E10=E18,0,W10-W18)</f>
        <v>-24727050</v>
      </c>
      <c r="X19" s="76">
        <f t="shared" si="2"/>
        <v>67723478</v>
      </c>
      <c r="Y19" s="77">
        <f>+IF(W19&lt;&gt;0,(X19/W19)*100,0)</f>
        <v>-273.8841794714695</v>
      </c>
      <c r="Z19" s="78">
        <f t="shared" si="2"/>
        <v>-27700850</v>
      </c>
    </row>
    <row r="20" spans="1:26" ht="13.5">
      <c r="A20" s="57" t="s">
        <v>44</v>
      </c>
      <c r="B20" s="18">
        <v>51961753</v>
      </c>
      <c r="C20" s="18">
        <v>0</v>
      </c>
      <c r="D20" s="58">
        <v>53381000</v>
      </c>
      <c r="E20" s="59">
        <v>85121715</v>
      </c>
      <c r="F20" s="59">
        <v>0</v>
      </c>
      <c r="G20" s="59">
        <v>0</v>
      </c>
      <c r="H20" s="59">
        <v>4930000</v>
      </c>
      <c r="I20" s="59">
        <v>4930000</v>
      </c>
      <c r="J20" s="59">
        <v>27005000</v>
      </c>
      <c r="K20" s="59">
        <v>0</v>
      </c>
      <c r="L20" s="59">
        <v>13736000</v>
      </c>
      <c r="M20" s="59">
        <v>40741000</v>
      </c>
      <c r="N20" s="59">
        <v>0</v>
      </c>
      <c r="O20" s="59">
        <v>14004816</v>
      </c>
      <c r="P20" s="59">
        <v>7710000</v>
      </c>
      <c r="Q20" s="59">
        <v>21714816</v>
      </c>
      <c r="R20" s="59">
        <v>0</v>
      </c>
      <c r="S20" s="59">
        <v>0</v>
      </c>
      <c r="T20" s="59">
        <v>0</v>
      </c>
      <c r="U20" s="59">
        <v>0</v>
      </c>
      <c r="V20" s="59">
        <v>67385816</v>
      </c>
      <c r="W20" s="59">
        <v>53381000</v>
      </c>
      <c r="X20" s="59">
        <v>14004816</v>
      </c>
      <c r="Y20" s="60">
        <v>26.24</v>
      </c>
      <c r="Z20" s="61">
        <v>85121715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53969934</v>
      </c>
      <c r="C22" s="85">
        <f>SUM(C19:C21)</f>
        <v>0</v>
      </c>
      <c r="D22" s="86">
        <f aca="true" t="shared" si="3" ref="D22:Z22">SUM(D19:D21)</f>
        <v>28653549</v>
      </c>
      <c r="E22" s="87">
        <f t="shared" si="3"/>
        <v>57420865</v>
      </c>
      <c r="F22" s="87">
        <f t="shared" si="3"/>
        <v>23291178</v>
      </c>
      <c r="G22" s="87">
        <f t="shared" si="3"/>
        <v>45044963</v>
      </c>
      <c r="H22" s="87">
        <f t="shared" si="3"/>
        <v>-8438507</v>
      </c>
      <c r="I22" s="87">
        <f t="shared" si="3"/>
        <v>59897634</v>
      </c>
      <c r="J22" s="87">
        <f t="shared" si="3"/>
        <v>15025766</v>
      </c>
      <c r="K22" s="87">
        <f t="shared" si="3"/>
        <v>-11363304</v>
      </c>
      <c r="L22" s="87">
        <f t="shared" si="3"/>
        <v>50019750</v>
      </c>
      <c r="M22" s="87">
        <f t="shared" si="3"/>
        <v>53682212</v>
      </c>
      <c r="N22" s="87">
        <f t="shared" si="3"/>
        <v>-14782607</v>
      </c>
      <c r="O22" s="87">
        <f t="shared" si="3"/>
        <v>7383791</v>
      </c>
      <c r="P22" s="87">
        <f t="shared" si="3"/>
        <v>38177341</v>
      </c>
      <c r="Q22" s="87">
        <f t="shared" si="3"/>
        <v>30778525</v>
      </c>
      <c r="R22" s="87">
        <f t="shared" si="3"/>
        <v>-14300774</v>
      </c>
      <c r="S22" s="87">
        <f t="shared" si="3"/>
        <v>-9082240</v>
      </c>
      <c r="T22" s="87">
        <f t="shared" si="3"/>
        <v>-10593113</v>
      </c>
      <c r="U22" s="87">
        <f t="shared" si="3"/>
        <v>-33976127</v>
      </c>
      <c r="V22" s="87">
        <f t="shared" si="3"/>
        <v>110382244</v>
      </c>
      <c r="W22" s="87">
        <f t="shared" si="3"/>
        <v>28653950</v>
      </c>
      <c r="X22" s="87">
        <f t="shared" si="3"/>
        <v>81728294</v>
      </c>
      <c r="Y22" s="88">
        <f>+IF(W22&lt;&gt;0,(X22/W22)*100,0)</f>
        <v>285.22522723743145</v>
      </c>
      <c r="Z22" s="89">
        <f t="shared" si="3"/>
        <v>57420865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53969934</v>
      </c>
      <c r="C24" s="74">
        <f>SUM(C22:C23)</f>
        <v>0</v>
      </c>
      <c r="D24" s="75">
        <f aca="true" t="shared" si="4" ref="D24:Z24">SUM(D22:D23)</f>
        <v>28653549</v>
      </c>
      <c r="E24" s="76">
        <f t="shared" si="4"/>
        <v>57420865</v>
      </c>
      <c r="F24" s="76">
        <f t="shared" si="4"/>
        <v>23291178</v>
      </c>
      <c r="G24" s="76">
        <f t="shared" si="4"/>
        <v>45044963</v>
      </c>
      <c r="H24" s="76">
        <f t="shared" si="4"/>
        <v>-8438507</v>
      </c>
      <c r="I24" s="76">
        <f t="shared" si="4"/>
        <v>59897634</v>
      </c>
      <c r="J24" s="76">
        <f t="shared" si="4"/>
        <v>15025766</v>
      </c>
      <c r="K24" s="76">
        <f t="shared" si="4"/>
        <v>-11363304</v>
      </c>
      <c r="L24" s="76">
        <f t="shared" si="4"/>
        <v>50019750</v>
      </c>
      <c r="M24" s="76">
        <f t="shared" si="4"/>
        <v>53682212</v>
      </c>
      <c r="N24" s="76">
        <f t="shared" si="4"/>
        <v>-14782607</v>
      </c>
      <c r="O24" s="76">
        <f t="shared" si="4"/>
        <v>7383791</v>
      </c>
      <c r="P24" s="76">
        <f t="shared" si="4"/>
        <v>38177341</v>
      </c>
      <c r="Q24" s="76">
        <f t="shared" si="4"/>
        <v>30778525</v>
      </c>
      <c r="R24" s="76">
        <f t="shared" si="4"/>
        <v>-14300774</v>
      </c>
      <c r="S24" s="76">
        <f t="shared" si="4"/>
        <v>-9082240</v>
      </c>
      <c r="T24" s="76">
        <f t="shared" si="4"/>
        <v>-10593113</v>
      </c>
      <c r="U24" s="76">
        <f t="shared" si="4"/>
        <v>-33976127</v>
      </c>
      <c r="V24" s="76">
        <f t="shared" si="4"/>
        <v>110382244</v>
      </c>
      <c r="W24" s="76">
        <f t="shared" si="4"/>
        <v>28653950</v>
      </c>
      <c r="X24" s="76">
        <f t="shared" si="4"/>
        <v>81728294</v>
      </c>
      <c r="Y24" s="77">
        <f>+IF(W24&lt;&gt;0,(X24/W24)*100,0)</f>
        <v>285.22522723743145</v>
      </c>
      <c r="Z24" s="78">
        <f t="shared" si="4"/>
        <v>57420865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80660363</v>
      </c>
      <c r="C27" s="21">
        <v>0</v>
      </c>
      <c r="D27" s="98">
        <v>64755680</v>
      </c>
      <c r="E27" s="99">
        <v>94023025</v>
      </c>
      <c r="F27" s="99">
        <v>2308159</v>
      </c>
      <c r="G27" s="99">
        <v>5058320</v>
      </c>
      <c r="H27" s="99">
        <v>3762835</v>
      </c>
      <c r="I27" s="99">
        <v>11129314</v>
      </c>
      <c r="J27" s="99">
        <v>3366270</v>
      </c>
      <c r="K27" s="99">
        <v>1339509</v>
      </c>
      <c r="L27" s="99">
        <v>14363295</v>
      </c>
      <c r="M27" s="99">
        <v>19069074</v>
      </c>
      <c r="N27" s="99">
        <v>1201615</v>
      </c>
      <c r="O27" s="99">
        <v>9901836</v>
      </c>
      <c r="P27" s="99">
        <v>5242866</v>
      </c>
      <c r="Q27" s="99">
        <v>16346317</v>
      </c>
      <c r="R27" s="99">
        <v>9751666</v>
      </c>
      <c r="S27" s="99">
        <v>5601622</v>
      </c>
      <c r="T27" s="99">
        <v>6660027</v>
      </c>
      <c r="U27" s="99">
        <v>22013315</v>
      </c>
      <c r="V27" s="99">
        <v>68558020</v>
      </c>
      <c r="W27" s="99">
        <v>94023025</v>
      </c>
      <c r="X27" s="99">
        <v>-25465005</v>
      </c>
      <c r="Y27" s="100">
        <v>-27.08</v>
      </c>
      <c r="Z27" s="101">
        <v>94023025</v>
      </c>
    </row>
    <row r="28" spans="1:26" ht="13.5">
      <c r="A28" s="102" t="s">
        <v>44</v>
      </c>
      <c r="B28" s="18">
        <v>51961753</v>
      </c>
      <c r="C28" s="18">
        <v>0</v>
      </c>
      <c r="D28" s="58">
        <v>51161950</v>
      </c>
      <c r="E28" s="59">
        <v>82319295</v>
      </c>
      <c r="F28" s="59">
        <v>2072384</v>
      </c>
      <c r="G28" s="59">
        <v>4939030</v>
      </c>
      <c r="H28" s="59">
        <v>3466731</v>
      </c>
      <c r="I28" s="59">
        <v>10478145</v>
      </c>
      <c r="J28" s="59">
        <v>2943147</v>
      </c>
      <c r="K28" s="59">
        <v>447310</v>
      </c>
      <c r="L28" s="59">
        <v>13673511</v>
      </c>
      <c r="M28" s="59">
        <v>17063968</v>
      </c>
      <c r="N28" s="59">
        <v>1002929</v>
      </c>
      <c r="O28" s="59">
        <v>8568724</v>
      </c>
      <c r="P28" s="59">
        <v>4626165</v>
      </c>
      <c r="Q28" s="59">
        <v>14197818</v>
      </c>
      <c r="R28" s="59">
        <v>9276890</v>
      </c>
      <c r="S28" s="59">
        <v>5293114</v>
      </c>
      <c r="T28" s="59">
        <v>4347839</v>
      </c>
      <c r="U28" s="59">
        <v>18917843</v>
      </c>
      <c r="V28" s="59">
        <v>60657774</v>
      </c>
      <c r="W28" s="59">
        <v>82319295</v>
      </c>
      <c r="X28" s="59">
        <v>-21661521</v>
      </c>
      <c r="Y28" s="60">
        <v>-26.31</v>
      </c>
      <c r="Z28" s="61">
        <v>82319295</v>
      </c>
    </row>
    <row r="29" spans="1:26" ht="13.5">
      <c r="A29" s="57" t="s">
        <v>107</v>
      </c>
      <c r="B29" s="18">
        <v>19462110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9236500</v>
      </c>
      <c r="C31" s="18">
        <v>0</v>
      </c>
      <c r="D31" s="58">
        <v>13593730</v>
      </c>
      <c r="E31" s="59">
        <v>11703730</v>
      </c>
      <c r="F31" s="59">
        <v>235775</v>
      </c>
      <c r="G31" s="59">
        <v>119290</v>
      </c>
      <c r="H31" s="59">
        <v>296104</v>
      </c>
      <c r="I31" s="59">
        <v>651169</v>
      </c>
      <c r="J31" s="59">
        <v>423123</v>
      </c>
      <c r="K31" s="59">
        <v>892199</v>
      </c>
      <c r="L31" s="59">
        <v>689784</v>
      </c>
      <c r="M31" s="59">
        <v>2005106</v>
      </c>
      <c r="N31" s="59">
        <v>198686</v>
      </c>
      <c r="O31" s="59">
        <v>1333112</v>
      </c>
      <c r="P31" s="59">
        <v>616701</v>
      </c>
      <c r="Q31" s="59">
        <v>2148499</v>
      </c>
      <c r="R31" s="59">
        <v>474776</v>
      </c>
      <c r="S31" s="59">
        <v>308508</v>
      </c>
      <c r="T31" s="59">
        <v>2312188</v>
      </c>
      <c r="U31" s="59">
        <v>3095472</v>
      </c>
      <c r="V31" s="59">
        <v>7900246</v>
      </c>
      <c r="W31" s="59">
        <v>11703730</v>
      </c>
      <c r="X31" s="59">
        <v>-3803484</v>
      </c>
      <c r="Y31" s="60">
        <v>-32.5</v>
      </c>
      <c r="Z31" s="61">
        <v>11703730</v>
      </c>
    </row>
    <row r="32" spans="1:26" ht="13.5">
      <c r="A32" s="69" t="s">
        <v>50</v>
      </c>
      <c r="B32" s="21">
        <f>SUM(B28:B31)</f>
        <v>80660363</v>
      </c>
      <c r="C32" s="21">
        <f>SUM(C28:C31)</f>
        <v>0</v>
      </c>
      <c r="D32" s="98">
        <f aca="true" t="shared" si="5" ref="D32:Z32">SUM(D28:D31)</f>
        <v>64755680</v>
      </c>
      <c r="E32" s="99">
        <f t="shared" si="5"/>
        <v>94023025</v>
      </c>
      <c r="F32" s="99">
        <f t="shared" si="5"/>
        <v>2308159</v>
      </c>
      <c r="G32" s="99">
        <f t="shared" si="5"/>
        <v>5058320</v>
      </c>
      <c r="H32" s="99">
        <f t="shared" si="5"/>
        <v>3762835</v>
      </c>
      <c r="I32" s="99">
        <f t="shared" si="5"/>
        <v>11129314</v>
      </c>
      <c r="J32" s="99">
        <f t="shared" si="5"/>
        <v>3366270</v>
      </c>
      <c r="K32" s="99">
        <f t="shared" si="5"/>
        <v>1339509</v>
      </c>
      <c r="L32" s="99">
        <f t="shared" si="5"/>
        <v>14363295</v>
      </c>
      <c r="M32" s="99">
        <f t="shared" si="5"/>
        <v>19069074</v>
      </c>
      <c r="N32" s="99">
        <f t="shared" si="5"/>
        <v>1201615</v>
      </c>
      <c r="O32" s="99">
        <f t="shared" si="5"/>
        <v>9901836</v>
      </c>
      <c r="P32" s="99">
        <f t="shared" si="5"/>
        <v>5242866</v>
      </c>
      <c r="Q32" s="99">
        <f t="shared" si="5"/>
        <v>16346317</v>
      </c>
      <c r="R32" s="99">
        <f t="shared" si="5"/>
        <v>9751666</v>
      </c>
      <c r="S32" s="99">
        <f t="shared" si="5"/>
        <v>5601622</v>
      </c>
      <c r="T32" s="99">
        <f t="shared" si="5"/>
        <v>6660027</v>
      </c>
      <c r="U32" s="99">
        <f t="shared" si="5"/>
        <v>22013315</v>
      </c>
      <c r="V32" s="99">
        <f t="shared" si="5"/>
        <v>68558020</v>
      </c>
      <c r="W32" s="99">
        <f t="shared" si="5"/>
        <v>94023025</v>
      </c>
      <c r="X32" s="99">
        <f t="shared" si="5"/>
        <v>-25465005</v>
      </c>
      <c r="Y32" s="100">
        <f>+IF(W32&lt;&gt;0,(X32/W32)*100,0)</f>
        <v>-27.083796761484752</v>
      </c>
      <c r="Z32" s="101">
        <f t="shared" si="5"/>
        <v>94023025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77360473</v>
      </c>
      <c r="C35" s="18">
        <v>0</v>
      </c>
      <c r="D35" s="58">
        <v>105725437</v>
      </c>
      <c r="E35" s="59">
        <v>116317091</v>
      </c>
      <c r="F35" s="59">
        <v>46013126</v>
      </c>
      <c r="G35" s="59">
        <v>64075569</v>
      </c>
      <c r="H35" s="59">
        <v>52832022</v>
      </c>
      <c r="I35" s="59">
        <v>52832022</v>
      </c>
      <c r="J35" s="59">
        <v>66086478</v>
      </c>
      <c r="K35" s="59">
        <v>59206007</v>
      </c>
      <c r="L35" s="59">
        <v>79808136</v>
      </c>
      <c r="M35" s="59">
        <v>79808136</v>
      </c>
      <c r="N35" s="59">
        <v>66898423</v>
      </c>
      <c r="O35" s="59">
        <v>60811567</v>
      </c>
      <c r="P35" s="59">
        <v>102159674</v>
      </c>
      <c r="Q35" s="59">
        <v>102159674</v>
      </c>
      <c r="R35" s="59">
        <v>75907268</v>
      </c>
      <c r="S35" s="59">
        <v>0</v>
      </c>
      <c r="T35" s="59">
        <v>41893063</v>
      </c>
      <c r="U35" s="59">
        <v>41893063</v>
      </c>
      <c r="V35" s="59">
        <v>41893063</v>
      </c>
      <c r="W35" s="59">
        <v>116317091</v>
      </c>
      <c r="X35" s="59">
        <v>-74424028</v>
      </c>
      <c r="Y35" s="60">
        <v>-63.98</v>
      </c>
      <c r="Z35" s="61">
        <v>116317091</v>
      </c>
    </row>
    <row r="36" spans="1:26" ht="13.5">
      <c r="A36" s="57" t="s">
        <v>53</v>
      </c>
      <c r="B36" s="18">
        <v>811528096</v>
      </c>
      <c r="C36" s="18">
        <v>0</v>
      </c>
      <c r="D36" s="58">
        <v>67834680</v>
      </c>
      <c r="E36" s="59">
        <v>891784913</v>
      </c>
      <c r="F36" s="59">
        <v>5419126</v>
      </c>
      <c r="G36" s="59">
        <v>10495670</v>
      </c>
      <c r="H36" s="59">
        <v>14276609</v>
      </c>
      <c r="I36" s="59">
        <v>14276609</v>
      </c>
      <c r="J36" s="59">
        <v>17661786</v>
      </c>
      <c r="K36" s="59">
        <v>19019713</v>
      </c>
      <c r="L36" s="59">
        <v>43439408</v>
      </c>
      <c r="M36" s="59">
        <v>43439408</v>
      </c>
      <c r="N36" s="59">
        <v>44615818</v>
      </c>
      <c r="O36" s="59">
        <v>54705096</v>
      </c>
      <c r="P36" s="59">
        <v>60032371</v>
      </c>
      <c r="Q36" s="59">
        <v>60032371</v>
      </c>
      <c r="R36" s="59">
        <v>69865197</v>
      </c>
      <c r="S36" s="59">
        <v>0</v>
      </c>
      <c r="T36" s="59">
        <v>82290273</v>
      </c>
      <c r="U36" s="59">
        <v>82290273</v>
      </c>
      <c r="V36" s="59">
        <v>82290273</v>
      </c>
      <c r="W36" s="59">
        <v>891784913</v>
      </c>
      <c r="X36" s="59">
        <v>-809494640</v>
      </c>
      <c r="Y36" s="60">
        <v>-90.77</v>
      </c>
      <c r="Z36" s="61">
        <v>891784913</v>
      </c>
    </row>
    <row r="37" spans="1:26" ht="13.5">
      <c r="A37" s="57" t="s">
        <v>54</v>
      </c>
      <c r="B37" s="18">
        <v>62623641</v>
      </c>
      <c r="C37" s="18">
        <v>0</v>
      </c>
      <c r="D37" s="58">
        <v>17816701</v>
      </c>
      <c r="E37" s="59">
        <v>17816701</v>
      </c>
      <c r="F37" s="59">
        <v>4065854</v>
      </c>
      <c r="G37" s="59">
        <v>0</v>
      </c>
      <c r="H37" s="59">
        <v>0</v>
      </c>
      <c r="I37" s="59">
        <v>0</v>
      </c>
      <c r="J37" s="59">
        <v>875662</v>
      </c>
      <c r="K37" s="59">
        <v>21585017</v>
      </c>
      <c r="L37" s="59">
        <v>27679703</v>
      </c>
      <c r="M37" s="59">
        <v>27679703</v>
      </c>
      <c r="N37" s="59">
        <v>28795939</v>
      </c>
      <c r="O37" s="59">
        <v>33294860</v>
      </c>
      <c r="P37" s="59">
        <v>38744431</v>
      </c>
      <c r="Q37" s="59">
        <v>38744431</v>
      </c>
      <c r="R37" s="59">
        <v>23844517</v>
      </c>
      <c r="S37" s="59">
        <v>0</v>
      </c>
      <c r="T37" s="59">
        <v>8092532</v>
      </c>
      <c r="U37" s="59">
        <v>8092532</v>
      </c>
      <c r="V37" s="59">
        <v>8092532</v>
      </c>
      <c r="W37" s="59">
        <v>17816701</v>
      </c>
      <c r="X37" s="59">
        <v>-9724169</v>
      </c>
      <c r="Y37" s="60">
        <v>-54.58</v>
      </c>
      <c r="Z37" s="61">
        <v>17816701</v>
      </c>
    </row>
    <row r="38" spans="1:26" ht="13.5">
      <c r="A38" s="57" t="s">
        <v>55</v>
      </c>
      <c r="B38" s="18">
        <v>13796189</v>
      </c>
      <c r="C38" s="18">
        <v>0</v>
      </c>
      <c r="D38" s="58">
        <v>8326100</v>
      </c>
      <c r="E38" s="59">
        <v>8326100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8326100</v>
      </c>
      <c r="X38" s="59">
        <v>-8326100</v>
      </c>
      <c r="Y38" s="60">
        <v>-100</v>
      </c>
      <c r="Z38" s="61">
        <v>8326100</v>
      </c>
    </row>
    <row r="39" spans="1:26" ht="13.5">
      <c r="A39" s="57" t="s">
        <v>56</v>
      </c>
      <c r="B39" s="18">
        <v>812468739</v>
      </c>
      <c r="C39" s="18">
        <v>0</v>
      </c>
      <c r="D39" s="58">
        <v>147417317</v>
      </c>
      <c r="E39" s="59">
        <v>981959204</v>
      </c>
      <c r="F39" s="59">
        <v>47366398</v>
      </c>
      <c r="G39" s="59">
        <v>74571239</v>
      </c>
      <c r="H39" s="59">
        <v>67108631</v>
      </c>
      <c r="I39" s="59">
        <v>67108631</v>
      </c>
      <c r="J39" s="59">
        <v>82872602</v>
      </c>
      <c r="K39" s="59">
        <v>56640703</v>
      </c>
      <c r="L39" s="59">
        <v>95567841</v>
      </c>
      <c r="M39" s="59">
        <v>95567841</v>
      </c>
      <c r="N39" s="59">
        <v>82718302</v>
      </c>
      <c r="O39" s="59">
        <v>82221803</v>
      </c>
      <c r="P39" s="59">
        <v>123447614</v>
      </c>
      <c r="Q39" s="59">
        <v>123447614</v>
      </c>
      <c r="R39" s="59">
        <v>121927948</v>
      </c>
      <c r="S39" s="59">
        <v>0</v>
      </c>
      <c r="T39" s="59">
        <v>116090804</v>
      </c>
      <c r="U39" s="59">
        <v>116090804</v>
      </c>
      <c r="V39" s="59">
        <v>116090804</v>
      </c>
      <c r="W39" s="59">
        <v>981959204</v>
      </c>
      <c r="X39" s="59">
        <v>-865868400</v>
      </c>
      <c r="Y39" s="60">
        <v>-88.18</v>
      </c>
      <c r="Z39" s="61">
        <v>981959204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90891106</v>
      </c>
      <c r="C42" s="18">
        <v>0</v>
      </c>
      <c r="D42" s="58">
        <v>76365549</v>
      </c>
      <c r="E42" s="59">
        <v>108587202</v>
      </c>
      <c r="F42" s="59">
        <v>18407902</v>
      </c>
      <c r="G42" s="59">
        <v>28275519</v>
      </c>
      <c r="H42" s="59">
        <v>-8713085</v>
      </c>
      <c r="I42" s="59">
        <v>37970336</v>
      </c>
      <c r="J42" s="59">
        <v>15499198</v>
      </c>
      <c r="K42" s="59">
        <v>-10478634</v>
      </c>
      <c r="L42" s="59">
        <v>51239803</v>
      </c>
      <c r="M42" s="59">
        <v>56260367</v>
      </c>
      <c r="N42" s="59">
        <v>-14841760</v>
      </c>
      <c r="O42" s="59">
        <v>8038672</v>
      </c>
      <c r="P42" s="59">
        <v>37554109</v>
      </c>
      <c r="Q42" s="59">
        <v>30751021</v>
      </c>
      <c r="R42" s="59">
        <v>-14775506</v>
      </c>
      <c r="S42" s="59">
        <v>-9069400</v>
      </c>
      <c r="T42" s="59">
        <v>-10878047</v>
      </c>
      <c r="U42" s="59">
        <v>-34722953</v>
      </c>
      <c r="V42" s="59">
        <v>90258771</v>
      </c>
      <c r="W42" s="59">
        <v>108587202</v>
      </c>
      <c r="X42" s="59">
        <v>-18328431</v>
      </c>
      <c r="Y42" s="60">
        <v>-16.88</v>
      </c>
      <c r="Z42" s="61">
        <v>108587202</v>
      </c>
    </row>
    <row r="43" spans="1:26" ht="13.5">
      <c r="A43" s="57" t="s">
        <v>59</v>
      </c>
      <c r="B43" s="18">
        <v>-80528122</v>
      </c>
      <c r="C43" s="18">
        <v>0</v>
      </c>
      <c r="D43" s="58">
        <v>-64755681</v>
      </c>
      <c r="E43" s="59">
        <v>-69114855</v>
      </c>
      <c r="F43" s="59">
        <v>-1754618</v>
      </c>
      <c r="G43" s="59">
        <v>-5058319</v>
      </c>
      <c r="H43" s="59">
        <v>-3762835</v>
      </c>
      <c r="I43" s="59">
        <v>-10575772</v>
      </c>
      <c r="J43" s="59">
        <v>-3366270</v>
      </c>
      <c r="K43" s="59">
        <v>-1339511</v>
      </c>
      <c r="L43" s="59">
        <v>-14363295</v>
      </c>
      <c r="M43" s="59">
        <v>-19069076</v>
      </c>
      <c r="N43" s="59">
        <v>-1201615</v>
      </c>
      <c r="O43" s="59">
        <v>-9901835</v>
      </c>
      <c r="P43" s="59">
        <v>-5242866</v>
      </c>
      <c r="Q43" s="59">
        <v>-16346316</v>
      </c>
      <c r="R43" s="59">
        <v>-9751666</v>
      </c>
      <c r="S43" s="59">
        <v>-5601622</v>
      </c>
      <c r="T43" s="59">
        <v>-6660027</v>
      </c>
      <c r="U43" s="59">
        <v>-22013315</v>
      </c>
      <c r="V43" s="59">
        <v>-68004479</v>
      </c>
      <c r="W43" s="59">
        <v>-69114855</v>
      </c>
      <c r="X43" s="59">
        <v>1110376</v>
      </c>
      <c r="Y43" s="60">
        <v>-1.61</v>
      </c>
      <c r="Z43" s="61">
        <v>-69114855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28886115</v>
      </c>
      <c r="C45" s="21">
        <v>0</v>
      </c>
      <c r="D45" s="98">
        <v>28405504</v>
      </c>
      <c r="E45" s="99">
        <v>68358461</v>
      </c>
      <c r="F45" s="99">
        <v>45539399</v>
      </c>
      <c r="G45" s="99">
        <v>68756599</v>
      </c>
      <c r="H45" s="99">
        <v>56280679</v>
      </c>
      <c r="I45" s="99">
        <v>56280679</v>
      </c>
      <c r="J45" s="99">
        <v>68413607</v>
      </c>
      <c r="K45" s="99">
        <v>56595462</v>
      </c>
      <c r="L45" s="99">
        <v>93471970</v>
      </c>
      <c r="M45" s="99">
        <v>93471970</v>
      </c>
      <c r="N45" s="99">
        <v>77428595</v>
      </c>
      <c r="O45" s="99">
        <v>75565432</v>
      </c>
      <c r="P45" s="99">
        <v>107876675</v>
      </c>
      <c r="Q45" s="99">
        <v>77428595</v>
      </c>
      <c r="R45" s="99">
        <v>83349503</v>
      </c>
      <c r="S45" s="99">
        <v>68678481</v>
      </c>
      <c r="T45" s="99">
        <v>51140407</v>
      </c>
      <c r="U45" s="99">
        <v>51140407</v>
      </c>
      <c r="V45" s="99">
        <v>51140407</v>
      </c>
      <c r="W45" s="99">
        <v>68358461</v>
      </c>
      <c r="X45" s="99">
        <v>-17218054</v>
      </c>
      <c r="Y45" s="100">
        <v>-25.19</v>
      </c>
      <c r="Z45" s="101">
        <v>68358461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728136</v>
      </c>
      <c r="C49" s="51">
        <v>0</v>
      </c>
      <c r="D49" s="128">
        <v>824030</v>
      </c>
      <c r="E49" s="53">
        <v>935798</v>
      </c>
      <c r="F49" s="53">
        <v>0</v>
      </c>
      <c r="G49" s="53">
        <v>0</v>
      </c>
      <c r="H49" s="53">
        <v>0</v>
      </c>
      <c r="I49" s="53">
        <v>615605</v>
      </c>
      <c r="J49" s="53">
        <v>0</v>
      </c>
      <c r="K49" s="53">
        <v>0</v>
      </c>
      <c r="L49" s="53">
        <v>0</v>
      </c>
      <c r="M49" s="53">
        <v>584081</v>
      </c>
      <c r="N49" s="53">
        <v>0</v>
      </c>
      <c r="O49" s="53">
        <v>0</v>
      </c>
      <c r="P49" s="53">
        <v>0</v>
      </c>
      <c r="Q49" s="53">
        <v>742059</v>
      </c>
      <c r="R49" s="53">
        <v>0</v>
      </c>
      <c r="S49" s="53">
        <v>0</v>
      </c>
      <c r="T49" s="53">
        <v>0</v>
      </c>
      <c r="U49" s="53">
        <v>23164002</v>
      </c>
      <c r="V49" s="53">
        <v>67988025</v>
      </c>
      <c r="W49" s="53">
        <v>95581736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2672430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2672430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65.31873480928388</v>
      </c>
      <c r="C58" s="5">
        <f>IF(C67=0,0,+(C76/C67)*100)</f>
        <v>0</v>
      </c>
      <c r="D58" s="6">
        <f aca="true" t="shared" si="6" ref="D58:Z58">IF(D67=0,0,+(D76/D67)*100)</f>
        <v>83.88400669742711</v>
      </c>
      <c r="E58" s="7">
        <f t="shared" si="6"/>
        <v>96.25104362190368</v>
      </c>
      <c r="F58" s="7">
        <f t="shared" si="6"/>
        <v>27.31899033620867</v>
      </c>
      <c r="G58" s="7">
        <f t="shared" si="6"/>
        <v>9.633022100637424</v>
      </c>
      <c r="H58" s="7">
        <f t="shared" si="6"/>
        <v>86.88109685679932</v>
      </c>
      <c r="I58" s="7">
        <f t="shared" si="6"/>
        <v>18.50023859851007</v>
      </c>
      <c r="J58" s="7">
        <f t="shared" si="6"/>
        <v>127.17504124894636</v>
      </c>
      <c r="K58" s="7">
        <f t="shared" si="6"/>
        <v>155.0754503270123</v>
      </c>
      <c r="L58" s="7">
        <f t="shared" si="6"/>
        <v>169.92263843431556</v>
      </c>
      <c r="M58" s="7">
        <f t="shared" si="6"/>
        <v>150.9518007231729</v>
      </c>
      <c r="N58" s="7">
        <f t="shared" si="6"/>
        <v>87.70766851819647</v>
      </c>
      <c r="O58" s="7">
        <f t="shared" si="6"/>
        <v>145.67644315111926</v>
      </c>
      <c r="P58" s="7">
        <f t="shared" si="6"/>
        <v>73.3214582264879</v>
      </c>
      <c r="Q58" s="7">
        <f t="shared" si="6"/>
        <v>99.542907995434</v>
      </c>
      <c r="R58" s="7">
        <f t="shared" si="6"/>
        <v>79.6073312405818</v>
      </c>
      <c r="S58" s="7">
        <f t="shared" si="6"/>
        <v>103.45069542008775</v>
      </c>
      <c r="T58" s="7">
        <f t="shared" si="6"/>
        <v>91.49461451061246</v>
      </c>
      <c r="U58" s="7">
        <f t="shared" si="6"/>
        <v>91.6247750469828</v>
      </c>
      <c r="V58" s="7">
        <f t="shared" si="6"/>
        <v>56.041218220995695</v>
      </c>
      <c r="W58" s="7">
        <f t="shared" si="6"/>
        <v>101.26017962250337</v>
      </c>
      <c r="X58" s="7">
        <f t="shared" si="6"/>
        <v>0</v>
      </c>
      <c r="Y58" s="7">
        <f t="shared" si="6"/>
        <v>0</v>
      </c>
      <c r="Z58" s="8">
        <f t="shared" si="6"/>
        <v>96.25104362190368</v>
      </c>
    </row>
    <row r="59" spans="1:26" ht="13.5">
      <c r="A59" s="36" t="s">
        <v>31</v>
      </c>
      <c r="B59" s="9">
        <f aca="true" t="shared" si="7" ref="B59:Z66">IF(B68=0,0,+(B77/B68)*100)</f>
        <v>67.076790182468</v>
      </c>
      <c r="C59" s="9">
        <f t="shared" si="7"/>
        <v>0</v>
      </c>
      <c r="D59" s="2">
        <f t="shared" si="7"/>
        <v>64.78805636743405</v>
      </c>
      <c r="E59" s="10">
        <f t="shared" si="7"/>
        <v>94.83755838743775</v>
      </c>
      <c r="F59" s="10">
        <f t="shared" si="7"/>
        <v>10.15610262013393</v>
      </c>
      <c r="G59" s="10">
        <f t="shared" si="7"/>
        <v>2.805284758770088</v>
      </c>
      <c r="H59" s="10">
        <f t="shared" si="7"/>
        <v>136.76206715728415</v>
      </c>
      <c r="I59" s="10">
        <f t="shared" si="7"/>
        <v>6.087870599398575</v>
      </c>
      <c r="J59" s="10">
        <f t="shared" si="7"/>
        <v>369.0106342507493</v>
      </c>
      <c r="K59" s="10">
        <f t="shared" si="7"/>
        <v>446.03856294498786</v>
      </c>
      <c r="L59" s="10">
        <f t="shared" si="7"/>
        <v>576.9526093500375</v>
      </c>
      <c r="M59" s="10">
        <f t="shared" si="7"/>
        <v>463.9764986275056</v>
      </c>
      <c r="N59" s="10">
        <f t="shared" si="7"/>
        <v>68.75362483855014</v>
      </c>
      <c r="O59" s="10">
        <f t="shared" si="7"/>
        <v>412.7890594982283</v>
      </c>
      <c r="P59" s="10">
        <f t="shared" si="7"/>
        <v>81.32647917835936</v>
      </c>
      <c r="Q59" s="10">
        <f t="shared" si="7"/>
        <v>187.79886062356866</v>
      </c>
      <c r="R59" s="10">
        <f t="shared" si="7"/>
        <v>90.64566282170696</v>
      </c>
      <c r="S59" s="10">
        <f t="shared" si="7"/>
        <v>137.5081735442255</v>
      </c>
      <c r="T59" s="10">
        <f t="shared" si="7"/>
        <v>122.23679234279292</v>
      </c>
      <c r="U59" s="10">
        <f t="shared" si="7"/>
        <v>116.81425214776075</v>
      </c>
      <c r="V59" s="10">
        <f t="shared" si="7"/>
        <v>31.962150156866397</v>
      </c>
      <c r="W59" s="10">
        <f t="shared" si="7"/>
        <v>105.85090899468099</v>
      </c>
      <c r="X59" s="10">
        <f t="shared" si="7"/>
        <v>0</v>
      </c>
      <c r="Y59" s="10">
        <f t="shared" si="7"/>
        <v>0</v>
      </c>
      <c r="Z59" s="11">
        <f t="shared" si="7"/>
        <v>94.83755838743775</v>
      </c>
    </row>
    <row r="60" spans="1:26" ht="13.5">
      <c r="A60" s="37" t="s">
        <v>32</v>
      </c>
      <c r="B60" s="12">
        <f t="shared" si="7"/>
        <v>64.38894621717476</v>
      </c>
      <c r="C60" s="12">
        <f t="shared" si="7"/>
        <v>0</v>
      </c>
      <c r="D60" s="3">
        <f t="shared" si="7"/>
        <v>99.38313654253709</v>
      </c>
      <c r="E60" s="13">
        <f t="shared" si="7"/>
        <v>99.38313654253709</v>
      </c>
      <c r="F60" s="13">
        <f t="shared" si="7"/>
        <v>100.83582766439909</v>
      </c>
      <c r="G60" s="13">
        <f t="shared" si="7"/>
        <v>88.49902348077127</v>
      </c>
      <c r="H60" s="13">
        <f t="shared" si="7"/>
        <v>79.25175910509131</v>
      </c>
      <c r="I60" s="13">
        <f t="shared" si="7"/>
        <v>88.88268222668574</v>
      </c>
      <c r="J60" s="13">
        <f t="shared" si="7"/>
        <v>85.04822103027806</v>
      </c>
      <c r="K60" s="13">
        <f t="shared" si="7"/>
        <v>98.96633482155237</v>
      </c>
      <c r="L60" s="13">
        <f t="shared" si="7"/>
        <v>97.93963624077932</v>
      </c>
      <c r="M60" s="13">
        <f t="shared" si="7"/>
        <v>93.9623013787546</v>
      </c>
      <c r="N60" s="13">
        <f t="shared" si="7"/>
        <v>94.56369239509354</v>
      </c>
      <c r="O60" s="13">
        <f t="shared" si="7"/>
        <v>93.18733943818638</v>
      </c>
      <c r="P60" s="13">
        <f t="shared" si="7"/>
        <v>74.09337012180573</v>
      </c>
      <c r="Q60" s="13">
        <f t="shared" si="7"/>
        <v>86.66903241334649</v>
      </c>
      <c r="R60" s="13">
        <f t="shared" si="7"/>
        <v>80.75347931939024</v>
      </c>
      <c r="S60" s="13">
        <f t="shared" si="7"/>
        <v>101.17613293658121</v>
      </c>
      <c r="T60" s="13">
        <f t="shared" si="7"/>
        <v>98.52015920466995</v>
      </c>
      <c r="U60" s="13">
        <f t="shared" si="7"/>
        <v>94.25236784723191</v>
      </c>
      <c r="V60" s="13">
        <f t="shared" si="7"/>
        <v>91.12907430065343</v>
      </c>
      <c r="W60" s="13">
        <f t="shared" si="7"/>
        <v>99.3816321278818</v>
      </c>
      <c r="X60" s="13">
        <f t="shared" si="7"/>
        <v>0</v>
      </c>
      <c r="Y60" s="13">
        <f t="shared" si="7"/>
        <v>0</v>
      </c>
      <c r="Z60" s="14">
        <f t="shared" si="7"/>
        <v>99.38313654253709</v>
      </c>
    </row>
    <row r="61" spans="1:26" ht="13.5">
      <c r="A61" s="38" t="s">
        <v>110</v>
      </c>
      <c r="B61" s="12">
        <f t="shared" si="7"/>
        <v>63.48456839529024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102.47278453674707</v>
      </c>
      <c r="G61" s="13">
        <f t="shared" si="7"/>
        <v>89.65539619249915</v>
      </c>
      <c r="H61" s="13">
        <f t="shared" si="7"/>
        <v>78.93890725574173</v>
      </c>
      <c r="I61" s="13">
        <f t="shared" si="7"/>
        <v>89.66782185664557</v>
      </c>
      <c r="J61" s="13">
        <f t="shared" si="7"/>
        <v>85.44130208377673</v>
      </c>
      <c r="K61" s="13">
        <f t="shared" si="7"/>
        <v>98.36513014970178</v>
      </c>
      <c r="L61" s="13">
        <f t="shared" si="7"/>
        <v>99.05861006281678</v>
      </c>
      <c r="M61" s="13">
        <f t="shared" si="7"/>
        <v>94.32650581475806</v>
      </c>
      <c r="N61" s="13">
        <f t="shared" si="7"/>
        <v>95.59988609303012</v>
      </c>
      <c r="O61" s="13">
        <f t="shared" si="7"/>
        <v>91.96863585336806</v>
      </c>
      <c r="P61" s="13">
        <f t="shared" si="7"/>
        <v>74.47354578078463</v>
      </c>
      <c r="Q61" s="13">
        <f t="shared" si="7"/>
        <v>86.81572217061543</v>
      </c>
      <c r="R61" s="13">
        <f t="shared" si="7"/>
        <v>81.13138716276303</v>
      </c>
      <c r="S61" s="13">
        <f t="shared" si="7"/>
        <v>101.13005152415708</v>
      </c>
      <c r="T61" s="13">
        <f t="shared" si="7"/>
        <v>98.88894234861748</v>
      </c>
      <c r="U61" s="13">
        <f t="shared" si="7"/>
        <v>94.51677206596145</v>
      </c>
      <c r="V61" s="13">
        <f t="shared" si="7"/>
        <v>91.50510492800088</v>
      </c>
      <c r="W61" s="13">
        <f t="shared" si="7"/>
        <v>99.99846156212982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61.556603773584904</v>
      </c>
      <c r="E64" s="13">
        <f t="shared" si="7"/>
        <v>61.556603773584904</v>
      </c>
      <c r="F64" s="13">
        <f t="shared" si="7"/>
        <v>43.476839593344444</v>
      </c>
      <c r="G64" s="13">
        <f t="shared" si="7"/>
        <v>39.58499365388589</v>
      </c>
      <c r="H64" s="13">
        <f t="shared" si="7"/>
        <v>91.65193113075848</v>
      </c>
      <c r="I64" s="13">
        <f t="shared" si="7"/>
        <v>58.17175947469108</v>
      </c>
      <c r="J64" s="13">
        <f t="shared" si="7"/>
        <v>67.91875347801893</v>
      </c>
      <c r="K64" s="13">
        <f t="shared" si="7"/>
        <v>122.49428059110863</v>
      </c>
      <c r="L64" s="13">
        <f t="shared" si="7"/>
        <v>43.18472929488581</v>
      </c>
      <c r="M64" s="13">
        <f t="shared" si="7"/>
        <v>77.98678400430192</v>
      </c>
      <c r="N64" s="13">
        <f t="shared" si="7"/>
        <v>44.99984379393296</v>
      </c>
      <c r="O64" s="13">
        <f t="shared" si="7"/>
        <v>139.95751194976413</v>
      </c>
      <c r="P64" s="13">
        <f t="shared" si="7"/>
        <v>55.059514511543625</v>
      </c>
      <c r="Q64" s="13">
        <f t="shared" si="7"/>
        <v>80.00562341841358</v>
      </c>
      <c r="R64" s="13">
        <f t="shared" si="7"/>
        <v>63.60086225749008</v>
      </c>
      <c r="S64" s="13">
        <f t="shared" si="7"/>
        <v>103.3521821987566</v>
      </c>
      <c r="T64" s="13">
        <f t="shared" si="7"/>
        <v>72.68425487781163</v>
      </c>
      <c r="U64" s="13">
        <f t="shared" si="7"/>
        <v>79.96669196390927</v>
      </c>
      <c r="V64" s="13">
        <f t="shared" si="7"/>
        <v>73.99383302324976</v>
      </c>
      <c r="W64" s="13">
        <f t="shared" si="7"/>
        <v>61.556603773584904</v>
      </c>
      <c r="X64" s="13">
        <f t="shared" si="7"/>
        <v>0</v>
      </c>
      <c r="Y64" s="13">
        <f t="shared" si="7"/>
        <v>0</v>
      </c>
      <c r="Z64" s="14">
        <f t="shared" si="7"/>
        <v>61.556603773584904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9.860960457548565</v>
      </c>
      <c r="F66" s="16">
        <f t="shared" si="7"/>
        <v>7.459754087970592</v>
      </c>
      <c r="G66" s="16">
        <f t="shared" si="7"/>
        <v>27.660324171952077</v>
      </c>
      <c r="H66" s="16">
        <f t="shared" si="7"/>
        <v>8.166768611511218</v>
      </c>
      <c r="I66" s="16">
        <f t="shared" si="7"/>
        <v>9.749754823638307</v>
      </c>
      <c r="J66" s="16">
        <f t="shared" si="7"/>
        <v>8.137423312883435</v>
      </c>
      <c r="K66" s="16">
        <f t="shared" si="7"/>
        <v>13.038777684150277</v>
      </c>
      <c r="L66" s="16">
        <f t="shared" si="7"/>
        <v>0</v>
      </c>
      <c r="M66" s="16">
        <f t="shared" si="7"/>
        <v>15.917337246617535</v>
      </c>
      <c r="N66" s="16">
        <f t="shared" si="7"/>
        <v>4.691783986938172</v>
      </c>
      <c r="O66" s="16">
        <f t="shared" si="7"/>
        <v>9.20144996252734</v>
      </c>
      <c r="P66" s="16">
        <f t="shared" si="7"/>
        <v>4.8794792094305315</v>
      </c>
      <c r="Q66" s="16">
        <f t="shared" si="7"/>
        <v>6.36958821973371</v>
      </c>
      <c r="R66" s="16">
        <f t="shared" si="7"/>
        <v>9.09330367595411</v>
      </c>
      <c r="S66" s="16">
        <f t="shared" si="7"/>
        <v>14.70404984423676</v>
      </c>
      <c r="T66" s="16">
        <f t="shared" si="7"/>
        <v>1.8701772001264387</v>
      </c>
      <c r="U66" s="16">
        <f t="shared" si="7"/>
        <v>5.265399157181679</v>
      </c>
      <c r="V66" s="16">
        <f t="shared" si="7"/>
        <v>7.6684299395004265</v>
      </c>
      <c r="W66" s="16">
        <f t="shared" si="7"/>
        <v>9.860960457548565</v>
      </c>
      <c r="X66" s="16">
        <f t="shared" si="7"/>
        <v>0</v>
      </c>
      <c r="Y66" s="16">
        <f t="shared" si="7"/>
        <v>0</v>
      </c>
      <c r="Z66" s="17">
        <f t="shared" si="7"/>
        <v>9.860960457548565</v>
      </c>
    </row>
    <row r="67" spans="1:26" ht="13.5" hidden="1">
      <c r="A67" s="40" t="s">
        <v>116</v>
      </c>
      <c r="B67" s="23">
        <v>37486712</v>
      </c>
      <c r="C67" s="23"/>
      <c r="D67" s="24">
        <v>48899375</v>
      </c>
      <c r="E67" s="25">
        <v>51444637</v>
      </c>
      <c r="F67" s="25">
        <v>5820076</v>
      </c>
      <c r="G67" s="25">
        <v>18442364</v>
      </c>
      <c r="H67" s="25">
        <v>1640907</v>
      </c>
      <c r="I67" s="25">
        <v>25903347</v>
      </c>
      <c r="J67" s="25">
        <v>1784288</v>
      </c>
      <c r="K67" s="25">
        <v>1642140</v>
      </c>
      <c r="L67" s="25">
        <v>1879357</v>
      </c>
      <c r="M67" s="25">
        <v>5305785</v>
      </c>
      <c r="N67" s="25">
        <v>1909052</v>
      </c>
      <c r="O67" s="25">
        <v>1606883</v>
      </c>
      <c r="P67" s="25">
        <v>1965456</v>
      </c>
      <c r="Q67" s="25">
        <v>5481391</v>
      </c>
      <c r="R67" s="25">
        <v>1835542</v>
      </c>
      <c r="S67" s="25">
        <v>1895473</v>
      </c>
      <c r="T67" s="25">
        <v>2744226</v>
      </c>
      <c r="U67" s="25">
        <v>6475241</v>
      </c>
      <c r="V67" s="25">
        <v>43165764</v>
      </c>
      <c r="W67" s="25">
        <v>48899775</v>
      </c>
      <c r="X67" s="25"/>
      <c r="Y67" s="24"/>
      <c r="Z67" s="26">
        <v>51444637</v>
      </c>
    </row>
    <row r="68" spans="1:26" ht="13.5" hidden="1">
      <c r="A68" s="36" t="s">
        <v>31</v>
      </c>
      <c r="B68" s="18">
        <v>20289091</v>
      </c>
      <c r="C68" s="18"/>
      <c r="D68" s="19">
        <v>21917620</v>
      </c>
      <c r="E68" s="20">
        <v>24462882</v>
      </c>
      <c r="F68" s="20">
        <v>4686020</v>
      </c>
      <c r="G68" s="20">
        <v>16966905</v>
      </c>
      <c r="H68" s="20">
        <v>280327</v>
      </c>
      <c r="I68" s="20">
        <v>21933252</v>
      </c>
      <c r="J68" s="20">
        <v>281261</v>
      </c>
      <c r="K68" s="20">
        <v>281047</v>
      </c>
      <c r="L68" s="20">
        <v>281047</v>
      </c>
      <c r="M68" s="20">
        <v>843355</v>
      </c>
      <c r="N68" s="20">
        <v>281047</v>
      </c>
      <c r="O68" s="20">
        <v>281084</v>
      </c>
      <c r="P68" s="20">
        <v>279733</v>
      </c>
      <c r="Q68" s="20">
        <v>841864</v>
      </c>
      <c r="R68" s="20">
        <v>282361</v>
      </c>
      <c r="S68" s="20">
        <v>282925</v>
      </c>
      <c r="T68" s="20">
        <v>282923</v>
      </c>
      <c r="U68" s="20">
        <v>848209</v>
      </c>
      <c r="V68" s="20">
        <v>24466680</v>
      </c>
      <c r="W68" s="20">
        <v>21917620</v>
      </c>
      <c r="X68" s="20"/>
      <c r="Y68" s="19"/>
      <c r="Z68" s="22">
        <v>24462882</v>
      </c>
    </row>
    <row r="69" spans="1:26" ht="13.5" hidden="1">
      <c r="A69" s="37" t="s">
        <v>32</v>
      </c>
      <c r="B69" s="18">
        <v>16891991</v>
      </c>
      <c r="C69" s="18"/>
      <c r="D69" s="19">
        <v>26424000</v>
      </c>
      <c r="E69" s="20">
        <v>26424000</v>
      </c>
      <c r="F69" s="20">
        <v>1102500</v>
      </c>
      <c r="G69" s="20">
        <v>1466945</v>
      </c>
      <c r="H69" s="20">
        <v>1309899</v>
      </c>
      <c r="I69" s="20">
        <v>3879344</v>
      </c>
      <c r="J69" s="20">
        <v>1441902</v>
      </c>
      <c r="K69" s="20">
        <v>1298196</v>
      </c>
      <c r="L69" s="20">
        <v>1598310</v>
      </c>
      <c r="M69" s="20">
        <v>4338408</v>
      </c>
      <c r="N69" s="20">
        <v>1563083</v>
      </c>
      <c r="O69" s="20">
        <v>1260418</v>
      </c>
      <c r="P69" s="20">
        <v>1634570</v>
      </c>
      <c r="Q69" s="20">
        <v>4458071</v>
      </c>
      <c r="R69" s="20">
        <v>1484845</v>
      </c>
      <c r="S69" s="20">
        <v>1543533</v>
      </c>
      <c r="T69" s="20">
        <v>2192398</v>
      </c>
      <c r="U69" s="20">
        <v>5220776</v>
      </c>
      <c r="V69" s="20">
        <v>17896599</v>
      </c>
      <c r="W69" s="20">
        <v>26424400</v>
      </c>
      <c r="X69" s="20"/>
      <c r="Y69" s="19"/>
      <c r="Z69" s="22">
        <v>26424000</v>
      </c>
    </row>
    <row r="70" spans="1:26" ht="13.5" hidden="1">
      <c r="A70" s="38" t="s">
        <v>110</v>
      </c>
      <c r="B70" s="18">
        <v>16473627</v>
      </c>
      <c r="C70" s="18"/>
      <c r="D70" s="19">
        <v>26000000</v>
      </c>
      <c r="E70" s="20">
        <v>26000000</v>
      </c>
      <c r="F70" s="20">
        <v>1071909</v>
      </c>
      <c r="G70" s="20">
        <v>1433066</v>
      </c>
      <c r="H70" s="20">
        <v>1277664</v>
      </c>
      <c r="I70" s="20">
        <v>3782639</v>
      </c>
      <c r="J70" s="20">
        <v>1409556</v>
      </c>
      <c r="K70" s="20">
        <v>1265850</v>
      </c>
      <c r="L70" s="20">
        <v>1566301</v>
      </c>
      <c r="M70" s="20">
        <v>4241707</v>
      </c>
      <c r="N70" s="20">
        <v>1531074</v>
      </c>
      <c r="O70" s="20">
        <v>1228409</v>
      </c>
      <c r="P70" s="20">
        <v>1602561</v>
      </c>
      <c r="Q70" s="20">
        <v>4362044</v>
      </c>
      <c r="R70" s="20">
        <v>1452836</v>
      </c>
      <c r="S70" s="20">
        <v>1511524</v>
      </c>
      <c r="T70" s="20">
        <v>2161544</v>
      </c>
      <c r="U70" s="20">
        <v>5125904</v>
      </c>
      <c r="V70" s="20">
        <v>17512294</v>
      </c>
      <c r="W70" s="20">
        <v>26000400</v>
      </c>
      <c r="X70" s="20"/>
      <c r="Y70" s="19"/>
      <c r="Z70" s="22">
        <v>26000000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418364</v>
      </c>
      <c r="C73" s="18"/>
      <c r="D73" s="19">
        <v>424000</v>
      </c>
      <c r="E73" s="20">
        <v>424000</v>
      </c>
      <c r="F73" s="20">
        <v>30591</v>
      </c>
      <c r="G73" s="20">
        <v>33879</v>
      </c>
      <c r="H73" s="20">
        <v>32235</v>
      </c>
      <c r="I73" s="20">
        <v>96705</v>
      </c>
      <c r="J73" s="20">
        <v>32346</v>
      </c>
      <c r="K73" s="20">
        <v>32346</v>
      </c>
      <c r="L73" s="20">
        <v>32009</v>
      </c>
      <c r="M73" s="20">
        <v>96701</v>
      </c>
      <c r="N73" s="20">
        <v>32009</v>
      </c>
      <c r="O73" s="20">
        <v>32009</v>
      </c>
      <c r="P73" s="20">
        <v>32009</v>
      </c>
      <c r="Q73" s="20">
        <v>96027</v>
      </c>
      <c r="R73" s="20">
        <v>32009</v>
      </c>
      <c r="S73" s="20">
        <v>32009</v>
      </c>
      <c r="T73" s="20">
        <v>30854</v>
      </c>
      <c r="U73" s="20">
        <v>94872</v>
      </c>
      <c r="V73" s="20">
        <v>384305</v>
      </c>
      <c r="W73" s="20">
        <v>424000</v>
      </c>
      <c r="X73" s="20"/>
      <c r="Y73" s="19"/>
      <c r="Z73" s="22">
        <v>424000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305630</v>
      </c>
      <c r="C75" s="27"/>
      <c r="D75" s="28">
        <v>557755</v>
      </c>
      <c r="E75" s="29">
        <v>557755</v>
      </c>
      <c r="F75" s="29">
        <v>31556</v>
      </c>
      <c r="G75" s="29">
        <v>8514</v>
      </c>
      <c r="H75" s="29">
        <v>50681</v>
      </c>
      <c r="I75" s="29">
        <v>90751</v>
      </c>
      <c r="J75" s="29">
        <v>61125</v>
      </c>
      <c r="K75" s="29">
        <v>62897</v>
      </c>
      <c r="L75" s="29"/>
      <c r="M75" s="29">
        <v>124022</v>
      </c>
      <c r="N75" s="29">
        <v>64922</v>
      </c>
      <c r="O75" s="29">
        <v>65381</v>
      </c>
      <c r="P75" s="29">
        <v>51153</v>
      </c>
      <c r="Q75" s="29">
        <v>181456</v>
      </c>
      <c r="R75" s="29">
        <v>68336</v>
      </c>
      <c r="S75" s="29">
        <v>69015</v>
      </c>
      <c r="T75" s="29">
        <v>268905</v>
      </c>
      <c r="U75" s="29">
        <v>406256</v>
      </c>
      <c r="V75" s="29">
        <v>802485</v>
      </c>
      <c r="W75" s="29">
        <v>557755</v>
      </c>
      <c r="X75" s="29"/>
      <c r="Y75" s="28"/>
      <c r="Z75" s="30">
        <v>557755</v>
      </c>
    </row>
    <row r="76" spans="1:26" ht="13.5" hidden="1">
      <c r="A76" s="41" t="s">
        <v>117</v>
      </c>
      <c r="B76" s="31">
        <v>24485846</v>
      </c>
      <c r="C76" s="31"/>
      <c r="D76" s="32">
        <v>41018755</v>
      </c>
      <c r="E76" s="33">
        <v>49516000</v>
      </c>
      <c r="F76" s="33">
        <v>1589986</v>
      </c>
      <c r="G76" s="33">
        <v>1776557</v>
      </c>
      <c r="H76" s="33">
        <v>1425638</v>
      </c>
      <c r="I76" s="33">
        <v>4792181</v>
      </c>
      <c r="J76" s="33">
        <v>2269169</v>
      </c>
      <c r="K76" s="33">
        <v>2546556</v>
      </c>
      <c r="L76" s="33">
        <v>3193453</v>
      </c>
      <c r="M76" s="33">
        <v>8009178</v>
      </c>
      <c r="N76" s="33">
        <v>1674385</v>
      </c>
      <c r="O76" s="33">
        <v>2340850</v>
      </c>
      <c r="P76" s="33">
        <v>1441101</v>
      </c>
      <c r="Q76" s="33">
        <v>5456336</v>
      </c>
      <c r="R76" s="33">
        <v>1461226</v>
      </c>
      <c r="S76" s="33">
        <v>1960880</v>
      </c>
      <c r="T76" s="33">
        <v>2510819</v>
      </c>
      <c r="U76" s="33">
        <v>5932925</v>
      </c>
      <c r="V76" s="33">
        <v>24190620</v>
      </c>
      <c r="W76" s="33">
        <v>49516000</v>
      </c>
      <c r="X76" s="33"/>
      <c r="Y76" s="32"/>
      <c r="Z76" s="34">
        <v>49516000</v>
      </c>
    </row>
    <row r="77" spans="1:26" ht="13.5" hidden="1">
      <c r="A77" s="36" t="s">
        <v>31</v>
      </c>
      <c r="B77" s="18">
        <v>13609271</v>
      </c>
      <c r="C77" s="18"/>
      <c r="D77" s="19">
        <v>14200000</v>
      </c>
      <c r="E77" s="20">
        <v>23200000</v>
      </c>
      <c r="F77" s="20">
        <v>475917</v>
      </c>
      <c r="G77" s="20">
        <v>475970</v>
      </c>
      <c r="H77" s="20">
        <v>383381</v>
      </c>
      <c r="I77" s="20">
        <v>1335268</v>
      </c>
      <c r="J77" s="20">
        <v>1037883</v>
      </c>
      <c r="K77" s="20">
        <v>1253578</v>
      </c>
      <c r="L77" s="20">
        <v>1621508</v>
      </c>
      <c r="M77" s="20">
        <v>3912969</v>
      </c>
      <c r="N77" s="20">
        <v>193230</v>
      </c>
      <c r="O77" s="20">
        <v>1160284</v>
      </c>
      <c r="P77" s="20">
        <v>227497</v>
      </c>
      <c r="Q77" s="20">
        <v>1581011</v>
      </c>
      <c r="R77" s="20">
        <v>255948</v>
      </c>
      <c r="S77" s="20">
        <v>389045</v>
      </c>
      <c r="T77" s="20">
        <v>345836</v>
      </c>
      <c r="U77" s="20">
        <v>990829</v>
      </c>
      <c r="V77" s="20">
        <v>7820077</v>
      </c>
      <c r="W77" s="20">
        <v>23200000</v>
      </c>
      <c r="X77" s="20"/>
      <c r="Y77" s="19"/>
      <c r="Z77" s="22">
        <v>23200000</v>
      </c>
    </row>
    <row r="78" spans="1:26" ht="13.5" hidden="1">
      <c r="A78" s="37" t="s">
        <v>32</v>
      </c>
      <c r="B78" s="18">
        <v>10876575</v>
      </c>
      <c r="C78" s="18"/>
      <c r="D78" s="19">
        <v>26261000</v>
      </c>
      <c r="E78" s="20">
        <v>26261000</v>
      </c>
      <c r="F78" s="20">
        <v>1111715</v>
      </c>
      <c r="G78" s="20">
        <v>1298232</v>
      </c>
      <c r="H78" s="20">
        <v>1038118</v>
      </c>
      <c r="I78" s="20">
        <v>3448065</v>
      </c>
      <c r="J78" s="20">
        <v>1226312</v>
      </c>
      <c r="K78" s="20">
        <v>1284777</v>
      </c>
      <c r="L78" s="20">
        <v>1565379</v>
      </c>
      <c r="M78" s="20">
        <v>4076468</v>
      </c>
      <c r="N78" s="20">
        <v>1478109</v>
      </c>
      <c r="O78" s="20">
        <v>1174550</v>
      </c>
      <c r="P78" s="20">
        <v>1211108</v>
      </c>
      <c r="Q78" s="20">
        <v>3863767</v>
      </c>
      <c r="R78" s="20">
        <v>1199064</v>
      </c>
      <c r="S78" s="20">
        <v>1561687</v>
      </c>
      <c r="T78" s="20">
        <v>2159954</v>
      </c>
      <c r="U78" s="20">
        <v>4920705</v>
      </c>
      <c r="V78" s="20">
        <v>16309005</v>
      </c>
      <c r="W78" s="20">
        <v>26261000</v>
      </c>
      <c r="X78" s="20"/>
      <c r="Y78" s="19"/>
      <c r="Z78" s="22">
        <v>26261000</v>
      </c>
    </row>
    <row r="79" spans="1:26" ht="13.5" hidden="1">
      <c r="A79" s="38" t="s">
        <v>110</v>
      </c>
      <c r="B79" s="18">
        <v>10458211</v>
      </c>
      <c r="C79" s="18"/>
      <c r="D79" s="19">
        <v>26000000</v>
      </c>
      <c r="E79" s="20">
        <v>26000000</v>
      </c>
      <c r="F79" s="20">
        <v>1098415</v>
      </c>
      <c r="G79" s="20">
        <v>1284821</v>
      </c>
      <c r="H79" s="20">
        <v>1008574</v>
      </c>
      <c r="I79" s="20">
        <v>3391810</v>
      </c>
      <c r="J79" s="20">
        <v>1204343</v>
      </c>
      <c r="K79" s="20">
        <v>1245155</v>
      </c>
      <c r="L79" s="20">
        <v>1551556</v>
      </c>
      <c r="M79" s="20">
        <v>4001054</v>
      </c>
      <c r="N79" s="20">
        <v>1463705</v>
      </c>
      <c r="O79" s="20">
        <v>1129751</v>
      </c>
      <c r="P79" s="20">
        <v>1193484</v>
      </c>
      <c r="Q79" s="20">
        <v>3786940</v>
      </c>
      <c r="R79" s="20">
        <v>1178706</v>
      </c>
      <c r="S79" s="20">
        <v>1528605</v>
      </c>
      <c r="T79" s="20">
        <v>2137528</v>
      </c>
      <c r="U79" s="20">
        <v>4844839</v>
      </c>
      <c r="V79" s="20">
        <v>16024643</v>
      </c>
      <c r="W79" s="20">
        <v>26000000</v>
      </c>
      <c r="X79" s="20"/>
      <c r="Y79" s="19"/>
      <c r="Z79" s="22">
        <v>26000000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418364</v>
      </c>
      <c r="C82" s="18"/>
      <c r="D82" s="19">
        <v>261000</v>
      </c>
      <c r="E82" s="20">
        <v>261000</v>
      </c>
      <c r="F82" s="20">
        <v>13300</v>
      </c>
      <c r="G82" s="20">
        <v>13411</v>
      </c>
      <c r="H82" s="20">
        <v>29544</v>
      </c>
      <c r="I82" s="20">
        <v>56255</v>
      </c>
      <c r="J82" s="20">
        <v>21969</v>
      </c>
      <c r="K82" s="20">
        <v>39622</v>
      </c>
      <c r="L82" s="20">
        <v>13823</v>
      </c>
      <c r="M82" s="20">
        <v>75414</v>
      </c>
      <c r="N82" s="20">
        <v>14404</v>
      </c>
      <c r="O82" s="20">
        <v>44799</v>
      </c>
      <c r="P82" s="20">
        <v>17624</v>
      </c>
      <c r="Q82" s="20">
        <v>76827</v>
      </c>
      <c r="R82" s="20">
        <v>20358</v>
      </c>
      <c r="S82" s="20">
        <v>33082</v>
      </c>
      <c r="T82" s="20">
        <v>22426</v>
      </c>
      <c r="U82" s="20">
        <v>75866</v>
      </c>
      <c r="V82" s="20">
        <v>284362</v>
      </c>
      <c r="W82" s="20">
        <v>261000</v>
      </c>
      <c r="X82" s="20"/>
      <c r="Y82" s="19"/>
      <c r="Z82" s="22">
        <v>261000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557755</v>
      </c>
      <c r="E84" s="29">
        <v>55000</v>
      </c>
      <c r="F84" s="29">
        <v>2354</v>
      </c>
      <c r="G84" s="29">
        <v>2355</v>
      </c>
      <c r="H84" s="29">
        <v>4139</v>
      </c>
      <c r="I84" s="29">
        <v>8848</v>
      </c>
      <c r="J84" s="29">
        <v>4974</v>
      </c>
      <c r="K84" s="29">
        <v>8201</v>
      </c>
      <c r="L84" s="29">
        <v>6566</v>
      </c>
      <c r="M84" s="29">
        <v>19741</v>
      </c>
      <c r="N84" s="29">
        <v>3046</v>
      </c>
      <c r="O84" s="29">
        <v>6016</v>
      </c>
      <c r="P84" s="29">
        <v>2496</v>
      </c>
      <c r="Q84" s="29">
        <v>11558</v>
      </c>
      <c r="R84" s="29">
        <v>6214</v>
      </c>
      <c r="S84" s="29">
        <v>10148</v>
      </c>
      <c r="T84" s="29">
        <v>5029</v>
      </c>
      <c r="U84" s="29">
        <v>21391</v>
      </c>
      <c r="V84" s="29">
        <v>61538</v>
      </c>
      <c r="W84" s="29">
        <v>55000</v>
      </c>
      <c r="X84" s="29"/>
      <c r="Y84" s="28"/>
      <c r="Z84" s="30">
        <v>55000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10850493</v>
      </c>
      <c r="C5" s="18">
        <v>0</v>
      </c>
      <c r="D5" s="58">
        <v>12383208</v>
      </c>
      <c r="E5" s="59">
        <v>12383208</v>
      </c>
      <c r="F5" s="59">
        <v>904208</v>
      </c>
      <c r="G5" s="59">
        <v>964323</v>
      </c>
      <c r="H5" s="59">
        <v>1024437</v>
      </c>
      <c r="I5" s="59">
        <v>2892968</v>
      </c>
      <c r="J5" s="59">
        <v>915983</v>
      </c>
      <c r="K5" s="59">
        <v>1012663</v>
      </c>
      <c r="L5" s="59">
        <v>964323</v>
      </c>
      <c r="M5" s="59">
        <v>2892969</v>
      </c>
      <c r="N5" s="59">
        <v>964323</v>
      </c>
      <c r="O5" s="59">
        <v>964323</v>
      </c>
      <c r="P5" s="59">
        <v>964323</v>
      </c>
      <c r="Q5" s="59">
        <v>2892969</v>
      </c>
      <c r="R5" s="59">
        <v>964323</v>
      </c>
      <c r="S5" s="59">
        <v>964323</v>
      </c>
      <c r="T5" s="59">
        <v>928563</v>
      </c>
      <c r="U5" s="59">
        <v>2857209</v>
      </c>
      <c r="V5" s="59">
        <v>11536115</v>
      </c>
      <c r="W5" s="59">
        <v>12383208</v>
      </c>
      <c r="X5" s="59">
        <v>-847093</v>
      </c>
      <c r="Y5" s="60">
        <v>-6.84</v>
      </c>
      <c r="Z5" s="61">
        <v>12383208</v>
      </c>
    </row>
    <row r="6" spans="1:26" ht="13.5">
      <c r="A6" s="57" t="s">
        <v>32</v>
      </c>
      <c r="B6" s="18">
        <v>7642189</v>
      </c>
      <c r="C6" s="18">
        <v>0</v>
      </c>
      <c r="D6" s="58">
        <v>11957022</v>
      </c>
      <c r="E6" s="59">
        <v>11957022</v>
      </c>
      <c r="F6" s="59">
        <v>360370</v>
      </c>
      <c r="G6" s="59">
        <v>1039883</v>
      </c>
      <c r="H6" s="59">
        <v>753962</v>
      </c>
      <c r="I6" s="59">
        <v>2154215</v>
      </c>
      <c r="J6" s="59">
        <v>564767</v>
      </c>
      <c r="K6" s="59">
        <v>789718</v>
      </c>
      <c r="L6" s="59">
        <v>706671</v>
      </c>
      <c r="M6" s="59">
        <v>2061156</v>
      </c>
      <c r="N6" s="59">
        <v>774014</v>
      </c>
      <c r="O6" s="59">
        <v>689741</v>
      </c>
      <c r="P6" s="59">
        <v>612963</v>
      </c>
      <c r="Q6" s="59">
        <v>2076718</v>
      </c>
      <c r="R6" s="59">
        <v>695676</v>
      </c>
      <c r="S6" s="59">
        <v>750689</v>
      </c>
      <c r="T6" s="59">
        <v>757356</v>
      </c>
      <c r="U6" s="59">
        <v>2203721</v>
      </c>
      <c r="V6" s="59">
        <v>8495810</v>
      </c>
      <c r="W6" s="59">
        <v>11957021</v>
      </c>
      <c r="X6" s="59">
        <v>-3461211</v>
      </c>
      <c r="Y6" s="60">
        <v>-28.95</v>
      </c>
      <c r="Z6" s="61">
        <v>11957022</v>
      </c>
    </row>
    <row r="7" spans="1:26" ht="13.5">
      <c r="A7" s="57" t="s">
        <v>33</v>
      </c>
      <c r="B7" s="18">
        <v>2100559</v>
      </c>
      <c r="C7" s="18">
        <v>0</v>
      </c>
      <c r="D7" s="58">
        <v>2345200</v>
      </c>
      <c r="E7" s="59">
        <v>2345200</v>
      </c>
      <c r="F7" s="59">
        <v>131158</v>
      </c>
      <c r="G7" s="59">
        <v>140626</v>
      </c>
      <c r="H7" s="59">
        <v>147945</v>
      </c>
      <c r="I7" s="59">
        <v>419729</v>
      </c>
      <c r="J7" s="59">
        <v>243338</v>
      </c>
      <c r="K7" s="59">
        <v>179176</v>
      </c>
      <c r="L7" s="59">
        <v>145182</v>
      </c>
      <c r="M7" s="59">
        <v>567696</v>
      </c>
      <c r="N7" s="59">
        <v>150774</v>
      </c>
      <c r="O7" s="59">
        <v>156444</v>
      </c>
      <c r="P7" s="59">
        <v>137621</v>
      </c>
      <c r="Q7" s="59">
        <v>444839</v>
      </c>
      <c r="R7" s="59">
        <v>153079</v>
      </c>
      <c r="S7" s="59">
        <v>682628</v>
      </c>
      <c r="T7" s="59">
        <v>154643</v>
      </c>
      <c r="U7" s="59">
        <v>990350</v>
      </c>
      <c r="V7" s="59">
        <v>2422614</v>
      </c>
      <c r="W7" s="59">
        <v>2345200</v>
      </c>
      <c r="X7" s="59">
        <v>77414</v>
      </c>
      <c r="Y7" s="60">
        <v>3.3</v>
      </c>
      <c r="Z7" s="61">
        <v>2345200</v>
      </c>
    </row>
    <row r="8" spans="1:26" ht="13.5">
      <c r="A8" s="57" t="s">
        <v>34</v>
      </c>
      <c r="B8" s="18">
        <v>109080659</v>
      </c>
      <c r="C8" s="18">
        <v>0</v>
      </c>
      <c r="D8" s="58">
        <v>130441000</v>
      </c>
      <c r="E8" s="59">
        <v>130441000</v>
      </c>
      <c r="F8" s="59">
        <v>21459000</v>
      </c>
      <c r="G8" s="59">
        <v>0</v>
      </c>
      <c r="H8" s="59">
        <v>27513709</v>
      </c>
      <c r="I8" s="59">
        <v>48972709</v>
      </c>
      <c r="J8" s="59">
        <v>105000</v>
      </c>
      <c r="K8" s="59">
        <v>0</v>
      </c>
      <c r="L8" s="59">
        <v>39563661</v>
      </c>
      <c r="M8" s="59">
        <v>39668661</v>
      </c>
      <c r="N8" s="59">
        <v>66860</v>
      </c>
      <c r="O8" s="59">
        <v>0</v>
      </c>
      <c r="P8" s="59">
        <v>32796444</v>
      </c>
      <c r="Q8" s="59">
        <v>32863304</v>
      </c>
      <c r="R8" s="59">
        <v>0</v>
      </c>
      <c r="S8" s="59">
        <v>0</v>
      </c>
      <c r="T8" s="59">
        <v>90000</v>
      </c>
      <c r="U8" s="59">
        <v>90000</v>
      </c>
      <c r="V8" s="59">
        <v>121594674</v>
      </c>
      <c r="W8" s="59">
        <v>130441000</v>
      </c>
      <c r="X8" s="59">
        <v>-8846326</v>
      </c>
      <c r="Y8" s="60">
        <v>-6.78</v>
      </c>
      <c r="Z8" s="61">
        <v>130441000</v>
      </c>
    </row>
    <row r="9" spans="1:26" ht="13.5">
      <c r="A9" s="57" t="s">
        <v>35</v>
      </c>
      <c r="B9" s="18">
        <v>11304949</v>
      </c>
      <c r="C9" s="18">
        <v>0</v>
      </c>
      <c r="D9" s="58">
        <v>25681647</v>
      </c>
      <c r="E9" s="59">
        <v>25681647</v>
      </c>
      <c r="F9" s="59">
        <v>585125</v>
      </c>
      <c r="G9" s="59">
        <v>1079250</v>
      </c>
      <c r="H9" s="59">
        <v>736608</v>
      </c>
      <c r="I9" s="59">
        <v>2400983</v>
      </c>
      <c r="J9" s="59">
        <v>12445494</v>
      </c>
      <c r="K9" s="59">
        <v>513259</v>
      </c>
      <c r="L9" s="59">
        <v>1113341</v>
      </c>
      <c r="M9" s="59">
        <v>14072094</v>
      </c>
      <c r="N9" s="59">
        <v>790121</v>
      </c>
      <c r="O9" s="59">
        <v>764853</v>
      </c>
      <c r="P9" s="59">
        <v>349298</v>
      </c>
      <c r="Q9" s="59">
        <v>1904272</v>
      </c>
      <c r="R9" s="59">
        <v>669096</v>
      </c>
      <c r="S9" s="59">
        <v>128445</v>
      </c>
      <c r="T9" s="59">
        <v>457160</v>
      </c>
      <c r="U9" s="59">
        <v>1254701</v>
      </c>
      <c r="V9" s="59">
        <v>19632050</v>
      </c>
      <c r="W9" s="59">
        <v>25681646</v>
      </c>
      <c r="X9" s="59">
        <v>-6049596</v>
      </c>
      <c r="Y9" s="60">
        <v>-23.56</v>
      </c>
      <c r="Z9" s="61">
        <v>25681647</v>
      </c>
    </row>
    <row r="10" spans="1:26" ht="25.5">
      <c r="A10" s="62" t="s">
        <v>102</v>
      </c>
      <c r="B10" s="63">
        <f>SUM(B5:B9)</f>
        <v>140978849</v>
      </c>
      <c r="C10" s="63">
        <f>SUM(C5:C9)</f>
        <v>0</v>
      </c>
      <c r="D10" s="64">
        <f aca="true" t="shared" si="0" ref="D10:Z10">SUM(D5:D9)</f>
        <v>182808077</v>
      </c>
      <c r="E10" s="65">
        <f t="shared" si="0"/>
        <v>182808077</v>
      </c>
      <c r="F10" s="65">
        <f t="shared" si="0"/>
        <v>23439861</v>
      </c>
      <c r="G10" s="65">
        <f t="shared" si="0"/>
        <v>3224082</v>
      </c>
      <c r="H10" s="65">
        <f t="shared" si="0"/>
        <v>30176661</v>
      </c>
      <c r="I10" s="65">
        <f t="shared" si="0"/>
        <v>56840604</v>
      </c>
      <c r="J10" s="65">
        <f t="shared" si="0"/>
        <v>14274582</v>
      </c>
      <c r="K10" s="65">
        <f t="shared" si="0"/>
        <v>2494816</v>
      </c>
      <c r="L10" s="65">
        <f t="shared" si="0"/>
        <v>42493178</v>
      </c>
      <c r="M10" s="65">
        <f t="shared" si="0"/>
        <v>59262576</v>
      </c>
      <c r="N10" s="65">
        <f t="shared" si="0"/>
        <v>2746092</v>
      </c>
      <c r="O10" s="65">
        <f t="shared" si="0"/>
        <v>2575361</v>
      </c>
      <c r="P10" s="65">
        <f t="shared" si="0"/>
        <v>34860649</v>
      </c>
      <c r="Q10" s="65">
        <f t="shared" si="0"/>
        <v>40182102</v>
      </c>
      <c r="R10" s="65">
        <f t="shared" si="0"/>
        <v>2482174</v>
      </c>
      <c r="S10" s="65">
        <f t="shared" si="0"/>
        <v>2526085</v>
      </c>
      <c r="T10" s="65">
        <f t="shared" si="0"/>
        <v>2387722</v>
      </c>
      <c r="U10" s="65">
        <f t="shared" si="0"/>
        <v>7395981</v>
      </c>
      <c r="V10" s="65">
        <f t="shared" si="0"/>
        <v>163681263</v>
      </c>
      <c r="W10" s="65">
        <f t="shared" si="0"/>
        <v>182808075</v>
      </c>
      <c r="X10" s="65">
        <f t="shared" si="0"/>
        <v>-19126812</v>
      </c>
      <c r="Y10" s="66">
        <f>+IF(W10&lt;&gt;0,(X10/W10)*100,0)</f>
        <v>-10.462782894026972</v>
      </c>
      <c r="Z10" s="67">
        <f t="shared" si="0"/>
        <v>182808077</v>
      </c>
    </row>
    <row r="11" spans="1:26" ht="13.5">
      <c r="A11" s="57" t="s">
        <v>36</v>
      </c>
      <c r="B11" s="18">
        <v>62193852</v>
      </c>
      <c r="C11" s="18">
        <v>0</v>
      </c>
      <c r="D11" s="58">
        <v>72455290</v>
      </c>
      <c r="E11" s="59">
        <v>72455290</v>
      </c>
      <c r="F11" s="59">
        <v>5152616</v>
      </c>
      <c r="G11" s="59">
        <v>5582442</v>
      </c>
      <c r="H11" s="59">
        <v>5432535</v>
      </c>
      <c r="I11" s="59">
        <v>16167593</v>
      </c>
      <c r="J11" s="59">
        <v>5581737</v>
      </c>
      <c r="K11" s="59">
        <v>5381006</v>
      </c>
      <c r="L11" s="59">
        <v>5753021</v>
      </c>
      <c r="M11" s="59">
        <v>16715764</v>
      </c>
      <c r="N11" s="59">
        <v>5463472</v>
      </c>
      <c r="O11" s="59">
        <v>6272923</v>
      </c>
      <c r="P11" s="59">
        <v>5424306</v>
      </c>
      <c r="Q11" s="59">
        <v>17160701</v>
      </c>
      <c r="R11" s="59">
        <v>5382769</v>
      </c>
      <c r="S11" s="59">
        <v>5254729</v>
      </c>
      <c r="T11" s="59">
        <v>6133645</v>
      </c>
      <c r="U11" s="59">
        <v>16771143</v>
      </c>
      <c r="V11" s="59">
        <v>66815201</v>
      </c>
      <c r="W11" s="59">
        <v>72454655</v>
      </c>
      <c r="X11" s="59">
        <v>-5639454</v>
      </c>
      <c r="Y11" s="60">
        <v>-7.78</v>
      </c>
      <c r="Z11" s="61">
        <v>72455290</v>
      </c>
    </row>
    <row r="12" spans="1:26" ht="13.5">
      <c r="A12" s="57" t="s">
        <v>37</v>
      </c>
      <c r="B12" s="18">
        <v>8659340</v>
      </c>
      <c r="C12" s="18">
        <v>0</v>
      </c>
      <c r="D12" s="58">
        <v>10861205</v>
      </c>
      <c r="E12" s="59">
        <v>10861205</v>
      </c>
      <c r="F12" s="59">
        <v>707050</v>
      </c>
      <c r="G12" s="59">
        <v>747042</v>
      </c>
      <c r="H12" s="59">
        <v>814191</v>
      </c>
      <c r="I12" s="59">
        <v>2268283</v>
      </c>
      <c r="J12" s="59">
        <v>952151</v>
      </c>
      <c r="K12" s="59">
        <v>883171</v>
      </c>
      <c r="L12" s="59">
        <v>883171</v>
      </c>
      <c r="M12" s="59">
        <v>2718493</v>
      </c>
      <c r="N12" s="59">
        <v>883171</v>
      </c>
      <c r="O12" s="59">
        <v>883171</v>
      </c>
      <c r="P12" s="59">
        <v>883171</v>
      </c>
      <c r="Q12" s="59">
        <v>2649513</v>
      </c>
      <c r="R12" s="59">
        <v>1119210</v>
      </c>
      <c r="S12" s="59">
        <v>906055</v>
      </c>
      <c r="T12" s="59">
        <v>906879</v>
      </c>
      <c r="U12" s="59">
        <v>2932144</v>
      </c>
      <c r="V12" s="59">
        <v>10568433</v>
      </c>
      <c r="W12" s="59">
        <v>10861202</v>
      </c>
      <c r="X12" s="59">
        <v>-292769</v>
      </c>
      <c r="Y12" s="60">
        <v>-2.7</v>
      </c>
      <c r="Z12" s="61">
        <v>10861205</v>
      </c>
    </row>
    <row r="13" spans="1:26" ht="13.5">
      <c r="A13" s="57" t="s">
        <v>103</v>
      </c>
      <c r="B13" s="18">
        <v>7579433</v>
      </c>
      <c r="C13" s="18">
        <v>0</v>
      </c>
      <c r="D13" s="58">
        <v>8480000</v>
      </c>
      <c r="E13" s="59">
        <v>8480000</v>
      </c>
      <c r="F13" s="59">
        <v>768962</v>
      </c>
      <c r="G13" s="59">
        <v>758579</v>
      </c>
      <c r="H13" s="59">
        <v>749528</v>
      </c>
      <c r="I13" s="59">
        <v>2277069</v>
      </c>
      <c r="J13" s="59">
        <v>733333</v>
      </c>
      <c r="K13" s="59">
        <v>707915</v>
      </c>
      <c r="L13" s="59">
        <v>770111</v>
      </c>
      <c r="M13" s="59">
        <v>2211359</v>
      </c>
      <c r="N13" s="59">
        <v>770111</v>
      </c>
      <c r="O13" s="59">
        <v>781738</v>
      </c>
      <c r="P13" s="59">
        <v>808443</v>
      </c>
      <c r="Q13" s="59">
        <v>2360292</v>
      </c>
      <c r="R13" s="59">
        <v>796762</v>
      </c>
      <c r="S13" s="59">
        <v>839126</v>
      </c>
      <c r="T13" s="59">
        <v>850687</v>
      </c>
      <c r="U13" s="59">
        <v>2486575</v>
      </c>
      <c r="V13" s="59">
        <v>9335295</v>
      </c>
      <c r="W13" s="59">
        <v>8480000</v>
      </c>
      <c r="X13" s="59">
        <v>855295</v>
      </c>
      <c r="Y13" s="60">
        <v>10.09</v>
      </c>
      <c r="Z13" s="61">
        <v>8480000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50000</v>
      </c>
      <c r="X14" s="59">
        <v>-50000</v>
      </c>
      <c r="Y14" s="60">
        <v>-100</v>
      </c>
      <c r="Z14" s="61">
        <v>0</v>
      </c>
    </row>
    <row r="15" spans="1:26" ht="13.5">
      <c r="A15" s="57" t="s">
        <v>39</v>
      </c>
      <c r="B15" s="18">
        <v>8299046</v>
      </c>
      <c r="C15" s="18">
        <v>0</v>
      </c>
      <c r="D15" s="58">
        <v>9299000</v>
      </c>
      <c r="E15" s="59">
        <v>9299000</v>
      </c>
      <c r="F15" s="59">
        <v>728695</v>
      </c>
      <c r="G15" s="59">
        <v>751709</v>
      </c>
      <c r="H15" s="59">
        <v>684329</v>
      </c>
      <c r="I15" s="59">
        <v>2164733</v>
      </c>
      <c r="J15" s="59">
        <v>847742</v>
      </c>
      <c r="K15" s="59">
        <v>633346</v>
      </c>
      <c r="L15" s="59">
        <v>563302</v>
      </c>
      <c r="M15" s="59">
        <v>2044390</v>
      </c>
      <c r="N15" s="59">
        <v>511710</v>
      </c>
      <c r="O15" s="59">
        <v>481781</v>
      </c>
      <c r="P15" s="59">
        <v>725294</v>
      </c>
      <c r="Q15" s="59">
        <v>1718785</v>
      </c>
      <c r="R15" s="59">
        <v>500343</v>
      </c>
      <c r="S15" s="59">
        <v>755250</v>
      </c>
      <c r="T15" s="59">
        <v>572474</v>
      </c>
      <c r="U15" s="59">
        <v>1828067</v>
      </c>
      <c r="V15" s="59">
        <v>7755975</v>
      </c>
      <c r="W15" s="59">
        <v>9299000</v>
      </c>
      <c r="X15" s="59">
        <v>-1543025</v>
      </c>
      <c r="Y15" s="60">
        <v>-16.59</v>
      </c>
      <c r="Z15" s="61">
        <v>9299000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48054570</v>
      </c>
      <c r="C17" s="18">
        <v>0</v>
      </c>
      <c r="D17" s="58">
        <v>54819725</v>
      </c>
      <c r="E17" s="59">
        <v>54819725</v>
      </c>
      <c r="F17" s="59">
        <v>2707186</v>
      </c>
      <c r="G17" s="59">
        <v>2044116</v>
      </c>
      <c r="H17" s="59">
        <v>4129855</v>
      </c>
      <c r="I17" s="59">
        <v>8881157</v>
      </c>
      <c r="J17" s="59">
        <v>2487477</v>
      </c>
      <c r="K17" s="59">
        <v>4183604</v>
      </c>
      <c r="L17" s="59">
        <v>5428810</v>
      </c>
      <c r="M17" s="59">
        <v>12099891</v>
      </c>
      <c r="N17" s="59">
        <v>2508154</v>
      </c>
      <c r="O17" s="59">
        <v>3973478</v>
      </c>
      <c r="P17" s="59">
        <v>3029544</v>
      </c>
      <c r="Q17" s="59">
        <v>9511176</v>
      </c>
      <c r="R17" s="59">
        <v>2797451</v>
      </c>
      <c r="S17" s="59">
        <v>3457753</v>
      </c>
      <c r="T17" s="59">
        <v>4945895</v>
      </c>
      <c r="U17" s="59">
        <v>11201099</v>
      </c>
      <c r="V17" s="59">
        <v>41693323</v>
      </c>
      <c r="W17" s="59">
        <v>54770359</v>
      </c>
      <c r="X17" s="59">
        <v>-13077036</v>
      </c>
      <c r="Y17" s="60">
        <v>-23.88</v>
      </c>
      <c r="Z17" s="61">
        <v>54819725</v>
      </c>
    </row>
    <row r="18" spans="1:26" ht="13.5">
      <c r="A18" s="69" t="s">
        <v>42</v>
      </c>
      <c r="B18" s="70">
        <f>SUM(B11:B17)</f>
        <v>134786241</v>
      </c>
      <c r="C18" s="70">
        <f>SUM(C11:C17)</f>
        <v>0</v>
      </c>
      <c r="D18" s="71">
        <f aca="true" t="shared" si="1" ref="D18:Z18">SUM(D11:D17)</f>
        <v>155915220</v>
      </c>
      <c r="E18" s="72">
        <f t="shared" si="1"/>
        <v>155915220</v>
      </c>
      <c r="F18" s="72">
        <f t="shared" si="1"/>
        <v>10064509</v>
      </c>
      <c r="G18" s="72">
        <f t="shared" si="1"/>
        <v>9883888</v>
      </c>
      <c r="H18" s="72">
        <f t="shared" si="1"/>
        <v>11810438</v>
      </c>
      <c r="I18" s="72">
        <f t="shared" si="1"/>
        <v>31758835</v>
      </c>
      <c r="J18" s="72">
        <f t="shared" si="1"/>
        <v>10602440</v>
      </c>
      <c r="K18" s="72">
        <f t="shared" si="1"/>
        <v>11789042</v>
      </c>
      <c r="L18" s="72">
        <f t="shared" si="1"/>
        <v>13398415</v>
      </c>
      <c r="M18" s="72">
        <f t="shared" si="1"/>
        <v>35789897</v>
      </c>
      <c r="N18" s="72">
        <f t="shared" si="1"/>
        <v>10136618</v>
      </c>
      <c r="O18" s="72">
        <f t="shared" si="1"/>
        <v>12393091</v>
      </c>
      <c r="P18" s="72">
        <f t="shared" si="1"/>
        <v>10870758</v>
      </c>
      <c r="Q18" s="72">
        <f t="shared" si="1"/>
        <v>33400467</v>
      </c>
      <c r="R18" s="72">
        <f t="shared" si="1"/>
        <v>10596535</v>
      </c>
      <c r="S18" s="72">
        <f t="shared" si="1"/>
        <v>11212913</v>
      </c>
      <c r="T18" s="72">
        <f t="shared" si="1"/>
        <v>13409580</v>
      </c>
      <c r="U18" s="72">
        <f t="shared" si="1"/>
        <v>35219028</v>
      </c>
      <c r="V18" s="72">
        <f t="shared" si="1"/>
        <v>136168227</v>
      </c>
      <c r="W18" s="72">
        <f t="shared" si="1"/>
        <v>155915216</v>
      </c>
      <c r="X18" s="72">
        <f t="shared" si="1"/>
        <v>-19746989</v>
      </c>
      <c r="Y18" s="66">
        <f>+IF(W18&lt;&gt;0,(X18/W18)*100,0)</f>
        <v>-12.665209661127621</v>
      </c>
      <c r="Z18" s="73">
        <f t="shared" si="1"/>
        <v>155915220</v>
      </c>
    </row>
    <row r="19" spans="1:26" ht="13.5">
      <c r="A19" s="69" t="s">
        <v>43</v>
      </c>
      <c r="B19" s="74">
        <f>+B10-B18</f>
        <v>6192608</v>
      </c>
      <c r="C19" s="74">
        <f>+C10-C18</f>
        <v>0</v>
      </c>
      <c r="D19" s="75">
        <f aca="true" t="shared" si="2" ref="D19:Z19">+D10-D18</f>
        <v>26892857</v>
      </c>
      <c r="E19" s="76">
        <f t="shared" si="2"/>
        <v>26892857</v>
      </c>
      <c r="F19" s="76">
        <f t="shared" si="2"/>
        <v>13375352</v>
      </c>
      <c r="G19" s="76">
        <f t="shared" si="2"/>
        <v>-6659806</v>
      </c>
      <c r="H19" s="76">
        <f t="shared" si="2"/>
        <v>18366223</v>
      </c>
      <c r="I19" s="76">
        <f t="shared" si="2"/>
        <v>25081769</v>
      </c>
      <c r="J19" s="76">
        <f t="shared" si="2"/>
        <v>3672142</v>
      </c>
      <c r="K19" s="76">
        <f t="shared" si="2"/>
        <v>-9294226</v>
      </c>
      <c r="L19" s="76">
        <f t="shared" si="2"/>
        <v>29094763</v>
      </c>
      <c r="M19" s="76">
        <f t="shared" si="2"/>
        <v>23472679</v>
      </c>
      <c r="N19" s="76">
        <f t="shared" si="2"/>
        <v>-7390526</v>
      </c>
      <c r="O19" s="76">
        <f t="shared" si="2"/>
        <v>-9817730</v>
      </c>
      <c r="P19" s="76">
        <f t="shared" si="2"/>
        <v>23989891</v>
      </c>
      <c r="Q19" s="76">
        <f t="shared" si="2"/>
        <v>6781635</v>
      </c>
      <c r="R19" s="76">
        <f t="shared" si="2"/>
        <v>-8114361</v>
      </c>
      <c r="S19" s="76">
        <f t="shared" si="2"/>
        <v>-8686828</v>
      </c>
      <c r="T19" s="76">
        <f t="shared" si="2"/>
        <v>-11021858</v>
      </c>
      <c r="U19" s="76">
        <f t="shared" si="2"/>
        <v>-27823047</v>
      </c>
      <c r="V19" s="76">
        <f t="shared" si="2"/>
        <v>27513036</v>
      </c>
      <c r="W19" s="76">
        <f>IF(E10=E18,0,W10-W18)</f>
        <v>26892859</v>
      </c>
      <c r="X19" s="76">
        <f t="shared" si="2"/>
        <v>620177</v>
      </c>
      <c r="Y19" s="77">
        <f>+IF(W19&lt;&gt;0,(X19/W19)*100,0)</f>
        <v>2.306102895196082</v>
      </c>
      <c r="Z19" s="78">
        <f t="shared" si="2"/>
        <v>26892857</v>
      </c>
    </row>
    <row r="20" spans="1:26" ht="13.5">
      <c r="A20" s="57" t="s">
        <v>44</v>
      </c>
      <c r="B20" s="18">
        <v>31641896</v>
      </c>
      <c r="C20" s="18">
        <v>0</v>
      </c>
      <c r="D20" s="58">
        <v>44024000</v>
      </c>
      <c r="E20" s="59">
        <v>44024000</v>
      </c>
      <c r="F20" s="59">
        <v>0</v>
      </c>
      <c r="G20" s="59">
        <v>0</v>
      </c>
      <c r="H20" s="59">
        <v>409323</v>
      </c>
      <c r="I20" s="59">
        <v>409323</v>
      </c>
      <c r="J20" s="59">
        <v>0</v>
      </c>
      <c r="K20" s="59">
        <v>0</v>
      </c>
      <c r="L20" s="59">
        <v>17953491</v>
      </c>
      <c r="M20" s="59">
        <v>17953491</v>
      </c>
      <c r="N20" s="59">
        <v>0</v>
      </c>
      <c r="O20" s="59">
        <v>0</v>
      </c>
      <c r="P20" s="59">
        <v>4687128</v>
      </c>
      <c r="Q20" s="59">
        <v>4687128</v>
      </c>
      <c r="R20" s="59">
        <v>0</v>
      </c>
      <c r="S20" s="59">
        <v>0</v>
      </c>
      <c r="T20" s="59">
        <v>0</v>
      </c>
      <c r="U20" s="59">
        <v>0</v>
      </c>
      <c r="V20" s="59">
        <v>23049942</v>
      </c>
      <c r="W20" s="59">
        <v>44024000</v>
      </c>
      <c r="X20" s="59">
        <v>-20974058</v>
      </c>
      <c r="Y20" s="60">
        <v>-47.64</v>
      </c>
      <c r="Z20" s="61">
        <v>44024000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37834504</v>
      </c>
      <c r="C22" s="85">
        <f>SUM(C19:C21)</f>
        <v>0</v>
      </c>
      <c r="D22" s="86">
        <f aca="true" t="shared" si="3" ref="D22:Z22">SUM(D19:D21)</f>
        <v>70916857</v>
      </c>
      <c r="E22" s="87">
        <f t="shared" si="3"/>
        <v>70916857</v>
      </c>
      <c r="F22" s="87">
        <f t="shared" si="3"/>
        <v>13375352</v>
      </c>
      <c r="G22" s="87">
        <f t="shared" si="3"/>
        <v>-6659806</v>
      </c>
      <c r="H22" s="87">
        <f t="shared" si="3"/>
        <v>18775546</v>
      </c>
      <c r="I22" s="87">
        <f t="shared" si="3"/>
        <v>25491092</v>
      </c>
      <c r="J22" s="87">
        <f t="shared" si="3"/>
        <v>3672142</v>
      </c>
      <c r="K22" s="87">
        <f t="shared" si="3"/>
        <v>-9294226</v>
      </c>
      <c r="L22" s="87">
        <f t="shared" si="3"/>
        <v>47048254</v>
      </c>
      <c r="M22" s="87">
        <f t="shared" si="3"/>
        <v>41426170</v>
      </c>
      <c r="N22" s="87">
        <f t="shared" si="3"/>
        <v>-7390526</v>
      </c>
      <c r="O22" s="87">
        <f t="shared" si="3"/>
        <v>-9817730</v>
      </c>
      <c r="P22" s="87">
        <f t="shared" si="3"/>
        <v>28677019</v>
      </c>
      <c r="Q22" s="87">
        <f t="shared" si="3"/>
        <v>11468763</v>
      </c>
      <c r="R22" s="87">
        <f t="shared" si="3"/>
        <v>-8114361</v>
      </c>
      <c r="S22" s="87">
        <f t="shared" si="3"/>
        <v>-8686828</v>
      </c>
      <c r="T22" s="87">
        <f t="shared" si="3"/>
        <v>-11021858</v>
      </c>
      <c r="U22" s="87">
        <f t="shared" si="3"/>
        <v>-27823047</v>
      </c>
      <c r="V22" s="87">
        <f t="shared" si="3"/>
        <v>50562978</v>
      </c>
      <c r="W22" s="87">
        <f t="shared" si="3"/>
        <v>70916859</v>
      </c>
      <c r="X22" s="87">
        <f t="shared" si="3"/>
        <v>-20353881</v>
      </c>
      <c r="Y22" s="88">
        <f>+IF(W22&lt;&gt;0,(X22/W22)*100,0)</f>
        <v>-28.701046954152325</v>
      </c>
      <c r="Z22" s="89">
        <f t="shared" si="3"/>
        <v>70916857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37834504</v>
      </c>
      <c r="C24" s="74">
        <f>SUM(C22:C23)</f>
        <v>0</v>
      </c>
      <c r="D24" s="75">
        <f aca="true" t="shared" si="4" ref="D24:Z24">SUM(D22:D23)</f>
        <v>70916857</v>
      </c>
      <c r="E24" s="76">
        <f t="shared" si="4"/>
        <v>70916857</v>
      </c>
      <c r="F24" s="76">
        <f t="shared" si="4"/>
        <v>13375352</v>
      </c>
      <c r="G24" s="76">
        <f t="shared" si="4"/>
        <v>-6659806</v>
      </c>
      <c r="H24" s="76">
        <f t="shared" si="4"/>
        <v>18775546</v>
      </c>
      <c r="I24" s="76">
        <f t="shared" si="4"/>
        <v>25491092</v>
      </c>
      <c r="J24" s="76">
        <f t="shared" si="4"/>
        <v>3672142</v>
      </c>
      <c r="K24" s="76">
        <f t="shared" si="4"/>
        <v>-9294226</v>
      </c>
      <c r="L24" s="76">
        <f t="shared" si="4"/>
        <v>47048254</v>
      </c>
      <c r="M24" s="76">
        <f t="shared" si="4"/>
        <v>41426170</v>
      </c>
      <c r="N24" s="76">
        <f t="shared" si="4"/>
        <v>-7390526</v>
      </c>
      <c r="O24" s="76">
        <f t="shared" si="4"/>
        <v>-9817730</v>
      </c>
      <c r="P24" s="76">
        <f t="shared" si="4"/>
        <v>28677019</v>
      </c>
      <c r="Q24" s="76">
        <f t="shared" si="4"/>
        <v>11468763</v>
      </c>
      <c r="R24" s="76">
        <f t="shared" si="4"/>
        <v>-8114361</v>
      </c>
      <c r="S24" s="76">
        <f t="shared" si="4"/>
        <v>-8686828</v>
      </c>
      <c r="T24" s="76">
        <f t="shared" si="4"/>
        <v>-11021858</v>
      </c>
      <c r="U24" s="76">
        <f t="shared" si="4"/>
        <v>-27823047</v>
      </c>
      <c r="V24" s="76">
        <f t="shared" si="4"/>
        <v>50562978</v>
      </c>
      <c r="W24" s="76">
        <f t="shared" si="4"/>
        <v>70916859</v>
      </c>
      <c r="X24" s="76">
        <f t="shared" si="4"/>
        <v>-20353881</v>
      </c>
      <c r="Y24" s="77">
        <f>+IF(W24&lt;&gt;0,(X24/W24)*100,0)</f>
        <v>-28.701046954152325</v>
      </c>
      <c r="Z24" s="78">
        <f t="shared" si="4"/>
        <v>70916857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35367929</v>
      </c>
      <c r="C27" s="21">
        <v>0</v>
      </c>
      <c r="D27" s="98">
        <v>70727270</v>
      </c>
      <c r="E27" s="99">
        <v>70727270</v>
      </c>
      <c r="F27" s="99">
        <v>2936</v>
      </c>
      <c r="G27" s="99">
        <v>0</v>
      </c>
      <c r="H27" s="99">
        <v>0</v>
      </c>
      <c r="I27" s="99">
        <v>2936</v>
      </c>
      <c r="J27" s="99">
        <v>8497792</v>
      </c>
      <c r="K27" s="99">
        <v>5521116</v>
      </c>
      <c r="L27" s="99">
        <v>19287049</v>
      </c>
      <c r="M27" s="99">
        <v>33305957</v>
      </c>
      <c r="N27" s="99">
        <v>389597</v>
      </c>
      <c r="O27" s="99">
        <v>3824966</v>
      </c>
      <c r="P27" s="99">
        <v>5123130</v>
      </c>
      <c r="Q27" s="99">
        <v>9337693</v>
      </c>
      <c r="R27" s="99">
        <v>3488616</v>
      </c>
      <c r="S27" s="99">
        <v>5421373</v>
      </c>
      <c r="T27" s="99">
        <v>5230284</v>
      </c>
      <c r="U27" s="99">
        <v>14140273</v>
      </c>
      <c r="V27" s="99">
        <v>56786859</v>
      </c>
      <c r="W27" s="99">
        <v>70727270</v>
      </c>
      <c r="X27" s="99">
        <v>-13940411</v>
      </c>
      <c r="Y27" s="100">
        <v>-19.71</v>
      </c>
      <c r="Z27" s="101">
        <v>70727270</v>
      </c>
    </row>
    <row r="28" spans="1:26" ht="13.5">
      <c r="A28" s="102" t="s">
        <v>44</v>
      </c>
      <c r="B28" s="18">
        <v>26199223</v>
      </c>
      <c r="C28" s="18">
        <v>0</v>
      </c>
      <c r="D28" s="58">
        <v>44862270</v>
      </c>
      <c r="E28" s="59">
        <v>44862270</v>
      </c>
      <c r="F28" s="59">
        <v>2936</v>
      </c>
      <c r="G28" s="59">
        <v>0</v>
      </c>
      <c r="H28" s="59">
        <v>0</v>
      </c>
      <c r="I28" s="59">
        <v>2936</v>
      </c>
      <c r="J28" s="59">
        <v>5404732</v>
      </c>
      <c r="K28" s="59">
        <v>5277431</v>
      </c>
      <c r="L28" s="59">
        <v>10065225</v>
      </c>
      <c r="M28" s="59">
        <v>20747388</v>
      </c>
      <c r="N28" s="59">
        <v>149576</v>
      </c>
      <c r="O28" s="59">
        <v>2273415</v>
      </c>
      <c r="P28" s="59">
        <v>334089</v>
      </c>
      <c r="Q28" s="59">
        <v>2757080</v>
      </c>
      <c r="R28" s="59">
        <v>535239</v>
      </c>
      <c r="S28" s="59">
        <v>3146590</v>
      </c>
      <c r="T28" s="59">
        <v>207865</v>
      </c>
      <c r="U28" s="59">
        <v>3889694</v>
      </c>
      <c r="V28" s="59">
        <v>27397098</v>
      </c>
      <c r="W28" s="59">
        <v>44862270</v>
      </c>
      <c r="X28" s="59">
        <v>-17465172</v>
      </c>
      <c r="Y28" s="60">
        <v>-38.93</v>
      </c>
      <c r="Z28" s="61">
        <v>44862270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9168706</v>
      </c>
      <c r="C31" s="18">
        <v>0</v>
      </c>
      <c r="D31" s="58">
        <v>25865000</v>
      </c>
      <c r="E31" s="59">
        <v>25865000</v>
      </c>
      <c r="F31" s="59">
        <v>0</v>
      </c>
      <c r="G31" s="59">
        <v>0</v>
      </c>
      <c r="H31" s="59">
        <v>0</v>
      </c>
      <c r="I31" s="59">
        <v>0</v>
      </c>
      <c r="J31" s="59">
        <v>3093059</v>
      </c>
      <c r="K31" s="59">
        <v>243685</v>
      </c>
      <c r="L31" s="59">
        <v>9221824</v>
      </c>
      <c r="M31" s="59">
        <v>12558568</v>
      </c>
      <c r="N31" s="59">
        <v>240021</v>
      </c>
      <c r="O31" s="59">
        <v>1551551</v>
      </c>
      <c r="P31" s="59">
        <v>4789041</v>
      </c>
      <c r="Q31" s="59">
        <v>6580613</v>
      </c>
      <c r="R31" s="59">
        <v>2953377</v>
      </c>
      <c r="S31" s="59">
        <v>2274783</v>
      </c>
      <c r="T31" s="59">
        <v>5022419</v>
      </c>
      <c r="U31" s="59">
        <v>10250579</v>
      </c>
      <c r="V31" s="59">
        <v>29389760</v>
      </c>
      <c r="W31" s="59">
        <v>25865000</v>
      </c>
      <c r="X31" s="59">
        <v>3524760</v>
      </c>
      <c r="Y31" s="60">
        <v>13.63</v>
      </c>
      <c r="Z31" s="61">
        <v>25865000</v>
      </c>
    </row>
    <row r="32" spans="1:26" ht="13.5">
      <c r="A32" s="69" t="s">
        <v>50</v>
      </c>
      <c r="B32" s="21">
        <f>SUM(B28:B31)</f>
        <v>35367929</v>
      </c>
      <c r="C32" s="21">
        <f>SUM(C28:C31)</f>
        <v>0</v>
      </c>
      <c r="D32" s="98">
        <f aca="true" t="shared" si="5" ref="D32:Z32">SUM(D28:D31)</f>
        <v>70727270</v>
      </c>
      <c r="E32" s="99">
        <f t="shared" si="5"/>
        <v>70727270</v>
      </c>
      <c r="F32" s="99">
        <f t="shared" si="5"/>
        <v>2936</v>
      </c>
      <c r="G32" s="99">
        <f t="shared" si="5"/>
        <v>0</v>
      </c>
      <c r="H32" s="99">
        <f t="shared" si="5"/>
        <v>0</v>
      </c>
      <c r="I32" s="99">
        <f t="shared" si="5"/>
        <v>2936</v>
      </c>
      <c r="J32" s="99">
        <f t="shared" si="5"/>
        <v>8497791</v>
      </c>
      <c r="K32" s="99">
        <f t="shared" si="5"/>
        <v>5521116</v>
      </c>
      <c r="L32" s="99">
        <f t="shared" si="5"/>
        <v>19287049</v>
      </c>
      <c r="M32" s="99">
        <f t="shared" si="5"/>
        <v>33305956</v>
      </c>
      <c r="N32" s="99">
        <f t="shared" si="5"/>
        <v>389597</v>
      </c>
      <c r="O32" s="99">
        <f t="shared" si="5"/>
        <v>3824966</v>
      </c>
      <c r="P32" s="99">
        <f t="shared" si="5"/>
        <v>5123130</v>
      </c>
      <c r="Q32" s="99">
        <f t="shared" si="5"/>
        <v>9337693</v>
      </c>
      <c r="R32" s="99">
        <f t="shared" si="5"/>
        <v>3488616</v>
      </c>
      <c r="S32" s="99">
        <f t="shared" si="5"/>
        <v>5421373</v>
      </c>
      <c r="T32" s="99">
        <f t="shared" si="5"/>
        <v>5230284</v>
      </c>
      <c r="U32" s="99">
        <f t="shared" si="5"/>
        <v>14140273</v>
      </c>
      <c r="V32" s="99">
        <f t="shared" si="5"/>
        <v>56786858</v>
      </c>
      <c r="W32" s="99">
        <f t="shared" si="5"/>
        <v>70727270</v>
      </c>
      <c r="X32" s="99">
        <f t="shared" si="5"/>
        <v>-13940412</v>
      </c>
      <c r="Y32" s="100">
        <f>+IF(W32&lt;&gt;0,(X32/W32)*100,0)</f>
        <v>-19.710094847432963</v>
      </c>
      <c r="Z32" s="101">
        <f t="shared" si="5"/>
        <v>70727270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76214945</v>
      </c>
      <c r="C35" s="18">
        <v>0</v>
      </c>
      <c r="D35" s="58">
        <v>124602000</v>
      </c>
      <c r="E35" s="59">
        <v>124602000</v>
      </c>
      <c r="F35" s="59">
        <v>0</v>
      </c>
      <c r="G35" s="59">
        <v>46165411</v>
      </c>
      <c r="H35" s="59">
        <v>8351057</v>
      </c>
      <c r="I35" s="59">
        <v>8351057</v>
      </c>
      <c r="J35" s="59">
        <v>-5260512</v>
      </c>
      <c r="K35" s="59">
        <v>-14379485</v>
      </c>
      <c r="L35" s="59">
        <v>28506750</v>
      </c>
      <c r="M35" s="59">
        <v>28506750</v>
      </c>
      <c r="N35" s="59">
        <v>-7111701</v>
      </c>
      <c r="O35" s="59">
        <v>-13163515</v>
      </c>
      <c r="P35" s="59">
        <v>16609613</v>
      </c>
      <c r="Q35" s="59">
        <v>16609613</v>
      </c>
      <c r="R35" s="59">
        <v>13504829</v>
      </c>
      <c r="S35" s="59">
        <v>15755939</v>
      </c>
      <c r="T35" s="59">
        <v>-4072898</v>
      </c>
      <c r="U35" s="59">
        <v>-4072898</v>
      </c>
      <c r="V35" s="59">
        <v>-4072898</v>
      </c>
      <c r="W35" s="59">
        <v>124602000</v>
      </c>
      <c r="X35" s="59">
        <v>-128674898</v>
      </c>
      <c r="Y35" s="60">
        <v>-103.27</v>
      </c>
      <c r="Z35" s="61">
        <v>124602000</v>
      </c>
    </row>
    <row r="36" spans="1:26" ht="13.5">
      <c r="A36" s="57" t="s">
        <v>53</v>
      </c>
      <c r="B36" s="18">
        <v>149080958</v>
      </c>
      <c r="C36" s="18">
        <v>0</v>
      </c>
      <c r="D36" s="58">
        <v>264347000</v>
      </c>
      <c r="E36" s="59">
        <v>264347000</v>
      </c>
      <c r="F36" s="59">
        <v>2936</v>
      </c>
      <c r="G36" s="59">
        <v>0</v>
      </c>
      <c r="H36" s="59">
        <v>10000000</v>
      </c>
      <c r="I36" s="59">
        <v>10000000</v>
      </c>
      <c r="J36" s="59">
        <v>0</v>
      </c>
      <c r="K36" s="59">
        <v>5630039</v>
      </c>
      <c r="L36" s="59">
        <v>19287049</v>
      </c>
      <c r="M36" s="59">
        <v>19287049</v>
      </c>
      <c r="N36" s="59">
        <v>389596</v>
      </c>
      <c r="O36" s="59">
        <v>3824966</v>
      </c>
      <c r="P36" s="59">
        <v>5123130</v>
      </c>
      <c r="Q36" s="59">
        <v>5123130</v>
      </c>
      <c r="R36" s="59">
        <v>3488616</v>
      </c>
      <c r="S36" s="59">
        <v>-4578626</v>
      </c>
      <c r="T36" s="59">
        <v>5230282</v>
      </c>
      <c r="U36" s="59">
        <v>5230282</v>
      </c>
      <c r="V36" s="59">
        <v>5230282</v>
      </c>
      <c r="W36" s="59">
        <v>264347000</v>
      </c>
      <c r="X36" s="59">
        <v>-259116718</v>
      </c>
      <c r="Y36" s="60">
        <v>-98.02</v>
      </c>
      <c r="Z36" s="61">
        <v>264347000</v>
      </c>
    </row>
    <row r="37" spans="1:26" ht="13.5">
      <c r="A37" s="57" t="s">
        <v>54</v>
      </c>
      <c r="B37" s="18">
        <v>21999566</v>
      </c>
      <c r="C37" s="18">
        <v>0</v>
      </c>
      <c r="D37" s="58">
        <v>14873000</v>
      </c>
      <c r="E37" s="59">
        <v>14873000</v>
      </c>
      <c r="F37" s="59">
        <v>-875229</v>
      </c>
      <c r="G37" s="59">
        <v>765087</v>
      </c>
      <c r="H37" s="59">
        <v>11421803</v>
      </c>
      <c r="I37" s="59">
        <v>11421803</v>
      </c>
      <c r="J37" s="59">
        <v>-16292706</v>
      </c>
      <c r="K37" s="59">
        <v>3572988</v>
      </c>
      <c r="L37" s="59">
        <v>-2820766</v>
      </c>
      <c r="M37" s="59">
        <v>-2820766</v>
      </c>
      <c r="N37" s="59">
        <v>-1170854</v>
      </c>
      <c r="O37" s="59">
        <v>575006</v>
      </c>
      <c r="P37" s="59">
        <v>-13123891</v>
      </c>
      <c r="Q37" s="59">
        <v>-13123891</v>
      </c>
      <c r="R37" s="59">
        <v>-5071077</v>
      </c>
      <c r="S37" s="59">
        <v>-1324256</v>
      </c>
      <c r="T37" s="59">
        <v>-5407311</v>
      </c>
      <c r="U37" s="59">
        <v>-5407311</v>
      </c>
      <c r="V37" s="59">
        <v>-5407311</v>
      </c>
      <c r="W37" s="59">
        <v>14873000</v>
      </c>
      <c r="X37" s="59">
        <v>-20280311</v>
      </c>
      <c r="Y37" s="60">
        <v>-136.36</v>
      </c>
      <c r="Z37" s="61">
        <v>14873000</v>
      </c>
    </row>
    <row r="38" spans="1:26" ht="13.5">
      <c r="A38" s="57" t="s">
        <v>55</v>
      </c>
      <c r="B38" s="18">
        <v>17312965</v>
      </c>
      <c r="C38" s="18">
        <v>0</v>
      </c>
      <c r="D38" s="58">
        <v>9258000</v>
      </c>
      <c r="E38" s="59">
        <v>9258000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9258000</v>
      </c>
      <c r="X38" s="59">
        <v>-9258000</v>
      </c>
      <c r="Y38" s="60">
        <v>-100</v>
      </c>
      <c r="Z38" s="61">
        <v>9258000</v>
      </c>
    </row>
    <row r="39" spans="1:26" ht="13.5">
      <c r="A39" s="57" t="s">
        <v>56</v>
      </c>
      <c r="B39" s="18">
        <v>185983372</v>
      </c>
      <c r="C39" s="18">
        <v>0</v>
      </c>
      <c r="D39" s="58">
        <v>364818000</v>
      </c>
      <c r="E39" s="59">
        <v>364818000</v>
      </c>
      <c r="F39" s="59">
        <v>878165</v>
      </c>
      <c r="G39" s="59">
        <v>45400324</v>
      </c>
      <c r="H39" s="59">
        <v>6929254</v>
      </c>
      <c r="I39" s="59">
        <v>6929254</v>
      </c>
      <c r="J39" s="59">
        <v>11032194</v>
      </c>
      <c r="K39" s="59">
        <v>-12322434</v>
      </c>
      <c r="L39" s="59">
        <v>50614565</v>
      </c>
      <c r="M39" s="59">
        <v>50614565</v>
      </c>
      <c r="N39" s="59">
        <v>-5551251</v>
      </c>
      <c r="O39" s="59">
        <v>-9913555</v>
      </c>
      <c r="P39" s="59">
        <v>34856634</v>
      </c>
      <c r="Q39" s="59">
        <v>34856634</v>
      </c>
      <c r="R39" s="59">
        <v>22064522</v>
      </c>
      <c r="S39" s="59">
        <v>12501569</v>
      </c>
      <c r="T39" s="59">
        <v>6564695</v>
      </c>
      <c r="U39" s="59">
        <v>6564695</v>
      </c>
      <c r="V39" s="59">
        <v>6564695</v>
      </c>
      <c r="W39" s="59">
        <v>364818000</v>
      </c>
      <c r="X39" s="59">
        <v>-358253305</v>
      </c>
      <c r="Y39" s="60">
        <v>-98.2</v>
      </c>
      <c r="Z39" s="61">
        <v>364818000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13941983</v>
      </c>
      <c r="C42" s="18">
        <v>0</v>
      </c>
      <c r="D42" s="58">
        <v>114467917</v>
      </c>
      <c r="E42" s="59">
        <v>114467917</v>
      </c>
      <c r="F42" s="59">
        <v>13072544</v>
      </c>
      <c r="G42" s="59">
        <v>-5857875</v>
      </c>
      <c r="H42" s="59">
        <v>20593138</v>
      </c>
      <c r="I42" s="59">
        <v>27807807</v>
      </c>
      <c r="J42" s="59">
        <v>2257358</v>
      </c>
      <c r="K42" s="59">
        <v>-10363809</v>
      </c>
      <c r="L42" s="59">
        <v>43192048</v>
      </c>
      <c r="M42" s="59">
        <v>35085597</v>
      </c>
      <c r="N42" s="59">
        <v>-7932362</v>
      </c>
      <c r="O42" s="59">
        <v>-10028807</v>
      </c>
      <c r="P42" s="59">
        <v>20251465</v>
      </c>
      <c r="Q42" s="59">
        <v>2290296</v>
      </c>
      <c r="R42" s="59">
        <v>16716183</v>
      </c>
      <c r="S42" s="59">
        <v>-9003321</v>
      </c>
      <c r="T42" s="59">
        <v>-10858093</v>
      </c>
      <c r="U42" s="59">
        <v>-3145231</v>
      </c>
      <c r="V42" s="59">
        <v>62038469</v>
      </c>
      <c r="W42" s="59">
        <v>114467917</v>
      </c>
      <c r="X42" s="59">
        <v>-52429448</v>
      </c>
      <c r="Y42" s="60">
        <v>-45.8</v>
      </c>
      <c r="Z42" s="61">
        <v>114467917</v>
      </c>
    </row>
    <row r="43" spans="1:26" ht="13.5">
      <c r="A43" s="57" t="s">
        <v>59</v>
      </c>
      <c r="B43" s="18">
        <v>-149017103</v>
      </c>
      <c r="C43" s="18">
        <v>0</v>
      </c>
      <c r="D43" s="58">
        <v>-71171240</v>
      </c>
      <c r="E43" s="59">
        <v>-71171240</v>
      </c>
      <c r="F43" s="59">
        <v>-2936</v>
      </c>
      <c r="G43" s="59">
        <v>0</v>
      </c>
      <c r="H43" s="59">
        <v>0</v>
      </c>
      <c r="I43" s="59">
        <v>-2936</v>
      </c>
      <c r="J43" s="59">
        <v>-8497791</v>
      </c>
      <c r="K43" s="59">
        <v>-5521116</v>
      </c>
      <c r="L43" s="59">
        <v>-19287049</v>
      </c>
      <c r="M43" s="59">
        <v>-33305956</v>
      </c>
      <c r="N43" s="59">
        <v>-389596</v>
      </c>
      <c r="O43" s="59">
        <v>-3824966</v>
      </c>
      <c r="P43" s="59">
        <v>-5123130</v>
      </c>
      <c r="Q43" s="59">
        <v>-9337692</v>
      </c>
      <c r="R43" s="59">
        <v>-3488616</v>
      </c>
      <c r="S43" s="59">
        <v>-5421374</v>
      </c>
      <c r="T43" s="59">
        <v>-5230282</v>
      </c>
      <c r="U43" s="59">
        <v>-14140272</v>
      </c>
      <c r="V43" s="59">
        <v>-56786856</v>
      </c>
      <c r="W43" s="59">
        <v>-71171240</v>
      </c>
      <c r="X43" s="59">
        <v>14384384</v>
      </c>
      <c r="Y43" s="60">
        <v>-20.21</v>
      </c>
      <c r="Z43" s="61">
        <v>-71171240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-100420999</v>
      </c>
      <c r="C45" s="21">
        <v>0</v>
      </c>
      <c r="D45" s="98">
        <v>79337677</v>
      </c>
      <c r="E45" s="99">
        <v>79337677</v>
      </c>
      <c r="F45" s="99">
        <v>49110608</v>
      </c>
      <c r="G45" s="99">
        <v>43252733</v>
      </c>
      <c r="H45" s="99">
        <v>63845871</v>
      </c>
      <c r="I45" s="99">
        <v>63845871</v>
      </c>
      <c r="J45" s="99">
        <v>57605438</v>
      </c>
      <c r="K45" s="99">
        <v>41720513</v>
      </c>
      <c r="L45" s="99">
        <v>65625512</v>
      </c>
      <c r="M45" s="99">
        <v>65625512</v>
      </c>
      <c r="N45" s="99">
        <v>57303554</v>
      </c>
      <c r="O45" s="99">
        <v>43449781</v>
      </c>
      <c r="P45" s="99">
        <v>58578116</v>
      </c>
      <c r="Q45" s="99">
        <v>57303554</v>
      </c>
      <c r="R45" s="99">
        <v>71805683</v>
      </c>
      <c r="S45" s="99">
        <v>57380988</v>
      </c>
      <c r="T45" s="99">
        <v>41292613</v>
      </c>
      <c r="U45" s="99">
        <v>41292613</v>
      </c>
      <c r="V45" s="99">
        <v>41292613</v>
      </c>
      <c r="W45" s="99">
        <v>79337677</v>
      </c>
      <c r="X45" s="99">
        <v>-38045064</v>
      </c>
      <c r="Y45" s="100">
        <v>-47.95</v>
      </c>
      <c r="Z45" s="101">
        <v>79337677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1671737</v>
      </c>
      <c r="C49" s="51">
        <v>0</v>
      </c>
      <c r="D49" s="128">
        <v>1592129</v>
      </c>
      <c r="E49" s="53">
        <v>1548596</v>
      </c>
      <c r="F49" s="53">
        <v>0</v>
      </c>
      <c r="G49" s="53">
        <v>0</v>
      </c>
      <c r="H49" s="53">
        <v>0</v>
      </c>
      <c r="I49" s="53">
        <v>72531642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77344104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3959163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3959163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64.40520906142699</v>
      </c>
      <c r="E58" s="7">
        <f t="shared" si="6"/>
        <v>64.40520906142699</v>
      </c>
      <c r="F58" s="7">
        <f t="shared" si="6"/>
        <v>31.097450003920414</v>
      </c>
      <c r="G58" s="7">
        <f t="shared" si="6"/>
        <v>27.816319642235428</v>
      </c>
      <c r="H58" s="7">
        <f t="shared" si="6"/>
        <v>32.69866538118754</v>
      </c>
      <c r="I58" s="7">
        <f t="shared" si="6"/>
        <v>30.259641298782736</v>
      </c>
      <c r="J58" s="7">
        <f t="shared" si="6"/>
        <v>38.48743905372019</v>
      </c>
      <c r="K58" s="7">
        <f t="shared" si="6"/>
        <v>23.486440757053504</v>
      </c>
      <c r="L58" s="7">
        <f t="shared" si="6"/>
        <v>117.10400316046305</v>
      </c>
      <c r="M58" s="7">
        <f t="shared" si="6"/>
        <v>59.47079841928118</v>
      </c>
      <c r="N58" s="7">
        <f t="shared" si="6"/>
        <v>38.06501433588491</v>
      </c>
      <c r="O58" s="7">
        <f t="shared" si="6"/>
        <v>29.34234999938411</v>
      </c>
      <c r="P58" s="7">
        <f t="shared" si="6"/>
        <v>25.11234016162968</v>
      </c>
      <c r="Q58" s="7">
        <f t="shared" si="6"/>
        <v>31.02794904246356</v>
      </c>
      <c r="R58" s="7">
        <f t="shared" si="6"/>
        <v>94.26742456084169</v>
      </c>
      <c r="S58" s="7">
        <f t="shared" si="6"/>
        <v>29.707895578945553</v>
      </c>
      <c r="T58" s="7">
        <f t="shared" si="6"/>
        <v>43.04221408513199</v>
      </c>
      <c r="U58" s="7">
        <f t="shared" si="6"/>
        <v>55.32769572599646</v>
      </c>
      <c r="V58" s="7">
        <f t="shared" si="6"/>
        <v>44.0119007209986</v>
      </c>
      <c r="W58" s="7">
        <f t="shared" si="6"/>
        <v>64.4052112662122</v>
      </c>
      <c r="X58" s="7">
        <f t="shared" si="6"/>
        <v>0</v>
      </c>
      <c r="Y58" s="7">
        <f t="shared" si="6"/>
        <v>0</v>
      </c>
      <c r="Z58" s="8">
        <f t="shared" si="6"/>
        <v>64.40520906142699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49.998764455866365</v>
      </c>
      <c r="E59" s="10">
        <f t="shared" si="7"/>
        <v>49.998764455866365</v>
      </c>
      <c r="F59" s="10">
        <f t="shared" si="7"/>
        <v>5.261400031851079</v>
      </c>
      <c r="G59" s="10">
        <f t="shared" si="7"/>
        <v>12.329789914789961</v>
      </c>
      <c r="H59" s="10">
        <f t="shared" si="7"/>
        <v>6.152842976190825</v>
      </c>
      <c r="I59" s="10">
        <f t="shared" si="7"/>
        <v>7.933202164697294</v>
      </c>
      <c r="J59" s="10">
        <f t="shared" si="7"/>
        <v>18.55110848127094</v>
      </c>
      <c r="K59" s="10">
        <f t="shared" si="7"/>
        <v>8.459378885177003</v>
      </c>
      <c r="L59" s="10">
        <f t="shared" si="7"/>
        <v>174.9311174782723</v>
      </c>
      <c r="M59" s="10">
        <f t="shared" si="7"/>
        <v>67.14524075439454</v>
      </c>
      <c r="N59" s="10">
        <f t="shared" si="7"/>
        <v>15.811092341466502</v>
      </c>
      <c r="O59" s="10">
        <f t="shared" si="7"/>
        <v>6.95047198915716</v>
      </c>
      <c r="P59" s="10">
        <f t="shared" si="7"/>
        <v>8.454532350675033</v>
      </c>
      <c r="Q59" s="10">
        <f t="shared" si="7"/>
        <v>10.405365560432898</v>
      </c>
      <c r="R59" s="10">
        <f t="shared" si="7"/>
        <v>131.99094079473372</v>
      </c>
      <c r="S59" s="10">
        <f t="shared" si="7"/>
        <v>8.13430769565799</v>
      </c>
      <c r="T59" s="10">
        <f t="shared" si="7"/>
        <v>23.432981930143672</v>
      </c>
      <c r="U59" s="10">
        <f t="shared" si="7"/>
        <v>54.9084788687142</v>
      </c>
      <c r="V59" s="10">
        <f t="shared" si="7"/>
        <v>35.036665289831106</v>
      </c>
      <c r="W59" s="10">
        <f t="shared" si="7"/>
        <v>49.998764455866365</v>
      </c>
      <c r="X59" s="10">
        <f t="shared" si="7"/>
        <v>0</v>
      </c>
      <c r="Y59" s="10">
        <f t="shared" si="7"/>
        <v>0</v>
      </c>
      <c r="Z59" s="11">
        <f t="shared" si="7"/>
        <v>49.998764455866365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75.00625991990313</v>
      </c>
      <c r="E60" s="13">
        <f t="shared" si="7"/>
        <v>75.00625991990313</v>
      </c>
      <c r="F60" s="13">
        <f t="shared" si="7"/>
        <v>104.97349945888948</v>
      </c>
      <c r="G60" s="13">
        <f t="shared" si="7"/>
        <v>48.68403464620539</v>
      </c>
      <c r="H60" s="13">
        <f t="shared" si="7"/>
        <v>68.65465368281161</v>
      </c>
      <c r="I60" s="13">
        <f t="shared" si="7"/>
        <v>65.09006761163579</v>
      </c>
      <c r="J60" s="13">
        <f t="shared" si="7"/>
        <v>75.63579316780195</v>
      </c>
      <c r="K60" s="13">
        <f t="shared" si="7"/>
        <v>47.648527702293734</v>
      </c>
      <c r="L60" s="13">
        <f t="shared" si="7"/>
        <v>59.09666591667126</v>
      </c>
      <c r="M60" s="13">
        <f t="shared" si="7"/>
        <v>59.24219224551659</v>
      </c>
      <c r="N60" s="13">
        <f t="shared" si="7"/>
        <v>71.46201489895532</v>
      </c>
      <c r="O60" s="13">
        <f t="shared" si="7"/>
        <v>64.69645852573646</v>
      </c>
      <c r="P60" s="13">
        <f t="shared" si="7"/>
        <v>56.71027451901664</v>
      </c>
      <c r="Q60" s="13">
        <f t="shared" si="7"/>
        <v>64.86085255677469</v>
      </c>
      <c r="R60" s="13">
        <f t="shared" si="7"/>
        <v>60.593868410006955</v>
      </c>
      <c r="S60" s="13">
        <f t="shared" si="7"/>
        <v>61.914188165805015</v>
      </c>
      <c r="T60" s="13">
        <f t="shared" si="7"/>
        <v>72.71296457676442</v>
      </c>
      <c r="U60" s="13">
        <f t="shared" si="7"/>
        <v>65.20861760631223</v>
      </c>
      <c r="V60" s="13">
        <f t="shared" si="7"/>
        <v>63.64604434421203</v>
      </c>
      <c r="W60" s="13">
        <f t="shared" si="7"/>
        <v>75.00626619289203</v>
      </c>
      <c r="X60" s="13">
        <f t="shared" si="7"/>
        <v>0</v>
      </c>
      <c r="Y60" s="13">
        <f t="shared" si="7"/>
        <v>0</v>
      </c>
      <c r="Z60" s="14">
        <f t="shared" si="7"/>
        <v>75.00625991990313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75.00289927637743</v>
      </c>
      <c r="E61" s="13">
        <f t="shared" si="7"/>
        <v>75.00289927637743</v>
      </c>
      <c r="F61" s="13">
        <f t="shared" si="7"/>
        <v>157.9733564388606</v>
      </c>
      <c r="G61" s="13">
        <f t="shared" si="7"/>
        <v>55.19112033907566</v>
      </c>
      <c r="H61" s="13">
        <f t="shared" si="7"/>
        <v>83.44735982294289</v>
      </c>
      <c r="I61" s="13">
        <f t="shared" si="7"/>
        <v>78.76172132539868</v>
      </c>
      <c r="J61" s="13">
        <f t="shared" si="7"/>
        <v>94.88113640542326</v>
      </c>
      <c r="K61" s="13">
        <f t="shared" si="7"/>
        <v>71.49798074419003</v>
      </c>
      <c r="L61" s="13">
        <f t="shared" si="7"/>
        <v>73.88169832297542</v>
      </c>
      <c r="M61" s="13">
        <f t="shared" si="7"/>
        <v>79.19584865277234</v>
      </c>
      <c r="N61" s="13">
        <f t="shared" si="7"/>
        <v>89.69950801982553</v>
      </c>
      <c r="O61" s="13">
        <f t="shared" si="7"/>
        <v>78.64087184559403</v>
      </c>
      <c r="P61" s="13">
        <f t="shared" si="7"/>
        <v>71.08812854872636</v>
      </c>
      <c r="Q61" s="13">
        <f t="shared" si="7"/>
        <v>80.52642772144803</v>
      </c>
      <c r="R61" s="13">
        <f t="shared" si="7"/>
        <v>73.32601517115904</v>
      </c>
      <c r="S61" s="13">
        <f t="shared" si="7"/>
        <v>73.19514020093212</v>
      </c>
      <c r="T61" s="13">
        <f t="shared" si="7"/>
        <v>86.68080713582916</v>
      </c>
      <c r="U61" s="13">
        <f t="shared" si="7"/>
        <v>77.90192087570368</v>
      </c>
      <c r="V61" s="13">
        <f t="shared" si="7"/>
        <v>79.05967069916268</v>
      </c>
      <c r="W61" s="13">
        <f t="shared" si="7"/>
        <v>75.00289927637743</v>
      </c>
      <c r="X61" s="13">
        <f t="shared" si="7"/>
        <v>0</v>
      </c>
      <c r="Y61" s="13">
        <f t="shared" si="7"/>
        <v>0</v>
      </c>
      <c r="Z61" s="14">
        <f t="shared" si="7"/>
        <v>75.00289927637743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75.00622006976332</v>
      </c>
      <c r="E66" s="16">
        <f t="shared" si="7"/>
        <v>75.00622006976332</v>
      </c>
      <c r="F66" s="16">
        <f t="shared" si="7"/>
        <v>5.12577539595958</v>
      </c>
      <c r="G66" s="16">
        <f t="shared" si="7"/>
        <v>1.1122162230431625</v>
      </c>
      <c r="H66" s="16">
        <f t="shared" si="7"/>
        <v>47.8067838749778</v>
      </c>
      <c r="I66" s="16">
        <f t="shared" si="7"/>
        <v>3.106505798533465</v>
      </c>
      <c r="J66" s="16">
        <f t="shared" si="7"/>
        <v>1.898853420896808</v>
      </c>
      <c r="K66" s="16">
        <f t="shared" si="7"/>
        <v>0.6587381766836226</v>
      </c>
      <c r="L66" s="16">
        <f t="shared" si="7"/>
        <v>0.0625935932684156</v>
      </c>
      <c r="M66" s="16">
        <f t="shared" si="7"/>
        <v>0.7044691196434656</v>
      </c>
      <c r="N66" s="16">
        <f t="shared" si="7"/>
        <v>4.03705282740979</v>
      </c>
      <c r="O66" s="16">
        <f t="shared" si="7"/>
        <v>8.183416438065503</v>
      </c>
      <c r="P66" s="16">
        <f t="shared" si="7"/>
        <v>0.6585421799965964</v>
      </c>
      <c r="Q66" s="16">
        <f t="shared" si="7"/>
        <v>4.265691189909975</v>
      </c>
      <c r="R66" s="16">
        <f t="shared" si="7"/>
        <v>0.8668123372924013</v>
      </c>
      <c r="S66" s="16">
        <f t="shared" si="7"/>
        <v>5.826878690474505</v>
      </c>
      <c r="T66" s="16">
        <f t="shared" si="7"/>
        <v>13.461244882381514</v>
      </c>
      <c r="U66" s="16">
        <f t="shared" si="7"/>
        <v>6.799427386851123</v>
      </c>
      <c r="V66" s="16">
        <f t="shared" si="7"/>
        <v>3.828524284263482</v>
      </c>
      <c r="W66" s="16">
        <f t="shared" si="7"/>
        <v>75.00622006976332</v>
      </c>
      <c r="X66" s="16">
        <f t="shared" si="7"/>
        <v>0</v>
      </c>
      <c r="Y66" s="16">
        <f t="shared" si="7"/>
        <v>0</v>
      </c>
      <c r="Z66" s="17">
        <f t="shared" si="7"/>
        <v>75.00622006976332</v>
      </c>
    </row>
    <row r="67" spans="1:26" ht="13.5" hidden="1">
      <c r="A67" s="40" t="s">
        <v>116</v>
      </c>
      <c r="B67" s="23">
        <v>21046712</v>
      </c>
      <c r="C67" s="23"/>
      <c r="D67" s="24">
        <v>29211558</v>
      </c>
      <c r="E67" s="25">
        <v>29211558</v>
      </c>
      <c r="F67" s="25">
        <v>1390159</v>
      </c>
      <c r="G67" s="25">
        <v>2257574</v>
      </c>
      <c r="H67" s="25">
        <v>1784030</v>
      </c>
      <c r="I67" s="25">
        <v>5431763</v>
      </c>
      <c r="J67" s="25">
        <v>1555058</v>
      </c>
      <c r="K67" s="25">
        <v>1971644</v>
      </c>
      <c r="L67" s="25">
        <v>1797205</v>
      </c>
      <c r="M67" s="25">
        <v>5323907</v>
      </c>
      <c r="N67" s="25">
        <v>1867342</v>
      </c>
      <c r="O67" s="25">
        <v>1786026</v>
      </c>
      <c r="P67" s="25">
        <v>1712433</v>
      </c>
      <c r="Q67" s="25">
        <v>5365801</v>
      </c>
      <c r="R67" s="25">
        <v>1798668</v>
      </c>
      <c r="S67" s="25">
        <v>1856254</v>
      </c>
      <c r="T67" s="25">
        <v>1830029</v>
      </c>
      <c r="U67" s="25">
        <v>5484951</v>
      </c>
      <c r="V67" s="25">
        <v>21606422</v>
      </c>
      <c r="W67" s="25">
        <v>29211557</v>
      </c>
      <c r="X67" s="25"/>
      <c r="Y67" s="24"/>
      <c r="Z67" s="26">
        <v>29211558</v>
      </c>
    </row>
    <row r="68" spans="1:26" ht="13.5" hidden="1">
      <c r="A68" s="36" t="s">
        <v>31</v>
      </c>
      <c r="B68" s="18">
        <v>10850493</v>
      </c>
      <c r="C68" s="18"/>
      <c r="D68" s="19">
        <v>12383208</v>
      </c>
      <c r="E68" s="20">
        <v>12383208</v>
      </c>
      <c r="F68" s="20">
        <v>904208</v>
      </c>
      <c r="G68" s="20">
        <v>964323</v>
      </c>
      <c r="H68" s="20">
        <v>1024437</v>
      </c>
      <c r="I68" s="20">
        <v>2892968</v>
      </c>
      <c r="J68" s="20">
        <v>915983</v>
      </c>
      <c r="K68" s="20">
        <v>1012663</v>
      </c>
      <c r="L68" s="20">
        <v>964323</v>
      </c>
      <c r="M68" s="20">
        <v>2892969</v>
      </c>
      <c r="N68" s="20">
        <v>964323</v>
      </c>
      <c r="O68" s="20">
        <v>964323</v>
      </c>
      <c r="P68" s="20">
        <v>964323</v>
      </c>
      <c r="Q68" s="20">
        <v>2892969</v>
      </c>
      <c r="R68" s="20">
        <v>964323</v>
      </c>
      <c r="S68" s="20">
        <v>964323</v>
      </c>
      <c r="T68" s="20">
        <v>928563</v>
      </c>
      <c r="U68" s="20">
        <v>2857209</v>
      </c>
      <c r="V68" s="20">
        <v>11536115</v>
      </c>
      <c r="W68" s="20">
        <v>12383208</v>
      </c>
      <c r="X68" s="20"/>
      <c r="Y68" s="19"/>
      <c r="Z68" s="22">
        <v>12383208</v>
      </c>
    </row>
    <row r="69" spans="1:26" ht="13.5" hidden="1">
      <c r="A69" s="37" t="s">
        <v>32</v>
      </c>
      <c r="B69" s="18">
        <v>7642189</v>
      </c>
      <c r="C69" s="18"/>
      <c r="D69" s="19">
        <v>11957022</v>
      </c>
      <c r="E69" s="20">
        <v>11957022</v>
      </c>
      <c r="F69" s="20">
        <v>360370</v>
      </c>
      <c r="G69" s="20">
        <v>1039883</v>
      </c>
      <c r="H69" s="20">
        <v>753962</v>
      </c>
      <c r="I69" s="20">
        <v>2154215</v>
      </c>
      <c r="J69" s="20">
        <v>564767</v>
      </c>
      <c r="K69" s="20">
        <v>789718</v>
      </c>
      <c r="L69" s="20">
        <v>706671</v>
      </c>
      <c r="M69" s="20">
        <v>2061156</v>
      </c>
      <c r="N69" s="20">
        <v>774014</v>
      </c>
      <c r="O69" s="20">
        <v>689741</v>
      </c>
      <c r="P69" s="20">
        <v>612963</v>
      </c>
      <c r="Q69" s="20">
        <v>2076718</v>
      </c>
      <c r="R69" s="20">
        <v>695676</v>
      </c>
      <c r="S69" s="20">
        <v>750689</v>
      </c>
      <c r="T69" s="20">
        <v>757356</v>
      </c>
      <c r="U69" s="20">
        <v>2203721</v>
      </c>
      <c r="V69" s="20">
        <v>8495810</v>
      </c>
      <c r="W69" s="20">
        <v>11957021</v>
      </c>
      <c r="X69" s="20"/>
      <c r="Y69" s="19"/>
      <c r="Z69" s="22">
        <v>11957022</v>
      </c>
    </row>
    <row r="70" spans="1:26" ht="13.5" hidden="1">
      <c r="A70" s="38" t="s">
        <v>110</v>
      </c>
      <c r="B70" s="18">
        <v>6090468</v>
      </c>
      <c r="C70" s="18"/>
      <c r="D70" s="19">
        <v>10321541</v>
      </c>
      <c r="E70" s="20">
        <v>10321541</v>
      </c>
      <c r="F70" s="20">
        <v>230825</v>
      </c>
      <c r="G70" s="20">
        <v>896791</v>
      </c>
      <c r="H70" s="20">
        <v>609069</v>
      </c>
      <c r="I70" s="20">
        <v>1736685</v>
      </c>
      <c r="J70" s="20">
        <v>440547</v>
      </c>
      <c r="K70" s="20">
        <v>514546</v>
      </c>
      <c r="L70" s="20">
        <v>554971</v>
      </c>
      <c r="M70" s="20">
        <v>1510064</v>
      </c>
      <c r="N70" s="20">
        <v>601447</v>
      </c>
      <c r="O70" s="20">
        <v>551015</v>
      </c>
      <c r="P70" s="20">
        <v>474466</v>
      </c>
      <c r="Q70" s="20">
        <v>1626928</v>
      </c>
      <c r="R70" s="20">
        <v>558428</v>
      </c>
      <c r="S70" s="20">
        <v>613441</v>
      </c>
      <c r="T70" s="20">
        <v>619970</v>
      </c>
      <c r="U70" s="20">
        <v>1791839</v>
      </c>
      <c r="V70" s="20">
        <v>6665516</v>
      </c>
      <c r="W70" s="20">
        <v>10321541</v>
      </c>
      <c r="X70" s="20"/>
      <c r="Y70" s="19"/>
      <c r="Z70" s="22">
        <v>10321541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1551721</v>
      </c>
      <c r="C74" s="18"/>
      <c r="D74" s="19">
        <v>1635481</v>
      </c>
      <c r="E74" s="20">
        <v>1635481</v>
      </c>
      <c r="F74" s="20">
        <v>129545</v>
      </c>
      <c r="G74" s="20">
        <v>143092</v>
      </c>
      <c r="H74" s="20">
        <v>144893</v>
      </c>
      <c r="I74" s="20">
        <v>417530</v>
      </c>
      <c r="J74" s="20">
        <v>124220</v>
      </c>
      <c r="K74" s="20">
        <v>275172</v>
      </c>
      <c r="L74" s="20">
        <v>151700</v>
      </c>
      <c r="M74" s="20">
        <v>551092</v>
      </c>
      <c r="N74" s="20">
        <v>172567</v>
      </c>
      <c r="O74" s="20">
        <v>138726</v>
      </c>
      <c r="P74" s="20">
        <v>138497</v>
      </c>
      <c r="Q74" s="20">
        <v>449790</v>
      </c>
      <c r="R74" s="20">
        <v>137248</v>
      </c>
      <c r="S74" s="20">
        <v>137248</v>
      </c>
      <c r="T74" s="20">
        <v>137386</v>
      </c>
      <c r="U74" s="20">
        <v>411882</v>
      </c>
      <c r="V74" s="20">
        <v>1830294</v>
      </c>
      <c r="W74" s="20">
        <v>1635480</v>
      </c>
      <c r="X74" s="20"/>
      <c r="Y74" s="19"/>
      <c r="Z74" s="22">
        <v>1635481</v>
      </c>
    </row>
    <row r="75" spans="1:26" ht="13.5" hidden="1">
      <c r="A75" s="39" t="s">
        <v>115</v>
      </c>
      <c r="B75" s="27">
        <v>2554030</v>
      </c>
      <c r="C75" s="27"/>
      <c r="D75" s="28">
        <v>4871328</v>
      </c>
      <c r="E75" s="29">
        <v>4871328</v>
      </c>
      <c r="F75" s="29">
        <v>125581</v>
      </c>
      <c r="G75" s="29">
        <v>253368</v>
      </c>
      <c r="H75" s="29">
        <v>5631</v>
      </c>
      <c r="I75" s="29">
        <v>384580</v>
      </c>
      <c r="J75" s="29">
        <v>74308</v>
      </c>
      <c r="K75" s="29">
        <v>169263</v>
      </c>
      <c r="L75" s="29">
        <v>126211</v>
      </c>
      <c r="M75" s="29">
        <v>369782</v>
      </c>
      <c r="N75" s="29">
        <v>129005</v>
      </c>
      <c r="O75" s="29">
        <v>131962</v>
      </c>
      <c r="P75" s="29">
        <v>135147</v>
      </c>
      <c r="Q75" s="29">
        <v>396114</v>
      </c>
      <c r="R75" s="29">
        <v>138669</v>
      </c>
      <c r="S75" s="29">
        <v>141242</v>
      </c>
      <c r="T75" s="29">
        <v>144110</v>
      </c>
      <c r="U75" s="29">
        <v>424021</v>
      </c>
      <c r="V75" s="29">
        <v>1574497</v>
      </c>
      <c r="W75" s="29">
        <v>4871328</v>
      </c>
      <c r="X75" s="29"/>
      <c r="Y75" s="28"/>
      <c r="Z75" s="30">
        <v>4871328</v>
      </c>
    </row>
    <row r="76" spans="1:26" ht="13.5" hidden="1">
      <c r="A76" s="41" t="s">
        <v>117</v>
      </c>
      <c r="B76" s="31">
        <v>21046712</v>
      </c>
      <c r="C76" s="31"/>
      <c r="D76" s="32">
        <v>18813765</v>
      </c>
      <c r="E76" s="33">
        <v>18813765</v>
      </c>
      <c r="F76" s="33">
        <v>432304</v>
      </c>
      <c r="G76" s="33">
        <v>627974</v>
      </c>
      <c r="H76" s="33">
        <v>583354</v>
      </c>
      <c r="I76" s="33">
        <v>1643632</v>
      </c>
      <c r="J76" s="33">
        <v>598502</v>
      </c>
      <c r="K76" s="33">
        <v>463069</v>
      </c>
      <c r="L76" s="33">
        <v>2104599</v>
      </c>
      <c r="M76" s="33">
        <v>3166170</v>
      </c>
      <c r="N76" s="33">
        <v>710804</v>
      </c>
      <c r="O76" s="33">
        <v>524062</v>
      </c>
      <c r="P76" s="33">
        <v>430032</v>
      </c>
      <c r="Q76" s="33">
        <v>1664898</v>
      </c>
      <c r="R76" s="33">
        <v>1695558</v>
      </c>
      <c r="S76" s="33">
        <v>551454</v>
      </c>
      <c r="T76" s="33">
        <v>787685</v>
      </c>
      <c r="U76" s="33">
        <v>3034697</v>
      </c>
      <c r="V76" s="33">
        <v>9509397</v>
      </c>
      <c r="W76" s="33">
        <v>18813765</v>
      </c>
      <c r="X76" s="33"/>
      <c r="Y76" s="32"/>
      <c r="Z76" s="34">
        <v>18813765</v>
      </c>
    </row>
    <row r="77" spans="1:26" ht="13.5" hidden="1">
      <c r="A77" s="36" t="s">
        <v>31</v>
      </c>
      <c r="B77" s="18">
        <v>10850493</v>
      </c>
      <c r="C77" s="18"/>
      <c r="D77" s="19">
        <v>6191451</v>
      </c>
      <c r="E77" s="20">
        <v>6191451</v>
      </c>
      <c r="F77" s="20">
        <v>47574</v>
      </c>
      <c r="G77" s="20">
        <v>118899</v>
      </c>
      <c r="H77" s="20">
        <v>63032</v>
      </c>
      <c r="I77" s="20">
        <v>229505</v>
      </c>
      <c r="J77" s="20">
        <v>169925</v>
      </c>
      <c r="K77" s="20">
        <v>85665</v>
      </c>
      <c r="L77" s="20">
        <v>1686901</v>
      </c>
      <c r="M77" s="20">
        <v>1942491</v>
      </c>
      <c r="N77" s="20">
        <v>152470</v>
      </c>
      <c r="O77" s="20">
        <v>67025</v>
      </c>
      <c r="P77" s="20">
        <v>81529</v>
      </c>
      <c r="Q77" s="20">
        <v>301024</v>
      </c>
      <c r="R77" s="20">
        <v>1272819</v>
      </c>
      <c r="S77" s="20">
        <v>78441</v>
      </c>
      <c r="T77" s="20">
        <v>217590</v>
      </c>
      <c r="U77" s="20">
        <v>1568850</v>
      </c>
      <c r="V77" s="20">
        <v>4041870</v>
      </c>
      <c r="W77" s="20">
        <v>6191451</v>
      </c>
      <c r="X77" s="20"/>
      <c r="Y77" s="19"/>
      <c r="Z77" s="22">
        <v>6191451</v>
      </c>
    </row>
    <row r="78" spans="1:26" ht="13.5" hidden="1">
      <c r="A78" s="37" t="s">
        <v>32</v>
      </c>
      <c r="B78" s="18">
        <v>7642189</v>
      </c>
      <c r="C78" s="18"/>
      <c r="D78" s="19">
        <v>8968515</v>
      </c>
      <c r="E78" s="20">
        <v>8968515</v>
      </c>
      <c r="F78" s="20">
        <v>378293</v>
      </c>
      <c r="G78" s="20">
        <v>506257</v>
      </c>
      <c r="H78" s="20">
        <v>517630</v>
      </c>
      <c r="I78" s="20">
        <v>1402180</v>
      </c>
      <c r="J78" s="20">
        <v>427166</v>
      </c>
      <c r="K78" s="20">
        <v>376289</v>
      </c>
      <c r="L78" s="20">
        <v>417619</v>
      </c>
      <c r="M78" s="20">
        <v>1221074</v>
      </c>
      <c r="N78" s="20">
        <v>553126</v>
      </c>
      <c r="O78" s="20">
        <v>446238</v>
      </c>
      <c r="P78" s="20">
        <v>347613</v>
      </c>
      <c r="Q78" s="20">
        <v>1346977</v>
      </c>
      <c r="R78" s="20">
        <v>421537</v>
      </c>
      <c r="S78" s="20">
        <v>464783</v>
      </c>
      <c r="T78" s="20">
        <v>550696</v>
      </c>
      <c r="U78" s="20">
        <v>1437016</v>
      </c>
      <c r="V78" s="20">
        <v>5407247</v>
      </c>
      <c r="W78" s="20">
        <v>8968515</v>
      </c>
      <c r="X78" s="20"/>
      <c r="Y78" s="19"/>
      <c r="Z78" s="22">
        <v>8968515</v>
      </c>
    </row>
    <row r="79" spans="1:26" ht="13.5" hidden="1">
      <c r="A79" s="38" t="s">
        <v>110</v>
      </c>
      <c r="B79" s="18">
        <v>6090468</v>
      </c>
      <c r="C79" s="18"/>
      <c r="D79" s="19">
        <v>7741455</v>
      </c>
      <c r="E79" s="20">
        <v>7741455</v>
      </c>
      <c r="F79" s="20">
        <v>364642</v>
      </c>
      <c r="G79" s="20">
        <v>494949</v>
      </c>
      <c r="H79" s="20">
        <v>508252</v>
      </c>
      <c r="I79" s="20">
        <v>1367843</v>
      </c>
      <c r="J79" s="20">
        <v>417996</v>
      </c>
      <c r="K79" s="20">
        <v>367890</v>
      </c>
      <c r="L79" s="20">
        <v>410022</v>
      </c>
      <c r="M79" s="20">
        <v>1195908</v>
      </c>
      <c r="N79" s="20">
        <v>539495</v>
      </c>
      <c r="O79" s="20">
        <v>433323</v>
      </c>
      <c r="P79" s="20">
        <v>337289</v>
      </c>
      <c r="Q79" s="20">
        <v>1310107</v>
      </c>
      <c r="R79" s="20">
        <v>409473</v>
      </c>
      <c r="S79" s="20">
        <v>449009</v>
      </c>
      <c r="T79" s="20">
        <v>537395</v>
      </c>
      <c r="U79" s="20">
        <v>1395877</v>
      </c>
      <c r="V79" s="20">
        <v>5269735</v>
      </c>
      <c r="W79" s="20">
        <v>7741455</v>
      </c>
      <c r="X79" s="20"/>
      <c r="Y79" s="19"/>
      <c r="Z79" s="22">
        <v>7741455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1551721</v>
      </c>
      <c r="C82" s="18"/>
      <c r="D82" s="19">
        <v>1227060</v>
      </c>
      <c r="E82" s="20">
        <v>1227060</v>
      </c>
      <c r="F82" s="20">
        <v>13651</v>
      </c>
      <c r="G82" s="20">
        <v>11308</v>
      </c>
      <c r="H82" s="20">
        <v>9378</v>
      </c>
      <c r="I82" s="20">
        <v>34337</v>
      </c>
      <c r="J82" s="20">
        <v>9170</v>
      </c>
      <c r="K82" s="20">
        <v>8399</v>
      </c>
      <c r="L82" s="20">
        <v>7597</v>
      </c>
      <c r="M82" s="20">
        <v>25166</v>
      </c>
      <c r="N82" s="20">
        <v>13631</v>
      </c>
      <c r="O82" s="20">
        <v>12915</v>
      </c>
      <c r="P82" s="20">
        <v>10324</v>
      </c>
      <c r="Q82" s="20">
        <v>36870</v>
      </c>
      <c r="R82" s="20">
        <v>12064</v>
      </c>
      <c r="S82" s="20">
        <v>15774</v>
      </c>
      <c r="T82" s="20">
        <v>13301</v>
      </c>
      <c r="U82" s="20">
        <v>41139</v>
      </c>
      <c r="V82" s="20">
        <v>137512</v>
      </c>
      <c r="W82" s="20">
        <v>1227060</v>
      </c>
      <c r="X82" s="20"/>
      <c r="Y82" s="19"/>
      <c r="Z82" s="22">
        <v>1227060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2554030</v>
      </c>
      <c r="C84" s="27"/>
      <c r="D84" s="28">
        <v>3653799</v>
      </c>
      <c r="E84" s="29">
        <v>3653799</v>
      </c>
      <c r="F84" s="29">
        <v>6437</v>
      </c>
      <c r="G84" s="29">
        <v>2818</v>
      </c>
      <c r="H84" s="29">
        <v>2692</v>
      </c>
      <c r="I84" s="29">
        <v>11947</v>
      </c>
      <c r="J84" s="29">
        <v>1411</v>
      </c>
      <c r="K84" s="29">
        <v>1115</v>
      </c>
      <c r="L84" s="29">
        <v>79</v>
      </c>
      <c r="M84" s="29">
        <v>2605</v>
      </c>
      <c r="N84" s="29">
        <v>5208</v>
      </c>
      <c r="O84" s="29">
        <v>10799</v>
      </c>
      <c r="P84" s="29">
        <v>890</v>
      </c>
      <c r="Q84" s="29">
        <v>16897</v>
      </c>
      <c r="R84" s="29">
        <v>1202</v>
      </c>
      <c r="S84" s="29">
        <v>8230</v>
      </c>
      <c r="T84" s="29">
        <v>19399</v>
      </c>
      <c r="U84" s="29">
        <v>28831</v>
      </c>
      <c r="V84" s="29">
        <v>60280</v>
      </c>
      <c r="W84" s="29">
        <v>3653799</v>
      </c>
      <c r="X84" s="29"/>
      <c r="Y84" s="28"/>
      <c r="Z84" s="30">
        <v>3653799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281023721</v>
      </c>
      <c r="C5" s="18">
        <v>0</v>
      </c>
      <c r="D5" s="58">
        <v>357780000</v>
      </c>
      <c r="E5" s="59">
        <v>357780000</v>
      </c>
      <c r="F5" s="59">
        <v>24650298</v>
      </c>
      <c r="G5" s="59">
        <v>29569170</v>
      </c>
      <c r="H5" s="59">
        <v>25963339</v>
      </c>
      <c r="I5" s="59">
        <v>80182807</v>
      </c>
      <c r="J5" s="59">
        <v>25914330</v>
      </c>
      <c r="K5" s="59">
        <v>51804897</v>
      </c>
      <c r="L5" s="59">
        <v>29926869</v>
      </c>
      <c r="M5" s="59">
        <v>107646096</v>
      </c>
      <c r="N5" s="59">
        <v>26014074</v>
      </c>
      <c r="O5" s="59">
        <v>26066628</v>
      </c>
      <c r="P5" s="59">
        <v>26252801</v>
      </c>
      <c r="Q5" s="59">
        <v>78333503</v>
      </c>
      <c r="R5" s="59">
        <v>30192812</v>
      </c>
      <c r="S5" s="59">
        <v>25502647</v>
      </c>
      <c r="T5" s="59">
        <v>26590204</v>
      </c>
      <c r="U5" s="59">
        <v>82285663</v>
      </c>
      <c r="V5" s="59">
        <v>348448069</v>
      </c>
      <c r="W5" s="59">
        <v>357780000</v>
      </c>
      <c r="X5" s="59">
        <v>-9331931</v>
      </c>
      <c r="Y5" s="60">
        <v>-2.61</v>
      </c>
      <c r="Z5" s="61">
        <v>357780000</v>
      </c>
    </row>
    <row r="6" spans="1:26" ht="13.5">
      <c r="A6" s="57" t="s">
        <v>32</v>
      </c>
      <c r="B6" s="18">
        <v>1086880799</v>
      </c>
      <c r="C6" s="18">
        <v>0</v>
      </c>
      <c r="D6" s="58">
        <v>1332604000</v>
      </c>
      <c r="E6" s="59">
        <v>1332604000</v>
      </c>
      <c r="F6" s="59">
        <v>108904585</v>
      </c>
      <c r="G6" s="59">
        <v>112302382</v>
      </c>
      <c r="H6" s="59">
        <v>115966623</v>
      </c>
      <c r="I6" s="59">
        <v>337173590</v>
      </c>
      <c r="J6" s="59">
        <v>104665294</v>
      </c>
      <c r="K6" s="59">
        <v>124051689</v>
      </c>
      <c r="L6" s="59">
        <v>104667860</v>
      </c>
      <c r="M6" s="59">
        <v>333384843</v>
      </c>
      <c r="N6" s="59">
        <v>83616387</v>
      </c>
      <c r="O6" s="59">
        <v>97903494</v>
      </c>
      <c r="P6" s="59">
        <v>100121736</v>
      </c>
      <c r="Q6" s="59">
        <v>281641617</v>
      </c>
      <c r="R6" s="59">
        <v>95832164</v>
      </c>
      <c r="S6" s="59">
        <v>100293748</v>
      </c>
      <c r="T6" s="59">
        <v>97014932</v>
      </c>
      <c r="U6" s="59">
        <v>293140844</v>
      </c>
      <c r="V6" s="59">
        <v>1245340894</v>
      </c>
      <c r="W6" s="59">
        <v>1332604000</v>
      </c>
      <c r="X6" s="59">
        <v>-87263106</v>
      </c>
      <c r="Y6" s="60">
        <v>-6.55</v>
      </c>
      <c r="Z6" s="61">
        <v>1332604000</v>
      </c>
    </row>
    <row r="7" spans="1:26" ht="13.5">
      <c r="A7" s="57" t="s">
        <v>33</v>
      </c>
      <c r="B7" s="18">
        <v>27592762</v>
      </c>
      <c r="C7" s="18">
        <v>0</v>
      </c>
      <c r="D7" s="58">
        <v>40000000</v>
      </c>
      <c r="E7" s="59">
        <v>40000000</v>
      </c>
      <c r="F7" s="59">
        <v>887944</v>
      </c>
      <c r="G7" s="59">
        <v>537570</v>
      </c>
      <c r="H7" s="59">
        <v>630950</v>
      </c>
      <c r="I7" s="59">
        <v>2056464</v>
      </c>
      <c r="J7" s="59">
        <v>1482517</v>
      </c>
      <c r="K7" s="59">
        <v>1181799</v>
      </c>
      <c r="L7" s="59">
        <v>1787271</v>
      </c>
      <c r="M7" s="59">
        <v>4451587</v>
      </c>
      <c r="N7" s="59">
        <v>1557371</v>
      </c>
      <c r="O7" s="59">
        <v>1726376</v>
      </c>
      <c r="P7" s="59">
        <v>3525257</v>
      </c>
      <c r="Q7" s="59">
        <v>6809004</v>
      </c>
      <c r="R7" s="59">
        <v>5569150</v>
      </c>
      <c r="S7" s="59">
        <v>2929271</v>
      </c>
      <c r="T7" s="59">
        <v>6729427</v>
      </c>
      <c r="U7" s="59">
        <v>15227848</v>
      </c>
      <c r="V7" s="59">
        <v>28544903</v>
      </c>
      <c r="W7" s="59">
        <v>40000000</v>
      </c>
      <c r="X7" s="59">
        <v>-11455097</v>
      </c>
      <c r="Y7" s="60">
        <v>-28.64</v>
      </c>
      <c r="Z7" s="61">
        <v>40000000</v>
      </c>
    </row>
    <row r="8" spans="1:26" ht="13.5">
      <c r="A8" s="57" t="s">
        <v>34</v>
      </c>
      <c r="B8" s="18">
        <v>616432887</v>
      </c>
      <c r="C8" s="18">
        <v>0</v>
      </c>
      <c r="D8" s="58">
        <v>864900000</v>
      </c>
      <c r="E8" s="59">
        <v>854258300</v>
      </c>
      <c r="F8" s="59">
        <v>56309500</v>
      </c>
      <c r="G8" s="59">
        <v>119091789</v>
      </c>
      <c r="H8" s="59">
        <v>64177060</v>
      </c>
      <c r="I8" s="59">
        <v>239578349</v>
      </c>
      <c r="J8" s="59">
        <v>67474981</v>
      </c>
      <c r="K8" s="59">
        <v>0</v>
      </c>
      <c r="L8" s="59">
        <v>132656743</v>
      </c>
      <c r="M8" s="59">
        <v>200131724</v>
      </c>
      <c r="N8" s="59">
        <v>59348990</v>
      </c>
      <c r="O8" s="59">
        <v>68054007</v>
      </c>
      <c r="P8" s="59">
        <v>85578862</v>
      </c>
      <c r="Q8" s="59">
        <v>212981859</v>
      </c>
      <c r="R8" s="59">
        <v>90635369</v>
      </c>
      <c r="S8" s="59">
        <v>90641136</v>
      </c>
      <c r="T8" s="59">
        <v>43995528</v>
      </c>
      <c r="U8" s="59">
        <v>225272033</v>
      </c>
      <c r="V8" s="59">
        <v>877963965</v>
      </c>
      <c r="W8" s="59">
        <v>864900000</v>
      </c>
      <c r="X8" s="59">
        <v>13063965</v>
      </c>
      <c r="Y8" s="60">
        <v>1.51</v>
      </c>
      <c r="Z8" s="61">
        <v>854258300</v>
      </c>
    </row>
    <row r="9" spans="1:26" ht="13.5">
      <c r="A9" s="57" t="s">
        <v>35</v>
      </c>
      <c r="B9" s="18">
        <v>247725096</v>
      </c>
      <c r="C9" s="18">
        <v>0</v>
      </c>
      <c r="D9" s="58">
        <v>223040997</v>
      </c>
      <c r="E9" s="59">
        <v>283037443</v>
      </c>
      <c r="F9" s="59">
        <v>8015115</v>
      </c>
      <c r="G9" s="59">
        <v>8566565</v>
      </c>
      <c r="H9" s="59">
        <v>8732526</v>
      </c>
      <c r="I9" s="59">
        <v>25314206</v>
      </c>
      <c r="J9" s="59">
        <v>20269886</v>
      </c>
      <c r="K9" s="59">
        <v>19035130</v>
      </c>
      <c r="L9" s="59">
        <v>11960802</v>
      </c>
      <c r="M9" s="59">
        <v>51265818</v>
      </c>
      <c r="N9" s="59">
        <v>11653608</v>
      </c>
      <c r="O9" s="59">
        <v>14501249</v>
      </c>
      <c r="P9" s="59">
        <v>9830635</v>
      </c>
      <c r="Q9" s="59">
        <v>35985492</v>
      </c>
      <c r="R9" s="59">
        <v>10909025</v>
      </c>
      <c r="S9" s="59">
        <v>19900131</v>
      </c>
      <c r="T9" s="59">
        <v>16240425</v>
      </c>
      <c r="U9" s="59">
        <v>47049581</v>
      </c>
      <c r="V9" s="59">
        <v>159615097</v>
      </c>
      <c r="W9" s="59">
        <v>223041000</v>
      </c>
      <c r="X9" s="59">
        <v>-63425903</v>
      </c>
      <c r="Y9" s="60">
        <v>-28.44</v>
      </c>
      <c r="Z9" s="61">
        <v>283037443</v>
      </c>
    </row>
    <row r="10" spans="1:26" ht="25.5">
      <c r="A10" s="62" t="s">
        <v>102</v>
      </c>
      <c r="B10" s="63">
        <f>SUM(B5:B9)</f>
        <v>2259655265</v>
      </c>
      <c r="C10" s="63">
        <f>SUM(C5:C9)</f>
        <v>0</v>
      </c>
      <c r="D10" s="64">
        <f aca="true" t="shared" si="0" ref="D10:Z10">SUM(D5:D9)</f>
        <v>2818324997</v>
      </c>
      <c r="E10" s="65">
        <f t="shared" si="0"/>
        <v>2867679743</v>
      </c>
      <c r="F10" s="65">
        <f t="shared" si="0"/>
        <v>198767442</v>
      </c>
      <c r="G10" s="65">
        <f t="shared" si="0"/>
        <v>270067476</v>
      </c>
      <c r="H10" s="65">
        <f t="shared" si="0"/>
        <v>215470498</v>
      </c>
      <c r="I10" s="65">
        <f t="shared" si="0"/>
        <v>684305416</v>
      </c>
      <c r="J10" s="65">
        <f t="shared" si="0"/>
        <v>219807008</v>
      </c>
      <c r="K10" s="65">
        <f t="shared" si="0"/>
        <v>196073515</v>
      </c>
      <c r="L10" s="65">
        <f t="shared" si="0"/>
        <v>280999545</v>
      </c>
      <c r="M10" s="65">
        <f t="shared" si="0"/>
        <v>696880068</v>
      </c>
      <c r="N10" s="65">
        <f t="shared" si="0"/>
        <v>182190430</v>
      </c>
      <c r="O10" s="65">
        <f t="shared" si="0"/>
        <v>208251754</v>
      </c>
      <c r="P10" s="65">
        <f t="shared" si="0"/>
        <v>225309291</v>
      </c>
      <c r="Q10" s="65">
        <f t="shared" si="0"/>
        <v>615751475</v>
      </c>
      <c r="R10" s="65">
        <f t="shared" si="0"/>
        <v>233138520</v>
      </c>
      <c r="S10" s="65">
        <f t="shared" si="0"/>
        <v>239266933</v>
      </c>
      <c r="T10" s="65">
        <f t="shared" si="0"/>
        <v>190570516</v>
      </c>
      <c r="U10" s="65">
        <f t="shared" si="0"/>
        <v>662975969</v>
      </c>
      <c r="V10" s="65">
        <f t="shared" si="0"/>
        <v>2659912928</v>
      </c>
      <c r="W10" s="65">
        <f t="shared" si="0"/>
        <v>2818325000</v>
      </c>
      <c r="X10" s="65">
        <f t="shared" si="0"/>
        <v>-158412072</v>
      </c>
      <c r="Y10" s="66">
        <f>+IF(W10&lt;&gt;0,(X10/W10)*100,0)</f>
        <v>-5.620787950289623</v>
      </c>
      <c r="Z10" s="67">
        <f t="shared" si="0"/>
        <v>2867679743</v>
      </c>
    </row>
    <row r="11" spans="1:26" ht="13.5">
      <c r="A11" s="57" t="s">
        <v>36</v>
      </c>
      <c r="B11" s="18">
        <v>598398760</v>
      </c>
      <c r="C11" s="18">
        <v>0</v>
      </c>
      <c r="D11" s="58">
        <v>644064000</v>
      </c>
      <c r="E11" s="59">
        <v>645412157</v>
      </c>
      <c r="F11" s="59">
        <v>49129532</v>
      </c>
      <c r="G11" s="59">
        <v>53126270</v>
      </c>
      <c r="H11" s="59">
        <v>53166538</v>
      </c>
      <c r="I11" s="59">
        <v>155422340</v>
      </c>
      <c r="J11" s="59">
        <v>51340851</v>
      </c>
      <c r="K11" s="59">
        <v>51610783</v>
      </c>
      <c r="L11" s="59">
        <v>52061560</v>
      </c>
      <c r="M11" s="59">
        <v>155013194</v>
      </c>
      <c r="N11" s="59">
        <v>58791983</v>
      </c>
      <c r="O11" s="59">
        <v>48773314</v>
      </c>
      <c r="P11" s="59">
        <v>51993660</v>
      </c>
      <c r="Q11" s="59">
        <v>159558957</v>
      </c>
      <c r="R11" s="59">
        <v>50849213</v>
      </c>
      <c r="S11" s="59">
        <v>52626932</v>
      </c>
      <c r="T11" s="59">
        <v>52060900</v>
      </c>
      <c r="U11" s="59">
        <v>155537045</v>
      </c>
      <c r="V11" s="59">
        <v>625531536</v>
      </c>
      <c r="W11" s="59">
        <v>644064000</v>
      </c>
      <c r="X11" s="59">
        <v>-18532464</v>
      </c>
      <c r="Y11" s="60">
        <v>-2.88</v>
      </c>
      <c r="Z11" s="61">
        <v>645412157</v>
      </c>
    </row>
    <row r="12" spans="1:26" ht="13.5">
      <c r="A12" s="57" t="s">
        <v>37</v>
      </c>
      <c r="B12" s="18">
        <v>27155223</v>
      </c>
      <c r="C12" s="18">
        <v>0</v>
      </c>
      <c r="D12" s="58">
        <v>35326000</v>
      </c>
      <c r="E12" s="59">
        <v>35326000</v>
      </c>
      <c r="F12" s="59">
        <v>2274997</v>
      </c>
      <c r="G12" s="59">
        <v>2592268</v>
      </c>
      <c r="H12" s="59">
        <v>2665841</v>
      </c>
      <c r="I12" s="59">
        <v>7533106</v>
      </c>
      <c r="J12" s="59">
        <v>2593990</v>
      </c>
      <c r="K12" s="59">
        <v>2686296</v>
      </c>
      <c r="L12" s="59">
        <v>2657268</v>
      </c>
      <c r="M12" s="59">
        <v>7937554</v>
      </c>
      <c r="N12" s="59">
        <v>2659901</v>
      </c>
      <c r="O12" s="59">
        <v>3241986</v>
      </c>
      <c r="P12" s="59">
        <v>2763187</v>
      </c>
      <c r="Q12" s="59">
        <v>8665074</v>
      </c>
      <c r="R12" s="59">
        <v>2677174</v>
      </c>
      <c r="S12" s="59">
        <v>2685206</v>
      </c>
      <c r="T12" s="59">
        <v>2666432</v>
      </c>
      <c r="U12" s="59">
        <v>8028812</v>
      </c>
      <c r="V12" s="59">
        <v>32164546</v>
      </c>
      <c r="W12" s="59">
        <v>35326000</v>
      </c>
      <c r="X12" s="59">
        <v>-3161454</v>
      </c>
      <c r="Y12" s="60">
        <v>-8.95</v>
      </c>
      <c r="Z12" s="61">
        <v>35326000</v>
      </c>
    </row>
    <row r="13" spans="1:26" ht="13.5">
      <c r="A13" s="57" t="s">
        <v>103</v>
      </c>
      <c r="B13" s="18">
        <v>477163893</v>
      </c>
      <c r="C13" s="18">
        <v>0</v>
      </c>
      <c r="D13" s="58">
        <v>180000001</v>
      </c>
      <c r="E13" s="59">
        <v>180000000</v>
      </c>
      <c r="F13" s="59">
        <v>15007560</v>
      </c>
      <c r="G13" s="59">
        <v>14999999</v>
      </c>
      <c r="H13" s="59">
        <v>15000000</v>
      </c>
      <c r="I13" s="59">
        <v>45007559</v>
      </c>
      <c r="J13" s="59">
        <v>15000000</v>
      </c>
      <c r="K13" s="59">
        <v>15000000</v>
      </c>
      <c r="L13" s="59">
        <v>15000000</v>
      </c>
      <c r="M13" s="59">
        <v>45000000</v>
      </c>
      <c r="N13" s="59">
        <v>15000000</v>
      </c>
      <c r="O13" s="59">
        <v>15000000</v>
      </c>
      <c r="P13" s="59">
        <v>15000000</v>
      </c>
      <c r="Q13" s="59">
        <v>45000000</v>
      </c>
      <c r="R13" s="59">
        <v>15000000</v>
      </c>
      <c r="S13" s="59">
        <v>15000000</v>
      </c>
      <c r="T13" s="59">
        <v>14992439</v>
      </c>
      <c r="U13" s="59">
        <v>44992439</v>
      </c>
      <c r="V13" s="59">
        <v>179999998</v>
      </c>
      <c r="W13" s="59">
        <v>180000000</v>
      </c>
      <c r="X13" s="59">
        <v>-2</v>
      </c>
      <c r="Y13" s="60">
        <v>0</v>
      </c>
      <c r="Z13" s="61">
        <v>180000000</v>
      </c>
    </row>
    <row r="14" spans="1:26" ht="13.5">
      <c r="A14" s="57" t="s">
        <v>38</v>
      </c>
      <c r="B14" s="18">
        <v>34578938</v>
      </c>
      <c r="C14" s="18">
        <v>0</v>
      </c>
      <c r="D14" s="58">
        <v>40000000</v>
      </c>
      <c r="E14" s="59">
        <v>40000000</v>
      </c>
      <c r="F14" s="59">
        <v>0</v>
      </c>
      <c r="G14" s="59">
        <v>527671</v>
      </c>
      <c r="H14" s="59">
        <v>0</v>
      </c>
      <c r="I14" s="59">
        <v>527671</v>
      </c>
      <c r="J14" s="59">
        <v>273428</v>
      </c>
      <c r="K14" s="59">
        <v>0</v>
      </c>
      <c r="L14" s="59">
        <v>10536113</v>
      </c>
      <c r="M14" s="59">
        <v>10809541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9388455</v>
      </c>
      <c r="U14" s="59">
        <v>9388455</v>
      </c>
      <c r="V14" s="59">
        <v>20725667</v>
      </c>
      <c r="W14" s="59">
        <v>40000000</v>
      </c>
      <c r="X14" s="59">
        <v>-19274333</v>
      </c>
      <c r="Y14" s="60">
        <v>-48.19</v>
      </c>
      <c r="Z14" s="61">
        <v>40000000</v>
      </c>
    </row>
    <row r="15" spans="1:26" ht="13.5">
      <c r="A15" s="57" t="s">
        <v>39</v>
      </c>
      <c r="B15" s="18">
        <v>947799623</v>
      </c>
      <c r="C15" s="18">
        <v>0</v>
      </c>
      <c r="D15" s="58">
        <v>1042843998</v>
      </c>
      <c r="E15" s="59">
        <v>1085490206</v>
      </c>
      <c r="F15" s="59">
        <v>83060070</v>
      </c>
      <c r="G15" s="59">
        <v>99487165</v>
      </c>
      <c r="H15" s="59">
        <v>89091919</v>
      </c>
      <c r="I15" s="59">
        <v>271639154</v>
      </c>
      <c r="J15" s="59">
        <v>82384891</v>
      </c>
      <c r="K15" s="59">
        <v>87035525</v>
      </c>
      <c r="L15" s="59">
        <v>77068310</v>
      </c>
      <c r="M15" s="59">
        <v>246488726</v>
      </c>
      <c r="N15" s="59">
        <v>65709413</v>
      </c>
      <c r="O15" s="59">
        <v>72456527</v>
      </c>
      <c r="P15" s="59">
        <v>87543025</v>
      </c>
      <c r="Q15" s="59">
        <v>225708965</v>
      </c>
      <c r="R15" s="59">
        <v>66941020</v>
      </c>
      <c r="S15" s="59">
        <v>83120004</v>
      </c>
      <c r="T15" s="59">
        <v>116588394</v>
      </c>
      <c r="U15" s="59">
        <v>266649418</v>
      </c>
      <c r="V15" s="59">
        <v>1010486263</v>
      </c>
      <c r="W15" s="59">
        <v>1042844001</v>
      </c>
      <c r="X15" s="59">
        <v>-32357738</v>
      </c>
      <c r="Y15" s="60">
        <v>-3.1</v>
      </c>
      <c r="Z15" s="61">
        <v>1085490206</v>
      </c>
    </row>
    <row r="16" spans="1:26" ht="13.5">
      <c r="A16" s="68" t="s">
        <v>40</v>
      </c>
      <c r="B16" s="18">
        <v>17180000</v>
      </c>
      <c r="C16" s="18">
        <v>0</v>
      </c>
      <c r="D16" s="58">
        <v>11500000</v>
      </c>
      <c r="E16" s="59">
        <v>15500000</v>
      </c>
      <c r="F16" s="59">
        <v>1040000</v>
      </c>
      <c r="G16" s="59">
        <v>2040000</v>
      </c>
      <c r="H16" s="59">
        <v>3540000</v>
      </c>
      <c r="I16" s="59">
        <v>6620000</v>
      </c>
      <c r="J16" s="59">
        <v>3000000</v>
      </c>
      <c r="K16" s="59">
        <v>1600000</v>
      </c>
      <c r="L16" s="59">
        <v>520000</v>
      </c>
      <c r="M16" s="59">
        <v>5120000</v>
      </c>
      <c r="N16" s="59">
        <v>40000</v>
      </c>
      <c r="O16" s="59">
        <v>3560000</v>
      </c>
      <c r="P16" s="59">
        <v>40000</v>
      </c>
      <c r="Q16" s="59">
        <v>3640000</v>
      </c>
      <c r="R16" s="59">
        <v>40000</v>
      </c>
      <c r="S16" s="59">
        <v>40000</v>
      </c>
      <c r="T16" s="59">
        <v>40000</v>
      </c>
      <c r="U16" s="59">
        <v>120000</v>
      </c>
      <c r="V16" s="59">
        <v>15500000</v>
      </c>
      <c r="W16" s="59">
        <v>11500000</v>
      </c>
      <c r="X16" s="59">
        <v>4000000</v>
      </c>
      <c r="Y16" s="60">
        <v>34.78</v>
      </c>
      <c r="Z16" s="61">
        <v>15500000</v>
      </c>
    </row>
    <row r="17" spans="1:26" ht="13.5">
      <c r="A17" s="57" t="s">
        <v>41</v>
      </c>
      <c r="B17" s="18">
        <v>723076749</v>
      </c>
      <c r="C17" s="18">
        <v>0</v>
      </c>
      <c r="D17" s="58">
        <v>624822001</v>
      </c>
      <c r="E17" s="59">
        <v>659882637</v>
      </c>
      <c r="F17" s="59">
        <v>17192566</v>
      </c>
      <c r="G17" s="59">
        <v>54110322</v>
      </c>
      <c r="H17" s="59">
        <v>41508588</v>
      </c>
      <c r="I17" s="59">
        <v>112811476</v>
      </c>
      <c r="J17" s="59">
        <v>49819406</v>
      </c>
      <c r="K17" s="59">
        <v>63422170</v>
      </c>
      <c r="L17" s="59">
        <v>57625580</v>
      </c>
      <c r="M17" s="59">
        <v>170867156</v>
      </c>
      <c r="N17" s="59">
        <v>34907503</v>
      </c>
      <c r="O17" s="59">
        <v>41825045</v>
      </c>
      <c r="P17" s="59">
        <v>49647531</v>
      </c>
      <c r="Q17" s="59">
        <v>126380079</v>
      </c>
      <c r="R17" s="59">
        <v>53382037</v>
      </c>
      <c r="S17" s="59">
        <v>56153406</v>
      </c>
      <c r="T17" s="59">
        <v>101295517</v>
      </c>
      <c r="U17" s="59">
        <v>210830960</v>
      </c>
      <c r="V17" s="59">
        <v>620889671</v>
      </c>
      <c r="W17" s="59">
        <v>624822003</v>
      </c>
      <c r="X17" s="59">
        <v>-3932332</v>
      </c>
      <c r="Y17" s="60">
        <v>-0.63</v>
      </c>
      <c r="Z17" s="61">
        <v>659882637</v>
      </c>
    </row>
    <row r="18" spans="1:26" ht="13.5">
      <c r="A18" s="69" t="s">
        <v>42</v>
      </c>
      <c r="B18" s="70">
        <f>SUM(B11:B17)</f>
        <v>2825353186</v>
      </c>
      <c r="C18" s="70">
        <f>SUM(C11:C17)</f>
        <v>0</v>
      </c>
      <c r="D18" s="71">
        <f aca="true" t="shared" si="1" ref="D18:Z18">SUM(D11:D17)</f>
        <v>2578556000</v>
      </c>
      <c r="E18" s="72">
        <f t="shared" si="1"/>
        <v>2661611000</v>
      </c>
      <c r="F18" s="72">
        <f t="shared" si="1"/>
        <v>167704725</v>
      </c>
      <c r="G18" s="72">
        <f t="shared" si="1"/>
        <v>226883695</v>
      </c>
      <c r="H18" s="72">
        <f t="shared" si="1"/>
        <v>204972886</v>
      </c>
      <c r="I18" s="72">
        <f t="shared" si="1"/>
        <v>599561306</v>
      </c>
      <c r="J18" s="72">
        <f t="shared" si="1"/>
        <v>204412566</v>
      </c>
      <c r="K18" s="72">
        <f t="shared" si="1"/>
        <v>221354774</v>
      </c>
      <c r="L18" s="72">
        <f t="shared" si="1"/>
        <v>215468831</v>
      </c>
      <c r="M18" s="72">
        <f t="shared" si="1"/>
        <v>641236171</v>
      </c>
      <c r="N18" s="72">
        <f t="shared" si="1"/>
        <v>177108800</v>
      </c>
      <c r="O18" s="72">
        <f t="shared" si="1"/>
        <v>184856872</v>
      </c>
      <c r="P18" s="72">
        <f t="shared" si="1"/>
        <v>206987403</v>
      </c>
      <c r="Q18" s="72">
        <f t="shared" si="1"/>
        <v>568953075</v>
      </c>
      <c r="R18" s="72">
        <f t="shared" si="1"/>
        <v>188889444</v>
      </c>
      <c r="S18" s="72">
        <f t="shared" si="1"/>
        <v>209625548</v>
      </c>
      <c r="T18" s="72">
        <f t="shared" si="1"/>
        <v>297032137</v>
      </c>
      <c r="U18" s="72">
        <f t="shared" si="1"/>
        <v>695547129</v>
      </c>
      <c r="V18" s="72">
        <f t="shared" si="1"/>
        <v>2505297681</v>
      </c>
      <c r="W18" s="72">
        <f t="shared" si="1"/>
        <v>2578556004</v>
      </c>
      <c r="X18" s="72">
        <f t="shared" si="1"/>
        <v>-73258323</v>
      </c>
      <c r="Y18" s="66">
        <f>+IF(W18&lt;&gt;0,(X18/W18)*100,0)</f>
        <v>-2.8410599919628505</v>
      </c>
      <c r="Z18" s="73">
        <f t="shared" si="1"/>
        <v>2661611000</v>
      </c>
    </row>
    <row r="19" spans="1:26" ht="13.5">
      <c r="A19" s="69" t="s">
        <v>43</v>
      </c>
      <c r="B19" s="74">
        <f>+B10-B18</f>
        <v>-565697921</v>
      </c>
      <c r="C19" s="74">
        <f>+C10-C18</f>
        <v>0</v>
      </c>
      <c r="D19" s="75">
        <f aca="true" t="shared" si="2" ref="D19:Z19">+D10-D18</f>
        <v>239768997</v>
      </c>
      <c r="E19" s="76">
        <f t="shared" si="2"/>
        <v>206068743</v>
      </c>
      <c r="F19" s="76">
        <f t="shared" si="2"/>
        <v>31062717</v>
      </c>
      <c r="G19" s="76">
        <f t="shared" si="2"/>
        <v>43183781</v>
      </c>
      <c r="H19" s="76">
        <f t="shared" si="2"/>
        <v>10497612</v>
      </c>
      <c r="I19" s="76">
        <f t="shared" si="2"/>
        <v>84744110</v>
      </c>
      <c r="J19" s="76">
        <f t="shared" si="2"/>
        <v>15394442</v>
      </c>
      <c r="K19" s="76">
        <f t="shared" si="2"/>
        <v>-25281259</v>
      </c>
      <c r="L19" s="76">
        <f t="shared" si="2"/>
        <v>65530714</v>
      </c>
      <c r="M19" s="76">
        <f t="shared" si="2"/>
        <v>55643897</v>
      </c>
      <c r="N19" s="76">
        <f t="shared" si="2"/>
        <v>5081630</v>
      </c>
      <c r="O19" s="76">
        <f t="shared" si="2"/>
        <v>23394882</v>
      </c>
      <c r="P19" s="76">
        <f t="shared" si="2"/>
        <v>18321888</v>
      </c>
      <c r="Q19" s="76">
        <f t="shared" si="2"/>
        <v>46798400</v>
      </c>
      <c r="R19" s="76">
        <f t="shared" si="2"/>
        <v>44249076</v>
      </c>
      <c r="S19" s="76">
        <f t="shared" si="2"/>
        <v>29641385</v>
      </c>
      <c r="T19" s="76">
        <f t="shared" si="2"/>
        <v>-106461621</v>
      </c>
      <c r="U19" s="76">
        <f t="shared" si="2"/>
        <v>-32571160</v>
      </c>
      <c r="V19" s="76">
        <f t="shared" si="2"/>
        <v>154615247</v>
      </c>
      <c r="W19" s="76">
        <f>IF(E10=E18,0,W10-W18)</f>
        <v>239768996</v>
      </c>
      <c r="X19" s="76">
        <f t="shared" si="2"/>
        <v>-85153749</v>
      </c>
      <c r="Y19" s="77">
        <f>+IF(W19&lt;&gt;0,(X19/W19)*100,0)</f>
        <v>-35.51491244514366</v>
      </c>
      <c r="Z19" s="78">
        <f t="shared" si="2"/>
        <v>206068743</v>
      </c>
    </row>
    <row r="20" spans="1:26" ht="13.5">
      <c r="A20" s="57" t="s">
        <v>44</v>
      </c>
      <c r="B20" s="18">
        <v>473584799</v>
      </c>
      <c r="C20" s="18">
        <v>0</v>
      </c>
      <c r="D20" s="58">
        <v>622026000</v>
      </c>
      <c r="E20" s="59">
        <v>612667700</v>
      </c>
      <c r="F20" s="59">
        <v>0</v>
      </c>
      <c r="G20" s="59">
        <v>14267201</v>
      </c>
      <c r="H20" s="59">
        <v>23934185</v>
      </c>
      <c r="I20" s="59">
        <v>38201386</v>
      </c>
      <c r="J20" s="59">
        <v>50264111</v>
      </c>
      <c r="K20" s="59">
        <v>0</v>
      </c>
      <c r="L20" s="59">
        <v>52716547</v>
      </c>
      <c r="M20" s="59">
        <v>102980658</v>
      </c>
      <c r="N20" s="59">
        <v>9664702</v>
      </c>
      <c r="O20" s="59">
        <v>29593898</v>
      </c>
      <c r="P20" s="59">
        <v>88645703</v>
      </c>
      <c r="Q20" s="59">
        <v>127904303</v>
      </c>
      <c r="R20" s="59">
        <v>38459428</v>
      </c>
      <c r="S20" s="59">
        <v>33035503</v>
      </c>
      <c r="T20" s="59">
        <v>203921150</v>
      </c>
      <c r="U20" s="59">
        <v>275416081</v>
      </c>
      <c r="V20" s="59">
        <v>544502428</v>
      </c>
      <c r="W20" s="59">
        <v>622026000</v>
      </c>
      <c r="X20" s="59">
        <v>-77523572</v>
      </c>
      <c r="Y20" s="60">
        <v>-12.46</v>
      </c>
      <c r="Z20" s="61">
        <v>612667700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-92113122</v>
      </c>
      <c r="C22" s="85">
        <f>SUM(C19:C21)</f>
        <v>0</v>
      </c>
      <c r="D22" s="86">
        <f aca="true" t="shared" si="3" ref="D22:Z22">SUM(D19:D21)</f>
        <v>861794997</v>
      </c>
      <c r="E22" s="87">
        <f t="shared" si="3"/>
        <v>818736443</v>
      </c>
      <c r="F22" s="87">
        <f t="shared" si="3"/>
        <v>31062717</v>
      </c>
      <c r="G22" s="87">
        <f t="shared" si="3"/>
        <v>57450982</v>
      </c>
      <c r="H22" s="87">
        <f t="shared" si="3"/>
        <v>34431797</v>
      </c>
      <c r="I22" s="87">
        <f t="shared" si="3"/>
        <v>122945496</v>
      </c>
      <c r="J22" s="87">
        <f t="shared" si="3"/>
        <v>65658553</v>
      </c>
      <c r="K22" s="87">
        <f t="shared" si="3"/>
        <v>-25281259</v>
      </c>
      <c r="L22" s="87">
        <f t="shared" si="3"/>
        <v>118247261</v>
      </c>
      <c r="M22" s="87">
        <f t="shared" si="3"/>
        <v>158624555</v>
      </c>
      <c r="N22" s="87">
        <f t="shared" si="3"/>
        <v>14746332</v>
      </c>
      <c r="O22" s="87">
        <f t="shared" si="3"/>
        <v>52988780</v>
      </c>
      <c r="P22" s="87">
        <f t="shared" si="3"/>
        <v>106967591</v>
      </c>
      <c r="Q22" s="87">
        <f t="shared" si="3"/>
        <v>174702703</v>
      </c>
      <c r="R22" s="87">
        <f t="shared" si="3"/>
        <v>82708504</v>
      </c>
      <c r="S22" s="87">
        <f t="shared" si="3"/>
        <v>62676888</v>
      </c>
      <c r="T22" s="87">
        <f t="shared" si="3"/>
        <v>97459529</v>
      </c>
      <c r="U22" s="87">
        <f t="shared" si="3"/>
        <v>242844921</v>
      </c>
      <c r="V22" s="87">
        <f t="shared" si="3"/>
        <v>699117675</v>
      </c>
      <c r="W22" s="87">
        <f t="shared" si="3"/>
        <v>861794996</v>
      </c>
      <c r="X22" s="87">
        <f t="shared" si="3"/>
        <v>-162677321</v>
      </c>
      <c r="Y22" s="88">
        <f>+IF(W22&lt;&gt;0,(X22/W22)*100,0)</f>
        <v>-18.876568296992062</v>
      </c>
      <c r="Z22" s="89">
        <f t="shared" si="3"/>
        <v>818736443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-92113122</v>
      </c>
      <c r="C24" s="74">
        <f>SUM(C22:C23)</f>
        <v>0</v>
      </c>
      <c r="D24" s="75">
        <f aca="true" t="shared" si="4" ref="D24:Z24">SUM(D22:D23)</f>
        <v>861794997</v>
      </c>
      <c r="E24" s="76">
        <f t="shared" si="4"/>
        <v>818736443</v>
      </c>
      <c r="F24" s="76">
        <f t="shared" si="4"/>
        <v>31062717</v>
      </c>
      <c r="G24" s="76">
        <f t="shared" si="4"/>
        <v>57450982</v>
      </c>
      <c r="H24" s="76">
        <f t="shared" si="4"/>
        <v>34431797</v>
      </c>
      <c r="I24" s="76">
        <f t="shared" si="4"/>
        <v>122945496</v>
      </c>
      <c r="J24" s="76">
        <f t="shared" si="4"/>
        <v>65658553</v>
      </c>
      <c r="K24" s="76">
        <f t="shared" si="4"/>
        <v>-25281259</v>
      </c>
      <c r="L24" s="76">
        <f t="shared" si="4"/>
        <v>118247261</v>
      </c>
      <c r="M24" s="76">
        <f t="shared" si="4"/>
        <v>158624555</v>
      </c>
      <c r="N24" s="76">
        <f t="shared" si="4"/>
        <v>14746332</v>
      </c>
      <c r="O24" s="76">
        <f t="shared" si="4"/>
        <v>52988780</v>
      </c>
      <c r="P24" s="76">
        <f t="shared" si="4"/>
        <v>106967591</v>
      </c>
      <c r="Q24" s="76">
        <f t="shared" si="4"/>
        <v>174702703</v>
      </c>
      <c r="R24" s="76">
        <f t="shared" si="4"/>
        <v>82708504</v>
      </c>
      <c r="S24" s="76">
        <f t="shared" si="4"/>
        <v>62676888</v>
      </c>
      <c r="T24" s="76">
        <f t="shared" si="4"/>
        <v>97459529</v>
      </c>
      <c r="U24" s="76">
        <f t="shared" si="4"/>
        <v>242844921</v>
      </c>
      <c r="V24" s="76">
        <f t="shared" si="4"/>
        <v>699117675</v>
      </c>
      <c r="W24" s="76">
        <f t="shared" si="4"/>
        <v>861794996</v>
      </c>
      <c r="X24" s="76">
        <f t="shared" si="4"/>
        <v>-162677321</v>
      </c>
      <c r="Y24" s="77">
        <f>+IF(W24&lt;&gt;0,(X24/W24)*100,0)</f>
        <v>-18.876568296992062</v>
      </c>
      <c r="Z24" s="78">
        <f t="shared" si="4"/>
        <v>818736443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588455804</v>
      </c>
      <c r="C27" s="21">
        <v>0</v>
      </c>
      <c r="D27" s="98">
        <v>1096467000</v>
      </c>
      <c r="E27" s="99">
        <v>1063499359</v>
      </c>
      <c r="F27" s="99">
        <v>3958013</v>
      </c>
      <c r="G27" s="99">
        <v>16119878</v>
      </c>
      <c r="H27" s="99">
        <v>52133214</v>
      </c>
      <c r="I27" s="99">
        <v>72211105</v>
      </c>
      <c r="J27" s="99">
        <v>33023091</v>
      </c>
      <c r="K27" s="99">
        <v>53156381</v>
      </c>
      <c r="L27" s="99">
        <v>40635932</v>
      </c>
      <c r="M27" s="99">
        <v>126815404</v>
      </c>
      <c r="N27" s="99">
        <v>18105088</v>
      </c>
      <c r="O27" s="99">
        <v>59489404</v>
      </c>
      <c r="P27" s="99">
        <v>85317695</v>
      </c>
      <c r="Q27" s="99">
        <v>162912187</v>
      </c>
      <c r="R27" s="99">
        <v>67659890</v>
      </c>
      <c r="S27" s="99">
        <v>0</v>
      </c>
      <c r="T27" s="99">
        <v>385823659</v>
      </c>
      <c r="U27" s="99">
        <v>453483549</v>
      </c>
      <c r="V27" s="99">
        <v>815422245</v>
      </c>
      <c r="W27" s="99">
        <v>1063499359</v>
      </c>
      <c r="X27" s="99">
        <v>-248077114</v>
      </c>
      <c r="Y27" s="100">
        <v>-23.33</v>
      </c>
      <c r="Z27" s="101">
        <v>1063499359</v>
      </c>
    </row>
    <row r="28" spans="1:26" ht="13.5">
      <c r="A28" s="102" t="s">
        <v>44</v>
      </c>
      <c r="B28" s="18">
        <v>473584799</v>
      </c>
      <c r="C28" s="18">
        <v>0</v>
      </c>
      <c r="D28" s="58">
        <v>622026000</v>
      </c>
      <c r="E28" s="59">
        <v>612667700</v>
      </c>
      <c r="F28" s="59">
        <v>0</v>
      </c>
      <c r="G28" s="59">
        <v>14267201</v>
      </c>
      <c r="H28" s="59">
        <v>38735360</v>
      </c>
      <c r="I28" s="59">
        <v>53002561</v>
      </c>
      <c r="J28" s="59">
        <v>28159373</v>
      </c>
      <c r="K28" s="59">
        <v>30312066</v>
      </c>
      <c r="L28" s="59">
        <v>23740854</v>
      </c>
      <c r="M28" s="59">
        <v>82212293</v>
      </c>
      <c r="N28" s="59">
        <v>15540869</v>
      </c>
      <c r="O28" s="59">
        <v>37922033</v>
      </c>
      <c r="P28" s="59">
        <v>80302147</v>
      </c>
      <c r="Q28" s="59">
        <v>133765049</v>
      </c>
      <c r="R28" s="59">
        <v>60702531</v>
      </c>
      <c r="S28" s="59">
        <v>0</v>
      </c>
      <c r="T28" s="59">
        <v>239825236</v>
      </c>
      <c r="U28" s="59">
        <v>300527767</v>
      </c>
      <c r="V28" s="59">
        <v>569507670</v>
      </c>
      <c r="W28" s="59">
        <v>612667700</v>
      </c>
      <c r="X28" s="59">
        <v>-43160030</v>
      </c>
      <c r="Y28" s="60">
        <v>-7.04</v>
      </c>
      <c r="Z28" s="61">
        <v>612667700</v>
      </c>
    </row>
    <row r="29" spans="1:26" ht="13.5">
      <c r="A29" s="57" t="s">
        <v>107</v>
      </c>
      <c r="B29" s="18">
        <v>3343445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235000000</v>
      </c>
      <c r="E30" s="59">
        <v>235000000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16551146</v>
      </c>
      <c r="P30" s="59">
        <v>0</v>
      </c>
      <c r="Q30" s="59">
        <v>16551146</v>
      </c>
      <c r="R30" s="59">
        <v>0</v>
      </c>
      <c r="S30" s="59">
        <v>0</v>
      </c>
      <c r="T30" s="59">
        <v>127021667</v>
      </c>
      <c r="U30" s="59">
        <v>127021667</v>
      </c>
      <c r="V30" s="59">
        <v>143572813</v>
      </c>
      <c r="W30" s="59">
        <v>235000000</v>
      </c>
      <c r="X30" s="59">
        <v>-91427187</v>
      </c>
      <c r="Y30" s="60">
        <v>-38.91</v>
      </c>
      <c r="Z30" s="61">
        <v>235000000</v>
      </c>
    </row>
    <row r="31" spans="1:26" ht="13.5">
      <c r="A31" s="57" t="s">
        <v>49</v>
      </c>
      <c r="B31" s="18">
        <v>111527562</v>
      </c>
      <c r="C31" s="18">
        <v>0</v>
      </c>
      <c r="D31" s="58">
        <v>239441000</v>
      </c>
      <c r="E31" s="59">
        <v>215831659</v>
      </c>
      <c r="F31" s="59">
        <v>3958013</v>
      </c>
      <c r="G31" s="59">
        <v>1852677</v>
      </c>
      <c r="H31" s="59">
        <v>13397854</v>
      </c>
      <c r="I31" s="59">
        <v>19208544</v>
      </c>
      <c r="J31" s="59">
        <v>4863719</v>
      </c>
      <c r="K31" s="59">
        <v>22844316</v>
      </c>
      <c r="L31" s="59">
        <v>16895078</v>
      </c>
      <c r="M31" s="59">
        <v>44603113</v>
      </c>
      <c r="N31" s="59">
        <v>2564219</v>
      </c>
      <c r="O31" s="59">
        <v>5016224</v>
      </c>
      <c r="P31" s="59">
        <v>5015548</v>
      </c>
      <c r="Q31" s="59">
        <v>12595991</v>
      </c>
      <c r="R31" s="59">
        <v>6957359</v>
      </c>
      <c r="S31" s="59">
        <v>0</v>
      </c>
      <c r="T31" s="59">
        <v>18976755</v>
      </c>
      <c r="U31" s="59">
        <v>25934114</v>
      </c>
      <c r="V31" s="59">
        <v>102341762</v>
      </c>
      <c r="W31" s="59">
        <v>215831659</v>
      </c>
      <c r="X31" s="59">
        <v>-113489897</v>
      </c>
      <c r="Y31" s="60">
        <v>-52.58</v>
      </c>
      <c r="Z31" s="61">
        <v>215831659</v>
      </c>
    </row>
    <row r="32" spans="1:26" ht="13.5">
      <c r="A32" s="69" t="s">
        <v>50</v>
      </c>
      <c r="B32" s="21">
        <f>SUM(B28:B31)</f>
        <v>588455806</v>
      </c>
      <c r="C32" s="21">
        <f>SUM(C28:C31)</f>
        <v>0</v>
      </c>
      <c r="D32" s="98">
        <f aca="true" t="shared" si="5" ref="D32:Z32">SUM(D28:D31)</f>
        <v>1096467000</v>
      </c>
      <c r="E32" s="99">
        <f t="shared" si="5"/>
        <v>1063499359</v>
      </c>
      <c r="F32" s="99">
        <f t="shared" si="5"/>
        <v>3958013</v>
      </c>
      <c r="G32" s="99">
        <f t="shared" si="5"/>
        <v>16119878</v>
      </c>
      <c r="H32" s="99">
        <f t="shared" si="5"/>
        <v>52133214</v>
      </c>
      <c r="I32" s="99">
        <f t="shared" si="5"/>
        <v>72211105</v>
      </c>
      <c r="J32" s="99">
        <f t="shared" si="5"/>
        <v>33023092</v>
      </c>
      <c r="K32" s="99">
        <f t="shared" si="5"/>
        <v>53156382</v>
      </c>
      <c r="L32" s="99">
        <f t="shared" si="5"/>
        <v>40635932</v>
      </c>
      <c r="M32" s="99">
        <f t="shared" si="5"/>
        <v>126815406</v>
      </c>
      <c r="N32" s="99">
        <f t="shared" si="5"/>
        <v>18105088</v>
      </c>
      <c r="O32" s="99">
        <f t="shared" si="5"/>
        <v>59489403</v>
      </c>
      <c r="P32" s="99">
        <f t="shared" si="5"/>
        <v>85317695</v>
      </c>
      <c r="Q32" s="99">
        <f t="shared" si="5"/>
        <v>162912186</v>
      </c>
      <c r="R32" s="99">
        <f t="shared" si="5"/>
        <v>67659890</v>
      </c>
      <c r="S32" s="99">
        <f t="shared" si="5"/>
        <v>0</v>
      </c>
      <c r="T32" s="99">
        <f t="shared" si="5"/>
        <v>385823658</v>
      </c>
      <c r="U32" s="99">
        <f t="shared" si="5"/>
        <v>453483548</v>
      </c>
      <c r="V32" s="99">
        <f t="shared" si="5"/>
        <v>815422245</v>
      </c>
      <c r="W32" s="99">
        <f t="shared" si="5"/>
        <v>1063499359</v>
      </c>
      <c r="X32" s="99">
        <f t="shared" si="5"/>
        <v>-248077114</v>
      </c>
      <c r="Y32" s="100">
        <f>+IF(W32&lt;&gt;0,(X32/W32)*100,0)</f>
        <v>-23.326493984280813</v>
      </c>
      <c r="Z32" s="101">
        <f t="shared" si="5"/>
        <v>1063499359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514088887</v>
      </c>
      <c r="C35" s="18">
        <v>0</v>
      </c>
      <c r="D35" s="58">
        <v>499157228</v>
      </c>
      <c r="E35" s="59">
        <v>571365897</v>
      </c>
      <c r="F35" s="59">
        <v>606305413</v>
      </c>
      <c r="G35" s="59">
        <v>790245957</v>
      </c>
      <c r="H35" s="59">
        <v>849083947</v>
      </c>
      <c r="I35" s="59">
        <v>849083947</v>
      </c>
      <c r="J35" s="59">
        <v>931832276</v>
      </c>
      <c r="K35" s="59">
        <v>896275707</v>
      </c>
      <c r="L35" s="59">
        <v>1083184283</v>
      </c>
      <c r="M35" s="59">
        <v>1083184283</v>
      </c>
      <c r="N35" s="59">
        <v>1080656032</v>
      </c>
      <c r="O35" s="59">
        <v>819420048</v>
      </c>
      <c r="P35" s="59">
        <v>1421295741</v>
      </c>
      <c r="Q35" s="59">
        <v>1421295741</v>
      </c>
      <c r="R35" s="59">
        <v>1338080873</v>
      </c>
      <c r="S35" s="59">
        <v>1277520889</v>
      </c>
      <c r="T35" s="59">
        <v>1183033045</v>
      </c>
      <c r="U35" s="59">
        <v>1183033045</v>
      </c>
      <c r="V35" s="59">
        <v>1183033045</v>
      </c>
      <c r="W35" s="59">
        <v>571365897</v>
      </c>
      <c r="X35" s="59">
        <v>611667148</v>
      </c>
      <c r="Y35" s="60">
        <v>107.05</v>
      </c>
      <c r="Z35" s="61">
        <v>571365897</v>
      </c>
    </row>
    <row r="36" spans="1:26" ht="13.5">
      <c r="A36" s="57" t="s">
        <v>53</v>
      </c>
      <c r="B36" s="18">
        <v>9431767747</v>
      </c>
      <c r="C36" s="18">
        <v>0</v>
      </c>
      <c r="D36" s="58">
        <v>10226962536</v>
      </c>
      <c r="E36" s="59">
        <v>10349556595</v>
      </c>
      <c r="F36" s="59">
        <v>9322216715</v>
      </c>
      <c r="G36" s="59">
        <v>9442411687</v>
      </c>
      <c r="H36" s="59">
        <v>9491582914</v>
      </c>
      <c r="I36" s="59">
        <v>9491582914</v>
      </c>
      <c r="J36" s="59">
        <v>9524676928</v>
      </c>
      <c r="K36" s="59">
        <v>9428120808</v>
      </c>
      <c r="L36" s="59">
        <v>9627147584</v>
      </c>
      <c r="M36" s="59">
        <v>9627147584</v>
      </c>
      <c r="N36" s="59">
        <v>9645252408</v>
      </c>
      <c r="O36" s="59">
        <v>9730812030</v>
      </c>
      <c r="P36" s="59">
        <v>9823695933</v>
      </c>
      <c r="Q36" s="59">
        <v>9823695933</v>
      </c>
      <c r="R36" s="59">
        <v>9894955823</v>
      </c>
      <c r="S36" s="59">
        <v>10012476918</v>
      </c>
      <c r="T36" s="59">
        <v>10380022061</v>
      </c>
      <c r="U36" s="59">
        <v>10380022061</v>
      </c>
      <c r="V36" s="59">
        <v>10380022061</v>
      </c>
      <c r="W36" s="59">
        <v>10349556595</v>
      </c>
      <c r="X36" s="59">
        <v>30465466</v>
      </c>
      <c r="Y36" s="60">
        <v>0.29</v>
      </c>
      <c r="Z36" s="61">
        <v>10349556595</v>
      </c>
    </row>
    <row r="37" spans="1:26" ht="13.5">
      <c r="A37" s="57" t="s">
        <v>54</v>
      </c>
      <c r="B37" s="18">
        <v>584919769</v>
      </c>
      <c r="C37" s="18">
        <v>0</v>
      </c>
      <c r="D37" s="58">
        <v>574934287</v>
      </c>
      <c r="E37" s="59">
        <v>628062629</v>
      </c>
      <c r="F37" s="59">
        <v>518404718</v>
      </c>
      <c r="G37" s="59">
        <v>784034902</v>
      </c>
      <c r="H37" s="59">
        <v>809220763</v>
      </c>
      <c r="I37" s="59">
        <v>809220763</v>
      </c>
      <c r="J37" s="59">
        <v>804788548</v>
      </c>
      <c r="K37" s="59">
        <v>716350566</v>
      </c>
      <c r="L37" s="59">
        <v>829938800</v>
      </c>
      <c r="M37" s="59">
        <v>829938800</v>
      </c>
      <c r="N37" s="59">
        <v>912846418</v>
      </c>
      <c r="O37" s="59">
        <v>1006953808</v>
      </c>
      <c r="P37" s="59">
        <v>1152329990</v>
      </c>
      <c r="Q37" s="59">
        <v>1152329990</v>
      </c>
      <c r="R37" s="59">
        <v>1026215872</v>
      </c>
      <c r="S37" s="59">
        <v>931506321</v>
      </c>
      <c r="T37" s="59">
        <v>1034854241</v>
      </c>
      <c r="U37" s="59">
        <v>1034854241</v>
      </c>
      <c r="V37" s="59">
        <v>1034854241</v>
      </c>
      <c r="W37" s="59">
        <v>628062629</v>
      </c>
      <c r="X37" s="59">
        <v>406791612</v>
      </c>
      <c r="Y37" s="60">
        <v>64.77</v>
      </c>
      <c r="Z37" s="61">
        <v>628062629</v>
      </c>
    </row>
    <row r="38" spans="1:26" ht="13.5">
      <c r="A38" s="57" t="s">
        <v>55</v>
      </c>
      <c r="B38" s="18">
        <v>460702211</v>
      </c>
      <c r="C38" s="18">
        <v>0</v>
      </c>
      <c r="D38" s="58">
        <v>597233000</v>
      </c>
      <c r="E38" s="59">
        <v>546492400</v>
      </c>
      <c r="F38" s="59">
        <v>516590814</v>
      </c>
      <c r="G38" s="59">
        <v>474166635</v>
      </c>
      <c r="H38" s="59">
        <v>464166632</v>
      </c>
      <c r="I38" s="59">
        <v>464166632</v>
      </c>
      <c r="J38" s="59">
        <v>540493965</v>
      </c>
      <c r="K38" s="59">
        <v>566510114</v>
      </c>
      <c r="L38" s="59">
        <v>547680354</v>
      </c>
      <c r="M38" s="59">
        <v>547680354</v>
      </c>
      <c r="N38" s="59">
        <v>547680354</v>
      </c>
      <c r="O38" s="59">
        <v>406740453</v>
      </c>
      <c r="P38" s="59">
        <v>641740453</v>
      </c>
      <c r="Q38" s="59">
        <v>641740453</v>
      </c>
      <c r="R38" s="59">
        <v>641740453</v>
      </c>
      <c r="S38" s="59">
        <v>643944333</v>
      </c>
      <c r="T38" s="59">
        <v>624937779</v>
      </c>
      <c r="U38" s="59">
        <v>624937779</v>
      </c>
      <c r="V38" s="59">
        <v>624937779</v>
      </c>
      <c r="W38" s="59">
        <v>546492400</v>
      </c>
      <c r="X38" s="59">
        <v>78445379</v>
      </c>
      <c r="Y38" s="60">
        <v>14.35</v>
      </c>
      <c r="Z38" s="61">
        <v>546492400</v>
      </c>
    </row>
    <row r="39" spans="1:26" ht="13.5">
      <c r="A39" s="57" t="s">
        <v>56</v>
      </c>
      <c r="B39" s="18">
        <v>8900234654</v>
      </c>
      <c r="C39" s="18">
        <v>0</v>
      </c>
      <c r="D39" s="58">
        <v>9553952478</v>
      </c>
      <c r="E39" s="59">
        <v>9746367463</v>
      </c>
      <c r="F39" s="59">
        <v>8893526596</v>
      </c>
      <c r="G39" s="59">
        <v>8974456107</v>
      </c>
      <c r="H39" s="59">
        <v>9067279466</v>
      </c>
      <c r="I39" s="59">
        <v>9067279466</v>
      </c>
      <c r="J39" s="59">
        <v>9111226691</v>
      </c>
      <c r="K39" s="59">
        <v>9041535835</v>
      </c>
      <c r="L39" s="59">
        <v>9332712715</v>
      </c>
      <c r="M39" s="59">
        <v>9332712715</v>
      </c>
      <c r="N39" s="59">
        <v>9265381668</v>
      </c>
      <c r="O39" s="59">
        <v>9136537817</v>
      </c>
      <c r="P39" s="59">
        <v>9450921231</v>
      </c>
      <c r="Q39" s="59">
        <v>9450921231</v>
      </c>
      <c r="R39" s="59">
        <v>9565080371</v>
      </c>
      <c r="S39" s="59">
        <v>9714547153</v>
      </c>
      <c r="T39" s="59">
        <v>9903263086</v>
      </c>
      <c r="U39" s="59">
        <v>9903263086</v>
      </c>
      <c r="V39" s="59">
        <v>9903263086</v>
      </c>
      <c r="W39" s="59">
        <v>9746367463</v>
      </c>
      <c r="X39" s="59">
        <v>156895623</v>
      </c>
      <c r="Y39" s="60">
        <v>1.61</v>
      </c>
      <c r="Z39" s="61">
        <v>9746367463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237732490</v>
      </c>
      <c r="C42" s="18">
        <v>0</v>
      </c>
      <c r="D42" s="58">
        <v>823943998</v>
      </c>
      <c r="E42" s="59">
        <v>749934377</v>
      </c>
      <c r="F42" s="59">
        <v>2118977</v>
      </c>
      <c r="G42" s="59">
        <v>167369677</v>
      </c>
      <c r="H42" s="59">
        <v>5963688</v>
      </c>
      <c r="I42" s="59">
        <v>175452342</v>
      </c>
      <c r="J42" s="59">
        <v>-4627039</v>
      </c>
      <c r="K42" s="59">
        <v>-74997834</v>
      </c>
      <c r="L42" s="59">
        <v>256945219</v>
      </c>
      <c r="M42" s="59">
        <v>177320346</v>
      </c>
      <c r="N42" s="59">
        <v>88464579</v>
      </c>
      <c r="O42" s="59">
        <v>-26392228</v>
      </c>
      <c r="P42" s="59">
        <v>133796665</v>
      </c>
      <c r="Q42" s="59">
        <v>195869016</v>
      </c>
      <c r="R42" s="59">
        <v>4876418</v>
      </c>
      <c r="S42" s="59">
        <v>-114666613</v>
      </c>
      <c r="T42" s="59">
        <v>182538199</v>
      </c>
      <c r="U42" s="59">
        <v>72748004</v>
      </c>
      <c r="V42" s="59">
        <v>621389708</v>
      </c>
      <c r="W42" s="59">
        <v>749934377</v>
      </c>
      <c r="X42" s="59">
        <v>-128544669</v>
      </c>
      <c r="Y42" s="60">
        <v>-17.14</v>
      </c>
      <c r="Z42" s="61">
        <v>749934377</v>
      </c>
    </row>
    <row r="43" spans="1:26" ht="13.5">
      <c r="A43" s="57" t="s">
        <v>59</v>
      </c>
      <c r="B43" s="18">
        <v>-481022111</v>
      </c>
      <c r="C43" s="18">
        <v>0</v>
      </c>
      <c r="D43" s="58">
        <v>-1003243650</v>
      </c>
      <c r="E43" s="59">
        <v>-939366830</v>
      </c>
      <c r="F43" s="59">
        <v>-3956994</v>
      </c>
      <c r="G43" s="59">
        <v>-19471019</v>
      </c>
      <c r="H43" s="59">
        <v>-52123739</v>
      </c>
      <c r="I43" s="59">
        <v>-75551752</v>
      </c>
      <c r="J43" s="59">
        <v>-33022404</v>
      </c>
      <c r="K43" s="59">
        <v>-50624696</v>
      </c>
      <c r="L43" s="59">
        <v>-40637057</v>
      </c>
      <c r="M43" s="59">
        <v>-124284157</v>
      </c>
      <c r="N43" s="59">
        <v>-18102350</v>
      </c>
      <c r="O43" s="59">
        <v>-59488217</v>
      </c>
      <c r="P43" s="59">
        <v>-85316400</v>
      </c>
      <c r="Q43" s="59">
        <v>-162906967</v>
      </c>
      <c r="R43" s="59">
        <v>-67661300</v>
      </c>
      <c r="S43" s="59">
        <v>-116273774</v>
      </c>
      <c r="T43" s="59">
        <v>-269113950</v>
      </c>
      <c r="U43" s="59">
        <v>-453049024</v>
      </c>
      <c r="V43" s="59">
        <v>-815791900</v>
      </c>
      <c r="W43" s="59">
        <v>-939366830</v>
      </c>
      <c r="X43" s="59">
        <v>123574930</v>
      </c>
      <c r="Y43" s="60">
        <v>-13.16</v>
      </c>
      <c r="Z43" s="61">
        <v>-939366830</v>
      </c>
    </row>
    <row r="44" spans="1:26" ht="13.5">
      <c r="A44" s="57" t="s">
        <v>60</v>
      </c>
      <c r="B44" s="18">
        <v>6650428</v>
      </c>
      <c r="C44" s="18">
        <v>0</v>
      </c>
      <c r="D44" s="58">
        <v>164000000</v>
      </c>
      <c r="E44" s="59">
        <v>164000000</v>
      </c>
      <c r="F44" s="59">
        <v>24020</v>
      </c>
      <c r="G44" s="59">
        <v>448331</v>
      </c>
      <c r="H44" s="59">
        <v>-9548024</v>
      </c>
      <c r="I44" s="59">
        <v>-9075673</v>
      </c>
      <c r="J44" s="59">
        <v>453051</v>
      </c>
      <c r="K44" s="59">
        <v>408283</v>
      </c>
      <c r="L44" s="59">
        <v>-83833752</v>
      </c>
      <c r="M44" s="59">
        <v>-82972418</v>
      </c>
      <c r="N44" s="59">
        <v>308752</v>
      </c>
      <c r="O44" s="59">
        <v>366389</v>
      </c>
      <c r="P44" s="59">
        <v>235487108</v>
      </c>
      <c r="Q44" s="59">
        <v>236162249</v>
      </c>
      <c r="R44" s="59">
        <v>240579</v>
      </c>
      <c r="S44" s="59">
        <v>307458</v>
      </c>
      <c r="T44" s="59">
        <v>-18446919</v>
      </c>
      <c r="U44" s="59">
        <v>-17898882</v>
      </c>
      <c r="V44" s="59">
        <v>126215276</v>
      </c>
      <c r="W44" s="59">
        <v>164000000</v>
      </c>
      <c r="X44" s="59">
        <v>-37784724</v>
      </c>
      <c r="Y44" s="60">
        <v>-23.04</v>
      </c>
      <c r="Z44" s="61">
        <v>164000000</v>
      </c>
    </row>
    <row r="45" spans="1:26" ht="13.5">
      <c r="A45" s="69" t="s">
        <v>61</v>
      </c>
      <c r="B45" s="21">
        <v>86225049</v>
      </c>
      <c r="C45" s="21">
        <v>0</v>
      </c>
      <c r="D45" s="98">
        <v>34700347</v>
      </c>
      <c r="E45" s="99">
        <v>60767385</v>
      </c>
      <c r="F45" s="99">
        <v>84385842</v>
      </c>
      <c r="G45" s="99">
        <v>232732831</v>
      </c>
      <c r="H45" s="99">
        <v>177024756</v>
      </c>
      <c r="I45" s="99">
        <v>177024756</v>
      </c>
      <c r="J45" s="99">
        <v>139828364</v>
      </c>
      <c r="K45" s="99">
        <v>14614117</v>
      </c>
      <c r="L45" s="99">
        <v>147088527</v>
      </c>
      <c r="M45" s="99">
        <v>147088527</v>
      </c>
      <c r="N45" s="99">
        <v>217759508</v>
      </c>
      <c r="O45" s="99">
        <v>132245452</v>
      </c>
      <c r="P45" s="99">
        <v>416212825</v>
      </c>
      <c r="Q45" s="99">
        <v>217759508</v>
      </c>
      <c r="R45" s="99">
        <v>353668522</v>
      </c>
      <c r="S45" s="99">
        <v>123035593</v>
      </c>
      <c r="T45" s="99">
        <v>18012923</v>
      </c>
      <c r="U45" s="99">
        <v>18012923</v>
      </c>
      <c r="V45" s="99">
        <v>18012923</v>
      </c>
      <c r="W45" s="99">
        <v>60767385</v>
      </c>
      <c r="X45" s="99">
        <v>-42754462</v>
      </c>
      <c r="Y45" s="100">
        <v>-70.36</v>
      </c>
      <c r="Z45" s="101">
        <v>60767385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13485779</v>
      </c>
      <c r="C49" s="51">
        <v>0</v>
      </c>
      <c r="D49" s="128">
        <v>29791404</v>
      </c>
      <c r="E49" s="53">
        <v>24401876</v>
      </c>
      <c r="F49" s="53">
        <v>0</v>
      </c>
      <c r="G49" s="53">
        <v>0</v>
      </c>
      <c r="H49" s="53">
        <v>0</v>
      </c>
      <c r="I49" s="53">
        <v>25246828</v>
      </c>
      <c r="J49" s="53">
        <v>0</v>
      </c>
      <c r="K49" s="53">
        <v>0</v>
      </c>
      <c r="L49" s="53">
        <v>0</v>
      </c>
      <c r="M49" s="53">
        <v>20826239</v>
      </c>
      <c r="N49" s="53">
        <v>0</v>
      </c>
      <c r="O49" s="53">
        <v>0</v>
      </c>
      <c r="P49" s="53">
        <v>0</v>
      </c>
      <c r="Q49" s="53">
        <v>20324291</v>
      </c>
      <c r="R49" s="53">
        <v>0</v>
      </c>
      <c r="S49" s="53">
        <v>0</v>
      </c>
      <c r="T49" s="53">
        <v>0</v>
      </c>
      <c r="U49" s="53">
        <v>120771046</v>
      </c>
      <c r="V49" s="53">
        <v>549179884</v>
      </c>
      <c r="W49" s="53">
        <v>804027347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188668401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188668401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94.41528630271299</v>
      </c>
      <c r="C58" s="5">
        <f>IF(C67=0,0,+(C76/C67)*100)</f>
        <v>0</v>
      </c>
      <c r="D58" s="6">
        <f aca="true" t="shared" si="6" ref="D58:Z58">IF(D67=0,0,+(D76/D67)*100)</f>
        <v>87.9999999428501</v>
      </c>
      <c r="E58" s="7">
        <f t="shared" si="6"/>
        <v>87.99999965710053</v>
      </c>
      <c r="F58" s="7">
        <f t="shared" si="6"/>
        <v>69.80206975513194</v>
      </c>
      <c r="G58" s="7">
        <f t="shared" si="6"/>
        <v>95.0362443101184</v>
      </c>
      <c r="H58" s="7">
        <f t="shared" si="6"/>
        <v>89.83021307064574</v>
      </c>
      <c r="I58" s="7">
        <f t="shared" si="6"/>
        <v>85.17899685205036</v>
      </c>
      <c r="J58" s="7">
        <f t="shared" si="6"/>
        <v>93.63146747267956</v>
      </c>
      <c r="K58" s="7">
        <f t="shared" si="6"/>
        <v>67.93799902138393</v>
      </c>
      <c r="L58" s="7">
        <f t="shared" si="6"/>
        <v>84.443781511694</v>
      </c>
      <c r="M58" s="7">
        <f t="shared" si="6"/>
        <v>80.46805115707089</v>
      </c>
      <c r="N58" s="7">
        <f t="shared" si="6"/>
        <v>105.60803037843675</v>
      </c>
      <c r="O58" s="7">
        <f t="shared" si="6"/>
        <v>95.49818350634143</v>
      </c>
      <c r="P58" s="7">
        <f t="shared" si="6"/>
        <v>105.18833497282007</v>
      </c>
      <c r="Q58" s="7">
        <f t="shared" si="6"/>
        <v>101.92045775044893</v>
      </c>
      <c r="R58" s="7">
        <f t="shared" si="6"/>
        <v>79.99345995010415</v>
      </c>
      <c r="S58" s="7">
        <f t="shared" si="6"/>
        <v>102.636881190822</v>
      </c>
      <c r="T58" s="7">
        <f t="shared" si="6"/>
        <v>108.03537286483396</v>
      </c>
      <c r="U58" s="7">
        <f t="shared" si="6"/>
        <v>96.80537349842388</v>
      </c>
      <c r="V58" s="7">
        <f t="shared" si="6"/>
        <v>90.36092354139322</v>
      </c>
      <c r="W58" s="7">
        <f t="shared" si="6"/>
        <v>87.99999965710053</v>
      </c>
      <c r="X58" s="7">
        <f t="shared" si="6"/>
        <v>0</v>
      </c>
      <c r="Y58" s="7">
        <f t="shared" si="6"/>
        <v>0</v>
      </c>
      <c r="Z58" s="8">
        <f t="shared" si="6"/>
        <v>87.99999965710053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87.99999944099726</v>
      </c>
      <c r="E59" s="10">
        <f t="shared" si="7"/>
        <v>87.99999944099726</v>
      </c>
      <c r="F59" s="10">
        <f t="shared" si="7"/>
        <v>66.13568322784576</v>
      </c>
      <c r="G59" s="10">
        <f t="shared" si="7"/>
        <v>86.39006438124574</v>
      </c>
      <c r="H59" s="10">
        <f t="shared" si="7"/>
        <v>79.40096225681913</v>
      </c>
      <c r="I59" s="10">
        <f t="shared" si="7"/>
        <v>77.90025235709196</v>
      </c>
      <c r="J59" s="10">
        <f t="shared" si="7"/>
        <v>91.00218682095968</v>
      </c>
      <c r="K59" s="10">
        <f t="shared" si="7"/>
        <v>46.62575817880692</v>
      </c>
      <c r="L59" s="10">
        <f t="shared" si="7"/>
        <v>86.00702265245322</v>
      </c>
      <c r="M59" s="10">
        <f t="shared" si="7"/>
        <v>68.2572287619237</v>
      </c>
      <c r="N59" s="10">
        <f t="shared" si="7"/>
        <v>82.26082542857378</v>
      </c>
      <c r="O59" s="10">
        <f t="shared" si="7"/>
        <v>89.79412680458707</v>
      </c>
      <c r="P59" s="10">
        <f t="shared" si="7"/>
        <v>129.91622493919792</v>
      </c>
      <c r="Q59" s="10">
        <f t="shared" si="7"/>
        <v>100.73894052714583</v>
      </c>
      <c r="R59" s="10">
        <f t="shared" si="7"/>
        <v>67.14321276203091</v>
      </c>
      <c r="S59" s="10">
        <f t="shared" si="7"/>
        <v>100.40839682249454</v>
      </c>
      <c r="T59" s="10">
        <f t="shared" si="7"/>
        <v>98.57302711931055</v>
      </c>
      <c r="U59" s="10">
        <f t="shared" si="7"/>
        <v>87.60941988156551</v>
      </c>
      <c r="V59" s="10">
        <f t="shared" si="7"/>
        <v>82.34833524073856</v>
      </c>
      <c r="W59" s="10">
        <f t="shared" si="7"/>
        <v>87.99999944099726</v>
      </c>
      <c r="X59" s="10">
        <f t="shared" si="7"/>
        <v>0</v>
      </c>
      <c r="Y59" s="10">
        <f t="shared" si="7"/>
        <v>0</v>
      </c>
      <c r="Z59" s="11">
        <f t="shared" si="7"/>
        <v>87.99999944099726</v>
      </c>
    </row>
    <row r="60" spans="1:26" ht="13.5">
      <c r="A60" s="37" t="s">
        <v>32</v>
      </c>
      <c r="B60" s="12">
        <f t="shared" si="7"/>
        <v>97.68886505096866</v>
      </c>
      <c r="C60" s="12">
        <f t="shared" si="7"/>
        <v>0</v>
      </c>
      <c r="D60" s="3">
        <f t="shared" si="7"/>
        <v>88.00000007504106</v>
      </c>
      <c r="E60" s="13">
        <f t="shared" si="7"/>
        <v>87.99999984991791</v>
      </c>
      <c r="F60" s="13">
        <f t="shared" si="7"/>
        <v>69.18622296756376</v>
      </c>
      <c r="G60" s="13">
        <f t="shared" si="7"/>
        <v>97.08558897708866</v>
      </c>
      <c r="H60" s="13">
        <f t="shared" si="7"/>
        <v>91.6973714065986</v>
      </c>
      <c r="I60" s="13">
        <f t="shared" si="7"/>
        <v>86.22108955805228</v>
      </c>
      <c r="J60" s="13">
        <f t="shared" si="7"/>
        <v>94.44261437798092</v>
      </c>
      <c r="K60" s="13">
        <f t="shared" si="7"/>
        <v>79.54708218442718</v>
      </c>
      <c r="L60" s="13">
        <f t="shared" si="7"/>
        <v>83.1452787894966</v>
      </c>
      <c r="M60" s="13">
        <f t="shared" si="7"/>
        <v>85.35316736040096</v>
      </c>
      <c r="N60" s="13">
        <f t="shared" si="7"/>
        <v>112.8897329658599</v>
      </c>
      <c r="O60" s="13">
        <f t="shared" si="7"/>
        <v>99.04967640889303</v>
      </c>
      <c r="P60" s="13">
        <f t="shared" si="7"/>
        <v>100.15230758683609</v>
      </c>
      <c r="Q60" s="13">
        <f t="shared" si="7"/>
        <v>103.55061943846175</v>
      </c>
      <c r="R60" s="13">
        <f t="shared" si="7"/>
        <v>82.73372497359028</v>
      </c>
      <c r="S60" s="13">
        <f t="shared" si="7"/>
        <v>104.65679675267496</v>
      </c>
      <c r="T60" s="13">
        <f t="shared" si="7"/>
        <v>112.43819765806774</v>
      </c>
      <c r="U60" s="13">
        <f t="shared" si="7"/>
        <v>100.06506769831091</v>
      </c>
      <c r="V60" s="13">
        <f t="shared" si="7"/>
        <v>93.16665778743793</v>
      </c>
      <c r="W60" s="13">
        <f t="shared" si="7"/>
        <v>87.99999984991791</v>
      </c>
      <c r="X60" s="13">
        <f t="shared" si="7"/>
        <v>0</v>
      </c>
      <c r="Y60" s="13">
        <f t="shared" si="7"/>
        <v>0</v>
      </c>
      <c r="Z60" s="14">
        <f t="shared" si="7"/>
        <v>87.99999984991791</v>
      </c>
    </row>
    <row r="61" spans="1:26" ht="13.5">
      <c r="A61" s="38" t="s">
        <v>110</v>
      </c>
      <c r="B61" s="12">
        <f t="shared" si="7"/>
        <v>97.97227594531635</v>
      </c>
      <c r="C61" s="12">
        <f t="shared" si="7"/>
        <v>0</v>
      </c>
      <c r="D61" s="3">
        <f t="shared" si="7"/>
        <v>88</v>
      </c>
      <c r="E61" s="13">
        <f t="shared" si="7"/>
        <v>87.99999978196003</v>
      </c>
      <c r="F61" s="13">
        <f t="shared" si="7"/>
        <v>75.41896739895066</v>
      </c>
      <c r="G61" s="13">
        <f t="shared" si="7"/>
        <v>105.21657352074256</v>
      </c>
      <c r="H61" s="13">
        <f t="shared" si="7"/>
        <v>101.3695271505578</v>
      </c>
      <c r="I61" s="13">
        <f t="shared" si="7"/>
        <v>93.95109186667105</v>
      </c>
      <c r="J61" s="13">
        <f t="shared" si="7"/>
        <v>103.08661690080494</v>
      </c>
      <c r="K61" s="13">
        <f t="shared" si="7"/>
        <v>90.46057465197364</v>
      </c>
      <c r="L61" s="13">
        <f t="shared" si="7"/>
        <v>93.74199627687594</v>
      </c>
      <c r="M61" s="13">
        <f t="shared" si="7"/>
        <v>95.62582470092417</v>
      </c>
      <c r="N61" s="13">
        <f t="shared" si="7"/>
        <v>108.2643249898399</v>
      </c>
      <c r="O61" s="13">
        <f t="shared" si="7"/>
        <v>105.2943486712037</v>
      </c>
      <c r="P61" s="13">
        <f t="shared" si="7"/>
        <v>102.24557841039402</v>
      </c>
      <c r="Q61" s="13">
        <f t="shared" si="7"/>
        <v>105.13334052115546</v>
      </c>
      <c r="R61" s="13">
        <f t="shared" si="7"/>
        <v>91.2695334407892</v>
      </c>
      <c r="S61" s="13">
        <f t="shared" si="7"/>
        <v>104.78173140727574</v>
      </c>
      <c r="T61" s="13">
        <f t="shared" si="7"/>
        <v>112.79371516135441</v>
      </c>
      <c r="U61" s="13">
        <f t="shared" si="7"/>
        <v>103.110589577743</v>
      </c>
      <c r="V61" s="13">
        <f t="shared" si="7"/>
        <v>99.2294469708909</v>
      </c>
      <c r="W61" s="13">
        <f t="shared" si="7"/>
        <v>87.99999978196003</v>
      </c>
      <c r="X61" s="13">
        <f t="shared" si="7"/>
        <v>0</v>
      </c>
      <c r="Y61" s="13">
        <f t="shared" si="7"/>
        <v>0</v>
      </c>
      <c r="Z61" s="14">
        <f t="shared" si="7"/>
        <v>87.99999978196003</v>
      </c>
    </row>
    <row r="62" spans="1:26" ht="13.5">
      <c r="A62" s="38" t="s">
        <v>111</v>
      </c>
      <c r="B62" s="12">
        <f t="shared" si="7"/>
        <v>98.77929839583804</v>
      </c>
      <c r="C62" s="12">
        <f t="shared" si="7"/>
        <v>0</v>
      </c>
      <c r="D62" s="3">
        <f t="shared" si="7"/>
        <v>88.00000035100652</v>
      </c>
      <c r="E62" s="13">
        <f t="shared" si="7"/>
        <v>87.99999969111427</v>
      </c>
      <c r="F62" s="13">
        <f t="shared" si="7"/>
        <v>53.57749916634151</v>
      </c>
      <c r="G62" s="13">
        <f t="shared" si="7"/>
        <v>78.99455855406654</v>
      </c>
      <c r="H62" s="13">
        <f t="shared" si="7"/>
        <v>71.47720115288521</v>
      </c>
      <c r="I62" s="13">
        <f t="shared" si="7"/>
        <v>68.68902020637165</v>
      </c>
      <c r="J62" s="13">
        <f t="shared" si="7"/>
        <v>79.30652156872885</v>
      </c>
      <c r="K62" s="13">
        <f t="shared" si="7"/>
        <v>76.00319439699004</v>
      </c>
      <c r="L62" s="13">
        <f t="shared" si="7"/>
        <v>59.292074665502405</v>
      </c>
      <c r="M62" s="13">
        <f t="shared" si="7"/>
        <v>71.77379540579588</v>
      </c>
      <c r="N62" s="13">
        <f t="shared" si="7"/>
        <v>91.60391008538579</v>
      </c>
      <c r="O62" s="13">
        <f t="shared" si="7"/>
        <v>92.65357155298321</v>
      </c>
      <c r="P62" s="13">
        <f t="shared" si="7"/>
        <v>107.17985173729328</v>
      </c>
      <c r="Q62" s="13">
        <f t="shared" si="7"/>
        <v>96.45583603904417</v>
      </c>
      <c r="R62" s="13">
        <f t="shared" si="7"/>
        <v>66.42242647312203</v>
      </c>
      <c r="S62" s="13">
        <f t="shared" si="7"/>
        <v>110.61091565491601</v>
      </c>
      <c r="T62" s="13">
        <f t="shared" si="7"/>
        <v>126.37398625331353</v>
      </c>
      <c r="U62" s="13">
        <f t="shared" si="7"/>
        <v>100.35579562251262</v>
      </c>
      <c r="V62" s="13">
        <f t="shared" si="7"/>
        <v>82.1602394704385</v>
      </c>
      <c r="W62" s="13">
        <f t="shared" si="7"/>
        <v>88</v>
      </c>
      <c r="X62" s="13">
        <f t="shared" si="7"/>
        <v>0</v>
      </c>
      <c r="Y62" s="13">
        <f t="shared" si="7"/>
        <v>0</v>
      </c>
      <c r="Z62" s="14">
        <f t="shared" si="7"/>
        <v>87.99999969111427</v>
      </c>
    </row>
    <row r="63" spans="1:26" ht="13.5">
      <c r="A63" s="38" t="s">
        <v>112</v>
      </c>
      <c r="B63" s="12">
        <f t="shared" si="7"/>
        <v>95.30158189824893</v>
      </c>
      <c r="C63" s="12">
        <f t="shared" si="7"/>
        <v>0</v>
      </c>
      <c r="D63" s="3">
        <f t="shared" si="7"/>
        <v>88</v>
      </c>
      <c r="E63" s="13">
        <f t="shared" si="7"/>
        <v>88.00000144598906</v>
      </c>
      <c r="F63" s="13">
        <f t="shared" si="7"/>
        <v>55.87161635272883</v>
      </c>
      <c r="G63" s="13">
        <f t="shared" si="7"/>
        <v>80.21583429097836</v>
      </c>
      <c r="H63" s="13">
        <f t="shared" si="7"/>
        <v>107.08786650649103</v>
      </c>
      <c r="I63" s="13">
        <f t="shared" si="7"/>
        <v>81.13372424060154</v>
      </c>
      <c r="J63" s="13">
        <f t="shared" si="7"/>
        <v>60.56393684248851</v>
      </c>
      <c r="K63" s="13">
        <f t="shared" si="7"/>
        <v>38.434752502126436</v>
      </c>
      <c r="L63" s="13">
        <f t="shared" si="7"/>
        <v>70.58638684743099</v>
      </c>
      <c r="M63" s="13">
        <f t="shared" si="7"/>
        <v>52.69326200623783</v>
      </c>
      <c r="N63" s="13">
        <f t="shared" si="7"/>
        <v>2985.242974759056</v>
      </c>
      <c r="O63" s="13">
        <f t="shared" si="7"/>
        <v>69.92600675921494</v>
      </c>
      <c r="P63" s="13">
        <f t="shared" si="7"/>
        <v>76.84567097948296</v>
      </c>
      <c r="Q63" s="13">
        <f t="shared" si="7"/>
        <v>105.76020517551883</v>
      </c>
      <c r="R63" s="13">
        <f t="shared" si="7"/>
        <v>72.35744140564452</v>
      </c>
      <c r="S63" s="13">
        <f t="shared" si="7"/>
        <v>90.04418337294354</v>
      </c>
      <c r="T63" s="13">
        <f t="shared" si="7"/>
        <v>83.92835123346651</v>
      </c>
      <c r="U63" s="13">
        <f t="shared" si="7"/>
        <v>82.52134324412027</v>
      </c>
      <c r="V63" s="13">
        <f t="shared" si="7"/>
        <v>75.86204257938769</v>
      </c>
      <c r="W63" s="13">
        <f t="shared" si="7"/>
        <v>88</v>
      </c>
      <c r="X63" s="13">
        <f t="shared" si="7"/>
        <v>0</v>
      </c>
      <c r="Y63" s="13">
        <f t="shared" si="7"/>
        <v>0</v>
      </c>
      <c r="Z63" s="14">
        <f t="shared" si="7"/>
        <v>88.00000144598906</v>
      </c>
    </row>
    <row r="64" spans="1:26" ht="13.5">
      <c r="A64" s="38" t="s">
        <v>113</v>
      </c>
      <c r="B64" s="12">
        <f t="shared" si="7"/>
        <v>92.51654436943608</v>
      </c>
      <c r="C64" s="12">
        <f t="shared" si="7"/>
        <v>0</v>
      </c>
      <c r="D64" s="3">
        <f t="shared" si="7"/>
        <v>88</v>
      </c>
      <c r="E64" s="13">
        <f t="shared" si="7"/>
        <v>88</v>
      </c>
      <c r="F64" s="13">
        <f t="shared" si="7"/>
        <v>61.028773562695214</v>
      </c>
      <c r="G64" s="13">
        <f t="shared" si="7"/>
        <v>86.99643012745912</v>
      </c>
      <c r="H64" s="13">
        <f t="shared" si="7"/>
        <v>63.04119339223192</v>
      </c>
      <c r="I64" s="13">
        <f t="shared" si="7"/>
        <v>69.50508587020747</v>
      </c>
      <c r="J64" s="13">
        <f t="shared" si="7"/>
        <v>95.6772456305288</v>
      </c>
      <c r="K64" s="13">
        <f t="shared" si="7"/>
        <v>42.05167684119596</v>
      </c>
      <c r="L64" s="13">
        <f t="shared" si="7"/>
        <v>71.98495283480759</v>
      </c>
      <c r="M64" s="13">
        <f t="shared" si="7"/>
        <v>62.684581098072776</v>
      </c>
      <c r="N64" s="13">
        <f t="shared" si="7"/>
        <v>1689.7742768043822</v>
      </c>
      <c r="O64" s="13">
        <f t="shared" si="7"/>
        <v>83.41651265509964</v>
      </c>
      <c r="P64" s="13">
        <f t="shared" si="7"/>
        <v>77.33510525569851</v>
      </c>
      <c r="Q64" s="13">
        <f t="shared" si="7"/>
        <v>110.91694727183253</v>
      </c>
      <c r="R64" s="13">
        <f t="shared" si="7"/>
        <v>54.414199765713846</v>
      </c>
      <c r="S64" s="13">
        <f t="shared" si="7"/>
        <v>95.6900453199741</v>
      </c>
      <c r="T64" s="13">
        <f t="shared" si="7"/>
        <v>96.44191452715941</v>
      </c>
      <c r="U64" s="13">
        <f t="shared" si="7"/>
        <v>81.3266321508973</v>
      </c>
      <c r="V64" s="13">
        <f t="shared" si="7"/>
        <v>77.76745238155613</v>
      </c>
      <c r="W64" s="13">
        <f t="shared" si="7"/>
        <v>88</v>
      </c>
      <c r="X64" s="13">
        <f t="shared" si="7"/>
        <v>0</v>
      </c>
      <c r="Y64" s="13">
        <f t="shared" si="7"/>
        <v>0</v>
      </c>
      <c r="Z64" s="14">
        <f t="shared" si="7"/>
        <v>88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88</v>
      </c>
      <c r="E66" s="16">
        <f t="shared" si="7"/>
        <v>87.99999663299664</v>
      </c>
      <c r="F66" s="16">
        <f t="shared" si="7"/>
        <v>100</v>
      </c>
      <c r="G66" s="16">
        <f t="shared" si="7"/>
        <v>100</v>
      </c>
      <c r="H66" s="16">
        <f t="shared" si="7"/>
        <v>100.1045996379258</v>
      </c>
      <c r="I66" s="16">
        <f t="shared" si="7"/>
        <v>100.03532682687764</v>
      </c>
      <c r="J66" s="16">
        <f t="shared" si="7"/>
        <v>90.54143034528728</v>
      </c>
      <c r="K66" s="16">
        <f t="shared" si="7"/>
        <v>38.73676627703933</v>
      </c>
      <c r="L66" s="16">
        <f t="shared" si="7"/>
        <v>100.33918944441164</v>
      </c>
      <c r="M66" s="16">
        <f t="shared" si="7"/>
        <v>66.5294455034008</v>
      </c>
      <c r="N66" s="16">
        <f t="shared" si="7"/>
        <v>99.52370234008858</v>
      </c>
      <c r="O66" s="16">
        <f t="shared" si="7"/>
        <v>62.47273780853383</v>
      </c>
      <c r="P66" s="16">
        <f t="shared" si="7"/>
        <v>76.8355867837908</v>
      </c>
      <c r="Q66" s="16">
        <f t="shared" si="7"/>
        <v>69.73069041124809</v>
      </c>
      <c r="R66" s="16">
        <f t="shared" si="7"/>
        <v>99.958916052597</v>
      </c>
      <c r="S66" s="16">
        <f t="shared" si="7"/>
        <v>77.8395643645818</v>
      </c>
      <c r="T66" s="16">
        <f t="shared" si="7"/>
        <v>79.19591469316249</v>
      </c>
      <c r="U66" s="16">
        <f t="shared" si="7"/>
        <v>85.9057659876902</v>
      </c>
      <c r="V66" s="16">
        <f t="shared" si="7"/>
        <v>80.00601097700144</v>
      </c>
      <c r="W66" s="16">
        <f t="shared" si="7"/>
        <v>87.99999663299664</v>
      </c>
      <c r="X66" s="16">
        <f t="shared" si="7"/>
        <v>0</v>
      </c>
      <c r="Y66" s="16">
        <f t="shared" si="7"/>
        <v>0</v>
      </c>
      <c r="Z66" s="17">
        <f t="shared" si="7"/>
        <v>87.99999663299664</v>
      </c>
    </row>
    <row r="67" spans="1:26" ht="13.5" hidden="1">
      <c r="A67" s="40" t="s">
        <v>116</v>
      </c>
      <c r="B67" s="23">
        <v>1422211689</v>
      </c>
      <c r="C67" s="23"/>
      <c r="D67" s="24">
        <v>1749784000</v>
      </c>
      <c r="E67" s="25">
        <v>1749784000</v>
      </c>
      <c r="F67" s="25">
        <v>138768686</v>
      </c>
      <c r="G67" s="25">
        <v>147011627</v>
      </c>
      <c r="H67" s="25">
        <v>147210095</v>
      </c>
      <c r="I67" s="25">
        <v>432990408</v>
      </c>
      <c r="J67" s="25">
        <v>136004440</v>
      </c>
      <c r="K67" s="25">
        <v>187364591</v>
      </c>
      <c r="L67" s="25">
        <v>140201920</v>
      </c>
      <c r="M67" s="25">
        <v>463570951</v>
      </c>
      <c r="N67" s="25">
        <v>109879255</v>
      </c>
      <c r="O67" s="25">
        <v>129996325</v>
      </c>
      <c r="P67" s="25">
        <v>131487289</v>
      </c>
      <c r="Q67" s="25">
        <v>371362869</v>
      </c>
      <c r="R67" s="25">
        <v>132304801</v>
      </c>
      <c r="S67" s="25">
        <v>131674154</v>
      </c>
      <c r="T67" s="25">
        <v>129691729</v>
      </c>
      <c r="U67" s="25">
        <v>393670684</v>
      </c>
      <c r="V67" s="25">
        <v>1661594912</v>
      </c>
      <c r="W67" s="25">
        <v>1749784000</v>
      </c>
      <c r="X67" s="25"/>
      <c r="Y67" s="24"/>
      <c r="Z67" s="26">
        <v>1749784000</v>
      </c>
    </row>
    <row r="68" spans="1:26" ht="13.5" hidden="1">
      <c r="A68" s="36" t="s">
        <v>31</v>
      </c>
      <c r="B68" s="18">
        <v>281023721</v>
      </c>
      <c r="C68" s="18"/>
      <c r="D68" s="19">
        <v>357780000</v>
      </c>
      <c r="E68" s="20">
        <v>357780000</v>
      </c>
      <c r="F68" s="20">
        <v>24650298</v>
      </c>
      <c r="G68" s="20">
        <v>29569170</v>
      </c>
      <c r="H68" s="20">
        <v>25963339</v>
      </c>
      <c r="I68" s="20">
        <v>80182807</v>
      </c>
      <c r="J68" s="20">
        <v>25914330</v>
      </c>
      <c r="K68" s="20">
        <v>51804897</v>
      </c>
      <c r="L68" s="20">
        <v>29926869</v>
      </c>
      <c r="M68" s="20">
        <v>107646096</v>
      </c>
      <c r="N68" s="20">
        <v>26014074</v>
      </c>
      <c r="O68" s="20">
        <v>26066628</v>
      </c>
      <c r="P68" s="20">
        <v>26252801</v>
      </c>
      <c r="Q68" s="20">
        <v>78333503</v>
      </c>
      <c r="R68" s="20">
        <v>30192812</v>
      </c>
      <c r="S68" s="20">
        <v>25502647</v>
      </c>
      <c r="T68" s="20">
        <v>26590204</v>
      </c>
      <c r="U68" s="20">
        <v>82285663</v>
      </c>
      <c r="V68" s="20">
        <v>348448069</v>
      </c>
      <c r="W68" s="20">
        <v>357780000</v>
      </c>
      <c r="X68" s="20"/>
      <c r="Y68" s="19"/>
      <c r="Z68" s="22">
        <v>357780000</v>
      </c>
    </row>
    <row r="69" spans="1:26" ht="13.5" hidden="1">
      <c r="A69" s="37" t="s">
        <v>32</v>
      </c>
      <c r="B69" s="18">
        <v>1086880799</v>
      </c>
      <c r="C69" s="18"/>
      <c r="D69" s="19">
        <v>1332604000</v>
      </c>
      <c r="E69" s="20">
        <v>1332604000</v>
      </c>
      <c r="F69" s="20">
        <v>108904585</v>
      </c>
      <c r="G69" s="20">
        <v>112302382</v>
      </c>
      <c r="H69" s="20">
        <v>115966623</v>
      </c>
      <c r="I69" s="20">
        <v>337173590</v>
      </c>
      <c r="J69" s="20">
        <v>104665294</v>
      </c>
      <c r="K69" s="20">
        <v>124051689</v>
      </c>
      <c r="L69" s="20">
        <v>104667860</v>
      </c>
      <c r="M69" s="20">
        <v>333384843</v>
      </c>
      <c r="N69" s="20">
        <v>83616387</v>
      </c>
      <c r="O69" s="20">
        <v>97903494</v>
      </c>
      <c r="P69" s="20">
        <v>100121736</v>
      </c>
      <c r="Q69" s="20">
        <v>281641617</v>
      </c>
      <c r="R69" s="20">
        <v>95832164</v>
      </c>
      <c r="S69" s="20">
        <v>100293748</v>
      </c>
      <c r="T69" s="20">
        <v>97014932</v>
      </c>
      <c r="U69" s="20">
        <v>293140844</v>
      </c>
      <c r="V69" s="20">
        <v>1245340894</v>
      </c>
      <c r="W69" s="20">
        <v>1332604000</v>
      </c>
      <c r="X69" s="20"/>
      <c r="Y69" s="19"/>
      <c r="Z69" s="22">
        <v>1332604000</v>
      </c>
    </row>
    <row r="70" spans="1:26" ht="13.5" hidden="1">
      <c r="A70" s="38" t="s">
        <v>110</v>
      </c>
      <c r="B70" s="18">
        <v>764663908</v>
      </c>
      <c r="C70" s="18"/>
      <c r="D70" s="19">
        <v>917263000</v>
      </c>
      <c r="E70" s="20">
        <v>917263000</v>
      </c>
      <c r="F70" s="20">
        <v>75647473</v>
      </c>
      <c r="G70" s="20">
        <v>74752421</v>
      </c>
      <c r="H70" s="20">
        <v>75458818</v>
      </c>
      <c r="I70" s="20">
        <v>225858712</v>
      </c>
      <c r="J70" s="20">
        <v>67609265</v>
      </c>
      <c r="K70" s="20">
        <v>72640906</v>
      </c>
      <c r="L70" s="20">
        <v>68589173</v>
      </c>
      <c r="M70" s="20">
        <v>208839344</v>
      </c>
      <c r="N70" s="20">
        <v>62034407</v>
      </c>
      <c r="O70" s="20">
        <v>63902157</v>
      </c>
      <c r="P70" s="20">
        <v>70822154</v>
      </c>
      <c r="Q70" s="20">
        <v>196758718</v>
      </c>
      <c r="R70" s="20">
        <v>65187696</v>
      </c>
      <c r="S70" s="20">
        <v>68728578</v>
      </c>
      <c r="T70" s="20">
        <v>67853707</v>
      </c>
      <c r="U70" s="20">
        <v>201769981</v>
      </c>
      <c r="V70" s="20">
        <v>833226755</v>
      </c>
      <c r="W70" s="20">
        <v>917263000</v>
      </c>
      <c r="X70" s="20"/>
      <c r="Y70" s="19"/>
      <c r="Z70" s="22">
        <v>917263000</v>
      </c>
    </row>
    <row r="71" spans="1:26" ht="13.5" hidden="1">
      <c r="A71" s="38" t="s">
        <v>111</v>
      </c>
      <c r="B71" s="18">
        <v>210326831</v>
      </c>
      <c r="C71" s="18"/>
      <c r="D71" s="19">
        <v>284895000</v>
      </c>
      <c r="E71" s="20">
        <v>284895001</v>
      </c>
      <c r="F71" s="20">
        <v>23975645</v>
      </c>
      <c r="G71" s="20">
        <v>27339792</v>
      </c>
      <c r="H71" s="20">
        <v>28892382</v>
      </c>
      <c r="I71" s="20">
        <v>80207819</v>
      </c>
      <c r="J71" s="20">
        <v>24826266</v>
      </c>
      <c r="K71" s="20">
        <v>29542978</v>
      </c>
      <c r="L71" s="20">
        <v>24993229</v>
      </c>
      <c r="M71" s="20">
        <v>79362473</v>
      </c>
      <c r="N71" s="20">
        <v>21210790</v>
      </c>
      <c r="O71" s="20">
        <v>22304961</v>
      </c>
      <c r="P71" s="20">
        <v>17504874</v>
      </c>
      <c r="Q71" s="20">
        <v>61020625</v>
      </c>
      <c r="R71" s="20">
        <v>19297943</v>
      </c>
      <c r="S71" s="20">
        <v>20262568</v>
      </c>
      <c r="T71" s="20">
        <v>17182177</v>
      </c>
      <c r="U71" s="20">
        <v>56742688</v>
      </c>
      <c r="V71" s="20">
        <v>277333605</v>
      </c>
      <c r="W71" s="20">
        <v>284895000</v>
      </c>
      <c r="X71" s="20"/>
      <c r="Y71" s="19"/>
      <c r="Z71" s="22">
        <v>284895001</v>
      </c>
    </row>
    <row r="72" spans="1:26" ht="13.5" hidden="1">
      <c r="A72" s="38" t="s">
        <v>112</v>
      </c>
      <c r="B72" s="18">
        <v>47636629</v>
      </c>
      <c r="C72" s="18"/>
      <c r="D72" s="19">
        <v>60858000</v>
      </c>
      <c r="E72" s="20">
        <v>60857999</v>
      </c>
      <c r="F72" s="20">
        <v>4184427</v>
      </c>
      <c r="G72" s="20">
        <v>5018387</v>
      </c>
      <c r="H72" s="20">
        <v>4250334</v>
      </c>
      <c r="I72" s="20">
        <v>13453148</v>
      </c>
      <c r="J72" s="20">
        <v>6372132</v>
      </c>
      <c r="K72" s="20">
        <v>9739316</v>
      </c>
      <c r="L72" s="20">
        <v>4958058</v>
      </c>
      <c r="M72" s="20">
        <v>21069506</v>
      </c>
      <c r="N72" s="20">
        <v>118181</v>
      </c>
      <c r="O72" s="20">
        <v>5450633</v>
      </c>
      <c r="P72" s="20">
        <v>5014125</v>
      </c>
      <c r="Q72" s="20">
        <v>10582939</v>
      </c>
      <c r="R72" s="20">
        <v>4451538</v>
      </c>
      <c r="S72" s="20">
        <v>4938962</v>
      </c>
      <c r="T72" s="20">
        <v>5749771</v>
      </c>
      <c r="U72" s="20">
        <v>15140271</v>
      </c>
      <c r="V72" s="20">
        <v>60245864</v>
      </c>
      <c r="W72" s="20">
        <v>60858000</v>
      </c>
      <c r="X72" s="20"/>
      <c r="Y72" s="19"/>
      <c r="Z72" s="22">
        <v>60857999</v>
      </c>
    </row>
    <row r="73" spans="1:26" ht="13.5" hidden="1">
      <c r="A73" s="38" t="s">
        <v>113</v>
      </c>
      <c r="B73" s="18">
        <v>64253431</v>
      </c>
      <c r="C73" s="18"/>
      <c r="D73" s="19">
        <v>69588000</v>
      </c>
      <c r="E73" s="20">
        <v>69588000</v>
      </c>
      <c r="F73" s="20">
        <v>5097040</v>
      </c>
      <c r="G73" s="20">
        <v>5191782</v>
      </c>
      <c r="H73" s="20">
        <v>7365089</v>
      </c>
      <c r="I73" s="20">
        <v>17653911</v>
      </c>
      <c r="J73" s="20">
        <v>5857631</v>
      </c>
      <c r="K73" s="20">
        <v>12128489</v>
      </c>
      <c r="L73" s="20">
        <v>6127400</v>
      </c>
      <c r="M73" s="20">
        <v>24113520</v>
      </c>
      <c r="N73" s="20">
        <v>253009</v>
      </c>
      <c r="O73" s="20">
        <v>6245743</v>
      </c>
      <c r="P73" s="20">
        <v>6780583</v>
      </c>
      <c r="Q73" s="20">
        <v>13279335</v>
      </c>
      <c r="R73" s="20">
        <v>6894987</v>
      </c>
      <c r="S73" s="20">
        <v>6363640</v>
      </c>
      <c r="T73" s="20">
        <v>6229277</v>
      </c>
      <c r="U73" s="20">
        <v>19487904</v>
      </c>
      <c r="V73" s="20">
        <v>74534670</v>
      </c>
      <c r="W73" s="20">
        <v>69588000</v>
      </c>
      <c r="X73" s="20"/>
      <c r="Y73" s="19"/>
      <c r="Z73" s="22">
        <v>69588000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54307169</v>
      </c>
      <c r="C75" s="27"/>
      <c r="D75" s="28">
        <v>59400000</v>
      </c>
      <c r="E75" s="29">
        <v>59400000</v>
      </c>
      <c r="F75" s="29">
        <v>5213803</v>
      </c>
      <c r="G75" s="29">
        <v>5140075</v>
      </c>
      <c r="H75" s="29">
        <v>5280133</v>
      </c>
      <c r="I75" s="29">
        <v>15634011</v>
      </c>
      <c r="J75" s="29">
        <v>5424816</v>
      </c>
      <c r="K75" s="29">
        <v>11508005</v>
      </c>
      <c r="L75" s="29">
        <v>5607191</v>
      </c>
      <c r="M75" s="29">
        <v>22540012</v>
      </c>
      <c r="N75" s="29">
        <v>248794</v>
      </c>
      <c r="O75" s="29">
        <v>6026203</v>
      </c>
      <c r="P75" s="29">
        <v>5112752</v>
      </c>
      <c r="Q75" s="29">
        <v>11387749</v>
      </c>
      <c r="R75" s="29">
        <v>6279825</v>
      </c>
      <c r="S75" s="29">
        <v>5877759</v>
      </c>
      <c r="T75" s="29">
        <v>6086593</v>
      </c>
      <c r="U75" s="29">
        <v>18244177</v>
      </c>
      <c r="V75" s="29">
        <v>67805949</v>
      </c>
      <c r="W75" s="29">
        <v>59400000</v>
      </c>
      <c r="X75" s="29"/>
      <c r="Y75" s="28"/>
      <c r="Z75" s="30">
        <v>59400000</v>
      </c>
    </row>
    <row r="76" spans="1:26" ht="13.5" hidden="1">
      <c r="A76" s="41" t="s">
        <v>117</v>
      </c>
      <c r="B76" s="31">
        <v>1342785238</v>
      </c>
      <c r="C76" s="31"/>
      <c r="D76" s="32">
        <v>1539809919</v>
      </c>
      <c r="E76" s="33">
        <v>1539809914</v>
      </c>
      <c r="F76" s="33">
        <v>96863415</v>
      </c>
      <c r="G76" s="33">
        <v>139714329</v>
      </c>
      <c r="H76" s="33">
        <v>132239142</v>
      </c>
      <c r="I76" s="33">
        <v>368816886</v>
      </c>
      <c r="J76" s="33">
        <v>127342953</v>
      </c>
      <c r="K76" s="33">
        <v>127291754</v>
      </c>
      <c r="L76" s="33">
        <v>118391803</v>
      </c>
      <c r="M76" s="33">
        <v>373026510</v>
      </c>
      <c r="N76" s="33">
        <v>116041317</v>
      </c>
      <c r="O76" s="33">
        <v>124144129</v>
      </c>
      <c r="P76" s="33">
        <v>138309290</v>
      </c>
      <c r="Q76" s="33">
        <v>378494736</v>
      </c>
      <c r="R76" s="33">
        <v>105835188</v>
      </c>
      <c r="S76" s="33">
        <v>135146245</v>
      </c>
      <c r="T76" s="33">
        <v>140112943</v>
      </c>
      <c r="U76" s="33">
        <v>381094376</v>
      </c>
      <c r="V76" s="33">
        <v>1501432508</v>
      </c>
      <c r="W76" s="33">
        <v>1539809914</v>
      </c>
      <c r="X76" s="33"/>
      <c r="Y76" s="32"/>
      <c r="Z76" s="34">
        <v>1539809914</v>
      </c>
    </row>
    <row r="77" spans="1:26" ht="13.5" hidden="1">
      <c r="A77" s="36" t="s">
        <v>31</v>
      </c>
      <c r="B77" s="18">
        <v>281023721</v>
      </c>
      <c r="C77" s="18"/>
      <c r="D77" s="19">
        <v>314846398</v>
      </c>
      <c r="E77" s="20">
        <v>314846398</v>
      </c>
      <c r="F77" s="20">
        <v>16302643</v>
      </c>
      <c r="G77" s="20">
        <v>25544825</v>
      </c>
      <c r="H77" s="20">
        <v>20615141</v>
      </c>
      <c r="I77" s="20">
        <v>62462609</v>
      </c>
      <c r="J77" s="20">
        <v>23582607</v>
      </c>
      <c r="K77" s="20">
        <v>24154426</v>
      </c>
      <c r="L77" s="20">
        <v>25739209</v>
      </c>
      <c r="M77" s="20">
        <v>73476242</v>
      </c>
      <c r="N77" s="20">
        <v>21399392</v>
      </c>
      <c r="O77" s="20">
        <v>23406301</v>
      </c>
      <c r="P77" s="20">
        <v>34106648</v>
      </c>
      <c r="Q77" s="20">
        <v>78912341</v>
      </c>
      <c r="R77" s="20">
        <v>20272424</v>
      </c>
      <c r="S77" s="20">
        <v>25606799</v>
      </c>
      <c r="T77" s="20">
        <v>26210769</v>
      </c>
      <c r="U77" s="20">
        <v>72089992</v>
      </c>
      <c r="V77" s="20">
        <v>286941184</v>
      </c>
      <c r="W77" s="20">
        <v>314846398</v>
      </c>
      <c r="X77" s="20"/>
      <c r="Y77" s="19"/>
      <c r="Z77" s="22">
        <v>314846398</v>
      </c>
    </row>
    <row r="78" spans="1:26" ht="13.5" hidden="1">
      <c r="A78" s="37" t="s">
        <v>32</v>
      </c>
      <c r="B78" s="18">
        <v>1061761517</v>
      </c>
      <c r="C78" s="18"/>
      <c r="D78" s="19">
        <v>1172691521</v>
      </c>
      <c r="E78" s="20">
        <v>1172691518</v>
      </c>
      <c r="F78" s="20">
        <v>75346969</v>
      </c>
      <c r="G78" s="20">
        <v>109029429</v>
      </c>
      <c r="H78" s="20">
        <v>106338345</v>
      </c>
      <c r="I78" s="20">
        <v>290714743</v>
      </c>
      <c r="J78" s="20">
        <v>98848640</v>
      </c>
      <c r="K78" s="20">
        <v>98679499</v>
      </c>
      <c r="L78" s="20">
        <v>87026384</v>
      </c>
      <c r="M78" s="20">
        <v>284554523</v>
      </c>
      <c r="N78" s="20">
        <v>94394316</v>
      </c>
      <c r="O78" s="20">
        <v>96973094</v>
      </c>
      <c r="P78" s="20">
        <v>100274229</v>
      </c>
      <c r="Q78" s="20">
        <v>291641639</v>
      </c>
      <c r="R78" s="20">
        <v>79285519</v>
      </c>
      <c r="S78" s="20">
        <v>104964224</v>
      </c>
      <c r="T78" s="20">
        <v>109081841</v>
      </c>
      <c r="U78" s="20">
        <v>293331584</v>
      </c>
      <c r="V78" s="20">
        <v>1160242489</v>
      </c>
      <c r="W78" s="20">
        <v>1172691518</v>
      </c>
      <c r="X78" s="20"/>
      <c r="Y78" s="19"/>
      <c r="Z78" s="22">
        <v>1172691518</v>
      </c>
    </row>
    <row r="79" spans="1:26" ht="13.5" hidden="1">
      <c r="A79" s="38" t="s">
        <v>110</v>
      </c>
      <c r="B79" s="18">
        <v>749158634</v>
      </c>
      <c r="C79" s="18"/>
      <c r="D79" s="19">
        <v>807191440</v>
      </c>
      <c r="E79" s="20">
        <v>807191438</v>
      </c>
      <c r="F79" s="20">
        <v>57052543</v>
      </c>
      <c r="G79" s="20">
        <v>78651936</v>
      </c>
      <c r="H79" s="20">
        <v>76492247</v>
      </c>
      <c r="I79" s="20">
        <v>212196726</v>
      </c>
      <c r="J79" s="20">
        <v>69696104</v>
      </c>
      <c r="K79" s="20">
        <v>65711381</v>
      </c>
      <c r="L79" s="20">
        <v>64296860</v>
      </c>
      <c r="M79" s="20">
        <v>199704345</v>
      </c>
      <c r="N79" s="20">
        <v>67161132</v>
      </c>
      <c r="O79" s="20">
        <v>67285360</v>
      </c>
      <c r="P79" s="20">
        <v>72412521</v>
      </c>
      <c r="Q79" s="20">
        <v>206859013</v>
      </c>
      <c r="R79" s="20">
        <v>59496506</v>
      </c>
      <c r="S79" s="20">
        <v>72014994</v>
      </c>
      <c r="T79" s="20">
        <v>76534717</v>
      </c>
      <c r="U79" s="20">
        <v>208046217</v>
      </c>
      <c r="V79" s="20">
        <v>826806301</v>
      </c>
      <c r="W79" s="20">
        <v>807191438</v>
      </c>
      <c r="X79" s="20"/>
      <c r="Y79" s="19"/>
      <c r="Z79" s="22">
        <v>807191438</v>
      </c>
    </row>
    <row r="80" spans="1:26" ht="13.5" hidden="1">
      <c r="A80" s="38" t="s">
        <v>111</v>
      </c>
      <c r="B80" s="18">
        <v>207759368</v>
      </c>
      <c r="C80" s="18"/>
      <c r="D80" s="19">
        <v>250707601</v>
      </c>
      <c r="E80" s="20">
        <v>250707600</v>
      </c>
      <c r="F80" s="20">
        <v>12845551</v>
      </c>
      <c r="G80" s="20">
        <v>21596948</v>
      </c>
      <c r="H80" s="20">
        <v>20651466</v>
      </c>
      <c r="I80" s="20">
        <v>55093965</v>
      </c>
      <c r="J80" s="20">
        <v>19688848</v>
      </c>
      <c r="K80" s="20">
        <v>22453607</v>
      </c>
      <c r="L80" s="20">
        <v>14819004</v>
      </c>
      <c r="M80" s="20">
        <v>56961459</v>
      </c>
      <c r="N80" s="20">
        <v>19429913</v>
      </c>
      <c r="O80" s="20">
        <v>20666343</v>
      </c>
      <c r="P80" s="20">
        <v>18761698</v>
      </c>
      <c r="Q80" s="20">
        <v>58857954</v>
      </c>
      <c r="R80" s="20">
        <v>12818162</v>
      </c>
      <c r="S80" s="20">
        <v>22412612</v>
      </c>
      <c r="T80" s="20">
        <v>21713802</v>
      </c>
      <c r="U80" s="20">
        <v>56944576</v>
      </c>
      <c r="V80" s="20">
        <v>227857954</v>
      </c>
      <c r="W80" s="20">
        <v>250707600</v>
      </c>
      <c r="X80" s="20"/>
      <c r="Y80" s="19"/>
      <c r="Z80" s="22">
        <v>250707600</v>
      </c>
    </row>
    <row r="81" spans="1:26" ht="13.5" hidden="1">
      <c r="A81" s="38" t="s">
        <v>112</v>
      </c>
      <c r="B81" s="18">
        <v>45398461</v>
      </c>
      <c r="C81" s="18"/>
      <c r="D81" s="19">
        <v>53555040</v>
      </c>
      <c r="E81" s="20">
        <v>53555040</v>
      </c>
      <c r="F81" s="20">
        <v>2337907</v>
      </c>
      <c r="G81" s="20">
        <v>4025541</v>
      </c>
      <c r="H81" s="20">
        <v>4551592</v>
      </c>
      <c r="I81" s="20">
        <v>10915040</v>
      </c>
      <c r="J81" s="20">
        <v>3859214</v>
      </c>
      <c r="K81" s="20">
        <v>3743282</v>
      </c>
      <c r="L81" s="20">
        <v>3499714</v>
      </c>
      <c r="M81" s="20">
        <v>11102210</v>
      </c>
      <c r="N81" s="20">
        <v>3527990</v>
      </c>
      <c r="O81" s="20">
        <v>3811410</v>
      </c>
      <c r="P81" s="20">
        <v>3853138</v>
      </c>
      <c r="Q81" s="20">
        <v>11192538</v>
      </c>
      <c r="R81" s="20">
        <v>3221019</v>
      </c>
      <c r="S81" s="20">
        <v>4447248</v>
      </c>
      <c r="T81" s="20">
        <v>4825688</v>
      </c>
      <c r="U81" s="20">
        <v>12493955</v>
      </c>
      <c r="V81" s="20">
        <v>45703743</v>
      </c>
      <c r="W81" s="20">
        <v>53555040</v>
      </c>
      <c r="X81" s="20"/>
      <c r="Y81" s="19"/>
      <c r="Z81" s="22">
        <v>53555040</v>
      </c>
    </row>
    <row r="82" spans="1:26" ht="13.5" hidden="1">
      <c r="A82" s="38" t="s">
        <v>113</v>
      </c>
      <c r="B82" s="18">
        <v>59445054</v>
      </c>
      <c r="C82" s="18"/>
      <c r="D82" s="19">
        <v>61237440</v>
      </c>
      <c r="E82" s="20">
        <v>61237440</v>
      </c>
      <c r="F82" s="20">
        <v>3110661</v>
      </c>
      <c r="G82" s="20">
        <v>4516665</v>
      </c>
      <c r="H82" s="20">
        <v>4643040</v>
      </c>
      <c r="I82" s="20">
        <v>12270366</v>
      </c>
      <c r="J82" s="20">
        <v>5604420</v>
      </c>
      <c r="K82" s="20">
        <v>5100233</v>
      </c>
      <c r="L82" s="20">
        <v>4410806</v>
      </c>
      <c r="M82" s="20">
        <v>15115459</v>
      </c>
      <c r="N82" s="20">
        <v>4275281</v>
      </c>
      <c r="O82" s="20">
        <v>5209981</v>
      </c>
      <c r="P82" s="20">
        <v>5243771</v>
      </c>
      <c r="Q82" s="20">
        <v>14729033</v>
      </c>
      <c r="R82" s="20">
        <v>3751852</v>
      </c>
      <c r="S82" s="20">
        <v>6089370</v>
      </c>
      <c r="T82" s="20">
        <v>6007634</v>
      </c>
      <c r="U82" s="20">
        <v>15848856</v>
      </c>
      <c r="V82" s="20">
        <v>57963714</v>
      </c>
      <c r="W82" s="20">
        <v>61237440</v>
      </c>
      <c r="X82" s="20"/>
      <c r="Y82" s="19"/>
      <c r="Z82" s="22">
        <v>61237440</v>
      </c>
    </row>
    <row r="83" spans="1:26" ht="13.5" hidden="1">
      <c r="A83" s="38" t="s">
        <v>114</v>
      </c>
      <c r="B83" s="18"/>
      <c r="C83" s="18"/>
      <c r="D83" s="19"/>
      <c r="E83" s="20"/>
      <c r="F83" s="20">
        <v>307</v>
      </c>
      <c r="G83" s="20">
        <v>238339</v>
      </c>
      <c r="H83" s="20"/>
      <c r="I83" s="20">
        <v>238646</v>
      </c>
      <c r="J83" s="20">
        <v>54</v>
      </c>
      <c r="K83" s="20">
        <v>1670996</v>
      </c>
      <c r="L83" s="20"/>
      <c r="M83" s="20">
        <v>1671050</v>
      </c>
      <c r="N83" s="20"/>
      <c r="O83" s="20"/>
      <c r="P83" s="20">
        <v>3101</v>
      </c>
      <c r="Q83" s="20">
        <v>3101</v>
      </c>
      <c r="R83" s="20">
        <v>-2020</v>
      </c>
      <c r="S83" s="20"/>
      <c r="T83" s="20"/>
      <c r="U83" s="20">
        <v>-2020</v>
      </c>
      <c r="V83" s="20">
        <v>1910777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52272000</v>
      </c>
      <c r="E84" s="29">
        <v>52271998</v>
      </c>
      <c r="F84" s="29">
        <v>5213803</v>
      </c>
      <c r="G84" s="29">
        <v>5140075</v>
      </c>
      <c r="H84" s="29">
        <v>5285656</v>
      </c>
      <c r="I84" s="29">
        <v>15639534</v>
      </c>
      <c r="J84" s="29">
        <v>4911706</v>
      </c>
      <c r="K84" s="29">
        <v>4457829</v>
      </c>
      <c r="L84" s="29">
        <v>5626210</v>
      </c>
      <c r="M84" s="29">
        <v>14995745</v>
      </c>
      <c r="N84" s="29">
        <v>247609</v>
      </c>
      <c r="O84" s="29">
        <v>3764734</v>
      </c>
      <c r="P84" s="29">
        <v>3928413</v>
      </c>
      <c r="Q84" s="29">
        <v>7940756</v>
      </c>
      <c r="R84" s="29">
        <v>6277245</v>
      </c>
      <c r="S84" s="29">
        <v>4575222</v>
      </c>
      <c r="T84" s="29">
        <v>4820333</v>
      </c>
      <c r="U84" s="29">
        <v>15672800</v>
      </c>
      <c r="V84" s="29">
        <v>54248835</v>
      </c>
      <c r="W84" s="29">
        <v>52271998</v>
      </c>
      <c r="X84" s="29"/>
      <c r="Y84" s="28"/>
      <c r="Z84" s="30">
        <v>52271998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17049718</v>
      </c>
      <c r="C5" s="18">
        <v>0</v>
      </c>
      <c r="D5" s="58">
        <v>21359920</v>
      </c>
      <c r="E5" s="59">
        <v>21359920</v>
      </c>
      <c r="F5" s="59">
        <v>1910104</v>
      </c>
      <c r="G5" s="59">
        <v>1910104</v>
      </c>
      <c r="H5" s="59">
        <v>1910569</v>
      </c>
      <c r="I5" s="59">
        <v>5730777</v>
      </c>
      <c r="J5" s="59">
        <v>1905961</v>
      </c>
      <c r="K5" s="59">
        <v>1922145</v>
      </c>
      <c r="L5" s="59">
        <v>1921388</v>
      </c>
      <c r="M5" s="59">
        <v>5749494</v>
      </c>
      <c r="N5" s="59">
        <v>1909945</v>
      </c>
      <c r="O5" s="59">
        <v>1926584</v>
      </c>
      <c r="P5" s="59">
        <v>1922892</v>
      </c>
      <c r="Q5" s="59">
        <v>5759421</v>
      </c>
      <c r="R5" s="59">
        <v>1919168</v>
      </c>
      <c r="S5" s="59">
        <v>0</v>
      </c>
      <c r="T5" s="59">
        <v>1928616</v>
      </c>
      <c r="U5" s="59">
        <v>3847784</v>
      </c>
      <c r="V5" s="59">
        <v>21087476</v>
      </c>
      <c r="W5" s="59">
        <v>21359921</v>
      </c>
      <c r="X5" s="59">
        <v>-272445</v>
      </c>
      <c r="Y5" s="60">
        <v>-1.28</v>
      </c>
      <c r="Z5" s="61">
        <v>21359920</v>
      </c>
    </row>
    <row r="6" spans="1:26" ht="13.5">
      <c r="A6" s="57" t="s">
        <v>32</v>
      </c>
      <c r="B6" s="18">
        <v>6189916</v>
      </c>
      <c r="C6" s="18">
        <v>0</v>
      </c>
      <c r="D6" s="58">
        <v>6537117</v>
      </c>
      <c r="E6" s="59">
        <v>6537117</v>
      </c>
      <c r="F6" s="59">
        <v>542397</v>
      </c>
      <c r="G6" s="59">
        <v>531046</v>
      </c>
      <c r="H6" s="59">
        <v>479267</v>
      </c>
      <c r="I6" s="59">
        <v>1552710</v>
      </c>
      <c r="J6" s="59">
        <v>657176</v>
      </c>
      <c r="K6" s="59">
        <v>421967</v>
      </c>
      <c r="L6" s="59">
        <v>597375</v>
      </c>
      <c r="M6" s="59">
        <v>1676518</v>
      </c>
      <c r="N6" s="59">
        <v>530956</v>
      </c>
      <c r="O6" s="59">
        <v>528104</v>
      </c>
      <c r="P6" s="59">
        <v>475280</v>
      </c>
      <c r="Q6" s="59">
        <v>1534340</v>
      </c>
      <c r="R6" s="59">
        <v>525169</v>
      </c>
      <c r="S6" s="59">
        <v>0</v>
      </c>
      <c r="T6" s="59">
        <v>528230</v>
      </c>
      <c r="U6" s="59">
        <v>1053399</v>
      </c>
      <c r="V6" s="59">
        <v>5816967</v>
      </c>
      <c r="W6" s="59">
        <v>6537116</v>
      </c>
      <c r="X6" s="59">
        <v>-720149</v>
      </c>
      <c r="Y6" s="60">
        <v>-11.02</v>
      </c>
      <c r="Z6" s="61">
        <v>6537117</v>
      </c>
    </row>
    <row r="7" spans="1:26" ht="13.5">
      <c r="A7" s="57" t="s">
        <v>33</v>
      </c>
      <c r="B7" s="18">
        <v>12056549</v>
      </c>
      <c r="C7" s="18">
        <v>0</v>
      </c>
      <c r="D7" s="58">
        <v>11212148</v>
      </c>
      <c r="E7" s="59">
        <v>11212148</v>
      </c>
      <c r="F7" s="59">
        <v>1114059</v>
      </c>
      <c r="G7" s="59">
        <v>968196</v>
      </c>
      <c r="H7" s="59">
        <v>1085400</v>
      </c>
      <c r="I7" s="59">
        <v>3167655</v>
      </c>
      <c r="J7" s="59">
        <v>1200306</v>
      </c>
      <c r="K7" s="59">
        <v>1088554</v>
      </c>
      <c r="L7" s="59">
        <v>795311</v>
      </c>
      <c r="M7" s="59">
        <v>3084171</v>
      </c>
      <c r="N7" s="59">
        <v>1227913</v>
      </c>
      <c r="O7" s="59">
        <v>992843</v>
      </c>
      <c r="P7" s="59">
        <v>845484</v>
      </c>
      <c r="Q7" s="59">
        <v>3066240</v>
      </c>
      <c r="R7" s="59">
        <v>1115355</v>
      </c>
      <c r="S7" s="59">
        <v>0</v>
      </c>
      <c r="T7" s="59">
        <v>897599</v>
      </c>
      <c r="U7" s="59">
        <v>2012954</v>
      </c>
      <c r="V7" s="59">
        <v>11331020</v>
      </c>
      <c r="W7" s="59">
        <v>11212148</v>
      </c>
      <c r="X7" s="59">
        <v>118872</v>
      </c>
      <c r="Y7" s="60">
        <v>1.06</v>
      </c>
      <c r="Z7" s="61">
        <v>11212148</v>
      </c>
    </row>
    <row r="8" spans="1:26" ht="13.5">
      <c r="A8" s="57" t="s">
        <v>34</v>
      </c>
      <c r="B8" s="18">
        <v>212000673</v>
      </c>
      <c r="C8" s="18">
        <v>0</v>
      </c>
      <c r="D8" s="58">
        <v>208065926</v>
      </c>
      <c r="E8" s="59">
        <v>208065926</v>
      </c>
      <c r="F8" s="59">
        <v>84989168</v>
      </c>
      <c r="G8" s="59">
        <v>896099</v>
      </c>
      <c r="H8" s="59">
        <v>431254</v>
      </c>
      <c r="I8" s="59">
        <v>86316521</v>
      </c>
      <c r="J8" s="59">
        <v>502729</v>
      </c>
      <c r="K8" s="59">
        <v>778356</v>
      </c>
      <c r="L8" s="59">
        <v>4189339</v>
      </c>
      <c r="M8" s="59">
        <v>5470424</v>
      </c>
      <c r="N8" s="59">
        <v>20263255</v>
      </c>
      <c r="O8" s="59">
        <v>223974</v>
      </c>
      <c r="P8" s="59">
        <v>50791447</v>
      </c>
      <c r="Q8" s="59">
        <v>71278676</v>
      </c>
      <c r="R8" s="59">
        <v>127735</v>
      </c>
      <c r="S8" s="59">
        <v>0</v>
      </c>
      <c r="T8" s="59">
        <v>855508</v>
      </c>
      <c r="U8" s="59">
        <v>983243</v>
      </c>
      <c r="V8" s="59">
        <v>164048864</v>
      </c>
      <c r="W8" s="59">
        <v>208065925</v>
      </c>
      <c r="X8" s="59">
        <v>-44017061</v>
      </c>
      <c r="Y8" s="60">
        <v>-21.16</v>
      </c>
      <c r="Z8" s="61">
        <v>208065926</v>
      </c>
    </row>
    <row r="9" spans="1:26" ht="13.5">
      <c r="A9" s="57" t="s">
        <v>35</v>
      </c>
      <c r="B9" s="18">
        <v>92922046</v>
      </c>
      <c r="C9" s="18">
        <v>0</v>
      </c>
      <c r="D9" s="58">
        <v>149276050</v>
      </c>
      <c r="E9" s="59">
        <v>149276050</v>
      </c>
      <c r="F9" s="59">
        <v>5819888</v>
      </c>
      <c r="G9" s="59">
        <v>7698799</v>
      </c>
      <c r="H9" s="59">
        <v>8858764</v>
      </c>
      <c r="I9" s="59">
        <v>22377451</v>
      </c>
      <c r="J9" s="59">
        <v>7835330</v>
      </c>
      <c r="K9" s="59">
        <v>7656418</v>
      </c>
      <c r="L9" s="59">
        <v>48875187</v>
      </c>
      <c r="M9" s="59">
        <v>64366935</v>
      </c>
      <c r="N9" s="59">
        <v>8197506</v>
      </c>
      <c r="O9" s="59">
        <v>4340552</v>
      </c>
      <c r="P9" s="59">
        <v>6638404</v>
      </c>
      <c r="Q9" s="59">
        <v>19176462</v>
      </c>
      <c r="R9" s="59">
        <v>7461494</v>
      </c>
      <c r="S9" s="59">
        <v>0</v>
      </c>
      <c r="T9" s="59">
        <v>7145293</v>
      </c>
      <c r="U9" s="59">
        <v>14606787</v>
      </c>
      <c r="V9" s="59">
        <v>120527635</v>
      </c>
      <c r="W9" s="59">
        <v>149276045</v>
      </c>
      <c r="X9" s="59">
        <v>-28748410</v>
      </c>
      <c r="Y9" s="60">
        <v>-19.26</v>
      </c>
      <c r="Z9" s="61">
        <v>149276050</v>
      </c>
    </row>
    <row r="10" spans="1:26" ht="25.5">
      <c r="A10" s="62" t="s">
        <v>102</v>
      </c>
      <c r="B10" s="63">
        <f>SUM(B5:B9)</f>
        <v>340218902</v>
      </c>
      <c r="C10" s="63">
        <f>SUM(C5:C9)</f>
        <v>0</v>
      </c>
      <c r="D10" s="64">
        <f aca="true" t="shared" si="0" ref="D10:Z10">SUM(D5:D9)</f>
        <v>396451161</v>
      </c>
      <c r="E10" s="65">
        <f t="shared" si="0"/>
        <v>396451161</v>
      </c>
      <c r="F10" s="65">
        <f t="shared" si="0"/>
        <v>94375616</v>
      </c>
      <c r="G10" s="65">
        <f t="shared" si="0"/>
        <v>12004244</v>
      </c>
      <c r="H10" s="65">
        <f t="shared" si="0"/>
        <v>12765254</v>
      </c>
      <c r="I10" s="65">
        <f t="shared" si="0"/>
        <v>119145114</v>
      </c>
      <c r="J10" s="65">
        <f t="shared" si="0"/>
        <v>12101502</v>
      </c>
      <c r="K10" s="65">
        <f t="shared" si="0"/>
        <v>11867440</v>
      </c>
      <c r="L10" s="65">
        <f t="shared" si="0"/>
        <v>56378600</v>
      </c>
      <c r="M10" s="65">
        <f t="shared" si="0"/>
        <v>80347542</v>
      </c>
      <c r="N10" s="65">
        <f t="shared" si="0"/>
        <v>32129575</v>
      </c>
      <c r="O10" s="65">
        <f t="shared" si="0"/>
        <v>8012057</v>
      </c>
      <c r="P10" s="65">
        <f t="shared" si="0"/>
        <v>60673507</v>
      </c>
      <c r="Q10" s="65">
        <f t="shared" si="0"/>
        <v>100815139</v>
      </c>
      <c r="R10" s="65">
        <f t="shared" si="0"/>
        <v>11148921</v>
      </c>
      <c r="S10" s="65">
        <f t="shared" si="0"/>
        <v>0</v>
      </c>
      <c r="T10" s="65">
        <f t="shared" si="0"/>
        <v>11355246</v>
      </c>
      <c r="U10" s="65">
        <f t="shared" si="0"/>
        <v>22504167</v>
      </c>
      <c r="V10" s="65">
        <f t="shared" si="0"/>
        <v>322811962</v>
      </c>
      <c r="W10" s="65">
        <f t="shared" si="0"/>
        <v>396451155</v>
      </c>
      <c r="X10" s="65">
        <f t="shared" si="0"/>
        <v>-73639193</v>
      </c>
      <c r="Y10" s="66">
        <f>+IF(W10&lt;&gt;0,(X10/W10)*100,0)</f>
        <v>-18.574594138841643</v>
      </c>
      <c r="Z10" s="67">
        <f t="shared" si="0"/>
        <v>396451161</v>
      </c>
    </row>
    <row r="11" spans="1:26" ht="13.5">
      <c r="A11" s="57" t="s">
        <v>36</v>
      </c>
      <c r="B11" s="18">
        <v>78995823</v>
      </c>
      <c r="C11" s="18">
        <v>0</v>
      </c>
      <c r="D11" s="58">
        <v>88441649</v>
      </c>
      <c r="E11" s="59">
        <v>88441649</v>
      </c>
      <c r="F11" s="59">
        <v>6189823</v>
      </c>
      <c r="G11" s="59">
        <v>6268982</v>
      </c>
      <c r="H11" s="59">
        <v>6068081</v>
      </c>
      <c r="I11" s="59">
        <v>18526886</v>
      </c>
      <c r="J11" s="59">
        <v>6155261</v>
      </c>
      <c r="K11" s="59">
        <v>6148800</v>
      </c>
      <c r="L11" s="59">
        <v>6013233</v>
      </c>
      <c r="M11" s="59">
        <v>18317294</v>
      </c>
      <c r="N11" s="59">
        <v>5113242</v>
      </c>
      <c r="O11" s="59">
        <v>7681038</v>
      </c>
      <c r="P11" s="59">
        <v>6438239</v>
      </c>
      <c r="Q11" s="59">
        <v>19232519</v>
      </c>
      <c r="R11" s="59">
        <v>6056040</v>
      </c>
      <c r="S11" s="59">
        <v>0</v>
      </c>
      <c r="T11" s="59">
        <v>7197217</v>
      </c>
      <c r="U11" s="59">
        <v>13253257</v>
      </c>
      <c r="V11" s="59">
        <v>69329956</v>
      </c>
      <c r="W11" s="59">
        <v>88441652</v>
      </c>
      <c r="X11" s="59">
        <v>-19111696</v>
      </c>
      <c r="Y11" s="60">
        <v>-21.61</v>
      </c>
      <c r="Z11" s="61">
        <v>88441649</v>
      </c>
    </row>
    <row r="12" spans="1:26" ht="13.5">
      <c r="A12" s="57" t="s">
        <v>37</v>
      </c>
      <c r="B12" s="18">
        <v>16779483</v>
      </c>
      <c r="C12" s="18">
        <v>0</v>
      </c>
      <c r="D12" s="58">
        <v>19505009</v>
      </c>
      <c r="E12" s="59">
        <v>19505009</v>
      </c>
      <c r="F12" s="59">
        <v>1401885</v>
      </c>
      <c r="G12" s="59">
        <v>1388109</v>
      </c>
      <c r="H12" s="59">
        <v>1496658</v>
      </c>
      <c r="I12" s="59">
        <v>4286652</v>
      </c>
      <c r="J12" s="59">
        <v>1496658</v>
      </c>
      <c r="K12" s="59">
        <v>1493914</v>
      </c>
      <c r="L12" s="59">
        <v>1507447</v>
      </c>
      <c r="M12" s="59">
        <v>4498019</v>
      </c>
      <c r="N12" s="59">
        <v>1180028</v>
      </c>
      <c r="O12" s="59">
        <v>1834867</v>
      </c>
      <c r="P12" s="59">
        <v>1785984</v>
      </c>
      <c r="Q12" s="59">
        <v>4800879</v>
      </c>
      <c r="R12" s="59">
        <v>1549448</v>
      </c>
      <c r="S12" s="59">
        <v>0</v>
      </c>
      <c r="T12" s="59">
        <v>1544330</v>
      </c>
      <c r="U12" s="59">
        <v>3093778</v>
      </c>
      <c r="V12" s="59">
        <v>16679328</v>
      </c>
      <c r="W12" s="59">
        <v>19505012</v>
      </c>
      <c r="X12" s="59">
        <v>-2825684</v>
      </c>
      <c r="Y12" s="60">
        <v>-14.49</v>
      </c>
      <c r="Z12" s="61">
        <v>19505009</v>
      </c>
    </row>
    <row r="13" spans="1:26" ht="13.5">
      <c r="A13" s="57" t="s">
        <v>103</v>
      </c>
      <c r="B13" s="18">
        <v>27993049</v>
      </c>
      <c r="C13" s="18">
        <v>0</v>
      </c>
      <c r="D13" s="58">
        <v>37289249</v>
      </c>
      <c r="E13" s="59">
        <v>37289249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37289248</v>
      </c>
      <c r="X13" s="59">
        <v>-37289248</v>
      </c>
      <c r="Y13" s="60">
        <v>-100</v>
      </c>
      <c r="Z13" s="61">
        <v>37289249</v>
      </c>
    </row>
    <row r="14" spans="1:26" ht="13.5">
      <c r="A14" s="57" t="s">
        <v>38</v>
      </c>
      <c r="B14" s="18">
        <v>81041</v>
      </c>
      <c r="C14" s="18">
        <v>0</v>
      </c>
      <c r="D14" s="58">
        <v>28037</v>
      </c>
      <c r="E14" s="59">
        <v>28037</v>
      </c>
      <c r="F14" s="59">
        <v>0</v>
      </c>
      <c r="G14" s="59">
        <v>0</v>
      </c>
      <c r="H14" s="59">
        <v>19470</v>
      </c>
      <c r="I14" s="59">
        <v>19470</v>
      </c>
      <c r="J14" s="59">
        <v>9577</v>
      </c>
      <c r="K14" s="59">
        <v>9258</v>
      </c>
      <c r="L14" s="59">
        <v>8613</v>
      </c>
      <c r="M14" s="59">
        <v>27448</v>
      </c>
      <c r="N14" s="59">
        <v>16244</v>
      </c>
      <c r="O14" s="59">
        <v>0</v>
      </c>
      <c r="P14" s="59">
        <v>14917</v>
      </c>
      <c r="Q14" s="59">
        <v>31161</v>
      </c>
      <c r="R14" s="59">
        <v>0</v>
      </c>
      <c r="S14" s="59">
        <v>0</v>
      </c>
      <c r="T14" s="59">
        <v>6614</v>
      </c>
      <c r="U14" s="59">
        <v>6614</v>
      </c>
      <c r="V14" s="59">
        <v>84693</v>
      </c>
      <c r="W14" s="59">
        <v>28037</v>
      </c>
      <c r="X14" s="59">
        <v>56656</v>
      </c>
      <c r="Y14" s="60">
        <v>202.08</v>
      </c>
      <c r="Z14" s="61">
        <v>28037</v>
      </c>
    </row>
    <row r="15" spans="1:26" ht="13.5">
      <c r="A15" s="57" t="s">
        <v>39</v>
      </c>
      <c r="B15" s="18">
        <v>7230356</v>
      </c>
      <c r="C15" s="18">
        <v>0</v>
      </c>
      <c r="D15" s="58">
        <v>15745913</v>
      </c>
      <c r="E15" s="59">
        <v>15745913</v>
      </c>
      <c r="F15" s="59">
        <v>1059833</v>
      </c>
      <c r="G15" s="59">
        <v>975913</v>
      </c>
      <c r="H15" s="59">
        <v>842087</v>
      </c>
      <c r="I15" s="59">
        <v>2877833</v>
      </c>
      <c r="J15" s="59">
        <v>1347249</v>
      </c>
      <c r="K15" s="59">
        <v>748658</v>
      </c>
      <c r="L15" s="59">
        <v>1845239</v>
      </c>
      <c r="M15" s="59">
        <v>3941146</v>
      </c>
      <c r="N15" s="59">
        <v>878260</v>
      </c>
      <c r="O15" s="59">
        <v>1405773</v>
      </c>
      <c r="P15" s="59">
        <v>728118</v>
      </c>
      <c r="Q15" s="59">
        <v>3012151</v>
      </c>
      <c r="R15" s="59">
        <v>1170323</v>
      </c>
      <c r="S15" s="59">
        <v>0</v>
      </c>
      <c r="T15" s="59">
        <v>715023</v>
      </c>
      <c r="U15" s="59">
        <v>1885346</v>
      </c>
      <c r="V15" s="59">
        <v>11716476</v>
      </c>
      <c r="W15" s="59">
        <v>15745912</v>
      </c>
      <c r="X15" s="59">
        <v>-4029436</v>
      </c>
      <c r="Y15" s="60">
        <v>-25.59</v>
      </c>
      <c r="Z15" s="61">
        <v>15745913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8297627</v>
      </c>
      <c r="P16" s="59">
        <v>0</v>
      </c>
      <c r="Q16" s="59">
        <v>8297627</v>
      </c>
      <c r="R16" s="59">
        <v>0</v>
      </c>
      <c r="S16" s="59">
        <v>0</v>
      </c>
      <c r="T16" s="59">
        <v>0</v>
      </c>
      <c r="U16" s="59">
        <v>0</v>
      </c>
      <c r="V16" s="59">
        <v>8297627</v>
      </c>
      <c r="W16" s="59"/>
      <c r="X16" s="59">
        <v>8297627</v>
      </c>
      <c r="Y16" s="60">
        <v>0</v>
      </c>
      <c r="Z16" s="61">
        <v>0</v>
      </c>
    </row>
    <row r="17" spans="1:26" ht="13.5">
      <c r="A17" s="57" t="s">
        <v>41</v>
      </c>
      <c r="B17" s="18">
        <v>98700110</v>
      </c>
      <c r="C17" s="18">
        <v>0</v>
      </c>
      <c r="D17" s="58">
        <v>144430033</v>
      </c>
      <c r="E17" s="59">
        <v>144430033</v>
      </c>
      <c r="F17" s="59">
        <v>2332484</v>
      </c>
      <c r="G17" s="59">
        <v>6090288</v>
      </c>
      <c r="H17" s="59">
        <v>10108745</v>
      </c>
      <c r="I17" s="59">
        <v>18531517</v>
      </c>
      <c r="J17" s="59">
        <v>10746039</v>
      </c>
      <c r="K17" s="59">
        <v>5389883</v>
      </c>
      <c r="L17" s="59">
        <v>8090379</v>
      </c>
      <c r="M17" s="59">
        <v>24226301</v>
      </c>
      <c r="N17" s="59">
        <v>8114073</v>
      </c>
      <c r="O17" s="59">
        <v>2804616</v>
      </c>
      <c r="P17" s="59">
        <v>5774815</v>
      </c>
      <c r="Q17" s="59">
        <v>16693504</v>
      </c>
      <c r="R17" s="59">
        <v>12720890</v>
      </c>
      <c r="S17" s="59">
        <v>0</v>
      </c>
      <c r="T17" s="59">
        <v>13971814</v>
      </c>
      <c r="U17" s="59">
        <v>26692704</v>
      </c>
      <c r="V17" s="59">
        <v>86144026</v>
      </c>
      <c r="W17" s="59">
        <v>144430030</v>
      </c>
      <c r="X17" s="59">
        <v>-58286004</v>
      </c>
      <c r="Y17" s="60">
        <v>-40.36</v>
      </c>
      <c r="Z17" s="61">
        <v>144430033</v>
      </c>
    </row>
    <row r="18" spans="1:26" ht="13.5">
      <c r="A18" s="69" t="s">
        <v>42</v>
      </c>
      <c r="B18" s="70">
        <f>SUM(B11:B17)</f>
        <v>229779862</v>
      </c>
      <c r="C18" s="70">
        <f>SUM(C11:C17)</f>
        <v>0</v>
      </c>
      <c r="D18" s="71">
        <f aca="true" t="shared" si="1" ref="D18:Z18">SUM(D11:D17)</f>
        <v>305439890</v>
      </c>
      <c r="E18" s="72">
        <f t="shared" si="1"/>
        <v>305439890</v>
      </c>
      <c r="F18" s="72">
        <f t="shared" si="1"/>
        <v>10984025</v>
      </c>
      <c r="G18" s="72">
        <f t="shared" si="1"/>
        <v>14723292</v>
      </c>
      <c r="H18" s="72">
        <f t="shared" si="1"/>
        <v>18535041</v>
      </c>
      <c r="I18" s="72">
        <f t="shared" si="1"/>
        <v>44242358</v>
      </c>
      <c r="J18" s="72">
        <f t="shared" si="1"/>
        <v>19754784</v>
      </c>
      <c r="K18" s="72">
        <f t="shared" si="1"/>
        <v>13790513</v>
      </c>
      <c r="L18" s="72">
        <f t="shared" si="1"/>
        <v>17464911</v>
      </c>
      <c r="M18" s="72">
        <f t="shared" si="1"/>
        <v>51010208</v>
      </c>
      <c r="N18" s="72">
        <f t="shared" si="1"/>
        <v>15301847</v>
      </c>
      <c r="O18" s="72">
        <f t="shared" si="1"/>
        <v>22023921</v>
      </c>
      <c r="P18" s="72">
        <f t="shared" si="1"/>
        <v>14742073</v>
      </c>
      <c r="Q18" s="72">
        <f t="shared" si="1"/>
        <v>52067841</v>
      </c>
      <c r="R18" s="72">
        <f t="shared" si="1"/>
        <v>21496701</v>
      </c>
      <c r="S18" s="72">
        <f t="shared" si="1"/>
        <v>0</v>
      </c>
      <c r="T18" s="72">
        <f t="shared" si="1"/>
        <v>23434998</v>
      </c>
      <c r="U18" s="72">
        <f t="shared" si="1"/>
        <v>44931699</v>
      </c>
      <c r="V18" s="72">
        <f t="shared" si="1"/>
        <v>192252106</v>
      </c>
      <c r="W18" s="72">
        <f t="shared" si="1"/>
        <v>305439891</v>
      </c>
      <c r="X18" s="72">
        <f t="shared" si="1"/>
        <v>-113187785</v>
      </c>
      <c r="Y18" s="66">
        <f>+IF(W18&lt;&gt;0,(X18/W18)*100,0)</f>
        <v>-37.05730270837479</v>
      </c>
      <c r="Z18" s="73">
        <f t="shared" si="1"/>
        <v>305439890</v>
      </c>
    </row>
    <row r="19" spans="1:26" ht="13.5">
      <c r="A19" s="69" t="s">
        <v>43</v>
      </c>
      <c r="B19" s="74">
        <f>+B10-B18</f>
        <v>110439040</v>
      </c>
      <c r="C19" s="74">
        <f>+C10-C18</f>
        <v>0</v>
      </c>
      <c r="D19" s="75">
        <f aca="true" t="shared" si="2" ref="D19:Z19">+D10-D18</f>
        <v>91011271</v>
      </c>
      <c r="E19" s="76">
        <f t="shared" si="2"/>
        <v>91011271</v>
      </c>
      <c r="F19" s="76">
        <f t="shared" si="2"/>
        <v>83391591</v>
      </c>
      <c r="G19" s="76">
        <f t="shared" si="2"/>
        <v>-2719048</v>
      </c>
      <c r="H19" s="76">
        <f t="shared" si="2"/>
        <v>-5769787</v>
      </c>
      <c r="I19" s="76">
        <f t="shared" si="2"/>
        <v>74902756</v>
      </c>
      <c r="J19" s="76">
        <f t="shared" si="2"/>
        <v>-7653282</v>
      </c>
      <c r="K19" s="76">
        <f t="shared" si="2"/>
        <v>-1923073</v>
      </c>
      <c r="L19" s="76">
        <f t="shared" si="2"/>
        <v>38913689</v>
      </c>
      <c r="M19" s="76">
        <f t="shared" si="2"/>
        <v>29337334</v>
      </c>
      <c r="N19" s="76">
        <f t="shared" si="2"/>
        <v>16827728</v>
      </c>
      <c r="O19" s="76">
        <f t="shared" si="2"/>
        <v>-14011864</v>
      </c>
      <c r="P19" s="76">
        <f t="shared" si="2"/>
        <v>45931434</v>
      </c>
      <c r="Q19" s="76">
        <f t="shared" si="2"/>
        <v>48747298</v>
      </c>
      <c r="R19" s="76">
        <f t="shared" si="2"/>
        <v>-10347780</v>
      </c>
      <c r="S19" s="76">
        <f t="shared" si="2"/>
        <v>0</v>
      </c>
      <c r="T19" s="76">
        <f t="shared" si="2"/>
        <v>-12079752</v>
      </c>
      <c r="U19" s="76">
        <f t="shared" si="2"/>
        <v>-22427532</v>
      </c>
      <c r="V19" s="76">
        <f t="shared" si="2"/>
        <v>130559856</v>
      </c>
      <c r="W19" s="76">
        <f>IF(E10=E18,0,W10-W18)</f>
        <v>91011264</v>
      </c>
      <c r="X19" s="76">
        <f t="shared" si="2"/>
        <v>39548592</v>
      </c>
      <c r="Y19" s="77">
        <f>+IF(W19&lt;&gt;0,(X19/W19)*100,0)</f>
        <v>43.45461238731944</v>
      </c>
      <c r="Z19" s="78">
        <f t="shared" si="2"/>
        <v>91011271</v>
      </c>
    </row>
    <row r="20" spans="1:26" ht="13.5">
      <c r="A20" s="57" t="s">
        <v>44</v>
      </c>
      <c r="B20" s="18">
        <v>61438378</v>
      </c>
      <c r="C20" s="18">
        <v>0</v>
      </c>
      <c r="D20" s="58">
        <v>51466000</v>
      </c>
      <c r="E20" s="59">
        <v>51466000</v>
      </c>
      <c r="F20" s="59">
        <v>77508</v>
      </c>
      <c r="G20" s="59">
        <v>3404326</v>
      </c>
      <c r="H20" s="59">
        <v>3879071</v>
      </c>
      <c r="I20" s="59">
        <v>7360905</v>
      </c>
      <c r="J20" s="59">
        <v>4101561</v>
      </c>
      <c r="K20" s="59">
        <v>4021812</v>
      </c>
      <c r="L20" s="59">
        <v>7026059</v>
      </c>
      <c r="M20" s="59">
        <v>15149432</v>
      </c>
      <c r="N20" s="59">
        <v>-2432484</v>
      </c>
      <c r="O20" s="59">
        <v>0</v>
      </c>
      <c r="P20" s="59">
        <v>4116183</v>
      </c>
      <c r="Q20" s="59">
        <v>1683699</v>
      </c>
      <c r="R20" s="59">
        <v>4095447</v>
      </c>
      <c r="S20" s="59">
        <v>0</v>
      </c>
      <c r="T20" s="59">
        <v>555372</v>
      </c>
      <c r="U20" s="59">
        <v>4650819</v>
      </c>
      <c r="V20" s="59">
        <v>28844855</v>
      </c>
      <c r="W20" s="59">
        <v>51466000</v>
      </c>
      <c r="X20" s="59">
        <v>-22621145</v>
      </c>
      <c r="Y20" s="60">
        <v>-43.95</v>
      </c>
      <c r="Z20" s="61">
        <v>51466000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171877418</v>
      </c>
      <c r="C22" s="85">
        <f>SUM(C19:C21)</f>
        <v>0</v>
      </c>
      <c r="D22" s="86">
        <f aca="true" t="shared" si="3" ref="D22:Z22">SUM(D19:D21)</f>
        <v>142477271</v>
      </c>
      <c r="E22" s="87">
        <f t="shared" si="3"/>
        <v>142477271</v>
      </c>
      <c r="F22" s="87">
        <f t="shared" si="3"/>
        <v>83469099</v>
      </c>
      <c r="G22" s="87">
        <f t="shared" si="3"/>
        <v>685278</v>
      </c>
      <c r="H22" s="87">
        <f t="shared" si="3"/>
        <v>-1890716</v>
      </c>
      <c r="I22" s="87">
        <f t="shared" si="3"/>
        <v>82263661</v>
      </c>
      <c r="J22" s="87">
        <f t="shared" si="3"/>
        <v>-3551721</v>
      </c>
      <c r="K22" s="87">
        <f t="shared" si="3"/>
        <v>2098739</v>
      </c>
      <c r="L22" s="87">
        <f t="shared" si="3"/>
        <v>45939748</v>
      </c>
      <c r="M22" s="87">
        <f t="shared" si="3"/>
        <v>44486766</v>
      </c>
      <c r="N22" s="87">
        <f t="shared" si="3"/>
        <v>14395244</v>
      </c>
      <c r="O22" s="87">
        <f t="shared" si="3"/>
        <v>-14011864</v>
      </c>
      <c r="P22" s="87">
        <f t="shared" si="3"/>
        <v>50047617</v>
      </c>
      <c r="Q22" s="87">
        <f t="shared" si="3"/>
        <v>50430997</v>
      </c>
      <c r="R22" s="87">
        <f t="shared" si="3"/>
        <v>-6252333</v>
      </c>
      <c r="S22" s="87">
        <f t="shared" si="3"/>
        <v>0</v>
      </c>
      <c r="T22" s="87">
        <f t="shared" si="3"/>
        <v>-11524380</v>
      </c>
      <c r="U22" s="87">
        <f t="shared" si="3"/>
        <v>-17776713</v>
      </c>
      <c r="V22" s="87">
        <f t="shared" si="3"/>
        <v>159404711</v>
      </c>
      <c r="W22" s="87">
        <f t="shared" si="3"/>
        <v>142477264</v>
      </c>
      <c r="X22" s="87">
        <f t="shared" si="3"/>
        <v>16927447</v>
      </c>
      <c r="Y22" s="88">
        <f>+IF(W22&lt;&gt;0,(X22/W22)*100,0)</f>
        <v>11.880805768420707</v>
      </c>
      <c r="Z22" s="89">
        <f t="shared" si="3"/>
        <v>142477271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171877418</v>
      </c>
      <c r="C24" s="74">
        <f>SUM(C22:C23)</f>
        <v>0</v>
      </c>
      <c r="D24" s="75">
        <f aca="true" t="shared" si="4" ref="D24:Z24">SUM(D22:D23)</f>
        <v>142477271</v>
      </c>
      <c r="E24" s="76">
        <f t="shared" si="4"/>
        <v>142477271</v>
      </c>
      <c r="F24" s="76">
        <f t="shared" si="4"/>
        <v>83469099</v>
      </c>
      <c r="G24" s="76">
        <f t="shared" si="4"/>
        <v>685278</v>
      </c>
      <c r="H24" s="76">
        <f t="shared" si="4"/>
        <v>-1890716</v>
      </c>
      <c r="I24" s="76">
        <f t="shared" si="4"/>
        <v>82263661</v>
      </c>
      <c r="J24" s="76">
        <f t="shared" si="4"/>
        <v>-3551721</v>
      </c>
      <c r="K24" s="76">
        <f t="shared" si="4"/>
        <v>2098739</v>
      </c>
      <c r="L24" s="76">
        <f t="shared" si="4"/>
        <v>45939748</v>
      </c>
      <c r="M24" s="76">
        <f t="shared" si="4"/>
        <v>44486766</v>
      </c>
      <c r="N24" s="76">
        <f t="shared" si="4"/>
        <v>14395244</v>
      </c>
      <c r="O24" s="76">
        <f t="shared" si="4"/>
        <v>-14011864</v>
      </c>
      <c r="P24" s="76">
        <f t="shared" si="4"/>
        <v>50047617</v>
      </c>
      <c r="Q24" s="76">
        <f t="shared" si="4"/>
        <v>50430997</v>
      </c>
      <c r="R24" s="76">
        <f t="shared" si="4"/>
        <v>-6252333</v>
      </c>
      <c r="S24" s="76">
        <f t="shared" si="4"/>
        <v>0</v>
      </c>
      <c r="T24" s="76">
        <f t="shared" si="4"/>
        <v>-11524380</v>
      </c>
      <c r="U24" s="76">
        <f t="shared" si="4"/>
        <v>-17776713</v>
      </c>
      <c r="V24" s="76">
        <f t="shared" si="4"/>
        <v>159404711</v>
      </c>
      <c r="W24" s="76">
        <f t="shared" si="4"/>
        <v>142477264</v>
      </c>
      <c r="X24" s="76">
        <f t="shared" si="4"/>
        <v>16927447</v>
      </c>
      <c r="Y24" s="77">
        <f>+IF(W24&lt;&gt;0,(X24/W24)*100,0)</f>
        <v>11.880805768420707</v>
      </c>
      <c r="Z24" s="78">
        <f t="shared" si="4"/>
        <v>142477271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84468468</v>
      </c>
      <c r="C27" s="21">
        <v>0</v>
      </c>
      <c r="D27" s="98">
        <v>142477270</v>
      </c>
      <c r="E27" s="99">
        <v>142477270</v>
      </c>
      <c r="F27" s="99">
        <v>3480604</v>
      </c>
      <c r="G27" s="99">
        <v>6705781</v>
      </c>
      <c r="H27" s="99">
        <v>6349248</v>
      </c>
      <c r="I27" s="99">
        <v>16535633</v>
      </c>
      <c r="J27" s="99">
        <v>6870773</v>
      </c>
      <c r="K27" s="99">
        <v>9016910</v>
      </c>
      <c r="L27" s="99">
        <v>12333440</v>
      </c>
      <c r="M27" s="99">
        <v>28221123</v>
      </c>
      <c r="N27" s="99">
        <v>11186626</v>
      </c>
      <c r="O27" s="99">
        <v>5372337</v>
      </c>
      <c r="P27" s="99">
        <v>8403151</v>
      </c>
      <c r="Q27" s="99">
        <v>24962114</v>
      </c>
      <c r="R27" s="99">
        <v>7149309</v>
      </c>
      <c r="S27" s="99">
        <v>0</v>
      </c>
      <c r="T27" s="99">
        <v>6445232</v>
      </c>
      <c r="U27" s="99">
        <v>13594541</v>
      </c>
      <c r="V27" s="99">
        <v>83313411</v>
      </c>
      <c r="W27" s="99">
        <v>142477270</v>
      </c>
      <c r="X27" s="99">
        <v>-59163859</v>
      </c>
      <c r="Y27" s="100">
        <v>-41.53</v>
      </c>
      <c r="Z27" s="101">
        <v>142477270</v>
      </c>
    </row>
    <row r="28" spans="1:26" ht="13.5">
      <c r="A28" s="102" t="s">
        <v>44</v>
      </c>
      <c r="B28" s="18">
        <v>47900137</v>
      </c>
      <c r="C28" s="18">
        <v>0</v>
      </c>
      <c r="D28" s="58">
        <v>51466000</v>
      </c>
      <c r="E28" s="59">
        <v>51466000</v>
      </c>
      <c r="F28" s="59">
        <v>0</v>
      </c>
      <c r="G28" s="59">
        <v>2602849</v>
      </c>
      <c r="H28" s="59">
        <v>2961695</v>
      </c>
      <c r="I28" s="59">
        <v>5564544</v>
      </c>
      <c r="J28" s="59">
        <v>3769528</v>
      </c>
      <c r="K28" s="59">
        <v>3093909</v>
      </c>
      <c r="L28" s="59">
        <v>150121</v>
      </c>
      <c r="M28" s="59">
        <v>7013558</v>
      </c>
      <c r="N28" s="59">
        <v>2283848</v>
      </c>
      <c r="O28" s="59">
        <v>3610140</v>
      </c>
      <c r="P28" s="59">
        <v>3709579</v>
      </c>
      <c r="Q28" s="59">
        <v>9603567</v>
      </c>
      <c r="R28" s="59">
        <v>3203675</v>
      </c>
      <c r="S28" s="59">
        <v>0</v>
      </c>
      <c r="T28" s="59">
        <v>0</v>
      </c>
      <c r="U28" s="59">
        <v>3203675</v>
      </c>
      <c r="V28" s="59">
        <v>25385344</v>
      </c>
      <c r="W28" s="59">
        <v>51466000</v>
      </c>
      <c r="X28" s="59">
        <v>-26080656</v>
      </c>
      <c r="Y28" s="60">
        <v>-50.68</v>
      </c>
      <c r="Z28" s="61">
        <v>51466000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36568330</v>
      </c>
      <c r="C31" s="18">
        <v>0</v>
      </c>
      <c r="D31" s="58">
        <v>91011270</v>
      </c>
      <c r="E31" s="59">
        <v>91011270</v>
      </c>
      <c r="F31" s="59">
        <v>3480604</v>
      </c>
      <c r="G31" s="59">
        <v>4102932</v>
      </c>
      <c r="H31" s="59">
        <v>3387554</v>
      </c>
      <c r="I31" s="59">
        <v>10971090</v>
      </c>
      <c r="J31" s="59">
        <v>3101245</v>
      </c>
      <c r="K31" s="59">
        <v>5923000</v>
      </c>
      <c r="L31" s="59">
        <v>12183319</v>
      </c>
      <c r="M31" s="59">
        <v>21207564</v>
      </c>
      <c r="N31" s="59">
        <v>8902778</v>
      </c>
      <c r="O31" s="59">
        <v>1762197</v>
      </c>
      <c r="P31" s="59">
        <v>4693572</v>
      </c>
      <c r="Q31" s="59">
        <v>15358547</v>
      </c>
      <c r="R31" s="59">
        <v>3945634</v>
      </c>
      <c r="S31" s="59">
        <v>0</v>
      </c>
      <c r="T31" s="59">
        <v>6445232</v>
      </c>
      <c r="U31" s="59">
        <v>10390866</v>
      </c>
      <c r="V31" s="59">
        <v>57928067</v>
      </c>
      <c r="W31" s="59">
        <v>91011270</v>
      </c>
      <c r="X31" s="59">
        <v>-33083203</v>
      </c>
      <c r="Y31" s="60">
        <v>-36.35</v>
      </c>
      <c r="Z31" s="61">
        <v>91011270</v>
      </c>
    </row>
    <row r="32" spans="1:26" ht="13.5">
      <c r="A32" s="69" t="s">
        <v>50</v>
      </c>
      <c r="B32" s="21">
        <f>SUM(B28:B31)</f>
        <v>84468467</v>
      </c>
      <c r="C32" s="21">
        <f>SUM(C28:C31)</f>
        <v>0</v>
      </c>
      <c r="D32" s="98">
        <f aca="true" t="shared" si="5" ref="D32:Z32">SUM(D28:D31)</f>
        <v>142477270</v>
      </c>
      <c r="E32" s="99">
        <f t="shared" si="5"/>
        <v>142477270</v>
      </c>
      <c r="F32" s="99">
        <f t="shared" si="5"/>
        <v>3480604</v>
      </c>
      <c r="G32" s="99">
        <f t="shared" si="5"/>
        <v>6705781</v>
      </c>
      <c r="H32" s="99">
        <f t="shared" si="5"/>
        <v>6349249</v>
      </c>
      <c r="I32" s="99">
        <f t="shared" si="5"/>
        <v>16535634</v>
      </c>
      <c r="J32" s="99">
        <f t="shared" si="5"/>
        <v>6870773</v>
      </c>
      <c r="K32" s="99">
        <f t="shared" si="5"/>
        <v>9016909</v>
      </c>
      <c r="L32" s="99">
        <f t="shared" si="5"/>
        <v>12333440</v>
      </c>
      <c r="M32" s="99">
        <f t="shared" si="5"/>
        <v>28221122</v>
      </c>
      <c r="N32" s="99">
        <f t="shared" si="5"/>
        <v>11186626</v>
      </c>
      <c r="O32" s="99">
        <f t="shared" si="5"/>
        <v>5372337</v>
      </c>
      <c r="P32" s="99">
        <f t="shared" si="5"/>
        <v>8403151</v>
      </c>
      <c r="Q32" s="99">
        <f t="shared" si="5"/>
        <v>24962114</v>
      </c>
      <c r="R32" s="99">
        <f t="shared" si="5"/>
        <v>7149309</v>
      </c>
      <c r="S32" s="99">
        <f t="shared" si="5"/>
        <v>0</v>
      </c>
      <c r="T32" s="99">
        <f t="shared" si="5"/>
        <v>6445232</v>
      </c>
      <c r="U32" s="99">
        <f t="shared" si="5"/>
        <v>13594541</v>
      </c>
      <c r="V32" s="99">
        <f t="shared" si="5"/>
        <v>83313411</v>
      </c>
      <c r="W32" s="99">
        <f t="shared" si="5"/>
        <v>142477270</v>
      </c>
      <c r="X32" s="99">
        <f t="shared" si="5"/>
        <v>-59163859</v>
      </c>
      <c r="Y32" s="100">
        <f>+IF(W32&lt;&gt;0,(X32/W32)*100,0)</f>
        <v>-41.525121164940906</v>
      </c>
      <c r="Z32" s="101">
        <f t="shared" si="5"/>
        <v>142477270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348796679</v>
      </c>
      <c r="C35" s="18">
        <v>0</v>
      </c>
      <c r="D35" s="58">
        <v>366670148</v>
      </c>
      <c r="E35" s="59">
        <v>366670148</v>
      </c>
      <c r="F35" s="59">
        <v>327945685</v>
      </c>
      <c r="G35" s="59">
        <v>316955230</v>
      </c>
      <c r="H35" s="59">
        <v>302229859</v>
      </c>
      <c r="I35" s="59">
        <v>302229859</v>
      </c>
      <c r="J35" s="59">
        <v>283279621</v>
      </c>
      <c r="K35" s="59">
        <v>270614867</v>
      </c>
      <c r="L35" s="59">
        <v>310823762</v>
      </c>
      <c r="M35" s="59">
        <v>310823762</v>
      </c>
      <c r="N35" s="59">
        <v>307415864</v>
      </c>
      <c r="O35" s="59">
        <v>296158487</v>
      </c>
      <c r="P35" s="59">
        <v>330736322</v>
      </c>
      <c r="Q35" s="59">
        <v>330736322</v>
      </c>
      <c r="R35" s="59">
        <v>315763434</v>
      </c>
      <c r="S35" s="59">
        <v>0</v>
      </c>
      <c r="T35" s="59">
        <v>283361904</v>
      </c>
      <c r="U35" s="59">
        <v>283361904</v>
      </c>
      <c r="V35" s="59">
        <v>283361904</v>
      </c>
      <c r="W35" s="59">
        <v>366670148</v>
      </c>
      <c r="X35" s="59">
        <v>-83308244</v>
      </c>
      <c r="Y35" s="60">
        <v>-22.72</v>
      </c>
      <c r="Z35" s="61">
        <v>366670148</v>
      </c>
    </row>
    <row r="36" spans="1:26" ht="13.5">
      <c r="A36" s="57" t="s">
        <v>53</v>
      </c>
      <c r="B36" s="18">
        <v>566434148</v>
      </c>
      <c r="C36" s="18">
        <v>0</v>
      </c>
      <c r="D36" s="58">
        <v>720517830</v>
      </c>
      <c r="E36" s="59">
        <v>720517830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720517830</v>
      </c>
      <c r="X36" s="59">
        <v>-720517830</v>
      </c>
      <c r="Y36" s="60">
        <v>-100</v>
      </c>
      <c r="Z36" s="61">
        <v>720517830</v>
      </c>
    </row>
    <row r="37" spans="1:26" ht="13.5">
      <c r="A37" s="57" t="s">
        <v>54</v>
      </c>
      <c r="B37" s="18">
        <v>93927393</v>
      </c>
      <c r="C37" s="18">
        <v>0</v>
      </c>
      <c r="D37" s="58">
        <v>37450300</v>
      </c>
      <c r="E37" s="59">
        <v>37450300</v>
      </c>
      <c r="F37" s="59">
        <v>25947408</v>
      </c>
      <c r="G37" s="59">
        <v>13604310</v>
      </c>
      <c r="H37" s="59">
        <v>20098925</v>
      </c>
      <c r="I37" s="59">
        <v>20098925</v>
      </c>
      <c r="J37" s="59">
        <v>25948616</v>
      </c>
      <c r="K37" s="59">
        <v>31112196</v>
      </c>
      <c r="L37" s="59">
        <v>24591657</v>
      </c>
      <c r="M37" s="59">
        <v>24591657</v>
      </c>
      <c r="N37" s="59">
        <v>38649170</v>
      </c>
      <c r="O37" s="59">
        <v>-30596525</v>
      </c>
      <c r="P37" s="59">
        <v>47842660</v>
      </c>
      <c r="Q37" s="59">
        <v>47842660</v>
      </c>
      <c r="R37" s="59">
        <v>39170816</v>
      </c>
      <c r="S37" s="59">
        <v>0</v>
      </c>
      <c r="T37" s="59">
        <v>39845859</v>
      </c>
      <c r="U37" s="59">
        <v>39845859</v>
      </c>
      <c r="V37" s="59">
        <v>39845859</v>
      </c>
      <c r="W37" s="59">
        <v>37450300</v>
      </c>
      <c r="X37" s="59">
        <v>2395559</v>
      </c>
      <c r="Y37" s="60">
        <v>6.4</v>
      </c>
      <c r="Z37" s="61">
        <v>37450300</v>
      </c>
    </row>
    <row r="38" spans="1:26" ht="13.5">
      <c r="A38" s="57" t="s">
        <v>55</v>
      </c>
      <c r="B38" s="18">
        <v>6166344</v>
      </c>
      <c r="C38" s="18">
        <v>0</v>
      </c>
      <c r="D38" s="58">
        <v>2158160</v>
      </c>
      <c r="E38" s="59">
        <v>2158160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2158160</v>
      </c>
      <c r="X38" s="59">
        <v>-2158160</v>
      </c>
      <c r="Y38" s="60">
        <v>-100</v>
      </c>
      <c r="Z38" s="61">
        <v>2158160</v>
      </c>
    </row>
    <row r="39" spans="1:26" ht="13.5">
      <c r="A39" s="57" t="s">
        <v>56</v>
      </c>
      <c r="B39" s="18">
        <v>815137089</v>
      </c>
      <c r="C39" s="18">
        <v>0</v>
      </c>
      <c r="D39" s="58">
        <v>1047579519</v>
      </c>
      <c r="E39" s="59">
        <v>1047579519</v>
      </c>
      <c r="F39" s="59">
        <v>301998276</v>
      </c>
      <c r="G39" s="59">
        <v>303350920</v>
      </c>
      <c r="H39" s="59">
        <v>282130933</v>
      </c>
      <c r="I39" s="59">
        <v>282130933</v>
      </c>
      <c r="J39" s="59">
        <v>257331005</v>
      </c>
      <c r="K39" s="59">
        <v>239502671</v>
      </c>
      <c r="L39" s="59">
        <v>286232106</v>
      </c>
      <c r="M39" s="59">
        <v>286232106</v>
      </c>
      <c r="N39" s="59">
        <v>268766694</v>
      </c>
      <c r="O39" s="59">
        <v>326755013</v>
      </c>
      <c r="P39" s="59">
        <v>282893663</v>
      </c>
      <c r="Q39" s="59">
        <v>282893663</v>
      </c>
      <c r="R39" s="59">
        <v>276592617</v>
      </c>
      <c r="S39" s="59">
        <v>0</v>
      </c>
      <c r="T39" s="59">
        <v>243516044</v>
      </c>
      <c r="U39" s="59">
        <v>243516044</v>
      </c>
      <c r="V39" s="59">
        <v>243516044</v>
      </c>
      <c r="W39" s="59">
        <v>1047579519</v>
      </c>
      <c r="X39" s="59">
        <v>-804063475</v>
      </c>
      <c r="Y39" s="60">
        <v>-76.75</v>
      </c>
      <c r="Z39" s="61">
        <v>1047579519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148211769</v>
      </c>
      <c r="C42" s="18">
        <v>0</v>
      </c>
      <c r="D42" s="58">
        <v>198022321</v>
      </c>
      <c r="E42" s="59">
        <v>198022321</v>
      </c>
      <c r="F42" s="59">
        <v>93659237</v>
      </c>
      <c r="G42" s="59">
        <v>-9282264</v>
      </c>
      <c r="H42" s="59">
        <v>-13918890</v>
      </c>
      <c r="I42" s="59">
        <v>70458083</v>
      </c>
      <c r="J42" s="59">
        <v>-16650524</v>
      </c>
      <c r="K42" s="59">
        <v>-10020670</v>
      </c>
      <c r="L42" s="59">
        <v>50652859</v>
      </c>
      <c r="M42" s="59">
        <v>23981665</v>
      </c>
      <c r="N42" s="59">
        <v>-12822140</v>
      </c>
      <c r="O42" s="59">
        <v>-11508696</v>
      </c>
      <c r="P42" s="59">
        <v>38494283</v>
      </c>
      <c r="Q42" s="59">
        <v>14163447</v>
      </c>
      <c r="R42" s="59">
        <v>-19113393</v>
      </c>
      <c r="S42" s="59">
        <v>0</v>
      </c>
      <c r="T42" s="59">
        <v>0</v>
      </c>
      <c r="U42" s="59">
        <v>-19113393</v>
      </c>
      <c r="V42" s="59">
        <v>89489802</v>
      </c>
      <c r="W42" s="59">
        <v>198022321</v>
      </c>
      <c r="X42" s="59">
        <v>-108532519</v>
      </c>
      <c r="Y42" s="60">
        <v>-54.81</v>
      </c>
      <c r="Z42" s="61">
        <v>198022321</v>
      </c>
    </row>
    <row r="43" spans="1:26" ht="13.5">
      <c r="A43" s="57" t="s">
        <v>59</v>
      </c>
      <c r="B43" s="18">
        <v>-85081758</v>
      </c>
      <c r="C43" s="18">
        <v>0</v>
      </c>
      <c r="D43" s="58">
        <v>-142477271</v>
      </c>
      <c r="E43" s="59">
        <v>-142477271</v>
      </c>
      <c r="F43" s="59">
        <v>-3480604</v>
      </c>
      <c r="G43" s="59">
        <v>-6705782</v>
      </c>
      <c r="H43" s="59">
        <v>-6349250</v>
      </c>
      <c r="I43" s="59">
        <v>-16535636</v>
      </c>
      <c r="J43" s="59">
        <v>-6870773</v>
      </c>
      <c r="K43" s="59">
        <v>-9016909</v>
      </c>
      <c r="L43" s="59">
        <v>-12333439</v>
      </c>
      <c r="M43" s="59">
        <v>-28221121</v>
      </c>
      <c r="N43" s="59">
        <v>-11186626</v>
      </c>
      <c r="O43" s="59">
        <v>-5372338</v>
      </c>
      <c r="P43" s="59">
        <v>-8403151</v>
      </c>
      <c r="Q43" s="59">
        <v>-24962115</v>
      </c>
      <c r="R43" s="59">
        <v>-7149309</v>
      </c>
      <c r="S43" s="59">
        <v>0</v>
      </c>
      <c r="T43" s="59">
        <v>0</v>
      </c>
      <c r="U43" s="59">
        <v>-7149309</v>
      </c>
      <c r="V43" s="59">
        <v>-76868181</v>
      </c>
      <c r="W43" s="59">
        <v>-142477271</v>
      </c>
      <c r="X43" s="59">
        <v>65609090</v>
      </c>
      <c r="Y43" s="60">
        <v>-46.05</v>
      </c>
      <c r="Z43" s="61">
        <v>-142477271</v>
      </c>
    </row>
    <row r="44" spans="1:26" ht="13.5">
      <c r="A44" s="57" t="s">
        <v>60</v>
      </c>
      <c r="B44" s="18">
        <v>-333897</v>
      </c>
      <c r="C44" s="18">
        <v>0</v>
      </c>
      <c r="D44" s="58">
        <v>0</v>
      </c>
      <c r="E44" s="59">
        <v>0</v>
      </c>
      <c r="F44" s="59">
        <v>1600</v>
      </c>
      <c r="G44" s="59">
        <v>0</v>
      </c>
      <c r="H44" s="59">
        <v>4000</v>
      </c>
      <c r="I44" s="59">
        <v>5600</v>
      </c>
      <c r="J44" s="59">
        <v>8400</v>
      </c>
      <c r="K44" s="59">
        <v>800</v>
      </c>
      <c r="L44" s="59">
        <v>2400</v>
      </c>
      <c r="M44" s="59">
        <v>11600</v>
      </c>
      <c r="N44" s="59">
        <v>5600</v>
      </c>
      <c r="O44" s="59">
        <v>0</v>
      </c>
      <c r="P44" s="59">
        <v>3200</v>
      </c>
      <c r="Q44" s="59">
        <v>8800</v>
      </c>
      <c r="R44" s="59">
        <v>2400</v>
      </c>
      <c r="S44" s="59">
        <v>0</v>
      </c>
      <c r="T44" s="59">
        <v>0</v>
      </c>
      <c r="U44" s="59">
        <v>2400</v>
      </c>
      <c r="V44" s="59">
        <v>28400</v>
      </c>
      <c r="W44" s="59"/>
      <c r="X44" s="59">
        <v>28400</v>
      </c>
      <c r="Y44" s="60">
        <v>0</v>
      </c>
      <c r="Z44" s="61">
        <v>0</v>
      </c>
    </row>
    <row r="45" spans="1:26" ht="13.5">
      <c r="A45" s="69" t="s">
        <v>61</v>
      </c>
      <c r="B45" s="21">
        <v>256603088</v>
      </c>
      <c r="C45" s="21">
        <v>0</v>
      </c>
      <c r="D45" s="98">
        <v>271720446</v>
      </c>
      <c r="E45" s="99">
        <v>271720446</v>
      </c>
      <c r="F45" s="99">
        <v>346616705</v>
      </c>
      <c r="G45" s="99">
        <v>330628659</v>
      </c>
      <c r="H45" s="99">
        <v>310364519</v>
      </c>
      <c r="I45" s="99">
        <v>310364519</v>
      </c>
      <c r="J45" s="99">
        <v>286851622</v>
      </c>
      <c r="K45" s="99">
        <v>267814843</v>
      </c>
      <c r="L45" s="99">
        <v>306136663</v>
      </c>
      <c r="M45" s="99">
        <v>306136663</v>
      </c>
      <c r="N45" s="99">
        <v>282133497</v>
      </c>
      <c r="O45" s="99">
        <v>265252463</v>
      </c>
      <c r="P45" s="99">
        <v>295346795</v>
      </c>
      <c r="Q45" s="99">
        <v>282133497</v>
      </c>
      <c r="R45" s="99">
        <v>269086493</v>
      </c>
      <c r="S45" s="99">
        <v>0</v>
      </c>
      <c r="T45" s="99">
        <v>0</v>
      </c>
      <c r="U45" s="99">
        <v>269086493</v>
      </c>
      <c r="V45" s="99">
        <v>269086493</v>
      </c>
      <c r="W45" s="99">
        <v>271720446</v>
      </c>
      <c r="X45" s="99">
        <v>-2633953</v>
      </c>
      <c r="Y45" s="100">
        <v>-0.97</v>
      </c>
      <c r="Z45" s="101">
        <v>271720446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3540929</v>
      </c>
      <c r="C49" s="51">
        <v>0</v>
      </c>
      <c r="D49" s="128">
        <v>3144816</v>
      </c>
      <c r="E49" s="53">
        <v>3077845</v>
      </c>
      <c r="F49" s="53">
        <v>0</v>
      </c>
      <c r="G49" s="53">
        <v>0</v>
      </c>
      <c r="H49" s="53">
        <v>0</v>
      </c>
      <c r="I49" s="53">
        <v>2886487</v>
      </c>
      <c r="J49" s="53">
        <v>0</v>
      </c>
      <c r="K49" s="53">
        <v>0</v>
      </c>
      <c r="L49" s="53">
        <v>0</v>
      </c>
      <c r="M49" s="53">
        <v>132983131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145633208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30.85436608596458</v>
      </c>
      <c r="C58" s="5">
        <f>IF(C67=0,0,+(C76/C67)*100)</f>
        <v>0</v>
      </c>
      <c r="D58" s="6">
        <f aca="true" t="shared" si="6" ref="D58:Z58">IF(D67=0,0,+(D76/D67)*100)</f>
        <v>78.20800628315229</v>
      </c>
      <c r="E58" s="7">
        <f t="shared" si="6"/>
        <v>78.20800628315229</v>
      </c>
      <c r="F58" s="7">
        <f t="shared" si="6"/>
        <v>11.457478446127626</v>
      </c>
      <c r="G58" s="7">
        <f t="shared" si="6"/>
        <v>10.337973814658955</v>
      </c>
      <c r="H58" s="7">
        <f t="shared" si="6"/>
        <v>6.1213803279380095</v>
      </c>
      <c r="I58" s="7">
        <f t="shared" si="6"/>
        <v>9.308770093150654</v>
      </c>
      <c r="J58" s="7">
        <f t="shared" si="6"/>
        <v>11.81665683330381</v>
      </c>
      <c r="K58" s="7">
        <f t="shared" si="6"/>
        <v>14.541825634087257</v>
      </c>
      <c r="L58" s="7">
        <f t="shared" si="6"/>
        <v>6.049758258571105</v>
      </c>
      <c r="M58" s="7">
        <f t="shared" si="6"/>
        <v>10.732493823461448</v>
      </c>
      <c r="N58" s="7">
        <f t="shared" si="6"/>
        <v>7.42834545050256</v>
      </c>
      <c r="O58" s="7">
        <f t="shared" si="6"/>
        <v>8.003828087388218</v>
      </c>
      <c r="P58" s="7">
        <f t="shared" si="6"/>
        <v>5.7489141781307085</v>
      </c>
      <c r="Q58" s="7">
        <f t="shared" si="6"/>
        <v>7.058765237661675</v>
      </c>
      <c r="R58" s="7">
        <f t="shared" si="6"/>
        <v>10.438416964391964</v>
      </c>
      <c r="S58" s="7">
        <f t="shared" si="6"/>
        <v>0</v>
      </c>
      <c r="T58" s="7">
        <f t="shared" si="6"/>
        <v>0</v>
      </c>
      <c r="U58" s="7">
        <f t="shared" si="6"/>
        <v>5.152344479050427</v>
      </c>
      <c r="V58" s="7">
        <f t="shared" si="6"/>
        <v>8.2781259453626</v>
      </c>
      <c r="W58" s="7">
        <f t="shared" si="6"/>
        <v>78.2080110015503</v>
      </c>
      <c r="X58" s="7">
        <f t="shared" si="6"/>
        <v>0</v>
      </c>
      <c r="Y58" s="7">
        <f t="shared" si="6"/>
        <v>0</v>
      </c>
      <c r="Z58" s="8">
        <f t="shared" si="6"/>
        <v>78.20800628315229</v>
      </c>
    </row>
    <row r="59" spans="1:26" ht="13.5">
      <c r="A59" s="36" t="s">
        <v>31</v>
      </c>
      <c r="B59" s="9">
        <f aca="true" t="shared" si="7" ref="B59:Z66">IF(B68=0,0,+(B77/B68)*100)</f>
        <v>36.68662437701315</v>
      </c>
      <c r="C59" s="9">
        <f t="shared" si="7"/>
        <v>0</v>
      </c>
      <c r="D59" s="2">
        <f t="shared" si="7"/>
        <v>84.52157124183985</v>
      </c>
      <c r="E59" s="10">
        <f t="shared" si="7"/>
        <v>84.52157124183985</v>
      </c>
      <c r="F59" s="10">
        <f t="shared" si="7"/>
        <v>15.188492354343008</v>
      </c>
      <c r="G59" s="10">
        <f t="shared" si="7"/>
        <v>12.47450400606459</v>
      </c>
      <c r="H59" s="10">
        <f t="shared" si="7"/>
        <v>6.348736946951405</v>
      </c>
      <c r="I59" s="10">
        <f t="shared" si="7"/>
        <v>11.336839664150254</v>
      </c>
      <c r="J59" s="10">
        <f t="shared" si="7"/>
        <v>18.32062670747198</v>
      </c>
      <c r="K59" s="10">
        <f t="shared" si="7"/>
        <v>15.813531237237566</v>
      </c>
      <c r="L59" s="10">
        <f t="shared" si="7"/>
        <v>7.192404657466374</v>
      </c>
      <c r="M59" s="10">
        <f t="shared" si="7"/>
        <v>13.763593804950489</v>
      </c>
      <c r="N59" s="10">
        <f t="shared" si="7"/>
        <v>2.8040074452405697</v>
      </c>
      <c r="O59" s="10">
        <f t="shared" si="7"/>
        <v>1.9394430764503392</v>
      </c>
      <c r="P59" s="10">
        <f t="shared" si="7"/>
        <v>6.587889491453498</v>
      </c>
      <c r="Q59" s="10">
        <f t="shared" si="7"/>
        <v>3.778122835611427</v>
      </c>
      <c r="R59" s="10">
        <f t="shared" si="7"/>
        <v>19.315140727648647</v>
      </c>
      <c r="S59" s="10">
        <f t="shared" si="7"/>
        <v>0</v>
      </c>
      <c r="T59" s="10">
        <f t="shared" si="7"/>
        <v>0</v>
      </c>
      <c r="U59" s="10">
        <f t="shared" si="7"/>
        <v>9.633856786139763</v>
      </c>
      <c r="V59" s="10">
        <f t="shared" si="7"/>
        <v>9.623313857002138</v>
      </c>
      <c r="W59" s="10">
        <f t="shared" si="7"/>
        <v>84.52156728482282</v>
      </c>
      <c r="X59" s="10">
        <f t="shared" si="7"/>
        <v>0</v>
      </c>
      <c r="Y59" s="10">
        <f t="shared" si="7"/>
        <v>0</v>
      </c>
      <c r="Z59" s="11">
        <f t="shared" si="7"/>
        <v>84.52157124183985</v>
      </c>
    </row>
    <row r="60" spans="1:26" ht="13.5">
      <c r="A60" s="37" t="s">
        <v>32</v>
      </c>
      <c r="B60" s="12">
        <f t="shared" si="7"/>
        <v>39.04959291854688</v>
      </c>
      <c r="C60" s="12">
        <f t="shared" si="7"/>
        <v>0</v>
      </c>
      <c r="D60" s="3">
        <f t="shared" si="7"/>
        <v>55.81614953503203</v>
      </c>
      <c r="E60" s="13">
        <f t="shared" si="7"/>
        <v>55.81614953503203</v>
      </c>
      <c r="F60" s="13">
        <f t="shared" si="7"/>
        <v>21.075337806071936</v>
      </c>
      <c r="G60" s="13">
        <f t="shared" si="7"/>
        <v>23.66254524090192</v>
      </c>
      <c r="H60" s="13">
        <f t="shared" si="7"/>
        <v>16.86805058558173</v>
      </c>
      <c r="I60" s="13">
        <f t="shared" si="7"/>
        <v>20.661553026643737</v>
      </c>
      <c r="J60" s="13">
        <f t="shared" si="7"/>
        <v>16.66007279632853</v>
      </c>
      <c r="K60" s="13">
        <f t="shared" si="7"/>
        <v>50.744015527280574</v>
      </c>
      <c r="L60" s="13">
        <f t="shared" si="7"/>
        <v>15.103578154425612</v>
      </c>
      <c r="M60" s="13">
        <f t="shared" si="7"/>
        <v>24.68413700300265</v>
      </c>
      <c r="N60" s="13">
        <f t="shared" si="7"/>
        <v>39.35448511741086</v>
      </c>
      <c r="O60" s="13">
        <f t="shared" si="7"/>
        <v>49.11759804886916</v>
      </c>
      <c r="P60" s="13">
        <f t="shared" si="7"/>
        <v>19.756774953711496</v>
      </c>
      <c r="Q60" s="13">
        <f t="shared" si="7"/>
        <v>36.644224878449364</v>
      </c>
      <c r="R60" s="13">
        <f t="shared" si="7"/>
        <v>11.239048763350464</v>
      </c>
      <c r="S60" s="13">
        <f t="shared" si="7"/>
        <v>0</v>
      </c>
      <c r="T60" s="13">
        <f t="shared" si="7"/>
        <v>0</v>
      </c>
      <c r="U60" s="13">
        <f t="shared" si="7"/>
        <v>5.603194990692036</v>
      </c>
      <c r="V60" s="13">
        <f t="shared" si="7"/>
        <v>23.30972481019748</v>
      </c>
      <c r="W60" s="13">
        <f t="shared" si="7"/>
        <v>55.8161580733767</v>
      </c>
      <c r="X60" s="13">
        <f t="shared" si="7"/>
        <v>0</v>
      </c>
      <c r="Y60" s="13">
        <f t="shared" si="7"/>
        <v>0</v>
      </c>
      <c r="Z60" s="14">
        <f t="shared" si="7"/>
        <v>55.81614953503203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36.26081648713172</v>
      </c>
      <c r="C64" s="12">
        <f t="shared" si="7"/>
        <v>0</v>
      </c>
      <c r="D64" s="3">
        <f t="shared" si="7"/>
        <v>55.81614953503203</v>
      </c>
      <c r="E64" s="13">
        <f t="shared" si="7"/>
        <v>55.81614953503203</v>
      </c>
      <c r="F64" s="13">
        <f t="shared" si="7"/>
        <v>21.075337806071936</v>
      </c>
      <c r="G64" s="13">
        <f t="shared" si="7"/>
        <v>23.66254524090192</v>
      </c>
      <c r="H64" s="13">
        <f t="shared" si="7"/>
        <v>16.86805058558173</v>
      </c>
      <c r="I64" s="13">
        <f t="shared" si="7"/>
        <v>20.661553026643737</v>
      </c>
      <c r="J64" s="13">
        <f t="shared" si="7"/>
        <v>16.66007279632853</v>
      </c>
      <c r="K64" s="13">
        <f t="shared" si="7"/>
        <v>50.744015527280574</v>
      </c>
      <c r="L64" s="13">
        <f t="shared" si="7"/>
        <v>15.103578154425612</v>
      </c>
      <c r="M64" s="13">
        <f t="shared" si="7"/>
        <v>24.68413700300265</v>
      </c>
      <c r="N64" s="13">
        <f t="shared" si="7"/>
        <v>39.35448511741086</v>
      </c>
      <c r="O64" s="13">
        <f t="shared" si="7"/>
        <v>49.11759804886916</v>
      </c>
      <c r="P64" s="13">
        <f t="shared" si="7"/>
        <v>19.756774953711496</v>
      </c>
      <c r="Q64" s="13">
        <f t="shared" si="7"/>
        <v>36.644224878449364</v>
      </c>
      <c r="R64" s="13">
        <f t="shared" si="7"/>
        <v>11.239048763350464</v>
      </c>
      <c r="S64" s="13">
        <f t="shared" si="7"/>
        <v>0</v>
      </c>
      <c r="T64" s="13">
        <f t="shared" si="7"/>
        <v>0</v>
      </c>
      <c r="U64" s="13">
        <f t="shared" si="7"/>
        <v>5.603194990692036</v>
      </c>
      <c r="V64" s="13">
        <f t="shared" si="7"/>
        <v>23.30972481019748</v>
      </c>
      <c r="W64" s="13">
        <f t="shared" si="7"/>
        <v>55.8161580733767</v>
      </c>
      <c r="X64" s="13">
        <f t="shared" si="7"/>
        <v>0</v>
      </c>
      <c r="Y64" s="13">
        <f t="shared" si="7"/>
        <v>0</v>
      </c>
      <c r="Z64" s="14">
        <f t="shared" si="7"/>
        <v>55.81614953503203</v>
      </c>
    </row>
    <row r="65" spans="1:26" ht="13.5">
      <c r="A65" s="38" t="s">
        <v>114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19.51880482040632</v>
      </c>
      <c r="C66" s="15">
        <f t="shared" si="7"/>
        <v>0</v>
      </c>
      <c r="D66" s="4">
        <f t="shared" si="7"/>
        <v>80.40113439384207</v>
      </c>
      <c r="E66" s="16">
        <f t="shared" si="7"/>
        <v>80.40113439384207</v>
      </c>
      <c r="F66" s="16">
        <f t="shared" si="7"/>
        <v>3.8878599813570136</v>
      </c>
      <c r="G66" s="16">
        <f t="shared" si="7"/>
        <v>3.622167726681185</v>
      </c>
      <c r="H66" s="16">
        <f t="shared" si="7"/>
        <v>2.811606983059124</v>
      </c>
      <c r="I66" s="16">
        <f t="shared" si="7"/>
        <v>3.4344940771219292</v>
      </c>
      <c r="J66" s="16">
        <f t="shared" si="7"/>
        <v>2.855548749097665</v>
      </c>
      <c r="K66" s="16">
        <f t="shared" si="7"/>
        <v>3.972676109429164</v>
      </c>
      <c r="L66" s="16">
        <f t="shared" si="7"/>
        <v>1.6996131547964342</v>
      </c>
      <c r="M66" s="16">
        <f t="shared" si="7"/>
        <v>2.8269708525342723</v>
      </c>
      <c r="N66" s="16">
        <f t="shared" si="7"/>
        <v>2.9733257758285316</v>
      </c>
      <c r="O66" s="16">
        <f t="shared" si="7"/>
        <v>2.5125102598093085</v>
      </c>
      <c r="P66" s="16">
        <f t="shared" si="7"/>
        <v>1.3808761304414874</v>
      </c>
      <c r="Q66" s="16">
        <f t="shared" si="7"/>
        <v>2.2774201231262223</v>
      </c>
      <c r="R66" s="16">
        <f t="shared" si="7"/>
        <v>1.5277805427219606</v>
      </c>
      <c r="S66" s="16">
        <f t="shared" si="7"/>
        <v>0</v>
      </c>
      <c r="T66" s="16">
        <f t="shared" si="7"/>
        <v>0</v>
      </c>
      <c r="U66" s="16">
        <f t="shared" si="7"/>
        <v>0.7445492181113774</v>
      </c>
      <c r="V66" s="16">
        <f t="shared" si="7"/>
        <v>2.4010922900104275</v>
      </c>
      <c r="W66" s="16">
        <f t="shared" si="7"/>
        <v>80.40116500418793</v>
      </c>
      <c r="X66" s="16">
        <f t="shared" si="7"/>
        <v>0</v>
      </c>
      <c r="Y66" s="16">
        <f t="shared" si="7"/>
        <v>0</v>
      </c>
      <c r="Z66" s="17">
        <f t="shared" si="7"/>
        <v>80.40113439384207</v>
      </c>
    </row>
    <row r="67" spans="1:26" ht="13.5" hidden="1">
      <c r="A67" s="40" t="s">
        <v>116</v>
      </c>
      <c r="B67" s="23">
        <v>36486982</v>
      </c>
      <c r="C67" s="23"/>
      <c r="D67" s="24">
        <v>33150239</v>
      </c>
      <c r="E67" s="25">
        <v>33150239</v>
      </c>
      <c r="F67" s="25">
        <v>4083141</v>
      </c>
      <c r="G67" s="25">
        <v>4102448</v>
      </c>
      <c r="H67" s="25">
        <v>4077234</v>
      </c>
      <c r="I67" s="25">
        <v>12262823</v>
      </c>
      <c r="J67" s="25">
        <v>4301682</v>
      </c>
      <c r="K67" s="25">
        <v>4020740</v>
      </c>
      <c r="L67" s="25">
        <v>4266749</v>
      </c>
      <c r="M67" s="25">
        <v>12589171</v>
      </c>
      <c r="N67" s="25">
        <v>4263372</v>
      </c>
      <c r="O67" s="25">
        <v>4280989</v>
      </c>
      <c r="P67" s="25">
        <v>4291680</v>
      </c>
      <c r="Q67" s="25">
        <v>12836041</v>
      </c>
      <c r="R67" s="25">
        <v>4403388</v>
      </c>
      <c r="S67" s="25"/>
      <c r="T67" s="25">
        <v>4517677</v>
      </c>
      <c r="U67" s="25">
        <v>8921065</v>
      </c>
      <c r="V67" s="25">
        <v>46609100</v>
      </c>
      <c r="W67" s="25">
        <v>33150237</v>
      </c>
      <c r="X67" s="25"/>
      <c r="Y67" s="24"/>
      <c r="Z67" s="26">
        <v>33150239</v>
      </c>
    </row>
    <row r="68" spans="1:26" ht="13.5" hidden="1">
      <c r="A68" s="36" t="s">
        <v>31</v>
      </c>
      <c r="B68" s="18">
        <v>17049718</v>
      </c>
      <c r="C68" s="18"/>
      <c r="D68" s="19">
        <v>21359920</v>
      </c>
      <c r="E68" s="20">
        <v>21359920</v>
      </c>
      <c r="F68" s="20">
        <v>1910104</v>
      </c>
      <c r="G68" s="20">
        <v>1910104</v>
      </c>
      <c r="H68" s="20">
        <v>1910569</v>
      </c>
      <c r="I68" s="20">
        <v>5730777</v>
      </c>
      <c r="J68" s="20">
        <v>1905961</v>
      </c>
      <c r="K68" s="20">
        <v>1922145</v>
      </c>
      <c r="L68" s="20">
        <v>1921388</v>
      </c>
      <c r="M68" s="20">
        <v>5749494</v>
      </c>
      <c r="N68" s="20">
        <v>1909945</v>
      </c>
      <c r="O68" s="20">
        <v>1926584</v>
      </c>
      <c r="P68" s="20">
        <v>1922892</v>
      </c>
      <c r="Q68" s="20">
        <v>5759421</v>
      </c>
      <c r="R68" s="20">
        <v>1919168</v>
      </c>
      <c r="S68" s="20"/>
      <c r="T68" s="20">
        <v>1928616</v>
      </c>
      <c r="U68" s="20">
        <v>3847784</v>
      </c>
      <c r="V68" s="20">
        <v>21087476</v>
      </c>
      <c r="W68" s="20">
        <v>21359921</v>
      </c>
      <c r="X68" s="20"/>
      <c r="Y68" s="19"/>
      <c r="Z68" s="22">
        <v>21359920</v>
      </c>
    </row>
    <row r="69" spans="1:26" ht="13.5" hidden="1">
      <c r="A69" s="37" t="s">
        <v>32</v>
      </c>
      <c r="B69" s="18">
        <v>6189916</v>
      </c>
      <c r="C69" s="18"/>
      <c r="D69" s="19">
        <v>6537117</v>
      </c>
      <c r="E69" s="20">
        <v>6537117</v>
      </c>
      <c r="F69" s="20">
        <v>542397</v>
      </c>
      <c r="G69" s="20">
        <v>531046</v>
      </c>
      <c r="H69" s="20">
        <v>479267</v>
      </c>
      <c r="I69" s="20">
        <v>1552710</v>
      </c>
      <c r="J69" s="20">
        <v>657176</v>
      </c>
      <c r="K69" s="20">
        <v>421967</v>
      </c>
      <c r="L69" s="20">
        <v>597375</v>
      </c>
      <c r="M69" s="20">
        <v>1676518</v>
      </c>
      <c r="N69" s="20">
        <v>530956</v>
      </c>
      <c r="O69" s="20">
        <v>528104</v>
      </c>
      <c r="P69" s="20">
        <v>475280</v>
      </c>
      <c r="Q69" s="20">
        <v>1534340</v>
      </c>
      <c r="R69" s="20">
        <v>525169</v>
      </c>
      <c r="S69" s="20"/>
      <c r="T69" s="20">
        <v>528230</v>
      </c>
      <c r="U69" s="20">
        <v>1053399</v>
      </c>
      <c r="V69" s="20">
        <v>5816967</v>
      </c>
      <c r="W69" s="20">
        <v>6537116</v>
      </c>
      <c r="X69" s="20"/>
      <c r="Y69" s="19"/>
      <c r="Z69" s="22">
        <v>6537117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5919089</v>
      </c>
      <c r="C73" s="18"/>
      <c r="D73" s="19">
        <v>6537117</v>
      </c>
      <c r="E73" s="20">
        <v>6537117</v>
      </c>
      <c r="F73" s="20">
        <v>542397</v>
      </c>
      <c r="G73" s="20">
        <v>531046</v>
      </c>
      <c r="H73" s="20">
        <v>479267</v>
      </c>
      <c r="I73" s="20">
        <v>1552710</v>
      </c>
      <c r="J73" s="20">
        <v>657176</v>
      </c>
      <c r="K73" s="20">
        <v>421967</v>
      </c>
      <c r="L73" s="20">
        <v>597375</v>
      </c>
      <c r="M73" s="20">
        <v>1676518</v>
      </c>
      <c r="N73" s="20">
        <v>530956</v>
      </c>
      <c r="O73" s="20">
        <v>528104</v>
      </c>
      <c r="P73" s="20">
        <v>475280</v>
      </c>
      <c r="Q73" s="20">
        <v>1534340</v>
      </c>
      <c r="R73" s="20">
        <v>525169</v>
      </c>
      <c r="S73" s="20"/>
      <c r="T73" s="20">
        <v>528230</v>
      </c>
      <c r="U73" s="20">
        <v>1053399</v>
      </c>
      <c r="V73" s="20">
        <v>5816967</v>
      </c>
      <c r="W73" s="20">
        <v>6537116</v>
      </c>
      <c r="X73" s="20"/>
      <c r="Y73" s="19"/>
      <c r="Z73" s="22">
        <v>6537117</v>
      </c>
    </row>
    <row r="74" spans="1:26" ht="13.5" hidden="1">
      <c r="A74" s="38" t="s">
        <v>114</v>
      </c>
      <c r="B74" s="18">
        <v>270827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13247348</v>
      </c>
      <c r="C75" s="27"/>
      <c r="D75" s="28">
        <v>5253202</v>
      </c>
      <c r="E75" s="29">
        <v>5253202</v>
      </c>
      <c r="F75" s="29">
        <v>1630640</v>
      </c>
      <c r="G75" s="29">
        <v>1661298</v>
      </c>
      <c r="H75" s="29">
        <v>1687398</v>
      </c>
      <c r="I75" s="29">
        <v>4979336</v>
      </c>
      <c r="J75" s="29">
        <v>1738545</v>
      </c>
      <c r="K75" s="29">
        <v>1676628</v>
      </c>
      <c r="L75" s="29">
        <v>1747986</v>
      </c>
      <c r="M75" s="29">
        <v>5163159</v>
      </c>
      <c r="N75" s="29">
        <v>1822471</v>
      </c>
      <c r="O75" s="29">
        <v>1826301</v>
      </c>
      <c r="P75" s="29">
        <v>1893508</v>
      </c>
      <c r="Q75" s="29">
        <v>5542280</v>
      </c>
      <c r="R75" s="29">
        <v>1959051</v>
      </c>
      <c r="S75" s="29"/>
      <c r="T75" s="29">
        <v>2060831</v>
      </c>
      <c r="U75" s="29">
        <v>4019882</v>
      </c>
      <c r="V75" s="29">
        <v>19704657</v>
      </c>
      <c r="W75" s="29">
        <v>5253200</v>
      </c>
      <c r="X75" s="29"/>
      <c r="Y75" s="28"/>
      <c r="Z75" s="30">
        <v>5253202</v>
      </c>
    </row>
    <row r="76" spans="1:26" ht="13.5" hidden="1">
      <c r="A76" s="41" t="s">
        <v>117</v>
      </c>
      <c r="B76" s="31">
        <v>11257827</v>
      </c>
      <c r="C76" s="31"/>
      <c r="D76" s="32">
        <v>25926141</v>
      </c>
      <c r="E76" s="33">
        <v>25926141</v>
      </c>
      <c r="F76" s="33">
        <v>467825</v>
      </c>
      <c r="G76" s="33">
        <v>424110</v>
      </c>
      <c r="H76" s="33">
        <v>249583</v>
      </c>
      <c r="I76" s="33">
        <v>1141518</v>
      </c>
      <c r="J76" s="33">
        <v>508315</v>
      </c>
      <c r="K76" s="33">
        <v>584689</v>
      </c>
      <c r="L76" s="33">
        <v>258128</v>
      </c>
      <c r="M76" s="33">
        <v>1351132</v>
      </c>
      <c r="N76" s="33">
        <v>316698</v>
      </c>
      <c r="O76" s="33">
        <v>342643</v>
      </c>
      <c r="P76" s="33">
        <v>246725</v>
      </c>
      <c r="Q76" s="33">
        <v>906066</v>
      </c>
      <c r="R76" s="33">
        <v>459644</v>
      </c>
      <c r="S76" s="33"/>
      <c r="T76" s="33"/>
      <c r="U76" s="33">
        <v>459644</v>
      </c>
      <c r="V76" s="33">
        <v>3858360</v>
      </c>
      <c r="W76" s="33">
        <v>25926141</v>
      </c>
      <c r="X76" s="33"/>
      <c r="Y76" s="32"/>
      <c r="Z76" s="34">
        <v>25926141</v>
      </c>
    </row>
    <row r="77" spans="1:26" ht="13.5" hidden="1">
      <c r="A77" s="36" t="s">
        <v>31</v>
      </c>
      <c r="B77" s="18">
        <v>6254966</v>
      </c>
      <c r="C77" s="18"/>
      <c r="D77" s="19">
        <v>18053740</v>
      </c>
      <c r="E77" s="20">
        <v>18053740</v>
      </c>
      <c r="F77" s="20">
        <v>290116</v>
      </c>
      <c r="G77" s="20">
        <v>238276</v>
      </c>
      <c r="H77" s="20">
        <v>121297</v>
      </c>
      <c r="I77" s="20">
        <v>649689</v>
      </c>
      <c r="J77" s="20">
        <v>349184</v>
      </c>
      <c r="K77" s="20">
        <v>303959</v>
      </c>
      <c r="L77" s="20">
        <v>138194</v>
      </c>
      <c r="M77" s="20">
        <v>791337</v>
      </c>
      <c r="N77" s="20">
        <v>53555</v>
      </c>
      <c r="O77" s="20">
        <v>37365</v>
      </c>
      <c r="P77" s="20">
        <v>126678</v>
      </c>
      <c r="Q77" s="20">
        <v>217598</v>
      </c>
      <c r="R77" s="20">
        <v>370690</v>
      </c>
      <c r="S77" s="20"/>
      <c r="T77" s="20"/>
      <c r="U77" s="20">
        <v>370690</v>
      </c>
      <c r="V77" s="20">
        <v>2029314</v>
      </c>
      <c r="W77" s="20">
        <v>18053740</v>
      </c>
      <c r="X77" s="20"/>
      <c r="Y77" s="19"/>
      <c r="Z77" s="22">
        <v>18053740</v>
      </c>
    </row>
    <row r="78" spans="1:26" ht="13.5" hidden="1">
      <c r="A78" s="37" t="s">
        <v>32</v>
      </c>
      <c r="B78" s="18">
        <v>2417137</v>
      </c>
      <c r="C78" s="18"/>
      <c r="D78" s="19">
        <v>3648767</v>
      </c>
      <c r="E78" s="20">
        <v>3648767</v>
      </c>
      <c r="F78" s="20">
        <v>114312</v>
      </c>
      <c r="G78" s="20">
        <v>125659</v>
      </c>
      <c r="H78" s="20">
        <v>80843</v>
      </c>
      <c r="I78" s="20">
        <v>320814</v>
      </c>
      <c r="J78" s="20">
        <v>109486</v>
      </c>
      <c r="K78" s="20">
        <v>214123</v>
      </c>
      <c r="L78" s="20">
        <v>90225</v>
      </c>
      <c r="M78" s="20">
        <v>413834</v>
      </c>
      <c r="N78" s="20">
        <v>208955</v>
      </c>
      <c r="O78" s="20">
        <v>259392</v>
      </c>
      <c r="P78" s="20">
        <v>93900</v>
      </c>
      <c r="Q78" s="20">
        <v>562247</v>
      </c>
      <c r="R78" s="20">
        <v>59024</v>
      </c>
      <c r="S78" s="20"/>
      <c r="T78" s="20"/>
      <c r="U78" s="20">
        <v>59024</v>
      </c>
      <c r="V78" s="20">
        <v>1355919</v>
      </c>
      <c r="W78" s="20">
        <v>3648767</v>
      </c>
      <c r="X78" s="20"/>
      <c r="Y78" s="19"/>
      <c r="Z78" s="22">
        <v>3648767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2146310</v>
      </c>
      <c r="C82" s="18"/>
      <c r="D82" s="19">
        <v>3648767</v>
      </c>
      <c r="E82" s="20">
        <v>3648767</v>
      </c>
      <c r="F82" s="20">
        <v>114312</v>
      </c>
      <c r="G82" s="20">
        <v>125659</v>
      </c>
      <c r="H82" s="20">
        <v>80843</v>
      </c>
      <c r="I82" s="20">
        <v>320814</v>
      </c>
      <c r="J82" s="20">
        <v>109486</v>
      </c>
      <c r="K82" s="20">
        <v>214123</v>
      </c>
      <c r="L82" s="20">
        <v>90225</v>
      </c>
      <c r="M82" s="20">
        <v>413834</v>
      </c>
      <c r="N82" s="20">
        <v>208955</v>
      </c>
      <c r="O82" s="20">
        <v>259392</v>
      </c>
      <c r="P82" s="20">
        <v>93900</v>
      </c>
      <c r="Q82" s="20">
        <v>562247</v>
      </c>
      <c r="R82" s="20">
        <v>59024</v>
      </c>
      <c r="S82" s="20"/>
      <c r="T82" s="20"/>
      <c r="U82" s="20">
        <v>59024</v>
      </c>
      <c r="V82" s="20">
        <v>1355919</v>
      </c>
      <c r="W82" s="20">
        <v>3648767</v>
      </c>
      <c r="X82" s="20"/>
      <c r="Y82" s="19"/>
      <c r="Z82" s="22">
        <v>3648767</v>
      </c>
    </row>
    <row r="83" spans="1:26" ht="13.5" hidden="1">
      <c r="A83" s="38" t="s">
        <v>114</v>
      </c>
      <c r="B83" s="18">
        <v>270827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2585724</v>
      </c>
      <c r="C84" s="27"/>
      <c r="D84" s="28">
        <v>4223634</v>
      </c>
      <c r="E84" s="29">
        <v>4223634</v>
      </c>
      <c r="F84" s="29">
        <v>63397</v>
      </c>
      <c r="G84" s="29">
        <v>60175</v>
      </c>
      <c r="H84" s="29">
        <v>47443</v>
      </c>
      <c r="I84" s="29">
        <v>171015</v>
      </c>
      <c r="J84" s="29">
        <v>49645</v>
      </c>
      <c r="K84" s="29">
        <v>66607</v>
      </c>
      <c r="L84" s="29">
        <v>29709</v>
      </c>
      <c r="M84" s="29">
        <v>145961</v>
      </c>
      <c r="N84" s="29">
        <v>54188</v>
      </c>
      <c r="O84" s="29">
        <v>45886</v>
      </c>
      <c r="P84" s="29">
        <v>26147</v>
      </c>
      <c r="Q84" s="29">
        <v>126221</v>
      </c>
      <c r="R84" s="29">
        <v>29930</v>
      </c>
      <c r="S84" s="29"/>
      <c r="T84" s="29"/>
      <c r="U84" s="29">
        <v>29930</v>
      </c>
      <c r="V84" s="29">
        <v>473127</v>
      </c>
      <c r="W84" s="29">
        <v>4223634</v>
      </c>
      <c r="X84" s="29"/>
      <c r="Y84" s="28"/>
      <c r="Z84" s="30">
        <v>4223634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58327844</v>
      </c>
      <c r="C6" s="18">
        <v>0</v>
      </c>
      <c r="D6" s="58">
        <v>57659000</v>
      </c>
      <c r="E6" s="59">
        <v>57659000</v>
      </c>
      <c r="F6" s="59">
        <v>0</v>
      </c>
      <c r="G6" s="59">
        <v>0</v>
      </c>
      <c r="H6" s="59">
        <v>5966473</v>
      </c>
      <c r="I6" s="59">
        <v>5966473</v>
      </c>
      <c r="J6" s="59">
        <v>0</v>
      </c>
      <c r="K6" s="59">
        <v>19661942</v>
      </c>
      <c r="L6" s="59">
        <v>0</v>
      </c>
      <c r="M6" s="59">
        <v>19661942</v>
      </c>
      <c r="N6" s="59">
        <v>0</v>
      </c>
      <c r="O6" s="59">
        <v>19446253</v>
      </c>
      <c r="P6" s="59">
        <v>413402</v>
      </c>
      <c r="Q6" s="59">
        <v>19859655</v>
      </c>
      <c r="R6" s="59">
        <v>6586693</v>
      </c>
      <c r="S6" s="59">
        <v>0</v>
      </c>
      <c r="T6" s="59">
        <v>0</v>
      </c>
      <c r="U6" s="59">
        <v>6586693</v>
      </c>
      <c r="V6" s="59">
        <v>52074763</v>
      </c>
      <c r="W6" s="59">
        <v>57659001</v>
      </c>
      <c r="X6" s="59">
        <v>-5584238</v>
      </c>
      <c r="Y6" s="60">
        <v>-9.68</v>
      </c>
      <c r="Z6" s="61">
        <v>57659000</v>
      </c>
    </row>
    <row r="7" spans="1:26" ht="13.5">
      <c r="A7" s="57" t="s">
        <v>33</v>
      </c>
      <c r="B7" s="18">
        <v>23258349</v>
      </c>
      <c r="C7" s="18">
        <v>0</v>
      </c>
      <c r="D7" s="58">
        <v>22694000</v>
      </c>
      <c r="E7" s="59">
        <v>22694000</v>
      </c>
      <c r="F7" s="59">
        <v>1075467</v>
      </c>
      <c r="G7" s="59">
        <v>2383313</v>
      </c>
      <c r="H7" s="59">
        <v>2945215</v>
      </c>
      <c r="I7" s="59">
        <v>6403995</v>
      </c>
      <c r="J7" s="59">
        <v>1524986</v>
      </c>
      <c r="K7" s="59">
        <v>1545978</v>
      </c>
      <c r="L7" s="59">
        <v>2846564</v>
      </c>
      <c r="M7" s="59">
        <v>5917528</v>
      </c>
      <c r="N7" s="59">
        <v>1823751</v>
      </c>
      <c r="O7" s="59">
        <v>2083087</v>
      </c>
      <c r="P7" s="59">
        <v>2227360</v>
      </c>
      <c r="Q7" s="59">
        <v>6134198</v>
      </c>
      <c r="R7" s="59">
        <v>1906924</v>
      </c>
      <c r="S7" s="59">
        <v>2492612</v>
      </c>
      <c r="T7" s="59">
        <v>2512213</v>
      </c>
      <c r="U7" s="59">
        <v>6911749</v>
      </c>
      <c r="V7" s="59">
        <v>25367470</v>
      </c>
      <c r="W7" s="59">
        <v>22694001</v>
      </c>
      <c r="X7" s="59">
        <v>2673469</v>
      </c>
      <c r="Y7" s="60">
        <v>11.78</v>
      </c>
      <c r="Z7" s="61">
        <v>22694000</v>
      </c>
    </row>
    <row r="8" spans="1:26" ht="13.5">
      <c r="A8" s="57" t="s">
        <v>34</v>
      </c>
      <c r="B8" s="18">
        <v>507749793</v>
      </c>
      <c r="C8" s="18">
        <v>0</v>
      </c>
      <c r="D8" s="58">
        <v>589885000</v>
      </c>
      <c r="E8" s="59">
        <v>602540139</v>
      </c>
      <c r="F8" s="59">
        <v>194264629</v>
      </c>
      <c r="G8" s="59">
        <v>3496630</v>
      </c>
      <c r="H8" s="59">
        <v>486928</v>
      </c>
      <c r="I8" s="59">
        <v>198248187</v>
      </c>
      <c r="J8" s="59">
        <v>5296334</v>
      </c>
      <c r="K8" s="59">
        <v>3990325</v>
      </c>
      <c r="L8" s="59">
        <v>149324839</v>
      </c>
      <c r="M8" s="59">
        <v>158611498</v>
      </c>
      <c r="N8" s="59">
        <v>5707210</v>
      </c>
      <c r="O8" s="59">
        <v>11890391</v>
      </c>
      <c r="P8" s="59">
        <v>103715270</v>
      </c>
      <c r="Q8" s="59">
        <v>121312871</v>
      </c>
      <c r="R8" s="59">
        <v>20732583</v>
      </c>
      <c r="S8" s="59">
        <v>17848023</v>
      </c>
      <c r="T8" s="59">
        <v>10788747</v>
      </c>
      <c r="U8" s="59">
        <v>49369353</v>
      </c>
      <c r="V8" s="59">
        <v>527541909</v>
      </c>
      <c r="W8" s="59">
        <v>589885000</v>
      </c>
      <c r="X8" s="59">
        <v>-62343091</v>
      </c>
      <c r="Y8" s="60">
        <v>-10.57</v>
      </c>
      <c r="Z8" s="61">
        <v>602540139</v>
      </c>
    </row>
    <row r="9" spans="1:26" ht="13.5">
      <c r="A9" s="57" t="s">
        <v>35</v>
      </c>
      <c r="B9" s="18">
        <v>3578344</v>
      </c>
      <c r="C9" s="18">
        <v>0</v>
      </c>
      <c r="D9" s="58">
        <v>945000</v>
      </c>
      <c r="E9" s="59">
        <v>945000</v>
      </c>
      <c r="F9" s="59">
        <v>29714</v>
      </c>
      <c r="G9" s="59">
        <v>61935</v>
      </c>
      <c r="H9" s="59">
        <v>176590</v>
      </c>
      <c r="I9" s="59">
        <v>268239</v>
      </c>
      <c r="J9" s="59">
        <v>14706</v>
      </c>
      <c r="K9" s="59">
        <v>80760</v>
      </c>
      <c r="L9" s="59">
        <v>27077</v>
      </c>
      <c r="M9" s="59">
        <v>122543</v>
      </c>
      <c r="N9" s="59">
        <v>11484</v>
      </c>
      <c r="O9" s="59">
        <v>48855</v>
      </c>
      <c r="P9" s="59">
        <v>-13314</v>
      </c>
      <c r="Q9" s="59">
        <v>47025</v>
      </c>
      <c r="R9" s="59">
        <v>167658</v>
      </c>
      <c r="S9" s="59">
        <v>37895</v>
      </c>
      <c r="T9" s="59">
        <v>-20823</v>
      </c>
      <c r="U9" s="59">
        <v>184730</v>
      </c>
      <c r="V9" s="59">
        <v>622537</v>
      </c>
      <c r="W9" s="59">
        <v>945000</v>
      </c>
      <c r="X9" s="59">
        <v>-322463</v>
      </c>
      <c r="Y9" s="60">
        <v>-34.12</v>
      </c>
      <c r="Z9" s="61">
        <v>945000</v>
      </c>
    </row>
    <row r="10" spans="1:26" ht="25.5">
      <c r="A10" s="62" t="s">
        <v>102</v>
      </c>
      <c r="B10" s="63">
        <f>SUM(B5:B9)</f>
        <v>592914330</v>
      </c>
      <c r="C10" s="63">
        <f>SUM(C5:C9)</f>
        <v>0</v>
      </c>
      <c r="D10" s="64">
        <f aca="true" t="shared" si="0" ref="D10:Z10">SUM(D5:D9)</f>
        <v>671183000</v>
      </c>
      <c r="E10" s="65">
        <f t="shared" si="0"/>
        <v>683838139</v>
      </c>
      <c r="F10" s="65">
        <f t="shared" si="0"/>
        <v>195369810</v>
      </c>
      <c r="G10" s="65">
        <f t="shared" si="0"/>
        <v>5941878</v>
      </c>
      <c r="H10" s="65">
        <f t="shared" si="0"/>
        <v>9575206</v>
      </c>
      <c r="I10" s="65">
        <f t="shared" si="0"/>
        <v>210886894</v>
      </c>
      <c r="J10" s="65">
        <f t="shared" si="0"/>
        <v>6836026</v>
      </c>
      <c r="K10" s="65">
        <f t="shared" si="0"/>
        <v>25279005</v>
      </c>
      <c r="L10" s="65">
        <f t="shared" si="0"/>
        <v>152198480</v>
      </c>
      <c r="M10" s="65">
        <f t="shared" si="0"/>
        <v>184313511</v>
      </c>
      <c r="N10" s="65">
        <f t="shared" si="0"/>
        <v>7542445</v>
      </c>
      <c r="O10" s="65">
        <f t="shared" si="0"/>
        <v>33468586</v>
      </c>
      <c r="P10" s="65">
        <f t="shared" si="0"/>
        <v>106342718</v>
      </c>
      <c r="Q10" s="65">
        <f t="shared" si="0"/>
        <v>147353749</v>
      </c>
      <c r="R10" s="65">
        <f t="shared" si="0"/>
        <v>29393858</v>
      </c>
      <c r="S10" s="65">
        <f t="shared" si="0"/>
        <v>20378530</v>
      </c>
      <c r="T10" s="65">
        <f t="shared" si="0"/>
        <v>13280137</v>
      </c>
      <c r="U10" s="65">
        <f t="shared" si="0"/>
        <v>63052525</v>
      </c>
      <c r="V10" s="65">
        <f t="shared" si="0"/>
        <v>605606679</v>
      </c>
      <c r="W10" s="65">
        <f t="shared" si="0"/>
        <v>671183002</v>
      </c>
      <c r="X10" s="65">
        <f t="shared" si="0"/>
        <v>-65576323</v>
      </c>
      <c r="Y10" s="66">
        <f>+IF(W10&lt;&gt;0,(X10/W10)*100,0)</f>
        <v>-9.770259795703229</v>
      </c>
      <c r="Z10" s="67">
        <f t="shared" si="0"/>
        <v>683838139</v>
      </c>
    </row>
    <row r="11" spans="1:26" ht="13.5">
      <c r="A11" s="57" t="s">
        <v>36</v>
      </c>
      <c r="B11" s="18">
        <v>248769964</v>
      </c>
      <c r="C11" s="18">
        <v>0</v>
      </c>
      <c r="D11" s="58">
        <v>278377024</v>
      </c>
      <c r="E11" s="59">
        <v>263424024</v>
      </c>
      <c r="F11" s="59">
        <v>18401130</v>
      </c>
      <c r="G11" s="59">
        <v>20452842</v>
      </c>
      <c r="H11" s="59">
        <v>18628119</v>
      </c>
      <c r="I11" s="59">
        <v>57482091</v>
      </c>
      <c r="J11" s="59">
        <v>22298292</v>
      </c>
      <c r="K11" s="59">
        <v>20141601</v>
      </c>
      <c r="L11" s="59">
        <v>26234000</v>
      </c>
      <c r="M11" s="59">
        <v>68673893</v>
      </c>
      <c r="N11" s="59">
        <v>13410413</v>
      </c>
      <c r="O11" s="59">
        <v>23415153</v>
      </c>
      <c r="P11" s="59">
        <v>16749563</v>
      </c>
      <c r="Q11" s="59">
        <v>53575129</v>
      </c>
      <c r="R11" s="59">
        <v>20351547</v>
      </c>
      <c r="S11" s="59">
        <v>22381066</v>
      </c>
      <c r="T11" s="59">
        <v>20431527</v>
      </c>
      <c r="U11" s="59">
        <v>63164140</v>
      </c>
      <c r="V11" s="59">
        <v>242895253</v>
      </c>
      <c r="W11" s="59">
        <v>278377023</v>
      </c>
      <c r="X11" s="59">
        <v>-35481770</v>
      </c>
      <c r="Y11" s="60">
        <v>-12.75</v>
      </c>
      <c r="Z11" s="61">
        <v>263424024</v>
      </c>
    </row>
    <row r="12" spans="1:26" ht="13.5">
      <c r="A12" s="57" t="s">
        <v>37</v>
      </c>
      <c r="B12" s="18">
        <v>11729226</v>
      </c>
      <c r="C12" s="18">
        <v>0</v>
      </c>
      <c r="D12" s="58">
        <v>13921000</v>
      </c>
      <c r="E12" s="59">
        <v>13921000</v>
      </c>
      <c r="F12" s="59">
        <v>995317</v>
      </c>
      <c r="G12" s="59">
        <v>788052</v>
      </c>
      <c r="H12" s="59">
        <v>804935</v>
      </c>
      <c r="I12" s="59">
        <v>2588304</v>
      </c>
      <c r="J12" s="59">
        <v>767407</v>
      </c>
      <c r="K12" s="59">
        <v>811157</v>
      </c>
      <c r="L12" s="59">
        <v>888084</v>
      </c>
      <c r="M12" s="59">
        <v>2466648</v>
      </c>
      <c r="N12" s="59">
        <v>794463</v>
      </c>
      <c r="O12" s="59">
        <v>832865</v>
      </c>
      <c r="P12" s="59">
        <v>2273528</v>
      </c>
      <c r="Q12" s="59">
        <v>3900856</v>
      </c>
      <c r="R12" s="59">
        <v>1158362</v>
      </c>
      <c r="S12" s="59">
        <v>1021205</v>
      </c>
      <c r="T12" s="59">
        <v>1054533</v>
      </c>
      <c r="U12" s="59">
        <v>3234100</v>
      </c>
      <c r="V12" s="59">
        <v>12189908</v>
      </c>
      <c r="W12" s="59">
        <v>13921000</v>
      </c>
      <c r="X12" s="59">
        <v>-1731092</v>
      </c>
      <c r="Y12" s="60">
        <v>-12.44</v>
      </c>
      <c r="Z12" s="61">
        <v>13921000</v>
      </c>
    </row>
    <row r="13" spans="1:26" ht="13.5">
      <c r="A13" s="57" t="s">
        <v>103</v>
      </c>
      <c r="B13" s="18">
        <v>56445207</v>
      </c>
      <c r="C13" s="18">
        <v>0</v>
      </c>
      <c r="D13" s="58">
        <v>69479000</v>
      </c>
      <c r="E13" s="59">
        <v>50879000</v>
      </c>
      <c r="F13" s="59">
        <v>0</v>
      </c>
      <c r="G13" s="59">
        <v>0</v>
      </c>
      <c r="H13" s="59">
        <v>14482987</v>
      </c>
      <c r="I13" s="59">
        <v>14482987</v>
      </c>
      <c r="J13" s="59">
        <v>5232986</v>
      </c>
      <c r="K13" s="59">
        <v>4806065</v>
      </c>
      <c r="L13" s="59">
        <v>0</v>
      </c>
      <c r="M13" s="59">
        <v>10039051</v>
      </c>
      <c r="N13" s="59">
        <v>9623194</v>
      </c>
      <c r="O13" s="59">
        <v>4718459</v>
      </c>
      <c r="P13" s="59">
        <v>-6738129</v>
      </c>
      <c r="Q13" s="59">
        <v>7603524</v>
      </c>
      <c r="R13" s="59">
        <v>9467462</v>
      </c>
      <c r="S13" s="59">
        <v>5340599</v>
      </c>
      <c r="T13" s="59">
        <v>4958109</v>
      </c>
      <c r="U13" s="59">
        <v>19766170</v>
      </c>
      <c r="V13" s="59">
        <v>51891732</v>
      </c>
      <c r="W13" s="59">
        <v>69479000</v>
      </c>
      <c r="X13" s="59">
        <v>-17587268</v>
      </c>
      <c r="Y13" s="60">
        <v>-25.31</v>
      </c>
      <c r="Z13" s="61">
        <v>50879000</v>
      </c>
    </row>
    <row r="14" spans="1:26" ht="13.5">
      <c r="A14" s="57" t="s">
        <v>38</v>
      </c>
      <c r="B14" s="18">
        <v>273334</v>
      </c>
      <c r="C14" s="18">
        <v>0</v>
      </c>
      <c r="D14" s="58">
        <v>475000</v>
      </c>
      <c r="E14" s="59">
        <v>475000</v>
      </c>
      <c r="F14" s="59">
        <v>0</v>
      </c>
      <c r="G14" s="59">
        <v>0</v>
      </c>
      <c r="H14" s="59">
        <v>0</v>
      </c>
      <c r="I14" s="59">
        <v>0</v>
      </c>
      <c r="J14" s="59">
        <v>29027</v>
      </c>
      <c r="K14" s="59">
        <v>7113</v>
      </c>
      <c r="L14" s="59">
        <v>0</v>
      </c>
      <c r="M14" s="59">
        <v>36140</v>
      </c>
      <c r="N14" s="59">
        <v>0</v>
      </c>
      <c r="O14" s="59">
        <v>0</v>
      </c>
      <c r="P14" s="59">
        <v>865337</v>
      </c>
      <c r="Q14" s="59">
        <v>865337</v>
      </c>
      <c r="R14" s="59">
        <v>0</v>
      </c>
      <c r="S14" s="59">
        <v>8977</v>
      </c>
      <c r="T14" s="59">
        <v>3813</v>
      </c>
      <c r="U14" s="59">
        <v>12790</v>
      </c>
      <c r="V14" s="59">
        <v>914267</v>
      </c>
      <c r="W14" s="59">
        <v>475001</v>
      </c>
      <c r="X14" s="59">
        <v>439266</v>
      </c>
      <c r="Y14" s="60">
        <v>92.48</v>
      </c>
      <c r="Z14" s="61">
        <v>475000</v>
      </c>
    </row>
    <row r="15" spans="1:26" ht="13.5">
      <c r="A15" s="57" t="s">
        <v>39</v>
      </c>
      <c r="B15" s="18">
        <v>46808766</v>
      </c>
      <c r="C15" s="18">
        <v>0</v>
      </c>
      <c r="D15" s="58">
        <v>50400000</v>
      </c>
      <c r="E15" s="59">
        <v>50400000</v>
      </c>
      <c r="F15" s="59">
        <v>0</v>
      </c>
      <c r="G15" s="59">
        <v>2304204</v>
      </c>
      <c r="H15" s="59">
        <v>0</v>
      </c>
      <c r="I15" s="59">
        <v>2304204</v>
      </c>
      <c r="J15" s="59">
        <v>9783094</v>
      </c>
      <c r="K15" s="59">
        <v>0</v>
      </c>
      <c r="L15" s="59">
        <v>0</v>
      </c>
      <c r="M15" s="59">
        <v>9783094</v>
      </c>
      <c r="N15" s="59">
        <v>9240588</v>
      </c>
      <c r="O15" s="59">
        <v>4402255</v>
      </c>
      <c r="P15" s="59">
        <v>9073411</v>
      </c>
      <c r="Q15" s="59">
        <v>22716254</v>
      </c>
      <c r="R15" s="59">
        <v>4325628</v>
      </c>
      <c r="S15" s="59">
        <v>0</v>
      </c>
      <c r="T15" s="59">
        <v>3878739</v>
      </c>
      <c r="U15" s="59">
        <v>8204367</v>
      </c>
      <c r="V15" s="59">
        <v>43007919</v>
      </c>
      <c r="W15" s="59">
        <v>50400000</v>
      </c>
      <c r="X15" s="59">
        <v>-7392081</v>
      </c>
      <c r="Y15" s="60">
        <v>-14.67</v>
      </c>
      <c r="Z15" s="61">
        <v>50400000</v>
      </c>
    </row>
    <row r="16" spans="1:26" ht="13.5">
      <c r="A16" s="68" t="s">
        <v>40</v>
      </c>
      <c r="B16" s="18">
        <v>0</v>
      </c>
      <c r="C16" s="18">
        <v>0</v>
      </c>
      <c r="D16" s="58">
        <v>1850000</v>
      </c>
      <c r="E16" s="59">
        <v>1850000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600000</v>
      </c>
      <c r="O16" s="59">
        <v>0</v>
      </c>
      <c r="P16" s="59">
        <v>0</v>
      </c>
      <c r="Q16" s="59">
        <v>600000</v>
      </c>
      <c r="R16" s="59">
        <v>0</v>
      </c>
      <c r="S16" s="59">
        <v>0</v>
      </c>
      <c r="T16" s="59">
        <v>0</v>
      </c>
      <c r="U16" s="59">
        <v>0</v>
      </c>
      <c r="V16" s="59">
        <v>600000</v>
      </c>
      <c r="W16" s="59">
        <v>1850002</v>
      </c>
      <c r="X16" s="59">
        <v>-1250002</v>
      </c>
      <c r="Y16" s="60">
        <v>-67.57</v>
      </c>
      <c r="Z16" s="61">
        <v>1850000</v>
      </c>
    </row>
    <row r="17" spans="1:26" ht="13.5">
      <c r="A17" s="57" t="s">
        <v>41</v>
      </c>
      <c r="B17" s="18">
        <v>295904148</v>
      </c>
      <c r="C17" s="18">
        <v>0</v>
      </c>
      <c r="D17" s="58">
        <v>326159976</v>
      </c>
      <c r="E17" s="59">
        <v>353768115</v>
      </c>
      <c r="F17" s="59">
        <v>2761437</v>
      </c>
      <c r="G17" s="59">
        <v>35962567</v>
      </c>
      <c r="H17" s="59">
        <v>11122487</v>
      </c>
      <c r="I17" s="59">
        <v>49846491</v>
      </c>
      <c r="J17" s="59">
        <v>36855729</v>
      </c>
      <c r="K17" s="59">
        <v>26683834</v>
      </c>
      <c r="L17" s="59">
        <v>22201067</v>
      </c>
      <c r="M17" s="59">
        <v>85740630</v>
      </c>
      <c r="N17" s="59">
        <v>-5515464</v>
      </c>
      <c r="O17" s="59">
        <v>49270959</v>
      </c>
      <c r="P17" s="59">
        <v>330685453</v>
      </c>
      <c r="Q17" s="59">
        <v>374440948</v>
      </c>
      <c r="R17" s="59">
        <v>-9088790</v>
      </c>
      <c r="S17" s="59">
        <v>3495859</v>
      </c>
      <c r="T17" s="59">
        <v>18780560</v>
      </c>
      <c r="U17" s="59">
        <v>13187629</v>
      </c>
      <c r="V17" s="59">
        <v>523215698</v>
      </c>
      <c r="W17" s="59">
        <v>326159978</v>
      </c>
      <c r="X17" s="59">
        <v>197055720</v>
      </c>
      <c r="Y17" s="60">
        <v>60.42</v>
      </c>
      <c r="Z17" s="61">
        <v>353768115</v>
      </c>
    </row>
    <row r="18" spans="1:26" ht="13.5">
      <c r="A18" s="69" t="s">
        <v>42</v>
      </c>
      <c r="B18" s="70">
        <f>SUM(B11:B17)</f>
        <v>659930645</v>
      </c>
      <c r="C18" s="70">
        <f>SUM(C11:C17)</f>
        <v>0</v>
      </c>
      <c r="D18" s="71">
        <f aca="true" t="shared" si="1" ref="D18:Z18">SUM(D11:D17)</f>
        <v>740662000</v>
      </c>
      <c r="E18" s="72">
        <f t="shared" si="1"/>
        <v>734717139</v>
      </c>
      <c r="F18" s="72">
        <f t="shared" si="1"/>
        <v>22157884</v>
      </c>
      <c r="G18" s="72">
        <f t="shared" si="1"/>
        <v>59507665</v>
      </c>
      <c r="H18" s="72">
        <f t="shared" si="1"/>
        <v>45038528</v>
      </c>
      <c r="I18" s="72">
        <f t="shared" si="1"/>
        <v>126704077</v>
      </c>
      <c r="J18" s="72">
        <f t="shared" si="1"/>
        <v>74966535</v>
      </c>
      <c r="K18" s="72">
        <f t="shared" si="1"/>
        <v>52449770</v>
      </c>
      <c r="L18" s="72">
        <f t="shared" si="1"/>
        <v>49323151</v>
      </c>
      <c r="M18" s="72">
        <f t="shared" si="1"/>
        <v>176739456</v>
      </c>
      <c r="N18" s="72">
        <f t="shared" si="1"/>
        <v>28153194</v>
      </c>
      <c r="O18" s="72">
        <f t="shared" si="1"/>
        <v>82639691</v>
      </c>
      <c r="P18" s="72">
        <f t="shared" si="1"/>
        <v>352909163</v>
      </c>
      <c r="Q18" s="72">
        <f t="shared" si="1"/>
        <v>463702048</v>
      </c>
      <c r="R18" s="72">
        <f t="shared" si="1"/>
        <v>26214209</v>
      </c>
      <c r="S18" s="72">
        <f t="shared" si="1"/>
        <v>32247706</v>
      </c>
      <c r="T18" s="72">
        <f t="shared" si="1"/>
        <v>49107281</v>
      </c>
      <c r="U18" s="72">
        <f t="shared" si="1"/>
        <v>107569196</v>
      </c>
      <c r="V18" s="72">
        <f t="shared" si="1"/>
        <v>874714777</v>
      </c>
      <c r="W18" s="72">
        <f t="shared" si="1"/>
        <v>740662004</v>
      </c>
      <c r="X18" s="72">
        <f t="shared" si="1"/>
        <v>134052773</v>
      </c>
      <c r="Y18" s="66">
        <f>+IF(W18&lt;&gt;0,(X18/W18)*100,0)</f>
        <v>18.099048186087323</v>
      </c>
      <c r="Z18" s="73">
        <f t="shared" si="1"/>
        <v>734717139</v>
      </c>
    </row>
    <row r="19" spans="1:26" ht="13.5">
      <c r="A19" s="69" t="s">
        <v>43</v>
      </c>
      <c r="B19" s="74">
        <f>+B10-B18</f>
        <v>-67016315</v>
      </c>
      <c r="C19" s="74">
        <f>+C10-C18</f>
        <v>0</v>
      </c>
      <c r="D19" s="75">
        <f aca="true" t="shared" si="2" ref="D19:Z19">+D10-D18</f>
        <v>-69479000</v>
      </c>
      <c r="E19" s="76">
        <f t="shared" si="2"/>
        <v>-50879000</v>
      </c>
      <c r="F19" s="76">
        <f t="shared" si="2"/>
        <v>173211926</v>
      </c>
      <c r="G19" s="76">
        <f t="shared" si="2"/>
        <v>-53565787</v>
      </c>
      <c r="H19" s="76">
        <f t="shared" si="2"/>
        <v>-35463322</v>
      </c>
      <c r="I19" s="76">
        <f t="shared" si="2"/>
        <v>84182817</v>
      </c>
      <c r="J19" s="76">
        <f t="shared" si="2"/>
        <v>-68130509</v>
      </c>
      <c r="K19" s="76">
        <f t="shared" si="2"/>
        <v>-27170765</v>
      </c>
      <c r="L19" s="76">
        <f t="shared" si="2"/>
        <v>102875329</v>
      </c>
      <c r="M19" s="76">
        <f t="shared" si="2"/>
        <v>7574055</v>
      </c>
      <c r="N19" s="76">
        <f t="shared" si="2"/>
        <v>-20610749</v>
      </c>
      <c r="O19" s="76">
        <f t="shared" si="2"/>
        <v>-49171105</v>
      </c>
      <c r="P19" s="76">
        <f t="shared" si="2"/>
        <v>-246566445</v>
      </c>
      <c r="Q19" s="76">
        <f t="shared" si="2"/>
        <v>-316348299</v>
      </c>
      <c r="R19" s="76">
        <f t="shared" si="2"/>
        <v>3179649</v>
      </c>
      <c r="S19" s="76">
        <f t="shared" si="2"/>
        <v>-11869176</v>
      </c>
      <c r="T19" s="76">
        <f t="shared" si="2"/>
        <v>-35827144</v>
      </c>
      <c r="U19" s="76">
        <f t="shared" si="2"/>
        <v>-44516671</v>
      </c>
      <c r="V19" s="76">
        <f t="shared" si="2"/>
        <v>-269108098</v>
      </c>
      <c r="W19" s="76">
        <f>IF(E10=E18,0,W10-W18)</f>
        <v>-69479002</v>
      </c>
      <c r="X19" s="76">
        <f t="shared" si="2"/>
        <v>-199629096</v>
      </c>
      <c r="Y19" s="77">
        <f>+IF(W19&lt;&gt;0,(X19/W19)*100,0)</f>
        <v>287.3229180810628</v>
      </c>
      <c r="Z19" s="78">
        <f t="shared" si="2"/>
        <v>-50879000</v>
      </c>
    </row>
    <row r="20" spans="1:26" ht="13.5">
      <c r="A20" s="57" t="s">
        <v>44</v>
      </c>
      <c r="B20" s="18">
        <v>365303085</v>
      </c>
      <c r="C20" s="18">
        <v>0</v>
      </c>
      <c r="D20" s="58">
        <v>286956000</v>
      </c>
      <c r="E20" s="59">
        <v>336284396</v>
      </c>
      <c r="F20" s="59">
        <v>23596685</v>
      </c>
      <c r="G20" s="59">
        <v>17064304</v>
      </c>
      <c r="H20" s="59">
        <v>24217505</v>
      </c>
      <c r="I20" s="59">
        <v>64878494</v>
      </c>
      <c r="J20" s="59">
        <v>24970171</v>
      </c>
      <c r="K20" s="59">
        <v>32510890</v>
      </c>
      <c r="L20" s="59">
        <v>22727540</v>
      </c>
      <c r="M20" s="59">
        <v>80208601</v>
      </c>
      <c r="N20" s="59">
        <v>19662466</v>
      </c>
      <c r="O20" s="59">
        <v>14807442</v>
      </c>
      <c r="P20" s="59">
        <v>53876645</v>
      </c>
      <c r="Q20" s="59">
        <v>88346553</v>
      </c>
      <c r="R20" s="59">
        <v>13848388</v>
      </c>
      <c r="S20" s="59">
        <v>15537258</v>
      </c>
      <c r="T20" s="59">
        <v>16911206</v>
      </c>
      <c r="U20" s="59">
        <v>46296852</v>
      </c>
      <c r="V20" s="59">
        <v>279730500</v>
      </c>
      <c r="W20" s="59">
        <v>286956000</v>
      </c>
      <c r="X20" s="59">
        <v>-7225500</v>
      </c>
      <c r="Y20" s="60">
        <v>-2.52</v>
      </c>
      <c r="Z20" s="61">
        <v>336284396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298286770</v>
      </c>
      <c r="C22" s="85">
        <f>SUM(C19:C21)</f>
        <v>0</v>
      </c>
      <c r="D22" s="86">
        <f aca="true" t="shared" si="3" ref="D22:Z22">SUM(D19:D21)</f>
        <v>217477000</v>
      </c>
      <c r="E22" s="87">
        <f t="shared" si="3"/>
        <v>285405396</v>
      </c>
      <c r="F22" s="87">
        <f t="shared" si="3"/>
        <v>196808611</v>
      </c>
      <c r="G22" s="87">
        <f t="shared" si="3"/>
        <v>-36501483</v>
      </c>
      <c r="H22" s="87">
        <f t="shared" si="3"/>
        <v>-11245817</v>
      </c>
      <c r="I22" s="87">
        <f t="shared" si="3"/>
        <v>149061311</v>
      </c>
      <c r="J22" s="87">
        <f t="shared" si="3"/>
        <v>-43160338</v>
      </c>
      <c r="K22" s="87">
        <f t="shared" si="3"/>
        <v>5340125</v>
      </c>
      <c r="L22" s="87">
        <f t="shared" si="3"/>
        <v>125602869</v>
      </c>
      <c r="M22" s="87">
        <f t="shared" si="3"/>
        <v>87782656</v>
      </c>
      <c r="N22" s="87">
        <f t="shared" si="3"/>
        <v>-948283</v>
      </c>
      <c r="O22" s="87">
        <f t="shared" si="3"/>
        <v>-34363663</v>
      </c>
      <c r="P22" s="87">
        <f t="shared" si="3"/>
        <v>-192689800</v>
      </c>
      <c r="Q22" s="87">
        <f t="shared" si="3"/>
        <v>-228001746</v>
      </c>
      <c r="R22" s="87">
        <f t="shared" si="3"/>
        <v>17028037</v>
      </c>
      <c r="S22" s="87">
        <f t="shared" si="3"/>
        <v>3668082</v>
      </c>
      <c r="T22" s="87">
        <f t="shared" si="3"/>
        <v>-18915938</v>
      </c>
      <c r="U22" s="87">
        <f t="shared" si="3"/>
        <v>1780181</v>
      </c>
      <c r="V22" s="87">
        <f t="shared" si="3"/>
        <v>10622402</v>
      </c>
      <c r="W22" s="87">
        <f t="shared" si="3"/>
        <v>217476998</v>
      </c>
      <c r="X22" s="87">
        <f t="shared" si="3"/>
        <v>-206854596</v>
      </c>
      <c r="Y22" s="88">
        <f>+IF(W22&lt;&gt;0,(X22/W22)*100,0)</f>
        <v>-95.11562045747937</v>
      </c>
      <c r="Z22" s="89">
        <f t="shared" si="3"/>
        <v>285405396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298286770</v>
      </c>
      <c r="C24" s="74">
        <f>SUM(C22:C23)</f>
        <v>0</v>
      </c>
      <c r="D24" s="75">
        <f aca="true" t="shared" si="4" ref="D24:Z24">SUM(D22:D23)</f>
        <v>217477000</v>
      </c>
      <c r="E24" s="76">
        <f t="shared" si="4"/>
        <v>285405396</v>
      </c>
      <c r="F24" s="76">
        <f t="shared" si="4"/>
        <v>196808611</v>
      </c>
      <c r="G24" s="76">
        <f t="shared" si="4"/>
        <v>-36501483</v>
      </c>
      <c r="H24" s="76">
        <f t="shared" si="4"/>
        <v>-11245817</v>
      </c>
      <c r="I24" s="76">
        <f t="shared" si="4"/>
        <v>149061311</v>
      </c>
      <c r="J24" s="76">
        <f t="shared" si="4"/>
        <v>-43160338</v>
      </c>
      <c r="K24" s="76">
        <f t="shared" si="4"/>
        <v>5340125</v>
      </c>
      <c r="L24" s="76">
        <f t="shared" si="4"/>
        <v>125602869</v>
      </c>
      <c r="M24" s="76">
        <f t="shared" si="4"/>
        <v>87782656</v>
      </c>
      <c r="N24" s="76">
        <f t="shared" si="4"/>
        <v>-948283</v>
      </c>
      <c r="O24" s="76">
        <f t="shared" si="4"/>
        <v>-34363663</v>
      </c>
      <c r="P24" s="76">
        <f t="shared" si="4"/>
        <v>-192689800</v>
      </c>
      <c r="Q24" s="76">
        <f t="shared" si="4"/>
        <v>-228001746</v>
      </c>
      <c r="R24" s="76">
        <f t="shared" si="4"/>
        <v>17028037</v>
      </c>
      <c r="S24" s="76">
        <f t="shared" si="4"/>
        <v>3668082</v>
      </c>
      <c r="T24" s="76">
        <f t="shared" si="4"/>
        <v>-18915938</v>
      </c>
      <c r="U24" s="76">
        <f t="shared" si="4"/>
        <v>1780181</v>
      </c>
      <c r="V24" s="76">
        <f t="shared" si="4"/>
        <v>10622402</v>
      </c>
      <c r="W24" s="76">
        <f t="shared" si="4"/>
        <v>217476998</v>
      </c>
      <c r="X24" s="76">
        <f t="shared" si="4"/>
        <v>-206854596</v>
      </c>
      <c r="Y24" s="77">
        <f>+IF(W24&lt;&gt;0,(X24/W24)*100,0)</f>
        <v>-95.11562045747937</v>
      </c>
      <c r="Z24" s="78">
        <f t="shared" si="4"/>
        <v>285405396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833582354</v>
      </c>
      <c r="C27" s="21">
        <v>0</v>
      </c>
      <c r="D27" s="98">
        <v>286956000</v>
      </c>
      <c r="E27" s="99">
        <v>336284396</v>
      </c>
      <c r="F27" s="99">
        <v>0</v>
      </c>
      <c r="G27" s="99">
        <v>0</v>
      </c>
      <c r="H27" s="99">
        <v>31232747</v>
      </c>
      <c r="I27" s="99">
        <v>31232747</v>
      </c>
      <c r="J27" s="99">
        <v>25009957</v>
      </c>
      <c r="K27" s="99">
        <v>35668907</v>
      </c>
      <c r="L27" s="99">
        <v>10627228</v>
      </c>
      <c r="M27" s="99">
        <v>71306092</v>
      </c>
      <c r="N27" s="99">
        <v>34133061</v>
      </c>
      <c r="O27" s="99">
        <v>13847573</v>
      </c>
      <c r="P27" s="99">
        <v>19571063</v>
      </c>
      <c r="Q27" s="99">
        <v>67551697</v>
      </c>
      <c r="R27" s="99">
        <v>56091989</v>
      </c>
      <c r="S27" s="99">
        <v>33387203</v>
      </c>
      <c r="T27" s="99">
        <v>62088763</v>
      </c>
      <c r="U27" s="99">
        <v>151567955</v>
      </c>
      <c r="V27" s="99">
        <v>321658491</v>
      </c>
      <c r="W27" s="99">
        <v>336284396</v>
      </c>
      <c r="X27" s="99">
        <v>-14625905</v>
      </c>
      <c r="Y27" s="100">
        <v>-4.35</v>
      </c>
      <c r="Z27" s="101">
        <v>336284396</v>
      </c>
    </row>
    <row r="28" spans="1:26" ht="13.5">
      <c r="A28" s="102" t="s">
        <v>44</v>
      </c>
      <c r="B28" s="18">
        <v>833582354</v>
      </c>
      <c r="C28" s="18">
        <v>0</v>
      </c>
      <c r="D28" s="58">
        <v>286956000</v>
      </c>
      <c r="E28" s="59">
        <v>336284396</v>
      </c>
      <c r="F28" s="59">
        <v>0</v>
      </c>
      <c r="G28" s="59">
        <v>0</v>
      </c>
      <c r="H28" s="59">
        <v>31232747</v>
      </c>
      <c r="I28" s="59">
        <v>31232747</v>
      </c>
      <c r="J28" s="59">
        <v>25009957</v>
      </c>
      <c r="K28" s="59">
        <v>35668907</v>
      </c>
      <c r="L28" s="59">
        <v>10627228</v>
      </c>
      <c r="M28" s="59">
        <v>71306092</v>
      </c>
      <c r="N28" s="59">
        <v>34133061</v>
      </c>
      <c r="O28" s="59">
        <v>13847573</v>
      </c>
      <c r="P28" s="59">
        <v>19571063</v>
      </c>
      <c r="Q28" s="59">
        <v>67551697</v>
      </c>
      <c r="R28" s="59">
        <v>56091989</v>
      </c>
      <c r="S28" s="59">
        <v>33387203</v>
      </c>
      <c r="T28" s="59">
        <v>62088763</v>
      </c>
      <c r="U28" s="59">
        <v>151567955</v>
      </c>
      <c r="V28" s="59">
        <v>321658491</v>
      </c>
      <c r="W28" s="59">
        <v>336284396</v>
      </c>
      <c r="X28" s="59">
        <v>-14625905</v>
      </c>
      <c r="Y28" s="60">
        <v>-4.35</v>
      </c>
      <c r="Z28" s="61">
        <v>336284396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833582354</v>
      </c>
      <c r="C32" s="21">
        <f>SUM(C28:C31)</f>
        <v>0</v>
      </c>
      <c r="D32" s="98">
        <f aca="true" t="shared" si="5" ref="D32:Z32">SUM(D28:D31)</f>
        <v>286956000</v>
      </c>
      <c r="E32" s="99">
        <f t="shared" si="5"/>
        <v>336284396</v>
      </c>
      <c r="F32" s="99">
        <f t="shared" si="5"/>
        <v>0</v>
      </c>
      <c r="G32" s="99">
        <f t="shared" si="5"/>
        <v>0</v>
      </c>
      <c r="H32" s="99">
        <f t="shared" si="5"/>
        <v>31232747</v>
      </c>
      <c r="I32" s="99">
        <f t="shared" si="5"/>
        <v>31232747</v>
      </c>
      <c r="J32" s="99">
        <f t="shared" si="5"/>
        <v>25009957</v>
      </c>
      <c r="K32" s="99">
        <f t="shared" si="5"/>
        <v>35668907</v>
      </c>
      <c r="L32" s="99">
        <f t="shared" si="5"/>
        <v>10627228</v>
      </c>
      <c r="M32" s="99">
        <f t="shared" si="5"/>
        <v>71306092</v>
      </c>
      <c r="N32" s="99">
        <f t="shared" si="5"/>
        <v>34133061</v>
      </c>
      <c r="O32" s="99">
        <f t="shared" si="5"/>
        <v>13847573</v>
      </c>
      <c r="P32" s="99">
        <f t="shared" si="5"/>
        <v>19571063</v>
      </c>
      <c r="Q32" s="99">
        <f t="shared" si="5"/>
        <v>67551697</v>
      </c>
      <c r="R32" s="99">
        <f t="shared" si="5"/>
        <v>56091989</v>
      </c>
      <c r="S32" s="99">
        <f t="shared" si="5"/>
        <v>33387203</v>
      </c>
      <c r="T32" s="99">
        <f t="shared" si="5"/>
        <v>62088763</v>
      </c>
      <c r="U32" s="99">
        <f t="shared" si="5"/>
        <v>151567955</v>
      </c>
      <c r="V32" s="99">
        <f t="shared" si="5"/>
        <v>321658491</v>
      </c>
      <c r="W32" s="99">
        <f t="shared" si="5"/>
        <v>336284396</v>
      </c>
      <c r="X32" s="99">
        <f t="shared" si="5"/>
        <v>-14625905</v>
      </c>
      <c r="Y32" s="100">
        <f>+IF(W32&lt;&gt;0,(X32/W32)*100,0)</f>
        <v>-4.3492666249075675</v>
      </c>
      <c r="Z32" s="101">
        <f t="shared" si="5"/>
        <v>336284396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368799611</v>
      </c>
      <c r="C35" s="18">
        <v>0</v>
      </c>
      <c r="D35" s="58">
        <v>225452244</v>
      </c>
      <c r="E35" s="59">
        <v>225452244</v>
      </c>
      <c r="F35" s="59">
        <v>501677915</v>
      </c>
      <c r="G35" s="59">
        <v>442258440</v>
      </c>
      <c r="H35" s="59">
        <v>439749496</v>
      </c>
      <c r="I35" s="59">
        <v>439749496</v>
      </c>
      <c r="J35" s="59">
        <v>440541423</v>
      </c>
      <c r="K35" s="59">
        <v>417573394</v>
      </c>
      <c r="L35" s="59">
        <v>530882441</v>
      </c>
      <c r="M35" s="59">
        <v>530882441</v>
      </c>
      <c r="N35" s="59">
        <v>514615483</v>
      </c>
      <c r="O35" s="59">
        <v>480184057</v>
      </c>
      <c r="P35" s="59">
        <v>602487844</v>
      </c>
      <c r="Q35" s="59">
        <v>602487844</v>
      </c>
      <c r="R35" s="59">
        <v>540972063</v>
      </c>
      <c r="S35" s="59">
        <v>482300022</v>
      </c>
      <c r="T35" s="59">
        <v>374464948</v>
      </c>
      <c r="U35" s="59">
        <v>374464948</v>
      </c>
      <c r="V35" s="59">
        <v>374464948</v>
      </c>
      <c r="W35" s="59">
        <v>225452244</v>
      </c>
      <c r="X35" s="59">
        <v>149012704</v>
      </c>
      <c r="Y35" s="60">
        <v>66.1</v>
      </c>
      <c r="Z35" s="61">
        <v>225452244</v>
      </c>
    </row>
    <row r="36" spans="1:26" ht="13.5">
      <c r="A36" s="57" t="s">
        <v>53</v>
      </c>
      <c r="B36" s="18">
        <v>2135986185</v>
      </c>
      <c r="C36" s="18">
        <v>0</v>
      </c>
      <c r="D36" s="58">
        <v>2248060404</v>
      </c>
      <c r="E36" s="59">
        <v>2966547730</v>
      </c>
      <c r="F36" s="59">
        <v>2153066562</v>
      </c>
      <c r="G36" s="59">
        <v>2136154157</v>
      </c>
      <c r="H36" s="59">
        <v>2152903917</v>
      </c>
      <c r="I36" s="59">
        <v>2152903917</v>
      </c>
      <c r="J36" s="59">
        <v>2173081888</v>
      </c>
      <c r="K36" s="59">
        <v>2203776757</v>
      </c>
      <c r="L36" s="59">
        <v>2214403985</v>
      </c>
      <c r="M36" s="59">
        <v>2214403985</v>
      </c>
      <c r="N36" s="59">
        <v>2238513629</v>
      </c>
      <c r="O36" s="59">
        <v>2247368199</v>
      </c>
      <c r="P36" s="59">
        <v>1971489848</v>
      </c>
      <c r="Q36" s="59">
        <v>1971489848</v>
      </c>
      <c r="R36" s="59">
        <v>2018114372</v>
      </c>
      <c r="S36" s="59">
        <v>2050795617</v>
      </c>
      <c r="T36" s="59">
        <v>2096338731</v>
      </c>
      <c r="U36" s="59">
        <v>2096338731</v>
      </c>
      <c r="V36" s="59">
        <v>2096338731</v>
      </c>
      <c r="W36" s="59">
        <v>2966547730</v>
      </c>
      <c r="X36" s="59">
        <v>-870208999</v>
      </c>
      <c r="Y36" s="60">
        <v>-29.33</v>
      </c>
      <c r="Z36" s="61">
        <v>2966547730</v>
      </c>
    </row>
    <row r="37" spans="1:26" ht="13.5">
      <c r="A37" s="57" t="s">
        <v>54</v>
      </c>
      <c r="B37" s="18">
        <v>241159452</v>
      </c>
      <c r="C37" s="18">
        <v>0</v>
      </c>
      <c r="D37" s="58">
        <v>99024757</v>
      </c>
      <c r="E37" s="59">
        <v>99024757</v>
      </c>
      <c r="F37" s="59">
        <v>178789741</v>
      </c>
      <c r="G37" s="59">
        <v>154026677</v>
      </c>
      <c r="H37" s="59">
        <v>181807301</v>
      </c>
      <c r="I37" s="59">
        <v>181807301</v>
      </c>
      <c r="J37" s="59">
        <v>246087575</v>
      </c>
      <c r="K37" s="59">
        <v>248926738</v>
      </c>
      <c r="L37" s="59">
        <v>245478906</v>
      </c>
      <c r="M37" s="59">
        <v>245478906</v>
      </c>
      <c r="N37" s="59">
        <v>254270340</v>
      </c>
      <c r="O37" s="59">
        <v>263056658</v>
      </c>
      <c r="P37" s="59">
        <v>301559804</v>
      </c>
      <c r="Q37" s="59">
        <v>301559804</v>
      </c>
      <c r="R37" s="59">
        <v>269868171</v>
      </c>
      <c r="S37" s="59">
        <v>240208918</v>
      </c>
      <c r="T37" s="59">
        <v>218751048</v>
      </c>
      <c r="U37" s="59">
        <v>218751048</v>
      </c>
      <c r="V37" s="59">
        <v>218751048</v>
      </c>
      <c r="W37" s="59">
        <v>99024757</v>
      </c>
      <c r="X37" s="59">
        <v>119726291</v>
      </c>
      <c r="Y37" s="60">
        <v>120.91</v>
      </c>
      <c r="Z37" s="61">
        <v>99024757</v>
      </c>
    </row>
    <row r="38" spans="1:26" ht="13.5">
      <c r="A38" s="57" t="s">
        <v>55</v>
      </c>
      <c r="B38" s="18">
        <v>29497914</v>
      </c>
      <c r="C38" s="18">
        <v>0</v>
      </c>
      <c r="D38" s="58">
        <v>24013554</v>
      </c>
      <c r="E38" s="59">
        <v>24013554</v>
      </c>
      <c r="F38" s="59">
        <v>28948233</v>
      </c>
      <c r="G38" s="59">
        <v>29798914</v>
      </c>
      <c r="H38" s="59">
        <v>29293821</v>
      </c>
      <c r="I38" s="59">
        <v>29293821</v>
      </c>
      <c r="J38" s="59">
        <v>29135627</v>
      </c>
      <c r="K38" s="59">
        <v>28834627</v>
      </c>
      <c r="L38" s="59">
        <v>28834627</v>
      </c>
      <c r="M38" s="59">
        <v>28834627</v>
      </c>
      <c r="N38" s="59">
        <v>28834627</v>
      </c>
      <c r="O38" s="59">
        <v>28834627</v>
      </c>
      <c r="P38" s="59">
        <v>29446717</v>
      </c>
      <c r="Q38" s="59">
        <v>29446717</v>
      </c>
      <c r="R38" s="59">
        <v>29446717</v>
      </c>
      <c r="S38" s="59">
        <v>29446717</v>
      </c>
      <c r="T38" s="59">
        <v>29432932</v>
      </c>
      <c r="U38" s="59">
        <v>29432932</v>
      </c>
      <c r="V38" s="59">
        <v>29432932</v>
      </c>
      <c r="W38" s="59">
        <v>24013554</v>
      </c>
      <c r="X38" s="59">
        <v>5419378</v>
      </c>
      <c r="Y38" s="60">
        <v>22.57</v>
      </c>
      <c r="Z38" s="61">
        <v>24013554</v>
      </c>
    </row>
    <row r="39" spans="1:26" ht="13.5">
      <c r="A39" s="57" t="s">
        <v>56</v>
      </c>
      <c r="B39" s="18">
        <v>2234128430</v>
      </c>
      <c r="C39" s="18">
        <v>0</v>
      </c>
      <c r="D39" s="58">
        <v>2350474337</v>
      </c>
      <c r="E39" s="59">
        <v>3068961664</v>
      </c>
      <c r="F39" s="59">
        <v>2447006504</v>
      </c>
      <c r="G39" s="59">
        <v>2394587008</v>
      </c>
      <c r="H39" s="59">
        <v>2381552291</v>
      </c>
      <c r="I39" s="59">
        <v>2381552291</v>
      </c>
      <c r="J39" s="59">
        <v>2338400109</v>
      </c>
      <c r="K39" s="59">
        <v>2343588786</v>
      </c>
      <c r="L39" s="59">
        <v>2470972893</v>
      </c>
      <c r="M39" s="59">
        <v>2470972893</v>
      </c>
      <c r="N39" s="59">
        <v>2470024145</v>
      </c>
      <c r="O39" s="59">
        <v>2435660970</v>
      </c>
      <c r="P39" s="59">
        <v>2242971172</v>
      </c>
      <c r="Q39" s="59">
        <v>2242971172</v>
      </c>
      <c r="R39" s="59">
        <v>2259771548</v>
      </c>
      <c r="S39" s="59">
        <v>2263440004</v>
      </c>
      <c r="T39" s="59">
        <v>2222619699</v>
      </c>
      <c r="U39" s="59">
        <v>2222619699</v>
      </c>
      <c r="V39" s="59">
        <v>2222619699</v>
      </c>
      <c r="W39" s="59">
        <v>3068961664</v>
      </c>
      <c r="X39" s="59">
        <v>-846341965</v>
      </c>
      <c r="Y39" s="60">
        <v>-27.58</v>
      </c>
      <c r="Z39" s="61">
        <v>3068961664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385531159</v>
      </c>
      <c r="C42" s="18">
        <v>0</v>
      </c>
      <c r="D42" s="58">
        <v>292721799</v>
      </c>
      <c r="E42" s="59">
        <v>239278198</v>
      </c>
      <c r="F42" s="59">
        <v>164311116</v>
      </c>
      <c r="G42" s="59">
        <v>-27546819</v>
      </c>
      <c r="H42" s="59">
        <v>2403293</v>
      </c>
      <c r="I42" s="59">
        <v>139167590</v>
      </c>
      <c r="J42" s="59">
        <v>1641770</v>
      </c>
      <c r="K42" s="59">
        <v>-44336723</v>
      </c>
      <c r="L42" s="59">
        <v>177573945</v>
      </c>
      <c r="M42" s="59">
        <v>134878992</v>
      </c>
      <c r="N42" s="59">
        <v>-6710440</v>
      </c>
      <c r="O42" s="59">
        <v>-60024159</v>
      </c>
      <c r="P42" s="59">
        <v>217019832</v>
      </c>
      <c r="Q42" s="59">
        <v>150285233</v>
      </c>
      <c r="R42" s="59">
        <v>-21484607</v>
      </c>
      <c r="S42" s="59">
        <v>14415205</v>
      </c>
      <c r="T42" s="59">
        <v>-53439118</v>
      </c>
      <c r="U42" s="59">
        <v>-60508520</v>
      </c>
      <c r="V42" s="59">
        <v>363823295</v>
      </c>
      <c r="W42" s="59">
        <v>239278198</v>
      </c>
      <c r="X42" s="59">
        <v>124545097</v>
      </c>
      <c r="Y42" s="60">
        <v>52.05</v>
      </c>
      <c r="Z42" s="61">
        <v>239278198</v>
      </c>
    </row>
    <row r="43" spans="1:26" ht="13.5">
      <c r="A43" s="57" t="s">
        <v>59</v>
      </c>
      <c r="B43" s="18">
        <v>-416620352</v>
      </c>
      <c r="C43" s="18">
        <v>0</v>
      </c>
      <c r="D43" s="58">
        <v>-207291599</v>
      </c>
      <c r="E43" s="59">
        <v>1</v>
      </c>
      <c r="F43" s="59">
        <v>19000</v>
      </c>
      <c r="G43" s="59">
        <v>44772</v>
      </c>
      <c r="H43" s="59">
        <v>-31226495</v>
      </c>
      <c r="I43" s="59">
        <v>-31162723</v>
      </c>
      <c r="J43" s="59">
        <v>-25009957</v>
      </c>
      <c r="K43" s="59">
        <v>-35668907</v>
      </c>
      <c r="L43" s="59">
        <v>-10627228</v>
      </c>
      <c r="M43" s="59">
        <v>-71306092</v>
      </c>
      <c r="N43" s="59">
        <v>-33733315</v>
      </c>
      <c r="O43" s="59">
        <v>-13847572</v>
      </c>
      <c r="P43" s="59">
        <v>-19710808</v>
      </c>
      <c r="Q43" s="59">
        <v>-67291695</v>
      </c>
      <c r="R43" s="59">
        <v>-56162014</v>
      </c>
      <c r="S43" s="59">
        <v>-33387198</v>
      </c>
      <c r="T43" s="59">
        <v>-62078437</v>
      </c>
      <c r="U43" s="59">
        <v>-151627649</v>
      </c>
      <c r="V43" s="59">
        <v>-321388159</v>
      </c>
      <c r="W43" s="59">
        <v>1</v>
      </c>
      <c r="X43" s="59">
        <v>-321388160</v>
      </c>
      <c r="Y43" s="60">
        <v>-32138816000</v>
      </c>
      <c r="Z43" s="61">
        <v>1</v>
      </c>
    </row>
    <row r="44" spans="1:26" ht="13.5">
      <c r="A44" s="57" t="s">
        <v>60</v>
      </c>
      <c r="B44" s="18">
        <v>-1684941</v>
      </c>
      <c r="C44" s="18">
        <v>0</v>
      </c>
      <c r="D44" s="58">
        <v>-1588538</v>
      </c>
      <c r="E44" s="59">
        <v>1588540</v>
      </c>
      <c r="F44" s="59">
        <v>-74398</v>
      </c>
      <c r="G44" s="59">
        <v>74398</v>
      </c>
      <c r="H44" s="59">
        <v>0</v>
      </c>
      <c r="I44" s="59">
        <v>0</v>
      </c>
      <c r="J44" s="59">
        <v>-454542</v>
      </c>
      <c r="K44" s="59">
        <v>0</v>
      </c>
      <c r="L44" s="59">
        <v>0</v>
      </c>
      <c r="M44" s="59">
        <v>-454542</v>
      </c>
      <c r="N44" s="59">
        <v>0</v>
      </c>
      <c r="O44" s="59">
        <v>0</v>
      </c>
      <c r="P44" s="59">
        <v>-768610</v>
      </c>
      <c r="Q44" s="59">
        <v>-768610</v>
      </c>
      <c r="R44" s="59">
        <v>0</v>
      </c>
      <c r="S44" s="59">
        <v>0</v>
      </c>
      <c r="T44" s="59">
        <v>-147376</v>
      </c>
      <c r="U44" s="59">
        <v>-147376</v>
      </c>
      <c r="V44" s="59">
        <v>-1370528</v>
      </c>
      <c r="W44" s="59">
        <v>1588540</v>
      </c>
      <c r="X44" s="59">
        <v>-2959068</v>
      </c>
      <c r="Y44" s="60">
        <v>-186.28</v>
      </c>
      <c r="Z44" s="61">
        <v>1588540</v>
      </c>
    </row>
    <row r="45" spans="1:26" ht="13.5">
      <c r="A45" s="69" t="s">
        <v>61</v>
      </c>
      <c r="B45" s="21">
        <v>205554277</v>
      </c>
      <c r="C45" s="21">
        <v>0</v>
      </c>
      <c r="D45" s="98">
        <v>280439546</v>
      </c>
      <c r="E45" s="99">
        <v>240866738</v>
      </c>
      <c r="F45" s="99">
        <v>369811983</v>
      </c>
      <c r="G45" s="99">
        <v>342384334</v>
      </c>
      <c r="H45" s="99">
        <v>313561132</v>
      </c>
      <c r="I45" s="99">
        <v>313561132</v>
      </c>
      <c r="J45" s="99">
        <v>289738403</v>
      </c>
      <c r="K45" s="99">
        <v>209732773</v>
      </c>
      <c r="L45" s="99">
        <v>376679490</v>
      </c>
      <c r="M45" s="99">
        <v>376679490</v>
      </c>
      <c r="N45" s="99">
        <v>336235735</v>
      </c>
      <c r="O45" s="99">
        <v>262364004</v>
      </c>
      <c r="P45" s="99">
        <v>458904418</v>
      </c>
      <c r="Q45" s="99">
        <v>336235735</v>
      </c>
      <c r="R45" s="99">
        <v>381257797</v>
      </c>
      <c r="S45" s="99">
        <v>362285804</v>
      </c>
      <c r="T45" s="99">
        <v>246620873</v>
      </c>
      <c r="U45" s="99">
        <v>246620873</v>
      </c>
      <c r="V45" s="99">
        <v>246620873</v>
      </c>
      <c r="W45" s="99">
        <v>240866738</v>
      </c>
      <c r="X45" s="99">
        <v>5754135</v>
      </c>
      <c r="Y45" s="100">
        <v>2.39</v>
      </c>
      <c r="Z45" s="101">
        <v>240866738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20257008</v>
      </c>
      <c r="C49" s="51">
        <v>0</v>
      </c>
      <c r="D49" s="128">
        <v>3270460</v>
      </c>
      <c r="E49" s="53">
        <v>6836601</v>
      </c>
      <c r="F49" s="53">
        <v>0</v>
      </c>
      <c r="G49" s="53">
        <v>0</v>
      </c>
      <c r="H49" s="53">
        <v>0</v>
      </c>
      <c r="I49" s="53">
        <v>297764</v>
      </c>
      <c r="J49" s="53">
        <v>0</v>
      </c>
      <c r="K49" s="53">
        <v>0</v>
      </c>
      <c r="L49" s="53">
        <v>0</v>
      </c>
      <c r="M49" s="53">
        <v>18645081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18650180</v>
      </c>
      <c r="V49" s="53">
        <v>55268736</v>
      </c>
      <c r="W49" s="53">
        <v>123225830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13018264</v>
      </c>
      <c r="C51" s="51">
        <v>0</v>
      </c>
      <c r="D51" s="128">
        <v>745421</v>
      </c>
      <c r="E51" s="53">
        <v>7616388</v>
      </c>
      <c r="F51" s="53">
        <v>0</v>
      </c>
      <c r="G51" s="53">
        <v>0</v>
      </c>
      <c r="H51" s="53">
        <v>0</v>
      </c>
      <c r="I51" s="53">
        <v>12055483</v>
      </c>
      <c r="J51" s="53">
        <v>0</v>
      </c>
      <c r="K51" s="53">
        <v>0</v>
      </c>
      <c r="L51" s="53">
        <v>0</v>
      </c>
      <c r="M51" s="53">
        <v>26823805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6086200</v>
      </c>
      <c r="V51" s="53">
        <v>181838421</v>
      </c>
      <c r="W51" s="53">
        <v>248183982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37.38310167531751</v>
      </c>
      <c r="C58" s="5">
        <f>IF(C67=0,0,+(C76/C67)*100)</f>
        <v>0</v>
      </c>
      <c r="D58" s="6">
        <f aca="true" t="shared" si="6" ref="D58:Z58">IF(D67=0,0,+(D76/D67)*100)</f>
        <v>19.999996531330755</v>
      </c>
      <c r="E58" s="7">
        <f t="shared" si="6"/>
        <v>20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70.915365328613</v>
      </c>
      <c r="L58" s="7">
        <f t="shared" si="6"/>
        <v>0</v>
      </c>
      <c r="M58" s="7">
        <f t="shared" si="6"/>
        <v>80.75005002049136</v>
      </c>
      <c r="N58" s="7">
        <f t="shared" si="6"/>
        <v>0</v>
      </c>
      <c r="O58" s="7">
        <f t="shared" si="6"/>
        <v>-48.97967747308441</v>
      </c>
      <c r="P58" s="7">
        <f t="shared" si="6"/>
        <v>-1833.0129026951972</v>
      </c>
      <c r="Q58" s="7">
        <f t="shared" si="6"/>
        <v>-86.11642045141268</v>
      </c>
      <c r="R58" s="7">
        <f t="shared" si="6"/>
        <v>609.357730806643</v>
      </c>
      <c r="S58" s="7">
        <f t="shared" si="6"/>
        <v>0</v>
      </c>
      <c r="T58" s="7">
        <f t="shared" si="6"/>
        <v>0</v>
      </c>
      <c r="U58" s="7">
        <f t="shared" si="6"/>
        <v>809.2097202647823</v>
      </c>
      <c r="V58" s="7">
        <f t="shared" si="6"/>
        <v>100.000001920316</v>
      </c>
      <c r="W58" s="7">
        <f t="shared" si="6"/>
        <v>19.99999965313308</v>
      </c>
      <c r="X58" s="7">
        <f t="shared" si="6"/>
        <v>0</v>
      </c>
      <c r="Y58" s="7">
        <f t="shared" si="6"/>
        <v>0</v>
      </c>
      <c r="Z58" s="8">
        <f t="shared" si="6"/>
        <v>20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35.40878863960752</v>
      </c>
      <c r="C60" s="12">
        <f t="shared" si="7"/>
        <v>0</v>
      </c>
      <c r="D60" s="3">
        <f t="shared" si="7"/>
        <v>19.999996531330755</v>
      </c>
      <c r="E60" s="13">
        <f t="shared" si="7"/>
        <v>20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70.915365328613</v>
      </c>
      <c r="L60" s="13">
        <f t="shared" si="7"/>
        <v>0</v>
      </c>
      <c r="M60" s="13">
        <f t="shared" si="7"/>
        <v>80.75005002049136</v>
      </c>
      <c r="N60" s="13">
        <f t="shared" si="7"/>
        <v>0</v>
      </c>
      <c r="O60" s="13">
        <f t="shared" si="7"/>
        <v>-48.97967747308441</v>
      </c>
      <c r="P60" s="13">
        <f t="shared" si="7"/>
        <v>-1833.0129026951972</v>
      </c>
      <c r="Q60" s="13">
        <f t="shared" si="7"/>
        <v>-86.11642045141268</v>
      </c>
      <c r="R60" s="13">
        <f t="shared" si="7"/>
        <v>609.357730806643</v>
      </c>
      <c r="S60" s="13">
        <f t="shared" si="7"/>
        <v>0</v>
      </c>
      <c r="T60" s="13">
        <f t="shared" si="7"/>
        <v>0</v>
      </c>
      <c r="U60" s="13">
        <f t="shared" si="7"/>
        <v>809.2097202647823</v>
      </c>
      <c r="V60" s="13">
        <f t="shared" si="7"/>
        <v>100.000001920316</v>
      </c>
      <c r="W60" s="13">
        <f t="shared" si="7"/>
        <v>19.99999965313308</v>
      </c>
      <c r="X60" s="13">
        <f t="shared" si="7"/>
        <v>0</v>
      </c>
      <c r="Y60" s="13">
        <f t="shared" si="7"/>
        <v>0</v>
      </c>
      <c r="Z60" s="14">
        <f t="shared" si="7"/>
        <v>20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35.40878863960752</v>
      </c>
      <c r="C62" s="12">
        <f t="shared" si="7"/>
        <v>0</v>
      </c>
      <c r="D62" s="3">
        <f t="shared" si="7"/>
        <v>18.018024939731873</v>
      </c>
      <c r="E62" s="13">
        <f t="shared" si="7"/>
        <v>20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-16.65867995718438</v>
      </c>
      <c r="Q62" s="13">
        <f t="shared" si="7"/>
        <v>-37.597603063836296</v>
      </c>
      <c r="R62" s="13">
        <f t="shared" si="7"/>
        <v>609.357730806643</v>
      </c>
      <c r="S62" s="13">
        <f t="shared" si="7"/>
        <v>0</v>
      </c>
      <c r="T62" s="13">
        <f t="shared" si="7"/>
        <v>0</v>
      </c>
      <c r="U62" s="13">
        <f t="shared" si="7"/>
        <v>809.2097202647823</v>
      </c>
      <c r="V62" s="13">
        <f t="shared" si="7"/>
        <v>100.000001920316</v>
      </c>
      <c r="W62" s="13">
        <f t="shared" si="7"/>
        <v>19.99999965313308</v>
      </c>
      <c r="X62" s="13">
        <f t="shared" si="7"/>
        <v>0</v>
      </c>
      <c r="Y62" s="13">
        <f t="shared" si="7"/>
        <v>0</v>
      </c>
      <c r="Z62" s="14">
        <f t="shared" si="7"/>
        <v>20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60166923</v>
      </c>
      <c r="C67" s="23"/>
      <c r="D67" s="24">
        <v>57659000</v>
      </c>
      <c r="E67" s="25">
        <v>57659000</v>
      </c>
      <c r="F67" s="25"/>
      <c r="G67" s="25"/>
      <c r="H67" s="25">
        <v>5966473</v>
      </c>
      <c r="I67" s="25">
        <v>5966473</v>
      </c>
      <c r="J67" s="25"/>
      <c r="K67" s="25">
        <v>19661942</v>
      </c>
      <c r="L67" s="25"/>
      <c r="M67" s="25">
        <v>19661942</v>
      </c>
      <c r="N67" s="25"/>
      <c r="O67" s="25">
        <v>19446253</v>
      </c>
      <c r="P67" s="25">
        <v>413402</v>
      </c>
      <c r="Q67" s="25">
        <v>19859655</v>
      </c>
      <c r="R67" s="25">
        <v>6586693</v>
      </c>
      <c r="S67" s="25"/>
      <c r="T67" s="25"/>
      <c r="U67" s="25">
        <v>6586693</v>
      </c>
      <c r="V67" s="25">
        <v>52074763</v>
      </c>
      <c r="W67" s="25">
        <v>57659001</v>
      </c>
      <c r="X67" s="25"/>
      <c r="Y67" s="24"/>
      <c r="Z67" s="26">
        <v>57659000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58327844</v>
      </c>
      <c r="C69" s="18"/>
      <c r="D69" s="19">
        <v>57659000</v>
      </c>
      <c r="E69" s="20">
        <v>57659000</v>
      </c>
      <c r="F69" s="20"/>
      <c r="G69" s="20"/>
      <c r="H69" s="20">
        <v>5966473</v>
      </c>
      <c r="I69" s="20">
        <v>5966473</v>
      </c>
      <c r="J69" s="20"/>
      <c r="K69" s="20">
        <v>19661942</v>
      </c>
      <c r="L69" s="20"/>
      <c r="M69" s="20">
        <v>19661942</v>
      </c>
      <c r="N69" s="20"/>
      <c r="O69" s="20">
        <v>19446253</v>
      </c>
      <c r="P69" s="20">
        <v>413402</v>
      </c>
      <c r="Q69" s="20">
        <v>19859655</v>
      </c>
      <c r="R69" s="20">
        <v>6586693</v>
      </c>
      <c r="S69" s="20"/>
      <c r="T69" s="20"/>
      <c r="U69" s="20">
        <v>6586693</v>
      </c>
      <c r="V69" s="20">
        <v>52074763</v>
      </c>
      <c r="W69" s="20">
        <v>57659001</v>
      </c>
      <c r="X69" s="20"/>
      <c r="Y69" s="19"/>
      <c r="Z69" s="22">
        <v>57659000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58327844</v>
      </c>
      <c r="C71" s="18"/>
      <c r="D71" s="19">
        <v>57659000</v>
      </c>
      <c r="E71" s="20">
        <v>57659000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>
        <v>45488070</v>
      </c>
      <c r="Q71" s="20">
        <v>45488070</v>
      </c>
      <c r="R71" s="20">
        <v>6586693</v>
      </c>
      <c r="S71" s="20"/>
      <c r="T71" s="20"/>
      <c r="U71" s="20">
        <v>6586693</v>
      </c>
      <c r="V71" s="20">
        <v>52074763</v>
      </c>
      <c r="W71" s="20">
        <v>57659001</v>
      </c>
      <c r="X71" s="20"/>
      <c r="Y71" s="19"/>
      <c r="Z71" s="22">
        <v>57659000</v>
      </c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>
        <v>5966473</v>
      </c>
      <c r="I74" s="20">
        <v>5966473</v>
      </c>
      <c r="J74" s="20"/>
      <c r="K74" s="20">
        <v>19661942</v>
      </c>
      <c r="L74" s="20"/>
      <c r="M74" s="20">
        <v>19661942</v>
      </c>
      <c r="N74" s="20"/>
      <c r="O74" s="20">
        <v>19446253</v>
      </c>
      <c r="P74" s="20">
        <v>-45074668</v>
      </c>
      <c r="Q74" s="20">
        <v>-25628415</v>
      </c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1839079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117</v>
      </c>
      <c r="B76" s="31">
        <v>22492262</v>
      </c>
      <c r="C76" s="31"/>
      <c r="D76" s="32">
        <v>11531798</v>
      </c>
      <c r="E76" s="33">
        <v>11531800</v>
      </c>
      <c r="F76" s="33"/>
      <c r="G76" s="33"/>
      <c r="H76" s="33"/>
      <c r="I76" s="33"/>
      <c r="J76" s="33">
        <v>5966473</v>
      </c>
      <c r="K76" s="33">
        <v>13943338</v>
      </c>
      <c r="L76" s="33">
        <v>-4032783</v>
      </c>
      <c r="M76" s="33">
        <v>15877028</v>
      </c>
      <c r="N76" s="33"/>
      <c r="O76" s="33">
        <v>-9524712</v>
      </c>
      <c r="P76" s="33">
        <v>-7577712</v>
      </c>
      <c r="Q76" s="33">
        <v>-17102424</v>
      </c>
      <c r="R76" s="33">
        <v>40136523</v>
      </c>
      <c r="S76" s="33">
        <v>13163637</v>
      </c>
      <c r="T76" s="33"/>
      <c r="U76" s="33">
        <v>53300160</v>
      </c>
      <c r="V76" s="33">
        <v>52074764</v>
      </c>
      <c r="W76" s="33">
        <v>11531800</v>
      </c>
      <c r="X76" s="33"/>
      <c r="Y76" s="32"/>
      <c r="Z76" s="34">
        <v>11531800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20653183</v>
      </c>
      <c r="C78" s="18"/>
      <c r="D78" s="19">
        <v>11531798</v>
      </c>
      <c r="E78" s="20">
        <v>11531800</v>
      </c>
      <c r="F78" s="20"/>
      <c r="G78" s="20"/>
      <c r="H78" s="20"/>
      <c r="I78" s="20"/>
      <c r="J78" s="20">
        <v>5966473</v>
      </c>
      <c r="K78" s="20">
        <v>13943338</v>
      </c>
      <c r="L78" s="20">
        <v>-4032783</v>
      </c>
      <c r="M78" s="20">
        <v>15877028</v>
      </c>
      <c r="N78" s="20"/>
      <c r="O78" s="20">
        <v>-9524712</v>
      </c>
      <c r="P78" s="20">
        <v>-7577712</v>
      </c>
      <c r="Q78" s="20">
        <v>-17102424</v>
      </c>
      <c r="R78" s="20">
        <v>40136523</v>
      </c>
      <c r="S78" s="20">
        <v>13163637</v>
      </c>
      <c r="T78" s="20"/>
      <c r="U78" s="20">
        <v>53300160</v>
      </c>
      <c r="V78" s="20">
        <v>52074764</v>
      </c>
      <c r="W78" s="20">
        <v>11531800</v>
      </c>
      <c r="X78" s="20"/>
      <c r="Y78" s="19"/>
      <c r="Z78" s="22">
        <v>11531800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20653183</v>
      </c>
      <c r="C80" s="18"/>
      <c r="D80" s="19">
        <v>10389013</v>
      </c>
      <c r="E80" s="20">
        <v>11531800</v>
      </c>
      <c r="F80" s="20"/>
      <c r="G80" s="20"/>
      <c r="H80" s="20"/>
      <c r="I80" s="20"/>
      <c r="J80" s="20">
        <v>5966473</v>
      </c>
      <c r="K80" s="20">
        <v>13943338</v>
      </c>
      <c r="L80" s="20">
        <v>-4032783</v>
      </c>
      <c r="M80" s="20">
        <v>15877028</v>
      </c>
      <c r="N80" s="20"/>
      <c r="O80" s="20">
        <v>-9524712</v>
      </c>
      <c r="P80" s="20">
        <v>-7577712</v>
      </c>
      <c r="Q80" s="20">
        <v>-17102424</v>
      </c>
      <c r="R80" s="20">
        <v>40136523</v>
      </c>
      <c r="S80" s="20">
        <v>13163637</v>
      </c>
      <c r="T80" s="20"/>
      <c r="U80" s="20">
        <v>53300160</v>
      </c>
      <c r="V80" s="20">
        <v>52074764</v>
      </c>
      <c r="W80" s="20">
        <v>11531800</v>
      </c>
      <c r="X80" s="20"/>
      <c r="Y80" s="19"/>
      <c r="Z80" s="22">
        <v>11531800</v>
      </c>
    </row>
    <row r="81" spans="1:26" ht="13.5" hidden="1">
      <c r="A81" s="38" t="s">
        <v>112</v>
      </c>
      <c r="B81" s="18"/>
      <c r="C81" s="18"/>
      <c r="D81" s="19">
        <v>1142785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1839079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57605373</v>
      </c>
      <c r="C5" s="18">
        <v>0</v>
      </c>
      <c r="D5" s="58">
        <v>46026874</v>
      </c>
      <c r="E5" s="59">
        <v>46026874</v>
      </c>
      <c r="F5" s="59">
        <v>3133047</v>
      </c>
      <c r="G5" s="59">
        <v>3272321</v>
      </c>
      <c r="H5" s="59">
        <v>3270305</v>
      </c>
      <c r="I5" s="59">
        <v>9675673</v>
      </c>
      <c r="J5" s="59">
        <v>3278369</v>
      </c>
      <c r="K5" s="59">
        <v>3254644</v>
      </c>
      <c r="L5" s="59">
        <v>3238102</v>
      </c>
      <c r="M5" s="59">
        <v>9771115</v>
      </c>
      <c r="N5" s="59">
        <v>3225917</v>
      </c>
      <c r="O5" s="59">
        <v>-2863091</v>
      </c>
      <c r="P5" s="59">
        <v>3227476</v>
      </c>
      <c r="Q5" s="59">
        <v>3590302</v>
      </c>
      <c r="R5" s="59">
        <v>3476761</v>
      </c>
      <c r="S5" s="59">
        <v>3175751</v>
      </c>
      <c r="T5" s="59">
        <v>7501401</v>
      </c>
      <c r="U5" s="59">
        <v>14153913</v>
      </c>
      <c r="V5" s="59">
        <v>37191003</v>
      </c>
      <c r="W5" s="59">
        <v>46026874</v>
      </c>
      <c r="X5" s="59">
        <v>-8835871</v>
      </c>
      <c r="Y5" s="60">
        <v>-19.2</v>
      </c>
      <c r="Z5" s="61">
        <v>46026874</v>
      </c>
    </row>
    <row r="6" spans="1:26" ht="13.5">
      <c r="A6" s="57" t="s">
        <v>32</v>
      </c>
      <c r="B6" s="18">
        <v>122889317</v>
      </c>
      <c r="C6" s="18">
        <v>0</v>
      </c>
      <c r="D6" s="58">
        <v>175334319</v>
      </c>
      <c r="E6" s="59">
        <v>175334319</v>
      </c>
      <c r="F6" s="59">
        <v>9532968</v>
      </c>
      <c r="G6" s="59">
        <v>9057923</v>
      </c>
      <c r="H6" s="59">
        <v>9565525</v>
      </c>
      <c r="I6" s="59">
        <v>28156416</v>
      </c>
      <c r="J6" s="59">
        <v>13062863</v>
      </c>
      <c r="K6" s="59">
        <v>10733070</v>
      </c>
      <c r="L6" s="59">
        <v>10637849</v>
      </c>
      <c r="M6" s="59">
        <v>34433782</v>
      </c>
      <c r="N6" s="59">
        <v>10169255</v>
      </c>
      <c r="O6" s="59">
        <v>10101886</v>
      </c>
      <c r="P6" s="59">
        <v>8926960</v>
      </c>
      <c r="Q6" s="59">
        <v>29198101</v>
      </c>
      <c r="R6" s="59">
        <v>8905972</v>
      </c>
      <c r="S6" s="59">
        <v>8082950</v>
      </c>
      <c r="T6" s="59">
        <v>11761996</v>
      </c>
      <c r="U6" s="59">
        <v>28750918</v>
      </c>
      <c r="V6" s="59">
        <v>120539217</v>
      </c>
      <c r="W6" s="59">
        <v>175334319</v>
      </c>
      <c r="X6" s="59">
        <v>-54795102</v>
      </c>
      <c r="Y6" s="60">
        <v>-31.25</v>
      </c>
      <c r="Z6" s="61">
        <v>175334319</v>
      </c>
    </row>
    <row r="7" spans="1:26" ht="13.5">
      <c r="A7" s="57" t="s">
        <v>33</v>
      </c>
      <c r="B7" s="18">
        <v>57446</v>
      </c>
      <c r="C7" s="18">
        <v>0</v>
      </c>
      <c r="D7" s="58">
        <v>0</v>
      </c>
      <c r="E7" s="59">
        <v>0</v>
      </c>
      <c r="F7" s="59">
        <v>860</v>
      </c>
      <c r="G7" s="59">
        <v>6157</v>
      </c>
      <c r="H7" s="59">
        <v>1292</v>
      </c>
      <c r="I7" s="59">
        <v>8309</v>
      </c>
      <c r="J7" s="59">
        <v>0</v>
      </c>
      <c r="K7" s="59">
        <v>1826</v>
      </c>
      <c r="L7" s="59">
        <v>2717</v>
      </c>
      <c r="M7" s="59">
        <v>4543</v>
      </c>
      <c r="N7" s="59">
        <v>8097</v>
      </c>
      <c r="O7" s="59">
        <v>1606</v>
      </c>
      <c r="P7" s="59">
        <v>0</v>
      </c>
      <c r="Q7" s="59">
        <v>9703</v>
      </c>
      <c r="R7" s="59">
        <v>5603</v>
      </c>
      <c r="S7" s="59">
        <v>2997</v>
      </c>
      <c r="T7" s="59">
        <v>98477</v>
      </c>
      <c r="U7" s="59">
        <v>107077</v>
      </c>
      <c r="V7" s="59">
        <v>129632</v>
      </c>
      <c r="W7" s="59"/>
      <c r="X7" s="59">
        <v>129632</v>
      </c>
      <c r="Y7" s="60">
        <v>0</v>
      </c>
      <c r="Z7" s="61">
        <v>0</v>
      </c>
    </row>
    <row r="8" spans="1:26" ht="13.5">
      <c r="A8" s="57" t="s">
        <v>34</v>
      </c>
      <c r="B8" s="18">
        <v>65682347</v>
      </c>
      <c r="C8" s="18">
        <v>0</v>
      </c>
      <c r="D8" s="58">
        <v>67576042</v>
      </c>
      <c r="E8" s="59">
        <v>67576042</v>
      </c>
      <c r="F8" s="59">
        <v>25438000</v>
      </c>
      <c r="G8" s="59">
        <v>518000</v>
      </c>
      <c r="H8" s="59">
        <v>1810000</v>
      </c>
      <c r="I8" s="59">
        <v>27766000</v>
      </c>
      <c r="J8" s="59">
        <v>0</v>
      </c>
      <c r="K8" s="59">
        <v>0</v>
      </c>
      <c r="L8" s="59">
        <v>16763000</v>
      </c>
      <c r="M8" s="59">
        <v>16763000</v>
      </c>
      <c r="N8" s="59">
        <v>0</v>
      </c>
      <c r="O8" s="59">
        <v>620000</v>
      </c>
      <c r="P8" s="59">
        <v>15263000</v>
      </c>
      <c r="Q8" s="59">
        <v>15883000</v>
      </c>
      <c r="R8" s="59">
        <v>0</v>
      </c>
      <c r="S8" s="59">
        <v>0</v>
      </c>
      <c r="T8" s="59">
        <v>0</v>
      </c>
      <c r="U8" s="59">
        <v>0</v>
      </c>
      <c r="V8" s="59">
        <v>60412000</v>
      </c>
      <c r="W8" s="59">
        <v>67576042</v>
      </c>
      <c r="X8" s="59">
        <v>-7164042</v>
      </c>
      <c r="Y8" s="60">
        <v>-10.6</v>
      </c>
      <c r="Z8" s="61">
        <v>67576042</v>
      </c>
    </row>
    <row r="9" spans="1:26" ht="13.5">
      <c r="A9" s="57" t="s">
        <v>35</v>
      </c>
      <c r="B9" s="18">
        <v>51502121</v>
      </c>
      <c r="C9" s="18">
        <v>0</v>
      </c>
      <c r="D9" s="58">
        <v>14570609</v>
      </c>
      <c r="E9" s="59">
        <v>14570609</v>
      </c>
      <c r="F9" s="59">
        <v>1824697</v>
      </c>
      <c r="G9" s="59">
        <v>1801263</v>
      </c>
      <c r="H9" s="59">
        <v>1794021</v>
      </c>
      <c r="I9" s="59">
        <v>5419981</v>
      </c>
      <c r="J9" s="59">
        <v>306950</v>
      </c>
      <c r="K9" s="59">
        <v>1726706</v>
      </c>
      <c r="L9" s="59">
        <v>1761878</v>
      </c>
      <c r="M9" s="59">
        <v>3795534</v>
      </c>
      <c r="N9" s="59">
        <v>1880825</v>
      </c>
      <c r="O9" s="59">
        <v>1883338</v>
      </c>
      <c r="P9" s="59">
        <v>1768407</v>
      </c>
      <c r="Q9" s="59">
        <v>5532570</v>
      </c>
      <c r="R9" s="59">
        <v>1855041</v>
      </c>
      <c r="S9" s="59">
        <v>1995816</v>
      </c>
      <c r="T9" s="59">
        <v>1340876</v>
      </c>
      <c r="U9" s="59">
        <v>5191733</v>
      </c>
      <c r="V9" s="59">
        <v>19939818</v>
      </c>
      <c r="W9" s="59">
        <v>14570616</v>
      </c>
      <c r="X9" s="59">
        <v>5369202</v>
      </c>
      <c r="Y9" s="60">
        <v>36.85</v>
      </c>
      <c r="Z9" s="61">
        <v>14570609</v>
      </c>
    </row>
    <row r="10" spans="1:26" ht="25.5">
      <c r="A10" s="62" t="s">
        <v>102</v>
      </c>
      <c r="B10" s="63">
        <f>SUM(B5:B9)</f>
        <v>297736604</v>
      </c>
      <c r="C10" s="63">
        <f>SUM(C5:C9)</f>
        <v>0</v>
      </c>
      <c r="D10" s="64">
        <f aca="true" t="shared" si="0" ref="D10:Z10">SUM(D5:D9)</f>
        <v>303507844</v>
      </c>
      <c r="E10" s="65">
        <f t="shared" si="0"/>
        <v>303507844</v>
      </c>
      <c r="F10" s="65">
        <f t="shared" si="0"/>
        <v>39929572</v>
      </c>
      <c r="G10" s="65">
        <f t="shared" si="0"/>
        <v>14655664</v>
      </c>
      <c r="H10" s="65">
        <f t="shared" si="0"/>
        <v>16441143</v>
      </c>
      <c r="I10" s="65">
        <f t="shared" si="0"/>
        <v>71026379</v>
      </c>
      <c r="J10" s="65">
        <f t="shared" si="0"/>
        <v>16648182</v>
      </c>
      <c r="K10" s="65">
        <f t="shared" si="0"/>
        <v>15716246</v>
      </c>
      <c r="L10" s="65">
        <f t="shared" si="0"/>
        <v>32403546</v>
      </c>
      <c r="M10" s="65">
        <f t="shared" si="0"/>
        <v>64767974</v>
      </c>
      <c r="N10" s="65">
        <f t="shared" si="0"/>
        <v>15284094</v>
      </c>
      <c r="O10" s="65">
        <f t="shared" si="0"/>
        <v>9743739</v>
      </c>
      <c r="P10" s="65">
        <f t="shared" si="0"/>
        <v>29185843</v>
      </c>
      <c r="Q10" s="65">
        <f t="shared" si="0"/>
        <v>54213676</v>
      </c>
      <c r="R10" s="65">
        <f t="shared" si="0"/>
        <v>14243377</v>
      </c>
      <c r="S10" s="65">
        <f t="shared" si="0"/>
        <v>13257514</v>
      </c>
      <c r="T10" s="65">
        <f t="shared" si="0"/>
        <v>20702750</v>
      </c>
      <c r="U10" s="65">
        <f t="shared" si="0"/>
        <v>48203641</v>
      </c>
      <c r="V10" s="65">
        <f t="shared" si="0"/>
        <v>238211670</v>
      </c>
      <c r="W10" s="65">
        <f t="shared" si="0"/>
        <v>303507851</v>
      </c>
      <c r="X10" s="65">
        <f t="shared" si="0"/>
        <v>-65296181</v>
      </c>
      <c r="Y10" s="66">
        <f>+IF(W10&lt;&gt;0,(X10/W10)*100,0)</f>
        <v>-21.51383589744438</v>
      </c>
      <c r="Z10" s="67">
        <f t="shared" si="0"/>
        <v>303507844</v>
      </c>
    </row>
    <row r="11" spans="1:26" ht="13.5">
      <c r="A11" s="57" t="s">
        <v>36</v>
      </c>
      <c r="B11" s="18">
        <v>106021720</v>
      </c>
      <c r="C11" s="18">
        <v>0</v>
      </c>
      <c r="D11" s="58">
        <v>114525082</v>
      </c>
      <c r="E11" s="59">
        <v>114525082</v>
      </c>
      <c r="F11" s="59">
        <v>9144006</v>
      </c>
      <c r="G11" s="59">
        <v>8503930</v>
      </c>
      <c r="H11" s="59">
        <v>8635148</v>
      </c>
      <c r="I11" s="59">
        <v>26283084</v>
      </c>
      <c r="J11" s="59">
        <v>8758156</v>
      </c>
      <c r="K11" s="59">
        <v>8589558</v>
      </c>
      <c r="L11" s="59">
        <v>9967729</v>
      </c>
      <c r="M11" s="59">
        <v>27315443</v>
      </c>
      <c r="N11" s="59">
        <v>8827002</v>
      </c>
      <c r="O11" s="59">
        <v>8678058</v>
      </c>
      <c r="P11" s="59">
        <v>8579811</v>
      </c>
      <c r="Q11" s="59">
        <v>26084871</v>
      </c>
      <c r="R11" s="59">
        <v>8284538</v>
      </c>
      <c r="S11" s="59">
        <v>8862722</v>
      </c>
      <c r="T11" s="59">
        <v>8186731</v>
      </c>
      <c r="U11" s="59">
        <v>25333991</v>
      </c>
      <c r="V11" s="59">
        <v>105017389</v>
      </c>
      <c r="W11" s="59">
        <v>114525082</v>
      </c>
      <c r="X11" s="59">
        <v>-9507693</v>
      </c>
      <c r="Y11" s="60">
        <v>-8.3</v>
      </c>
      <c r="Z11" s="61">
        <v>114525082</v>
      </c>
    </row>
    <row r="12" spans="1:26" ht="13.5">
      <c r="A12" s="57" t="s">
        <v>37</v>
      </c>
      <c r="B12" s="18">
        <v>7650948</v>
      </c>
      <c r="C12" s="18">
        <v>0</v>
      </c>
      <c r="D12" s="58">
        <v>8099553</v>
      </c>
      <c r="E12" s="59">
        <v>8099553</v>
      </c>
      <c r="F12" s="59">
        <v>1013195</v>
      </c>
      <c r="G12" s="59">
        <v>610057</v>
      </c>
      <c r="H12" s="59">
        <v>665459</v>
      </c>
      <c r="I12" s="59">
        <v>2288711</v>
      </c>
      <c r="J12" s="59">
        <v>644673</v>
      </c>
      <c r="K12" s="59">
        <v>934374</v>
      </c>
      <c r="L12" s="59">
        <v>656791</v>
      </c>
      <c r="M12" s="59">
        <v>2235838</v>
      </c>
      <c r="N12" s="59">
        <v>662127</v>
      </c>
      <c r="O12" s="59">
        <v>641418</v>
      </c>
      <c r="P12" s="59">
        <v>641459</v>
      </c>
      <c r="Q12" s="59">
        <v>1945004</v>
      </c>
      <c r="R12" s="59">
        <v>641506</v>
      </c>
      <c r="S12" s="59">
        <v>641428</v>
      </c>
      <c r="T12" s="59">
        <v>682039</v>
      </c>
      <c r="U12" s="59">
        <v>1964973</v>
      </c>
      <c r="V12" s="59">
        <v>8434526</v>
      </c>
      <c r="W12" s="59">
        <v>8099553</v>
      </c>
      <c r="X12" s="59">
        <v>334973</v>
      </c>
      <c r="Y12" s="60">
        <v>4.14</v>
      </c>
      <c r="Z12" s="61">
        <v>8099553</v>
      </c>
    </row>
    <row r="13" spans="1:26" ht="13.5">
      <c r="A13" s="57" t="s">
        <v>103</v>
      </c>
      <c r="B13" s="18">
        <v>54082946</v>
      </c>
      <c r="C13" s="18">
        <v>0</v>
      </c>
      <c r="D13" s="58">
        <v>21975817</v>
      </c>
      <c r="E13" s="59">
        <v>21975817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1831318</v>
      </c>
      <c r="O13" s="59">
        <v>1831318</v>
      </c>
      <c r="P13" s="59">
        <v>1831318</v>
      </c>
      <c r="Q13" s="59">
        <v>5493954</v>
      </c>
      <c r="R13" s="59">
        <v>1831318</v>
      </c>
      <c r="S13" s="59">
        <v>1831318</v>
      </c>
      <c r="T13" s="59">
        <v>1831318</v>
      </c>
      <c r="U13" s="59">
        <v>5493954</v>
      </c>
      <c r="V13" s="59">
        <v>10987908</v>
      </c>
      <c r="W13" s="59">
        <v>21975813</v>
      </c>
      <c r="X13" s="59">
        <v>-10987905</v>
      </c>
      <c r="Y13" s="60">
        <v>-50</v>
      </c>
      <c r="Z13" s="61">
        <v>21975817</v>
      </c>
    </row>
    <row r="14" spans="1:26" ht="13.5">
      <c r="A14" s="57" t="s">
        <v>38</v>
      </c>
      <c r="B14" s="18">
        <v>0</v>
      </c>
      <c r="C14" s="18">
        <v>0</v>
      </c>
      <c r="D14" s="58">
        <v>1888280</v>
      </c>
      <c r="E14" s="59">
        <v>1888280</v>
      </c>
      <c r="F14" s="59">
        <v>0</v>
      </c>
      <c r="G14" s="59">
        <v>220445</v>
      </c>
      <c r="H14" s="59">
        <v>2125275</v>
      </c>
      <c r="I14" s="59">
        <v>2345720</v>
      </c>
      <c r="J14" s="59">
        <v>2180967</v>
      </c>
      <c r="K14" s="59">
        <v>2816227</v>
      </c>
      <c r="L14" s="59">
        <v>3775794</v>
      </c>
      <c r="M14" s="59">
        <v>8772988</v>
      </c>
      <c r="N14" s="59">
        <v>5068938</v>
      </c>
      <c r="O14" s="59">
        <v>3029156</v>
      </c>
      <c r="P14" s="59">
        <v>0</v>
      </c>
      <c r="Q14" s="59">
        <v>8098094</v>
      </c>
      <c r="R14" s="59">
        <v>52468</v>
      </c>
      <c r="S14" s="59">
        <v>2690443</v>
      </c>
      <c r="T14" s="59">
        <v>4433716</v>
      </c>
      <c r="U14" s="59">
        <v>7176627</v>
      </c>
      <c r="V14" s="59">
        <v>26393429</v>
      </c>
      <c r="W14" s="59">
        <v>1888280</v>
      </c>
      <c r="X14" s="59">
        <v>24505149</v>
      </c>
      <c r="Y14" s="60">
        <v>1297.75</v>
      </c>
      <c r="Z14" s="61">
        <v>1888280</v>
      </c>
    </row>
    <row r="15" spans="1:26" ht="13.5">
      <c r="A15" s="57" t="s">
        <v>39</v>
      </c>
      <c r="B15" s="18">
        <v>77100703</v>
      </c>
      <c r="C15" s="18">
        <v>0</v>
      </c>
      <c r="D15" s="58">
        <v>76431558</v>
      </c>
      <c r="E15" s="59">
        <v>76431558</v>
      </c>
      <c r="F15" s="59">
        <v>0</v>
      </c>
      <c r="G15" s="59">
        <v>959499</v>
      </c>
      <c r="H15" s="59">
        <v>7247147</v>
      </c>
      <c r="I15" s="59">
        <v>8206646</v>
      </c>
      <c r="J15" s="59">
        <v>7387518</v>
      </c>
      <c r="K15" s="59">
        <v>7312169</v>
      </c>
      <c r="L15" s="59">
        <v>8491042</v>
      </c>
      <c r="M15" s="59">
        <v>23190729</v>
      </c>
      <c r="N15" s="59">
        <v>8704195</v>
      </c>
      <c r="O15" s="59">
        <v>9802590</v>
      </c>
      <c r="P15" s="59">
        <v>4065615</v>
      </c>
      <c r="Q15" s="59">
        <v>22572400</v>
      </c>
      <c r="R15" s="59">
        <v>586620</v>
      </c>
      <c r="S15" s="59">
        <v>5913142</v>
      </c>
      <c r="T15" s="59">
        <v>9997273</v>
      </c>
      <c r="U15" s="59">
        <v>16497035</v>
      </c>
      <c r="V15" s="59">
        <v>70466810</v>
      </c>
      <c r="W15" s="59">
        <v>76431558</v>
      </c>
      <c r="X15" s="59">
        <v>-5964748</v>
      </c>
      <c r="Y15" s="60">
        <v>-7.8</v>
      </c>
      <c r="Z15" s="61">
        <v>76431558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124075017</v>
      </c>
      <c r="C17" s="18">
        <v>0</v>
      </c>
      <c r="D17" s="58">
        <v>59034353</v>
      </c>
      <c r="E17" s="59">
        <v>59034353</v>
      </c>
      <c r="F17" s="59">
        <v>875508</v>
      </c>
      <c r="G17" s="59">
        <v>2842058</v>
      </c>
      <c r="H17" s="59">
        <v>612772</v>
      </c>
      <c r="I17" s="59">
        <v>4330338</v>
      </c>
      <c r="J17" s="59">
        <v>3036529</v>
      </c>
      <c r="K17" s="59">
        <v>2742527</v>
      </c>
      <c r="L17" s="59">
        <v>1692178</v>
      </c>
      <c r="M17" s="59">
        <v>7471234</v>
      </c>
      <c r="N17" s="59">
        <v>2257820</v>
      </c>
      <c r="O17" s="59">
        <v>1897326</v>
      </c>
      <c r="P17" s="59">
        <v>3790801</v>
      </c>
      <c r="Q17" s="59">
        <v>7945947</v>
      </c>
      <c r="R17" s="59">
        <v>-2154622</v>
      </c>
      <c r="S17" s="59">
        <v>240724</v>
      </c>
      <c r="T17" s="59">
        <v>4187383</v>
      </c>
      <c r="U17" s="59">
        <v>2273485</v>
      </c>
      <c r="V17" s="59">
        <v>22021004</v>
      </c>
      <c r="W17" s="59">
        <v>59034346</v>
      </c>
      <c r="X17" s="59">
        <v>-37013342</v>
      </c>
      <c r="Y17" s="60">
        <v>-62.7</v>
      </c>
      <c r="Z17" s="61">
        <v>59034353</v>
      </c>
    </row>
    <row r="18" spans="1:26" ht="13.5">
      <c r="A18" s="69" t="s">
        <v>42</v>
      </c>
      <c r="B18" s="70">
        <f>SUM(B11:B17)</f>
        <v>368931334</v>
      </c>
      <c r="C18" s="70">
        <f>SUM(C11:C17)</f>
        <v>0</v>
      </c>
      <c r="D18" s="71">
        <f aca="true" t="shared" si="1" ref="D18:Z18">SUM(D11:D17)</f>
        <v>281954643</v>
      </c>
      <c r="E18" s="72">
        <f t="shared" si="1"/>
        <v>281954643</v>
      </c>
      <c r="F18" s="72">
        <f t="shared" si="1"/>
        <v>11032709</v>
      </c>
      <c r="G18" s="72">
        <f t="shared" si="1"/>
        <v>13135989</v>
      </c>
      <c r="H18" s="72">
        <f t="shared" si="1"/>
        <v>19285801</v>
      </c>
      <c r="I18" s="72">
        <f t="shared" si="1"/>
        <v>43454499</v>
      </c>
      <c r="J18" s="72">
        <f t="shared" si="1"/>
        <v>22007843</v>
      </c>
      <c r="K18" s="72">
        <f t="shared" si="1"/>
        <v>22394855</v>
      </c>
      <c r="L18" s="72">
        <f t="shared" si="1"/>
        <v>24583534</v>
      </c>
      <c r="M18" s="72">
        <f t="shared" si="1"/>
        <v>68986232</v>
      </c>
      <c r="N18" s="72">
        <f t="shared" si="1"/>
        <v>27351400</v>
      </c>
      <c r="O18" s="72">
        <f t="shared" si="1"/>
        <v>25879866</v>
      </c>
      <c r="P18" s="72">
        <f t="shared" si="1"/>
        <v>18909004</v>
      </c>
      <c r="Q18" s="72">
        <f t="shared" si="1"/>
        <v>72140270</v>
      </c>
      <c r="R18" s="72">
        <f t="shared" si="1"/>
        <v>9241828</v>
      </c>
      <c r="S18" s="72">
        <f t="shared" si="1"/>
        <v>20179777</v>
      </c>
      <c r="T18" s="72">
        <f t="shared" si="1"/>
        <v>29318460</v>
      </c>
      <c r="U18" s="72">
        <f t="shared" si="1"/>
        <v>58740065</v>
      </c>
      <c r="V18" s="72">
        <f t="shared" si="1"/>
        <v>243321066</v>
      </c>
      <c r="W18" s="72">
        <f t="shared" si="1"/>
        <v>281954632</v>
      </c>
      <c r="X18" s="72">
        <f t="shared" si="1"/>
        <v>-38633566</v>
      </c>
      <c r="Y18" s="66">
        <f>+IF(W18&lt;&gt;0,(X18/W18)*100,0)</f>
        <v>-13.702050477397371</v>
      </c>
      <c r="Z18" s="73">
        <f t="shared" si="1"/>
        <v>281954643</v>
      </c>
    </row>
    <row r="19" spans="1:26" ht="13.5">
      <c r="A19" s="69" t="s">
        <v>43</v>
      </c>
      <c r="B19" s="74">
        <f>+B10-B18</f>
        <v>-71194730</v>
      </c>
      <c r="C19" s="74">
        <f>+C10-C18</f>
        <v>0</v>
      </c>
      <c r="D19" s="75">
        <f aca="true" t="shared" si="2" ref="D19:Z19">+D10-D18</f>
        <v>21553201</v>
      </c>
      <c r="E19" s="76">
        <f t="shared" si="2"/>
        <v>21553201</v>
      </c>
      <c r="F19" s="76">
        <f t="shared" si="2"/>
        <v>28896863</v>
      </c>
      <c r="G19" s="76">
        <f t="shared" si="2"/>
        <v>1519675</v>
      </c>
      <c r="H19" s="76">
        <f t="shared" si="2"/>
        <v>-2844658</v>
      </c>
      <c r="I19" s="76">
        <f t="shared" si="2"/>
        <v>27571880</v>
      </c>
      <c r="J19" s="76">
        <f t="shared" si="2"/>
        <v>-5359661</v>
      </c>
      <c r="K19" s="76">
        <f t="shared" si="2"/>
        <v>-6678609</v>
      </c>
      <c r="L19" s="76">
        <f t="shared" si="2"/>
        <v>7820012</v>
      </c>
      <c r="M19" s="76">
        <f t="shared" si="2"/>
        <v>-4218258</v>
      </c>
      <c r="N19" s="76">
        <f t="shared" si="2"/>
        <v>-12067306</v>
      </c>
      <c r="O19" s="76">
        <f t="shared" si="2"/>
        <v>-16136127</v>
      </c>
      <c r="P19" s="76">
        <f t="shared" si="2"/>
        <v>10276839</v>
      </c>
      <c r="Q19" s="76">
        <f t="shared" si="2"/>
        <v>-17926594</v>
      </c>
      <c r="R19" s="76">
        <f t="shared" si="2"/>
        <v>5001549</v>
      </c>
      <c r="S19" s="76">
        <f t="shared" si="2"/>
        <v>-6922263</v>
      </c>
      <c r="T19" s="76">
        <f t="shared" si="2"/>
        <v>-8615710</v>
      </c>
      <c r="U19" s="76">
        <f t="shared" si="2"/>
        <v>-10536424</v>
      </c>
      <c r="V19" s="76">
        <f t="shared" si="2"/>
        <v>-5109396</v>
      </c>
      <c r="W19" s="76">
        <f>IF(E10=E18,0,W10-W18)</f>
        <v>21553219</v>
      </c>
      <c r="X19" s="76">
        <f t="shared" si="2"/>
        <v>-26662615</v>
      </c>
      <c r="Y19" s="77">
        <f>+IF(W19&lt;&gt;0,(X19/W19)*100,0)</f>
        <v>-123.70595315715948</v>
      </c>
      <c r="Z19" s="78">
        <f t="shared" si="2"/>
        <v>21553201</v>
      </c>
    </row>
    <row r="20" spans="1:26" ht="13.5">
      <c r="A20" s="57" t="s">
        <v>44</v>
      </c>
      <c r="B20" s="18">
        <v>22431000</v>
      </c>
      <c r="C20" s="18">
        <v>0</v>
      </c>
      <c r="D20" s="58">
        <v>48714000</v>
      </c>
      <c r="E20" s="59">
        <v>48714000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6000000</v>
      </c>
      <c r="O20" s="59">
        <v>0</v>
      </c>
      <c r="P20" s="59">
        <v>0</v>
      </c>
      <c r="Q20" s="59">
        <v>6000000</v>
      </c>
      <c r="R20" s="59">
        <v>0</v>
      </c>
      <c r="S20" s="59">
        <v>0</v>
      </c>
      <c r="T20" s="59">
        <v>0</v>
      </c>
      <c r="U20" s="59">
        <v>0</v>
      </c>
      <c r="V20" s="59">
        <v>6000000</v>
      </c>
      <c r="W20" s="59">
        <v>48714000</v>
      </c>
      <c r="X20" s="59">
        <v>-42714000</v>
      </c>
      <c r="Y20" s="60">
        <v>-87.68</v>
      </c>
      <c r="Z20" s="61">
        <v>48714000</v>
      </c>
    </row>
    <row r="21" spans="1:26" ht="13.5">
      <c r="A21" s="57" t="s">
        <v>104</v>
      </c>
      <c r="B21" s="79">
        <v>0</v>
      </c>
      <c r="C21" s="79">
        <v>0</v>
      </c>
      <c r="D21" s="80">
        <v>27000000</v>
      </c>
      <c r="E21" s="81">
        <v>27000000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27000000</v>
      </c>
      <c r="X21" s="81">
        <v>-27000000</v>
      </c>
      <c r="Y21" s="82">
        <v>-100</v>
      </c>
      <c r="Z21" s="83">
        <v>27000000</v>
      </c>
    </row>
    <row r="22" spans="1:26" ht="25.5">
      <c r="A22" s="84" t="s">
        <v>105</v>
      </c>
      <c r="B22" s="85">
        <f>SUM(B19:B21)</f>
        <v>-48763730</v>
      </c>
      <c r="C22" s="85">
        <f>SUM(C19:C21)</f>
        <v>0</v>
      </c>
      <c r="D22" s="86">
        <f aca="true" t="shared" si="3" ref="D22:Z22">SUM(D19:D21)</f>
        <v>97267201</v>
      </c>
      <c r="E22" s="87">
        <f t="shared" si="3"/>
        <v>97267201</v>
      </c>
      <c r="F22" s="87">
        <f t="shared" si="3"/>
        <v>28896863</v>
      </c>
      <c r="G22" s="87">
        <f t="shared" si="3"/>
        <v>1519675</v>
      </c>
      <c r="H22" s="87">
        <f t="shared" si="3"/>
        <v>-2844658</v>
      </c>
      <c r="I22" s="87">
        <f t="shared" si="3"/>
        <v>27571880</v>
      </c>
      <c r="J22" s="87">
        <f t="shared" si="3"/>
        <v>-5359661</v>
      </c>
      <c r="K22" s="87">
        <f t="shared" si="3"/>
        <v>-6678609</v>
      </c>
      <c r="L22" s="87">
        <f t="shared" si="3"/>
        <v>7820012</v>
      </c>
      <c r="M22" s="87">
        <f t="shared" si="3"/>
        <v>-4218258</v>
      </c>
      <c r="N22" s="87">
        <f t="shared" si="3"/>
        <v>-6067306</v>
      </c>
      <c r="O22" s="87">
        <f t="shared" si="3"/>
        <v>-16136127</v>
      </c>
      <c r="P22" s="87">
        <f t="shared" si="3"/>
        <v>10276839</v>
      </c>
      <c r="Q22" s="87">
        <f t="shared" si="3"/>
        <v>-11926594</v>
      </c>
      <c r="R22" s="87">
        <f t="shared" si="3"/>
        <v>5001549</v>
      </c>
      <c r="S22" s="87">
        <f t="shared" si="3"/>
        <v>-6922263</v>
      </c>
      <c r="T22" s="87">
        <f t="shared" si="3"/>
        <v>-8615710</v>
      </c>
      <c r="U22" s="87">
        <f t="shared" si="3"/>
        <v>-10536424</v>
      </c>
      <c r="V22" s="87">
        <f t="shared" si="3"/>
        <v>890604</v>
      </c>
      <c r="W22" s="87">
        <f t="shared" si="3"/>
        <v>97267219</v>
      </c>
      <c r="X22" s="87">
        <f t="shared" si="3"/>
        <v>-96376615</v>
      </c>
      <c r="Y22" s="88">
        <f>+IF(W22&lt;&gt;0,(X22/W22)*100,0)</f>
        <v>-99.08437394514179</v>
      </c>
      <c r="Z22" s="89">
        <f t="shared" si="3"/>
        <v>97267201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-1731325</v>
      </c>
      <c r="H23" s="59">
        <v>-2817370</v>
      </c>
      <c r="I23" s="59">
        <v>-4548695</v>
      </c>
      <c r="J23" s="59">
        <v>-506337</v>
      </c>
      <c r="K23" s="59">
        <v>0</v>
      </c>
      <c r="L23" s="59">
        <v>0</v>
      </c>
      <c r="M23" s="59">
        <v>-506337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-5055032</v>
      </c>
      <c r="W23" s="59"/>
      <c r="X23" s="59">
        <v>-5055032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-48763730</v>
      </c>
      <c r="C24" s="74">
        <f>SUM(C22:C23)</f>
        <v>0</v>
      </c>
      <c r="D24" s="75">
        <f aca="true" t="shared" si="4" ref="D24:Z24">SUM(D22:D23)</f>
        <v>97267201</v>
      </c>
      <c r="E24" s="76">
        <f t="shared" si="4"/>
        <v>97267201</v>
      </c>
      <c r="F24" s="76">
        <f t="shared" si="4"/>
        <v>28896863</v>
      </c>
      <c r="G24" s="76">
        <f t="shared" si="4"/>
        <v>-211650</v>
      </c>
      <c r="H24" s="76">
        <f t="shared" si="4"/>
        <v>-5662028</v>
      </c>
      <c r="I24" s="76">
        <f t="shared" si="4"/>
        <v>23023185</v>
      </c>
      <c r="J24" s="76">
        <f t="shared" si="4"/>
        <v>-5865998</v>
      </c>
      <c r="K24" s="76">
        <f t="shared" si="4"/>
        <v>-6678609</v>
      </c>
      <c r="L24" s="76">
        <f t="shared" si="4"/>
        <v>7820012</v>
      </c>
      <c r="M24" s="76">
        <f t="shared" si="4"/>
        <v>-4724595</v>
      </c>
      <c r="N24" s="76">
        <f t="shared" si="4"/>
        <v>-6067306</v>
      </c>
      <c r="O24" s="76">
        <f t="shared" si="4"/>
        <v>-16136127</v>
      </c>
      <c r="P24" s="76">
        <f t="shared" si="4"/>
        <v>10276839</v>
      </c>
      <c r="Q24" s="76">
        <f t="shared" si="4"/>
        <v>-11926594</v>
      </c>
      <c r="R24" s="76">
        <f t="shared" si="4"/>
        <v>5001549</v>
      </c>
      <c r="S24" s="76">
        <f t="shared" si="4"/>
        <v>-6922263</v>
      </c>
      <c r="T24" s="76">
        <f t="shared" si="4"/>
        <v>-8615710</v>
      </c>
      <c r="U24" s="76">
        <f t="shared" si="4"/>
        <v>-10536424</v>
      </c>
      <c r="V24" s="76">
        <f t="shared" si="4"/>
        <v>-4164428</v>
      </c>
      <c r="W24" s="76">
        <f t="shared" si="4"/>
        <v>97267219</v>
      </c>
      <c r="X24" s="76">
        <f t="shared" si="4"/>
        <v>-101431647</v>
      </c>
      <c r="Y24" s="77">
        <f>+IF(W24&lt;&gt;0,(X24/W24)*100,0)</f>
        <v>-104.2814301085343</v>
      </c>
      <c r="Z24" s="78">
        <f t="shared" si="4"/>
        <v>97267201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859645594</v>
      </c>
      <c r="C27" s="21">
        <v>0</v>
      </c>
      <c r="D27" s="98">
        <v>85627299</v>
      </c>
      <c r="E27" s="99">
        <v>85626907</v>
      </c>
      <c r="F27" s="99">
        <v>0</v>
      </c>
      <c r="G27" s="99">
        <v>5708690</v>
      </c>
      <c r="H27" s="99">
        <v>3502962</v>
      </c>
      <c r="I27" s="99">
        <v>9211652</v>
      </c>
      <c r="J27" s="99">
        <v>6800483</v>
      </c>
      <c r="K27" s="99">
        <v>2648479</v>
      </c>
      <c r="L27" s="99">
        <v>12453320</v>
      </c>
      <c r="M27" s="99">
        <v>21902282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31113934</v>
      </c>
      <c r="W27" s="99">
        <v>85626907</v>
      </c>
      <c r="X27" s="99">
        <v>-54512973</v>
      </c>
      <c r="Y27" s="100">
        <v>-63.66</v>
      </c>
      <c r="Z27" s="101">
        <v>85626907</v>
      </c>
    </row>
    <row r="28" spans="1:26" ht="13.5">
      <c r="A28" s="102" t="s">
        <v>44</v>
      </c>
      <c r="B28" s="18">
        <v>423708319</v>
      </c>
      <c r="C28" s="18">
        <v>0</v>
      </c>
      <c r="D28" s="58">
        <v>52463000</v>
      </c>
      <c r="E28" s="59">
        <v>52462608</v>
      </c>
      <c r="F28" s="59">
        <v>0</v>
      </c>
      <c r="G28" s="59">
        <v>5708690</v>
      </c>
      <c r="H28" s="59">
        <v>3502962</v>
      </c>
      <c r="I28" s="59">
        <v>9211652</v>
      </c>
      <c r="J28" s="59">
        <v>6800483</v>
      </c>
      <c r="K28" s="59">
        <v>2648479</v>
      </c>
      <c r="L28" s="59">
        <v>12453320</v>
      </c>
      <c r="M28" s="59">
        <v>21902282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31113934</v>
      </c>
      <c r="W28" s="59">
        <v>52462608</v>
      </c>
      <c r="X28" s="59">
        <v>-21348674</v>
      </c>
      <c r="Y28" s="60">
        <v>-40.69</v>
      </c>
      <c r="Z28" s="61">
        <v>52462608</v>
      </c>
    </row>
    <row r="29" spans="1:26" ht="13.5">
      <c r="A29" s="57" t="s">
        <v>107</v>
      </c>
      <c r="B29" s="18">
        <v>435937275</v>
      </c>
      <c r="C29" s="18">
        <v>0</v>
      </c>
      <c r="D29" s="58">
        <v>33164299</v>
      </c>
      <c r="E29" s="59">
        <v>33164299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33164299</v>
      </c>
      <c r="X29" s="59">
        <v>-33164299</v>
      </c>
      <c r="Y29" s="60">
        <v>-100</v>
      </c>
      <c r="Z29" s="61">
        <v>33164299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859645594</v>
      </c>
      <c r="C32" s="21">
        <f>SUM(C28:C31)</f>
        <v>0</v>
      </c>
      <c r="D32" s="98">
        <f aca="true" t="shared" si="5" ref="D32:Z32">SUM(D28:D31)</f>
        <v>85627299</v>
      </c>
      <c r="E32" s="99">
        <f t="shared" si="5"/>
        <v>85626907</v>
      </c>
      <c r="F32" s="99">
        <f t="shared" si="5"/>
        <v>0</v>
      </c>
      <c r="G32" s="99">
        <f t="shared" si="5"/>
        <v>5708690</v>
      </c>
      <c r="H32" s="99">
        <f t="shared" si="5"/>
        <v>3502962</v>
      </c>
      <c r="I32" s="99">
        <f t="shared" si="5"/>
        <v>9211652</v>
      </c>
      <c r="J32" s="99">
        <f t="shared" si="5"/>
        <v>6800483</v>
      </c>
      <c r="K32" s="99">
        <f t="shared" si="5"/>
        <v>2648479</v>
      </c>
      <c r="L32" s="99">
        <f t="shared" si="5"/>
        <v>12453320</v>
      </c>
      <c r="M32" s="99">
        <f t="shared" si="5"/>
        <v>21902282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31113934</v>
      </c>
      <c r="W32" s="99">
        <f t="shared" si="5"/>
        <v>85626907</v>
      </c>
      <c r="X32" s="99">
        <f t="shared" si="5"/>
        <v>-54512973</v>
      </c>
      <c r="Y32" s="100">
        <f>+IF(W32&lt;&gt;0,(X32/W32)*100,0)</f>
        <v>-63.663368104607585</v>
      </c>
      <c r="Z32" s="101">
        <f t="shared" si="5"/>
        <v>85626907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112153998</v>
      </c>
      <c r="C35" s="18">
        <v>0</v>
      </c>
      <c r="D35" s="58">
        <v>266863506</v>
      </c>
      <c r="E35" s="59">
        <v>246457383</v>
      </c>
      <c r="F35" s="59">
        <v>131343480</v>
      </c>
      <c r="G35" s="59">
        <v>110637338</v>
      </c>
      <c r="H35" s="59">
        <v>114777411</v>
      </c>
      <c r="I35" s="59">
        <v>114777411</v>
      </c>
      <c r="J35" s="59">
        <v>113398802</v>
      </c>
      <c r="K35" s="59">
        <v>117052747</v>
      </c>
      <c r="L35" s="59">
        <v>130063166</v>
      </c>
      <c r="M35" s="59">
        <v>130063166</v>
      </c>
      <c r="N35" s="59">
        <v>133742050</v>
      </c>
      <c r="O35" s="59">
        <v>265178347</v>
      </c>
      <c r="P35" s="59">
        <v>262264792</v>
      </c>
      <c r="Q35" s="59">
        <v>262264792</v>
      </c>
      <c r="R35" s="59">
        <v>269429661</v>
      </c>
      <c r="S35" s="59">
        <v>270491959</v>
      </c>
      <c r="T35" s="59">
        <v>277034562</v>
      </c>
      <c r="U35" s="59">
        <v>277034562</v>
      </c>
      <c r="V35" s="59">
        <v>277034562</v>
      </c>
      <c r="W35" s="59">
        <v>246457383</v>
      </c>
      <c r="X35" s="59">
        <v>30577179</v>
      </c>
      <c r="Y35" s="60">
        <v>12.41</v>
      </c>
      <c r="Z35" s="61">
        <v>246457383</v>
      </c>
    </row>
    <row r="36" spans="1:26" ht="13.5">
      <c r="A36" s="57" t="s">
        <v>53</v>
      </c>
      <c r="B36" s="18">
        <v>859645595</v>
      </c>
      <c r="C36" s="18">
        <v>0</v>
      </c>
      <c r="D36" s="58">
        <v>1386604284</v>
      </c>
      <c r="E36" s="59">
        <v>1386604284</v>
      </c>
      <c r="F36" s="59">
        <v>1526299787</v>
      </c>
      <c r="G36" s="59">
        <v>1412007438</v>
      </c>
      <c r="H36" s="59">
        <v>1412007438</v>
      </c>
      <c r="I36" s="59">
        <v>1412007438</v>
      </c>
      <c r="J36" s="59">
        <v>1412185075</v>
      </c>
      <c r="K36" s="59">
        <v>1412185075</v>
      </c>
      <c r="L36" s="59">
        <v>1412345473</v>
      </c>
      <c r="M36" s="59">
        <v>1412345473</v>
      </c>
      <c r="N36" s="59">
        <v>1412345473</v>
      </c>
      <c r="O36" s="59">
        <v>1412345473</v>
      </c>
      <c r="P36" s="59">
        <v>1381515800</v>
      </c>
      <c r="Q36" s="59">
        <v>1381515800</v>
      </c>
      <c r="R36" s="59">
        <v>1381515800</v>
      </c>
      <c r="S36" s="59">
        <v>1381515800</v>
      </c>
      <c r="T36" s="59">
        <v>1381515800</v>
      </c>
      <c r="U36" s="59">
        <v>1381515800</v>
      </c>
      <c r="V36" s="59">
        <v>1381515800</v>
      </c>
      <c r="W36" s="59">
        <v>1386604284</v>
      </c>
      <c r="X36" s="59">
        <v>-5088484</v>
      </c>
      <c r="Y36" s="60">
        <v>-0.37</v>
      </c>
      <c r="Z36" s="61">
        <v>1386604284</v>
      </c>
    </row>
    <row r="37" spans="1:26" ht="13.5">
      <c r="A37" s="57" t="s">
        <v>54</v>
      </c>
      <c r="B37" s="18">
        <v>342088481</v>
      </c>
      <c r="C37" s="18">
        <v>0</v>
      </c>
      <c r="D37" s="58">
        <v>288367285</v>
      </c>
      <c r="E37" s="59">
        <v>335695067</v>
      </c>
      <c r="F37" s="59">
        <v>321604703</v>
      </c>
      <c r="G37" s="59">
        <v>346797799</v>
      </c>
      <c r="H37" s="59">
        <v>333453336</v>
      </c>
      <c r="I37" s="59">
        <v>333453336</v>
      </c>
      <c r="J37" s="59">
        <v>339907997</v>
      </c>
      <c r="K37" s="59">
        <v>285700830</v>
      </c>
      <c r="L37" s="59">
        <v>350606692</v>
      </c>
      <c r="M37" s="59">
        <v>350606692</v>
      </c>
      <c r="N37" s="59">
        <v>350368663</v>
      </c>
      <c r="O37" s="59">
        <v>364454644</v>
      </c>
      <c r="P37" s="59">
        <v>358198091</v>
      </c>
      <c r="Q37" s="59">
        <v>358198091</v>
      </c>
      <c r="R37" s="59">
        <v>372430379</v>
      </c>
      <c r="S37" s="59">
        <v>370656693</v>
      </c>
      <c r="T37" s="59">
        <v>418357197</v>
      </c>
      <c r="U37" s="59">
        <v>418357197</v>
      </c>
      <c r="V37" s="59">
        <v>418357197</v>
      </c>
      <c r="W37" s="59">
        <v>335695067</v>
      </c>
      <c r="X37" s="59">
        <v>82662130</v>
      </c>
      <c r="Y37" s="60">
        <v>24.62</v>
      </c>
      <c r="Z37" s="61">
        <v>335695067</v>
      </c>
    </row>
    <row r="38" spans="1:26" ht="13.5">
      <c r="A38" s="57" t="s">
        <v>55</v>
      </c>
      <c r="B38" s="18">
        <v>60483588</v>
      </c>
      <c r="C38" s="18">
        <v>0</v>
      </c>
      <c r="D38" s="58">
        <v>84005223</v>
      </c>
      <c r="E38" s="59">
        <v>84005223</v>
      </c>
      <c r="F38" s="59">
        <v>106511729</v>
      </c>
      <c r="G38" s="59">
        <v>99203710</v>
      </c>
      <c r="H38" s="59">
        <v>78187419</v>
      </c>
      <c r="I38" s="59">
        <v>78187419</v>
      </c>
      <c r="J38" s="59">
        <v>72328140</v>
      </c>
      <c r="K38" s="59">
        <v>78187419</v>
      </c>
      <c r="L38" s="59">
        <v>78187419</v>
      </c>
      <c r="M38" s="59">
        <v>78187419</v>
      </c>
      <c r="N38" s="59">
        <v>78187419</v>
      </c>
      <c r="O38" s="59">
        <v>78187419</v>
      </c>
      <c r="P38" s="59">
        <v>78187419</v>
      </c>
      <c r="Q38" s="59">
        <v>78187419</v>
      </c>
      <c r="R38" s="59">
        <v>78187419</v>
      </c>
      <c r="S38" s="59">
        <v>78187419</v>
      </c>
      <c r="T38" s="59">
        <v>78187419</v>
      </c>
      <c r="U38" s="59">
        <v>78187419</v>
      </c>
      <c r="V38" s="59">
        <v>78187419</v>
      </c>
      <c r="W38" s="59">
        <v>84005223</v>
      </c>
      <c r="X38" s="59">
        <v>-5817804</v>
      </c>
      <c r="Y38" s="60">
        <v>-6.93</v>
      </c>
      <c r="Z38" s="61">
        <v>84005223</v>
      </c>
    </row>
    <row r="39" spans="1:26" ht="13.5">
      <c r="A39" s="57" t="s">
        <v>56</v>
      </c>
      <c r="B39" s="18">
        <v>569227524</v>
      </c>
      <c r="C39" s="18">
        <v>0</v>
      </c>
      <c r="D39" s="58">
        <v>1281095281</v>
      </c>
      <c r="E39" s="59">
        <v>1213361377</v>
      </c>
      <c r="F39" s="59">
        <v>1229526835</v>
      </c>
      <c r="G39" s="59">
        <v>1076643267</v>
      </c>
      <c r="H39" s="59">
        <v>1115144094</v>
      </c>
      <c r="I39" s="59">
        <v>1115144094</v>
      </c>
      <c r="J39" s="59">
        <v>1113347739</v>
      </c>
      <c r="K39" s="59">
        <v>1165349574</v>
      </c>
      <c r="L39" s="59">
        <v>1113614527</v>
      </c>
      <c r="M39" s="59">
        <v>1113614527</v>
      </c>
      <c r="N39" s="59">
        <v>1117531441</v>
      </c>
      <c r="O39" s="59">
        <v>1234881758</v>
      </c>
      <c r="P39" s="59">
        <v>1207395082</v>
      </c>
      <c r="Q39" s="59">
        <v>1207395082</v>
      </c>
      <c r="R39" s="59">
        <v>1200327663</v>
      </c>
      <c r="S39" s="59">
        <v>1203163646</v>
      </c>
      <c r="T39" s="59">
        <v>1162005745</v>
      </c>
      <c r="U39" s="59">
        <v>1162005745</v>
      </c>
      <c r="V39" s="59">
        <v>1162005745</v>
      </c>
      <c r="W39" s="59">
        <v>1213361377</v>
      </c>
      <c r="X39" s="59">
        <v>-51355632</v>
      </c>
      <c r="Y39" s="60">
        <v>-4.23</v>
      </c>
      <c r="Z39" s="61">
        <v>1213361377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1394218</v>
      </c>
      <c r="C42" s="18">
        <v>0</v>
      </c>
      <c r="D42" s="58">
        <v>22414730</v>
      </c>
      <c r="E42" s="59">
        <v>22414730</v>
      </c>
      <c r="F42" s="59">
        <v>24718531</v>
      </c>
      <c r="G42" s="59">
        <v>-4320058</v>
      </c>
      <c r="H42" s="59">
        <v>-7748962</v>
      </c>
      <c r="I42" s="59">
        <v>12649511</v>
      </c>
      <c r="J42" s="59">
        <v>-14326033</v>
      </c>
      <c r="K42" s="59">
        <v>-11854643</v>
      </c>
      <c r="L42" s="59">
        <v>3500997</v>
      </c>
      <c r="M42" s="59">
        <v>-22679679</v>
      </c>
      <c r="N42" s="59">
        <v>-10670728</v>
      </c>
      <c r="O42" s="59">
        <v>-14296837</v>
      </c>
      <c r="P42" s="59">
        <v>14323983</v>
      </c>
      <c r="Q42" s="59">
        <v>-10643582</v>
      </c>
      <c r="R42" s="59">
        <v>3173428</v>
      </c>
      <c r="S42" s="59">
        <v>-9549776</v>
      </c>
      <c r="T42" s="59">
        <v>-18437377</v>
      </c>
      <c r="U42" s="59">
        <v>-24813725</v>
      </c>
      <c r="V42" s="59">
        <v>-45487475</v>
      </c>
      <c r="W42" s="59">
        <v>22414730</v>
      </c>
      <c r="X42" s="59">
        <v>-67902205</v>
      </c>
      <c r="Y42" s="60">
        <v>-302.94</v>
      </c>
      <c r="Z42" s="61">
        <v>22414730</v>
      </c>
    </row>
    <row r="43" spans="1:26" ht="13.5">
      <c r="A43" s="57" t="s">
        <v>59</v>
      </c>
      <c r="B43" s="18">
        <v>0</v>
      </c>
      <c r="C43" s="18">
        <v>0</v>
      </c>
      <c r="D43" s="58">
        <v>-20795000</v>
      </c>
      <c r="E43" s="59">
        <v>-20795000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-20795000</v>
      </c>
      <c r="X43" s="59">
        <v>20795000</v>
      </c>
      <c r="Y43" s="60">
        <v>-100</v>
      </c>
      <c r="Z43" s="61">
        <v>-20795000</v>
      </c>
    </row>
    <row r="44" spans="1:26" ht="13.5">
      <c r="A44" s="57" t="s">
        <v>60</v>
      </c>
      <c r="B44" s="18">
        <v>-1059118</v>
      </c>
      <c r="C44" s="18">
        <v>0</v>
      </c>
      <c r="D44" s="58">
        <v>29000</v>
      </c>
      <c r="E44" s="59">
        <v>29000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-106163</v>
      </c>
      <c r="Q44" s="59">
        <v>-106163</v>
      </c>
      <c r="R44" s="59">
        <v>0</v>
      </c>
      <c r="S44" s="59">
        <v>-212462</v>
      </c>
      <c r="T44" s="59">
        <v>0</v>
      </c>
      <c r="U44" s="59">
        <v>-212462</v>
      </c>
      <c r="V44" s="59">
        <v>-318625</v>
      </c>
      <c r="W44" s="59">
        <v>29000</v>
      </c>
      <c r="X44" s="59">
        <v>-347625</v>
      </c>
      <c r="Y44" s="60">
        <v>-1198.71</v>
      </c>
      <c r="Z44" s="61">
        <v>29000</v>
      </c>
    </row>
    <row r="45" spans="1:26" ht="13.5">
      <c r="A45" s="69" t="s">
        <v>61</v>
      </c>
      <c r="B45" s="21">
        <v>3659382</v>
      </c>
      <c r="C45" s="21">
        <v>0</v>
      </c>
      <c r="D45" s="98">
        <v>921729</v>
      </c>
      <c r="E45" s="99">
        <v>921729</v>
      </c>
      <c r="F45" s="99">
        <v>31076392</v>
      </c>
      <c r="G45" s="99">
        <v>26756334</v>
      </c>
      <c r="H45" s="99">
        <v>19007372</v>
      </c>
      <c r="I45" s="99">
        <v>19007372</v>
      </c>
      <c r="J45" s="99">
        <v>4681339</v>
      </c>
      <c r="K45" s="99">
        <v>-7173304</v>
      </c>
      <c r="L45" s="99">
        <v>-3672307</v>
      </c>
      <c r="M45" s="99">
        <v>-3672307</v>
      </c>
      <c r="N45" s="99">
        <v>-14343035</v>
      </c>
      <c r="O45" s="99">
        <v>-28639872</v>
      </c>
      <c r="P45" s="99">
        <v>-14422052</v>
      </c>
      <c r="Q45" s="99">
        <v>-14343035</v>
      </c>
      <c r="R45" s="99">
        <v>-11248624</v>
      </c>
      <c r="S45" s="99">
        <v>-21010862</v>
      </c>
      <c r="T45" s="99">
        <v>-39448239</v>
      </c>
      <c r="U45" s="99">
        <v>-39448239</v>
      </c>
      <c r="V45" s="99">
        <v>-39448239</v>
      </c>
      <c r="W45" s="99">
        <v>921729</v>
      </c>
      <c r="X45" s="99">
        <v>-40369968</v>
      </c>
      <c r="Y45" s="100">
        <v>-4379.81</v>
      </c>
      <c r="Z45" s="101">
        <v>921729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17695251</v>
      </c>
      <c r="C49" s="51">
        <v>0</v>
      </c>
      <c r="D49" s="128">
        <v>6843999</v>
      </c>
      <c r="E49" s="53">
        <v>7455683</v>
      </c>
      <c r="F49" s="53">
        <v>0</v>
      </c>
      <c r="G49" s="53">
        <v>0</v>
      </c>
      <c r="H49" s="53">
        <v>0</v>
      </c>
      <c r="I49" s="53">
        <v>6199532</v>
      </c>
      <c r="J49" s="53">
        <v>0</v>
      </c>
      <c r="K49" s="53">
        <v>0</v>
      </c>
      <c r="L49" s="53">
        <v>0</v>
      </c>
      <c r="M49" s="53">
        <v>232993002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271187467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44784498</v>
      </c>
      <c r="C51" s="51">
        <v>0</v>
      </c>
      <c r="D51" s="128">
        <v>23861553</v>
      </c>
      <c r="E51" s="53">
        <v>48720478</v>
      </c>
      <c r="F51" s="53">
        <v>0</v>
      </c>
      <c r="G51" s="53">
        <v>0</v>
      </c>
      <c r="H51" s="53">
        <v>0</v>
      </c>
      <c r="I51" s="53">
        <v>32726943</v>
      </c>
      <c r="J51" s="53">
        <v>0</v>
      </c>
      <c r="K51" s="53">
        <v>0</v>
      </c>
      <c r="L51" s="53">
        <v>0</v>
      </c>
      <c r="M51" s="53">
        <v>181215978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54810921</v>
      </c>
      <c r="V51" s="53">
        <v>16088552</v>
      </c>
      <c r="W51" s="53">
        <v>402208923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70.4747082239357</v>
      </c>
      <c r="C58" s="5">
        <f>IF(C67=0,0,+(C76/C67)*100)</f>
        <v>0</v>
      </c>
      <c r="D58" s="6">
        <f aca="true" t="shared" si="6" ref="D58:Z58">IF(D67=0,0,+(D76/D67)*100)</f>
        <v>78.53698297526768</v>
      </c>
      <c r="E58" s="7">
        <f t="shared" si="6"/>
        <v>78.53698297526768</v>
      </c>
      <c r="F58" s="7">
        <f t="shared" si="6"/>
        <v>60.90297601868778</v>
      </c>
      <c r="G58" s="7">
        <f t="shared" si="6"/>
        <v>50.247309050808965</v>
      </c>
      <c r="H58" s="7">
        <f t="shared" si="6"/>
        <v>66.10529263480612</v>
      </c>
      <c r="I58" s="7">
        <f t="shared" si="6"/>
        <v>59.184083785181144</v>
      </c>
      <c r="J58" s="7">
        <f t="shared" si="6"/>
        <v>42.9425088634688</v>
      </c>
      <c r="K58" s="7">
        <f t="shared" si="6"/>
        <v>56.99342084313713</v>
      </c>
      <c r="L58" s="7">
        <f t="shared" si="6"/>
        <v>58.52723719596915</v>
      </c>
      <c r="M58" s="7">
        <f t="shared" si="6"/>
        <v>52.636485139742184</v>
      </c>
      <c r="N58" s="7">
        <f t="shared" si="6"/>
        <v>45.80812211007951</v>
      </c>
      <c r="O58" s="7">
        <f t="shared" si="6"/>
        <v>104.05662054487688</v>
      </c>
      <c r="P58" s="7">
        <f t="shared" si="6"/>
        <v>94.29154457170684</v>
      </c>
      <c r="Q58" s="7">
        <f t="shared" si="6"/>
        <v>77.19570388666726</v>
      </c>
      <c r="R58" s="7">
        <f t="shared" si="6"/>
        <v>55.3444588332326</v>
      </c>
      <c r="S58" s="7">
        <f t="shared" si="6"/>
        <v>61.792365889416956</v>
      </c>
      <c r="T58" s="7">
        <f t="shared" si="6"/>
        <v>44.8786332424136</v>
      </c>
      <c r="U58" s="7">
        <f t="shared" si="6"/>
        <v>52.60942204722372</v>
      </c>
      <c r="V58" s="7">
        <f t="shared" si="6"/>
        <v>59.527652410684894</v>
      </c>
      <c r="W58" s="7">
        <f t="shared" si="6"/>
        <v>78.53698191450789</v>
      </c>
      <c r="X58" s="7">
        <f t="shared" si="6"/>
        <v>0</v>
      </c>
      <c r="Y58" s="7">
        <f t="shared" si="6"/>
        <v>0</v>
      </c>
      <c r="Z58" s="8">
        <f t="shared" si="6"/>
        <v>78.53698297526768</v>
      </c>
    </row>
    <row r="59" spans="1:26" ht="13.5">
      <c r="A59" s="36" t="s">
        <v>31</v>
      </c>
      <c r="B59" s="9">
        <f aca="true" t="shared" si="7" ref="B59:Z66">IF(B68=0,0,+(B77/B68)*100)</f>
        <v>32.588703140590724</v>
      </c>
      <c r="C59" s="9">
        <f t="shared" si="7"/>
        <v>0</v>
      </c>
      <c r="D59" s="2">
        <f t="shared" si="7"/>
        <v>70.44201056131429</v>
      </c>
      <c r="E59" s="10">
        <f t="shared" si="7"/>
        <v>70.44201056131429</v>
      </c>
      <c r="F59" s="10">
        <f t="shared" si="7"/>
        <v>81.27346956493152</v>
      </c>
      <c r="G59" s="10">
        <f t="shared" si="7"/>
        <v>46.12478421279575</v>
      </c>
      <c r="H59" s="10">
        <f t="shared" si="7"/>
        <v>80.9641302569638</v>
      </c>
      <c r="I59" s="10">
        <f t="shared" si="7"/>
        <v>69.2815993264758</v>
      </c>
      <c r="J59" s="10">
        <f t="shared" si="7"/>
        <v>39.24244037202646</v>
      </c>
      <c r="K59" s="10">
        <f t="shared" si="7"/>
        <v>50.525341634906916</v>
      </c>
      <c r="L59" s="10">
        <f t="shared" si="7"/>
        <v>86.27807277225979</v>
      </c>
      <c r="M59" s="10">
        <f t="shared" si="7"/>
        <v>58.588032174424306</v>
      </c>
      <c r="N59" s="10">
        <f t="shared" si="7"/>
        <v>47.20930513711295</v>
      </c>
      <c r="O59" s="10">
        <f t="shared" si="7"/>
        <v>-61.26909693055512</v>
      </c>
      <c r="P59" s="10">
        <f t="shared" si="7"/>
        <v>120.94453994390663</v>
      </c>
      <c r="Q59" s="10">
        <f t="shared" si="7"/>
        <v>199.99930367974616</v>
      </c>
      <c r="R59" s="10">
        <f t="shared" si="7"/>
        <v>45.136061984128325</v>
      </c>
      <c r="S59" s="10">
        <f t="shared" si="7"/>
        <v>66.88247913643104</v>
      </c>
      <c r="T59" s="10">
        <f t="shared" si="7"/>
        <v>29.902307582276965</v>
      </c>
      <c r="U59" s="10">
        <f t="shared" si="7"/>
        <v>41.94165952553192</v>
      </c>
      <c r="V59" s="10">
        <f t="shared" si="7"/>
        <v>68.68631641905436</v>
      </c>
      <c r="W59" s="10">
        <f t="shared" si="7"/>
        <v>70.44201056131429</v>
      </c>
      <c r="X59" s="10">
        <f t="shared" si="7"/>
        <v>0</v>
      </c>
      <c r="Y59" s="10">
        <f t="shared" si="7"/>
        <v>0</v>
      </c>
      <c r="Z59" s="11">
        <f t="shared" si="7"/>
        <v>70.44201056131429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80.61158466073034</v>
      </c>
      <c r="E60" s="13">
        <f t="shared" si="7"/>
        <v>80.61158466073034</v>
      </c>
      <c r="F60" s="13">
        <f t="shared" si="7"/>
        <v>62.30716393886983</v>
      </c>
      <c r="G60" s="13">
        <f t="shared" si="7"/>
        <v>59.69964637588551</v>
      </c>
      <c r="H60" s="13">
        <f t="shared" si="7"/>
        <v>71.30491008073263</v>
      </c>
      <c r="I60" s="13">
        <f t="shared" si="7"/>
        <v>64.5251121449548</v>
      </c>
      <c r="J60" s="13">
        <f t="shared" si="7"/>
        <v>43.23977829362522</v>
      </c>
      <c r="K60" s="13">
        <f t="shared" si="7"/>
        <v>66.17841866306658</v>
      </c>
      <c r="L60" s="13">
        <f t="shared" si="7"/>
        <v>57.59548758400312</v>
      </c>
      <c r="M60" s="13">
        <f t="shared" si="7"/>
        <v>54.82479386086605</v>
      </c>
      <c r="N60" s="13">
        <f t="shared" si="7"/>
        <v>51.63595563293476</v>
      </c>
      <c r="O60" s="13">
        <f t="shared" si="7"/>
        <v>72.89858547205938</v>
      </c>
      <c r="P60" s="13">
        <f t="shared" si="7"/>
        <v>98.88114206852052</v>
      </c>
      <c r="Q60" s="13">
        <f t="shared" si="7"/>
        <v>73.43698139820806</v>
      </c>
      <c r="R60" s="13">
        <f t="shared" si="7"/>
        <v>63.291710326509</v>
      </c>
      <c r="S60" s="13">
        <f t="shared" si="7"/>
        <v>70.39359392301078</v>
      </c>
      <c r="T60" s="13">
        <f t="shared" si="7"/>
        <v>56.51473610431427</v>
      </c>
      <c r="U60" s="13">
        <f t="shared" si="7"/>
        <v>62.51585427637476</v>
      </c>
      <c r="V60" s="13">
        <f t="shared" si="7"/>
        <v>63.43354213093985</v>
      </c>
      <c r="W60" s="13">
        <f t="shared" si="7"/>
        <v>80.61158466073034</v>
      </c>
      <c r="X60" s="13">
        <f t="shared" si="7"/>
        <v>0</v>
      </c>
      <c r="Y60" s="13">
        <f t="shared" si="7"/>
        <v>0</v>
      </c>
      <c r="Z60" s="14">
        <f t="shared" si="7"/>
        <v>80.61158466073034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78.03437095793034</v>
      </c>
      <c r="E61" s="13">
        <f t="shared" si="7"/>
        <v>78.03437095793034</v>
      </c>
      <c r="F61" s="13">
        <f t="shared" si="7"/>
        <v>66.04257324061774</v>
      </c>
      <c r="G61" s="13">
        <f t="shared" si="7"/>
        <v>65.02830351557039</v>
      </c>
      <c r="H61" s="13">
        <f t="shared" si="7"/>
        <v>80.0759076656832</v>
      </c>
      <c r="I61" s="13">
        <f t="shared" si="7"/>
        <v>70.30906671903988</v>
      </c>
      <c r="J61" s="13">
        <f t="shared" si="7"/>
        <v>62.75723607160783</v>
      </c>
      <c r="K61" s="13">
        <f t="shared" si="7"/>
        <v>86.97818749530413</v>
      </c>
      <c r="L61" s="13">
        <f t="shared" si="7"/>
        <v>69.86500212081064</v>
      </c>
      <c r="M61" s="13">
        <f t="shared" si="7"/>
        <v>73.01920921139521</v>
      </c>
      <c r="N61" s="13">
        <f t="shared" si="7"/>
        <v>63.74372176642418</v>
      </c>
      <c r="O61" s="13">
        <f t="shared" si="7"/>
        <v>93.03687626144108</v>
      </c>
      <c r="P61" s="13">
        <f t="shared" si="7"/>
        <v>128.94419454130494</v>
      </c>
      <c r="Q61" s="13">
        <f t="shared" si="7"/>
        <v>93.26899150391111</v>
      </c>
      <c r="R61" s="13">
        <f t="shared" si="7"/>
        <v>65.34368518108468</v>
      </c>
      <c r="S61" s="13">
        <f t="shared" si="7"/>
        <v>79.92719267572406</v>
      </c>
      <c r="T61" s="13">
        <f t="shared" si="7"/>
        <v>44.32018732312042</v>
      </c>
      <c r="U61" s="13">
        <f t="shared" si="7"/>
        <v>58.79553247067163</v>
      </c>
      <c r="V61" s="13">
        <f t="shared" si="7"/>
        <v>73.51809473481735</v>
      </c>
      <c r="W61" s="13">
        <f t="shared" si="7"/>
        <v>78.03437095793034</v>
      </c>
      <c r="X61" s="13">
        <f t="shared" si="7"/>
        <v>0</v>
      </c>
      <c r="Y61" s="13">
        <f t="shared" si="7"/>
        <v>0</v>
      </c>
      <c r="Z61" s="14">
        <f t="shared" si="7"/>
        <v>78.03437095793034</v>
      </c>
    </row>
    <row r="62" spans="1:26" ht="13.5">
      <c r="A62" s="38" t="s">
        <v>111</v>
      </c>
      <c r="B62" s="12">
        <f t="shared" si="7"/>
        <v>100</v>
      </c>
      <c r="C62" s="12">
        <f t="shared" si="7"/>
        <v>0</v>
      </c>
      <c r="D62" s="3">
        <f t="shared" si="7"/>
        <v>78.1027290094007</v>
      </c>
      <c r="E62" s="13">
        <f t="shared" si="7"/>
        <v>78.1027290094007</v>
      </c>
      <c r="F62" s="13">
        <f t="shared" si="7"/>
        <v>68.73225843347697</v>
      </c>
      <c r="G62" s="13">
        <f t="shared" si="7"/>
        <v>62.95401727909402</v>
      </c>
      <c r="H62" s="13">
        <f t="shared" si="7"/>
        <v>72.88205248635002</v>
      </c>
      <c r="I62" s="13">
        <f t="shared" si="7"/>
        <v>68.524349079836</v>
      </c>
      <c r="J62" s="13">
        <f t="shared" si="7"/>
        <v>27.60756893182968</v>
      </c>
      <c r="K62" s="13">
        <f t="shared" si="7"/>
        <v>115.41872294618423</v>
      </c>
      <c r="L62" s="13">
        <f t="shared" si="7"/>
        <v>81.68901640801627</v>
      </c>
      <c r="M62" s="13">
        <f t="shared" si="7"/>
        <v>53.6081649213552</v>
      </c>
      <c r="N62" s="13">
        <f t="shared" si="7"/>
        <v>39.10304777101571</v>
      </c>
      <c r="O62" s="13">
        <f t="shared" si="7"/>
        <v>57.94511079394179</v>
      </c>
      <c r="P62" s="13">
        <f t="shared" si="7"/>
        <v>82.25227153023788</v>
      </c>
      <c r="Q62" s="13">
        <f t="shared" si="7"/>
        <v>58.53835914875566</v>
      </c>
      <c r="R62" s="13">
        <f t="shared" si="7"/>
        <v>81.0374090398836</v>
      </c>
      <c r="S62" s="13">
        <f t="shared" si="7"/>
        <v>63.380631390954925</v>
      </c>
      <c r="T62" s="13">
        <f t="shared" si="7"/>
        <v>115.33001803047418</v>
      </c>
      <c r="U62" s="13">
        <f t="shared" si="7"/>
        <v>83.92175007147858</v>
      </c>
      <c r="V62" s="13">
        <f t="shared" si="7"/>
        <v>65.04297845993275</v>
      </c>
      <c r="W62" s="13">
        <f t="shared" si="7"/>
        <v>78.1027290094007</v>
      </c>
      <c r="X62" s="13">
        <f t="shared" si="7"/>
        <v>0</v>
      </c>
      <c r="Y62" s="13">
        <f t="shared" si="7"/>
        <v>0</v>
      </c>
      <c r="Z62" s="14">
        <f t="shared" si="7"/>
        <v>78.1027290094007</v>
      </c>
    </row>
    <row r="63" spans="1:26" ht="13.5">
      <c r="A63" s="38" t="s">
        <v>112</v>
      </c>
      <c r="B63" s="12">
        <f t="shared" si="7"/>
        <v>100</v>
      </c>
      <c r="C63" s="12">
        <f t="shared" si="7"/>
        <v>0</v>
      </c>
      <c r="D63" s="3">
        <f t="shared" si="7"/>
        <v>90</v>
      </c>
      <c r="E63" s="13">
        <f t="shared" si="7"/>
        <v>90</v>
      </c>
      <c r="F63" s="13">
        <f t="shared" si="7"/>
        <v>48.03010016708754</v>
      </c>
      <c r="G63" s="13">
        <f t="shared" si="7"/>
        <v>44.28159287640654</v>
      </c>
      <c r="H63" s="13">
        <f t="shared" si="7"/>
        <v>59.17329646780702</v>
      </c>
      <c r="I63" s="13">
        <f t="shared" si="7"/>
        <v>50.61027283366395</v>
      </c>
      <c r="J63" s="13">
        <f t="shared" si="7"/>
        <v>31.526401327708793</v>
      </c>
      <c r="K63" s="13">
        <f t="shared" si="7"/>
        <v>54.613729892713856</v>
      </c>
      <c r="L63" s="13">
        <f t="shared" si="7"/>
        <v>64.54811073206648</v>
      </c>
      <c r="M63" s="13">
        <f t="shared" si="7"/>
        <v>48.67130100423183</v>
      </c>
      <c r="N63" s="13">
        <f t="shared" si="7"/>
        <v>37.1847762139657</v>
      </c>
      <c r="O63" s="13">
        <f t="shared" si="7"/>
        <v>46.341345241743646</v>
      </c>
      <c r="P63" s="13">
        <f t="shared" si="7"/>
        <v>64.10967280503046</v>
      </c>
      <c r="Q63" s="13">
        <f t="shared" si="7"/>
        <v>49.124576812245785</v>
      </c>
      <c r="R63" s="13">
        <f t="shared" si="7"/>
        <v>42.37131354916032</v>
      </c>
      <c r="S63" s="13">
        <f t="shared" si="7"/>
        <v>71.62366685177766</v>
      </c>
      <c r="T63" s="13">
        <f t="shared" si="7"/>
        <v>65.27387457217426</v>
      </c>
      <c r="U63" s="13">
        <f t="shared" si="7"/>
        <v>57.07645318853013</v>
      </c>
      <c r="V63" s="13">
        <f t="shared" si="7"/>
        <v>51.08097740567506</v>
      </c>
      <c r="W63" s="13">
        <f t="shared" si="7"/>
        <v>90</v>
      </c>
      <c r="X63" s="13">
        <f t="shared" si="7"/>
        <v>0</v>
      </c>
      <c r="Y63" s="13">
        <f t="shared" si="7"/>
        <v>0</v>
      </c>
      <c r="Z63" s="14">
        <f t="shared" si="7"/>
        <v>90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90.068813292835</v>
      </c>
      <c r="E64" s="13">
        <f t="shared" si="7"/>
        <v>90.068813292835</v>
      </c>
      <c r="F64" s="13">
        <f t="shared" si="7"/>
        <v>53.60989634162424</v>
      </c>
      <c r="G64" s="13">
        <f t="shared" si="7"/>
        <v>53.98722782277036</v>
      </c>
      <c r="H64" s="13">
        <f t="shared" si="7"/>
        <v>46.9163270158811</v>
      </c>
      <c r="I64" s="13">
        <f t="shared" si="7"/>
        <v>51.50101296426362</v>
      </c>
      <c r="J64" s="13">
        <f t="shared" si="7"/>
        <v>44.703019339277255</v>
      </c>
      <c r="K64" s="13">
        <f t="shared" si="7"/>
        <v>17.826737758581736</v>
      </c>
      <c r="L64" s="13">
        <f t="shared" si="7"/>
        <v>17.366723374896438</v>
      </c>
      <c r="M64" s="13">
        <f t="shared" si="7"/>
        <v>21.372589073577373</v>
      </c>
      <c r="N64" s="13">
        <f t="shared" si="7"/>
        <v>41.48881472746027</v>
      </c>
      <c r="O64" s="13">
        <f t="shared" si="7"/>
        <v>59.45353362153446</v>
      </c>
      <c r="P64" s="13">
        <f t="shared" si="7"/>
        <v>56.343313045428275</v>
      </c>
      <c r="Q64" s="13">
        <f t="shared" si="7"/>
        <v>52.43921671658399</v>
      </c>
      <c r="R64" s="13">
        <f t="shared" si="7"/>
        <v>41.387558288756466</v>
      </c>
      <c r="S64" s="13">
        <f t="shared" si="7"/>
        <v>38.62276719419577</v>
      </c>
      <c r="T64" s="13">
        <f t="shared" si="7"/>
        <v>54.87344907260019</v>
      </c>
      <c r="U64" s="13">
        <f t="shared" si="7"/>
        <v>44.90228404883185</v>
      </c>
      <c r="V64" s="13">
        <f t="shared" si="7"/>
        <v>37.20699721415057</v>
      </c>
      <c r="W64" s="13">
        <f t="shared" si="7"/>
        <v>90.068813292835</v>
      </c>
      <c r="X64" s="13">
        <f t="shared" si="7"/>
        <v>0</v>
      </c>
      <c r="Y64" s="13">
        <f t="shared" si="7"/>
        <v>0</v>
      </c>
      <c r="Z64" s="14">
        <f t="shared" si="7"/>
        <v>90.068813292835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90.00039269585706</v>
      </c>
      <c r="E66" s="16">
        <f t="shared" si="7"/>
        <v>90.00039269585706</v>
      </c>
      <c r="F66" s="16">
        <f t="shared" si="7"/>
        <v>8.905489289396748</v>
      </c>
      <c r="G66" s="16">
        <f t="shared" si="7"/>
        <v>4.633917600551952</v>
      </c>
      <c r="H66" s="16">
        <f t="shared" si="7"/>
        <v>5.128774367662416</v>
      </c>
      <c r="I66" s="16">
        <f t="shared" si="7"/>
        <v>6.160100984841587</v>
      </c>
      <c r="J66" s="16">
        <f t="shared" si="7"/>
        <v>0</v>
      </c>
      <c r="K66" s="16">
        <f t="shared" si="7"/>
        <v>6.180267186779078</v>
      </c>
      <c r="L66" s="16">
        <f t="shared" si="7"/>
        <v>6.661303716005813</v>
      </c>
      <c r="M66" s="16">
        <f t="shared" si="7"/>
        <v>9.110725389141592</v>
      </c>
      <c r="N66" s="16">
        <f t="shared" si="7"/>
        <v>7.974036558319578</v>
      </c>
      <c r="O66" s="16">
        <f t="shared" si="7"/>
        <v>7.212686687930023</v>
      </c>
      <c r="P66" s="16">
        <f t="shared" si="7"/>
        <v>14.300957420005039</v>
      </c>
      <c r="Q66" s="16">
        <f t="shared" si="7"/>
        <v>9.765472601886188</v>
      </c>
      <c r="R66" s="16">
        <f t="shared" si="7"/>
        <v>34.16465888041757</v>
      </c>
      <c r="S66" s="16">
        <f t="shared" si="7"/>
        <v>7.116609356645292</v>
      </c>
      <c r="T66" s="16">
        <f t="shared" si="7"/>
        <v>18.847713995441474</v>
      </c>
      <c r="U66" s="16">
        <f t="shared" si="7"/>
        <v>20.55618041038592</v>
      </c>
      <c r="V66" s="16">
        <f t="shared" si="7"/>
        <v>11.320610452104846</v>
      </c>
      <c r="W66" s="16">
        <f t="shared" si="7"/>
        <v>90.0000392694315</v>
      </c>
      <c r="X66" s="16">
        <f t="shared" si="7"/>
        <v>0</v>
      </c>
      <c r="Y66" s="16">
        <f t="shared" si="7"/>
        <v>0</v>
      </c>
      <c r="Z66" s="17">
        <f t="shared" si="7"/>
        <v>90.00039269585706</v>
      </c>
    </row>
    <row r="67" spans="1:26" ht="13.5" hidden="1">
      <c r="A67" s="40" t="s">
        <v>116</v>
      </c>
      <c r="B67" s="23">
        <v>201011348</v>
      </c>
      <c r="C67" s="23"/>
      <c r="D67" s="24">
        <v>222115269</v>
      </c>
      <c r="E67" s="25">
        <v>222115269</v>
      </c>
      <c r="F67" s="25">
        <v>14150852</v>
      </c>
      <c r="G67" s="25">
        <v>13911541</v>
      </c>
      <c r="H67" s="25">
        <v>14448418</v>
      </c>
      <c r="I67" s="25">
        <v>42510811</v>
      </c>
      <c r="J67" s="25">
        <v>16341232</v>
      </c>
      <c r="K67" s="25">
        <v>15513538</v>
      </c>
      <c r="L67" s="25">
        <v>15417391</v>
      </c>
      <c r="M67" s="25">
        <v>47272161</v>
      </c>
      <c r="N67" s="25">
        <v>15081081</v>
      </c>
      <c r="O67" s="25">
        <v>8876354</v>
      </c>
      <c r="P67" s="25">
        <v>13742036</v>
      </c>
      <c r="Q67" s="25">
        <v>37699471</v>
      </c>
      <c r="R67" s="25">
        <v>14048747</v>
      </c>
      <c r="S67" s="25">
        <v>12825908</v>
      </c>
      <c r="T67" s="25">
        <v>20205368</v>
      </c>
      <c r="U67" s="25">
        <v>47080023</v>
      </c>
      <c r="V67" s="25">
        <v>174562466</v>
      </c>
      <c r="W67" s="25">
        <v>222115272</v>
      </c>
      <c r="X67" s="25"/>
      <c r="Y67" s="24"/>
      <c r="Z67" s="26">
        <v>222115269</v>
      </c>
    </row>
    <row r="68" spans="1:26" ht="13.5" hidden="1">
      <c r="A68" s="36" t="s">
        <v>31</v>
      </c>
      <c r="B68" s="18">
        <v>57605373</v>
      </c>
      <c r="C68" s="18"/>
      <c r="D68" s="19">
        <v>46017000</v>
      </c>
      <c r="E68" s="20">
        <v>46017000</v>
      </c>
      <c r="F68" s="20">
        <v>3133047</v>
      </c>
      <c r="G68" s="20">
        <v>3272321</v>
      </c>
      <c r="H68" s="20">
        <v>3270305</v>
      </c>
      <c r="I68" s="20">
        <v>9675673</v>
      </c>
      <c r="J68" s="20">
        <v>3278369</v>
      </c>
      <c r="K68" s="20">
        <v>3254644</v>
      </c>
      <c r="L68" s="20">
        <v>3238102</v>
      </c>
      <c r="M68" s="20">
        <v>9771115</v>
      </c>
      <c r="N68" s="20">
        <v>3225917</v>
      </c>
      <c r="O68" s="20">
        <v>-2863091</v>
      </c>
      <c r="P68" s="20">
        <v>3227476</v>
      </c>
      <c r="Q68" s="20">
        <v>3590302</v>
      </c>
      <c r="R68" s="20">
        <v>3476761</v>
      </c>
      <c r="S68" s="20">
        <v>3175751</v>
      </c>
      <c r="T68" s="20">
        <v>7501401</v>
      </c>
      <c r="U68" s="20">
        <v>14153913</v>
      </c>
      <c r="V68" s="20">
        <v>37191003</v>
      </c>
      <c r="W68" s="20">
        <v>46017000</v>
      </c>
      <c r="X68" s="20"/>
      <c r="Y68" s="19"/>
      <c r="Z68" s="22">
        <v>46017000</v>
      </c>
    </row>
    <row r="69" spans="1:26" ht="13.5" hidden="1">
      <c r="A69" s="37" t="s">
        <v>32</v>
      </c>
      <c r="B69" s="18">
        <v>122889317</v>
      </c>
      <c r="C69" s="18"/>
      <c r="D69" s="19">
        <v>175334319</v>
      </c>
      <c r="E69" s="20">
        <v>175334319</v>
      </c>
      <c r="F69" s="20">
        <v>9532968</v>
      </c>
      <c r="G69" s="20">
        <v>9057923</v>
      </c>
      <c r="H69" s="20">
        <v>9565525</v>
      </c>
      <c r="I69" s="20">
        <v>28156416</v>
      </c>
      <c r="J69" s="20">
        <v>13062863</v>
      </c>
      <c r="K69" s="20">
        <v>10733070</v>
      </c>
      <c r="L69" s="20">
        <v>10637849</v>
      </c>
      <c r="M69" s="20">
        <v>34433782</v>
      </c>
      <c r="N69" s="20">
        <v>10169255</v>
      </c>
      <c r="O69" s="20">
        <v>10101886</v>
      </c>
      <c r="P69" s="20">
        <v>8926960</v>
      </c>
      <c r="Q69" s="20">
        <v>29198101</v>
      </c>
      <c r="R69" s="20">
        <v>8905972</v>
      </c>
      <c r="S69" s="20">
        <v>8082950</v>
      </c>
      <c r="T69" s="20">
        <v>11761996</v>
      </c>
      <c r="U69" s="20">
        <v>28750918</v>
      </c>
      <c r="V69" s="20">
        <v>120539217</v>
      </c>
      <c r="W69" s="20">
        <v>175334319</v>
      </c>
      <c r="X69" s="20"/>
      <c r="Y69" s="19"/>
      <c r="Z69" s="22">
        <v>175334319</v>
      </c>
    </row>
    <row r="70" spans="1:26" ht="13.5" hidden="1">
      <c r="A70" s="38" t="s">
        <v>110</v>
      </c>
      <c r="B70" s="18">
        <v>62774579</v>
      </c>
      <c r="C70" s="18"/>
      <c r="D70" s="19">
        <v>90258526</v>
      </c>
      <c r="E70" s="20">
        <v>90258526</v>
      </c>
      <c r="F70" s="20">
        <v>4830687</v>
      </c>
      <c r="G70" s="20">
        <v>4569927</v>
      </c>
      <c r="H70" s="20">
        <v>4581092</v>
      </c>
      <c r="I70" s="20">
        <v>13981706</v>
      </c>
      <c r="J70" s="20">
        <v>5134243</v>
      </c>
      <c r="K70" s="20">
        <v>4818062</v>
      </c>
      <c r="L70" s="20">
        <v>4618517</v>
      </c>
      <c r="M70" s="20">
        <v>14570822</v>
      </c>
      <c r="N70" s="20">
        <v>5209666</v>
      </c>
      <c r="O70" s="20">
        <v>4830289</v>
      </c>
      <c r="P70" s="20">
        <v>4343016</v>
      </c>
      <c r="Q70" s="20">
        <v>14382971</v>
      </c>
      <c r="R70" s="20">
        <v>3441318</v>
      </c>
      <c r="S70" s="20">
        <v>4372637</v>
      </c>
      <c r="T70" s="20">
        <v>7940077</v>
      </c>
      <c r="U70" s="20">
        <v>15754032</v>
      </c>
      <c r="V70" s="20">
        <v>58689531</v>
      </c>
      <c r="W70" s="20">
        <v>90258526</v>
      </c>
      <c r="X70" s="20"/>
      <c r="Y70" s="19"/>
      <c r="Z70" s="22">
        <v>90258526</v>
      </c>
    </row>
    <row r="71" spans="1:26" ht="13.5" hidden="1">
      <c r="A71" s="38" t="s">
        <v>111</v>
      </c>
      <c r="B71" s="18">
        <v>30527589</v>
      </c>
      <c r="C71" s="18"/>
      <c r="D71" s="19">
        <v>47657989</v>
      </c>
      <c r="E71" s="20">
        <v>47657989</v>
      </c>
      <c r="F71" s="20">
        <v>2115794</v>
      </c>
      <c r="G71" s="20">
        <v>1904498</v>
      </c>
      <c r="H71" s="20">
        <v>2333521</v>
      </c>
      <c r="I71" s="20">
        <v>6353813</v>
      </c>
      <c r="J71" s="20">
        <v>4994681</v>
      </c>
      <c r="K71" s="20">
        <v>1319130</v>
      </c>
      <c r="L71" s="20">
        <v>1721049</v>
      </c>
      <c r="M71" s="20">
        <v>8034860</v>
      </c>
      <c r="N71" s="20">
        <v>2355131</v>
      </c>
      <c r="O71" s="20">
        <v>2608491</v>
      </c>
      <c r="P71" s="20">
        <v>1995461</v>
      </c>
      <c r="Q71" s="20">
        <v>6959083</v>
      </c>
      <c r="R71" s="20">
        <v>2798067</v>
      </c>
      <c r="S71" s="20">
        <v>1836580</v>
      </c>
      <c r="T71" s="20">
        <v>1458087</v>
      </c>
      <c r="U71" s="20">
        <v>6092734</v>
      </c>
      <c r="V71" s="20">
        <v>27440490</v>
      </c>
      <c r="W71" s="20">
        <v>47657989</v>
      </c>
      <c r="X71" s="20"/>
      <c r="Y71" s="19"/>
      <c r="Z71" s="22">
        <v>47657989</v>
      </c>
    </row>
    <row r="72" spans="1:26" ht="13.5" hidden="1">
      <c r="A72" s="38" t="s">
        <v>112</v>
      </c>
      <c r="B72" s="18">
        <v>18116756</v>
      </c>
      <c r="C72" s="18"/>
      <c r="D72" s="19">
        <v>24504020</v>
      </c>
      <c r="E72" s="20">
        <v>24504020</v>
      </c>
      <c r="F72" s="20">
        <v>1638662</v>
      </c>
      <c r="G72" s="20">
        <v>1627044</v>
      </c>
      <c r="H72" s="20">
        <v>1696255</v>
      </c>
      <c r="I72" s="20">
        <v>4961961</v>
      </c>
      <c r="J72" s="20">
        <v>2005259</v>
      </c>
      <c r="K72" s="20">
        <v>1550806</v>
      </c>
      <c r="L72" s="20">
        <v>1584979</v>
      </c>
      <c r="M72" s="20">
        <v>5141044</v>
      </c>
      <c r="N72" s="20">
        <v>1657275</v>
      </c>
      <c r="O72" s="20">
        <v>1713075</v>
      </c>
      <c r="P72" s="20">
        <v>1638656</v>
      </c>
      <c r="Q72" s="20">
        <v>5009006</v>
      </c>
      <c r="R72" s="20">
        <v>1722151</v>
      </c>
      <c r="S72" s="20">
        <v>930973</v>
      </c>
      <c r="T72" s="20">
        <v>1437209</v>
      </c>
      <c r="U72" s="20">
        <v>4090333</v>
      </c>
      <c r="V72" s="20">
        <v>19202344</v>
      </c>
      <c r="W72" s="20">
        <v>24504020</v>
      </c>
      <c r="X72" s="20"/>
      <c r="Y72" s="19"/>
      <c r="Z72" s="22">
        <v>24504020</v>
      </c>
    </row>
    <row r="73" spans="1:26" ht="13.5" hidden="1">
      <c r="A73" s="38" t="s">
        <v>113</v>
      </c>
      <c r="B73" s="18">
        <v>11470393</v>
      </c>
      <c r="C73" s="18"/>
      <c r="D73" s="19">
        <v>12913784</v>
      </c>
      <c r="E73" s="20">
        <v>12913784</v>
      </c>
      <c r="F73" s="20">
        <v>947825</v>
      </c>
      <c r="G73" s="20">
        <v>956454</v>
      </c>
      <c r="H73" s="20">
        <v>954657</v>
      </c>
      <c r="I73" s="20">
        <v>2858936</v>
      </c>
      <c r="J73" s="20">
        <v>928680</v>
      </c>
      <c r="K73" s="20">
        <v>3045072</v>
      </c>
      <c r="L73" s="20">
        <v>2713304</v>
      </c>
      <c r="M73" s="20">
        <v>6687056</v>
      </c>
      <c r="N73" s="20">
        <v>947183</v>
      </c>
      <c r="O73" s="20">
        <v>950031</v>
      </c>
      <c r="P73" s="20">
        <v>949827</v>
      </c>
      <c r="Q73" s="20">
        <v>2847041</v>
      </c>
      <c r="R73" s="20">
        <v>944436</v>
      </c>
      <c r="S73" s="20">
        <v>942760</v>
      </c>
      <c r="T73" s="20">
        <v>926623</v>
      </c>
      <c r="U73" s="20">
        <v>2813819</v>
      </c>
      <c r="V73" s="20">
        <v>15206852</v>
      </c>
      <c r="W73" s="20">
        <v>12913784</v>
      </c>
      <c r="X73" s="20"/>
      <c r="Y73" s="19"/>
      <c r="Z73" s="22">
        <v>12913784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20516658</v>
      </c>
      <c r="C75" s="27"/>
      <c r="D75" s="28">
        <v>763950</v>
      </c>
      <c r="E75" s="29">
        <v>763950</v>
      </c>
      <c r="F75" s="29">
        <v>1484837</v>
      </c>
      <c r="G75" s="29">
        <v>1581297</v>
      </c>
      <c r="H75" s="29">
        <v>1612588</v>
      </c>
      <c r="I75" s="29">
        <v>4678722</v>
      </c>
      <c r="J75" s="29"/>
      <c r="K75" s="29">
        <v>1525824</v>
      </c>
      <c r="L75" s="29">
        <v>1541440</v>
      </c>
      <c r="M75" s="29">
        <v>3067264</v>
      </c>
      <c r="N75" s="29">
        <v>1685909</v>
      </c>
      <c r="O75" s="29">
        <v>1637559</v>
      </c>
      <c r="P75" s="29">
        <v>1587600</v>
      </c>
      <c r="Q75" s="29">
        <v>4911068</v>
      </c>
      <c r="R75" s="29">
        <v>1666014</v>
      </c>
      <c r="S75" s="29">
        <v>1567207</v>
      </c>
      <c r="T75" s="29">
        <v>941971</v>
      </c>
      <c r="U75" s="29">
        <v>4175192</v>
      </c>
      <c r="V75" s="29">
        <v>16832246</v>
      </c>
      <c r="W75" s="29">
        <v>763953</v>
      </c>
      <c r="X75" s="29"/>
      <c r="Y75" s="28"/>
      <c r="Z75" s="30">
        <v>763950</v>
      </c>
    </row>
    <row r="76" spans="1:26" ht="13.5" hidden="1">
      <c r="A76" s="41" t="s">
        <v>117</v>
      </c>
      <c r="B76" s="31">
        <v>141662161</v>
      </c>
      <c r="C76" s="31"/>
      <c r="D76" s="32">
        <v>174442631</v>
      </c>
      <c r="E76" s="33">
        <v>174442631</v>
      </c>
      <c r="F76" s="33">
        <v>8618290</v>
      </c>
      <c r="G76" s="33">
        <v>6990175</v>
      </c>
      <c r="H76" s="33">
        <v>9551169</v>
      </c>
      <c r="I76" s="33">
        <v>25159634</v>
      </c>
      <c r="J76" s="33">
        <v>7017335</v>
      </c>
      <c r="K76" s="33">
        <v>8841696</v>
      </c>
      <c r="L76" s="33">
        <v>9023373</v>
      </c>
      <c r="M76" s="33">
        <v>24882404</v>
      </c>
      <c r="N76" s="33">
        <v>6908360</v>
      </c>
      <c r="O76" s="33">
        <v>9236434</v>
      </c>
      <c r="P76" s="33">
        <v>12957578</v>
      </c>
      <c r="Q76" s="33">
        <v>29102372</v>
      </c>
      <c r="R76" s="33">
        <v>7775203</v>
      </c>
      <c r="S76" s="33">
        <v>7925432</v>
      </c>
      <c r="T76" s="33">
        <v>9067893</v>
      </c>
      <c r="U76" s="33">
        <v>24768528</v>
      </c>
      <c r="V76" s="33">
        <v>103912938</v>
      </c>
      <c r="W76" s="33">
        <v>174442631</v>
      </c>
      <c r="X76" s="33"/>
      <c r="Y76" s="32"/>
      <c r="Z76" s="34">
        <v>174442631</v>
      </c>
    </row>
    <row r="77" spans="1:26" ht="13.5" hidden="1">
      <c r="A77" s="36" t="s">
        <v>31</v>
      </c>
      <c r="B77" s="18">
        <v>18772844</v>
      </c>
      <c r="C77" s="18"/>
      <c r="D77" s="19">
        <v>32415300</v>
      </c>
      <c r="E77" s="20">
        <v>32415300</v>
      </c>
      <c r="F77" s="20">
        <v>2546336</v>
      </c>
      <c r="G77" s="20">
        <v>1509351</v>
      </c>
      <c r="H77" s="20">
        <v>2647774</v>
      </c>
      <c r="I77" s="20">
        <v>6703461</v>
      </c>
      <c r="J77" s="20">
        <v>1286512</v>
      </c>
      <c r="K77" s="20">
        <v>1644420</v>
      </c>
      <c r="L77" s="20">
        <v>2793772</v>
      </c>
      <c r="M77" s="20">
        <v>5724704</v>
      </c>
      <c r="N77" s="20">
        <v>1522933</v>
      </c>
      <c r="O77" s="20">
        <v>1754190</v>
      </c>
      <c r="P77" s="20">
        <v>3903456</v>
      </c>
      <c r="Q77" s="20">
        <v>7180579</v>
      </c>
      <c r="R77" s="20">
        <v>1569273</v>
      </c>
      <c r="S77" s="20">
        <v>2124021</v>
      </c>
      <c r="T77" s="20">
        <v>2243092</v>
      </c>
      <c r="U77" s="20">
        <v>5936386</v>
      </c>
      <c r="V77" s="20">
        <v>25545130</v>
      </c>
      <c r="W77" s="20">
        <v>32415300</v>
      </c>
      <c r="X77" s="20"/>
      <c r="Y77" s="19"/>
      <c r="Z77" s="22">
        <v>32415300</v>
      </c>
    </row>
    <row r="78" spans="1:26" ht="13.5" hidden="1">
      <c r="A78" s="37" t="s">
        <v>32</v>
      </c>
      <c r="B78" s="18">
        <v>122889317</v>
      </c>
      <c r="C78" s="18"/>
      <c r="D78" s="19">
        <v>141339773</v>
      </c>
      <c r="E78" s="20">
        <v>141339773</v>
      </c>
      <c r="F78" s="20">
        <v>5939722</v>
      </c>
      <c r="G78" s="20">
        <v>5407548</v>
      </c>
      <c r="H78" s="20">
        <v>6820689</v>
      </c>
      <c r="I78" s="20">
        <v>18167959</v>
      </c>
      <c r="J78" s="20">
        <v>5648353</v>
      </c>
      <c r="K78" s="20">
        <v>7102976</v>
      </c>
      <c r="L78" s="20">
        <v>6126921</v>
      </c>
      <c r="M78" s="20">
        <v>18878250</v>
      </c>
      <c r="N78" s="20">
        <v>5250992</v>
      </c>
      <c r="O78" s="20">
        <v>7364132</v>
      </c>
      <c r="P78" s="20">
        <v>8827080</v>
      </c>
      <c r="Q78" s="20">
        <v>21442204</v>
      </c>
      <c r="R78" s="20">
        <v>5636742</v>
      </c>
      <c r="S78" s="20">
        <v>5689879</v>
      </c>
      <c r="T78" s="20">
        <v>6647261</v>
      </c>
      <c r="U78" s="20">
        <v>17973882</v>
      </c>
      <c r="V78" s="20">
        <v>76462295</v>
      </c>
      <c r="W78" s="20">
        <v>141339773</v>
      </c>
      <c r="X78" s="20"/>
      <c r="Y78" s="19"/>
      <c r="Z78" s="22">
        <v>141339773</v>
      </c>
    </row>
    <row r="79" spans="1:26" ht="13.5" hidden="1">
      <c r="A79" s="38" t="s">
        <v>110</v>
      </c>
      <c r="B79" s="18">
        <v>62774579</v>
      </c>
      <c r="C79" s="18"/>
      <c r="D79" s="19">
        <v>70432673</v>
      </c>
      <c r="E79" s="20">
        <v>70432673</v>
      </c>
      <c r="F79" s="20">
        <v>3190310</v>
      </c>
      <c r="G79" s="20">
        <v>2971746</v>
      </c>
      <c r="H79" s="20">
        <v>3668351</v>
      </c>
      <c r="I79" s="20">
        <v>9830407</v>
      </c>
      <c r="J79" s="20">
        <v>3222109</v>
      </c>
      <c r="K79" s="20">
        <v>4190663</v>
      </c>
      <c r="L79" s="20">
        <v>3226727</v>
      </c>
      <c r="M79" s="20">
        <v>10639499</v>
      </c>
      <c r="N79" s="20">
        <v>3320835</v>
      </c>
      <c r="O79" s="20">
        <v>4493950</v>
      </c>
      <c r="P79" s="20">
        <v>5600067</v>
      </c>
      <c r="Q79" s="20">
        <v>13414852</v>
      </c>
      <c r="R79" s="20">
        <v>2248684</v>
      </c>
      <c r="S79" s="20">
        <v>3494926</v>
      </c>
      <c r="T79" s="20">
        <v>3519057</v>
      </c>
      <c r="U79" s="20">
        <v>9262667</v>
      </c>
      <c r="V79" s="20">
        <v>43147425</v>
      </c>
      <c r="W79" s="20">
        <v>70432673</v>
      </c>
      <c r="X79" s="20"/>
      <c r="Y79" s="19"/>
      <c r="Z79" s="22">
        <v>70432673</v>
      </c>
    </row>
    <row r="80" spans="1:26" ht="13.5" hidden="1">
      <c r="A80" s="38" t="s">
        <v>111</v>
      </c>
      <c r="B80" s="18">
        <v>30527589</v>
      </c>
      <c r="C80" s="18"/>
      <c r="D80" s="19">
        <v>37222190</v>
      </c>
      <c r="E80" s="20">
        <v>37222190</v>
      </c>
      <c r="F80" s="20">
        <v>1454233</v>
      </c>
      <c r="G80" s="20">
        <v>1198958</v>
      </c>
      <c r="H80" s="20">
        <v>1700718</v>
      </c>
      <c r="I80" s="20">
        <v>4353909</v>
      </c>
      <c r="J80" s="20">
        <v>1378910</v>
      </c>
      <c r="K80" s="20">
        <v>1522523</v>
      </c>
      <c r="L80" s="20">
        <v>1405908</v>
      </c>
      <c r="M80" s="20">
        <v>4307341</v>
      </c>
      <c r="N80" s="20">
        <v>920928</v>
      </c>
      <c r="O80" s="20">
        <v>1511493</v>
      </c>
      <c r="P80" s="20">
        <v>1641312</v>
      </c>
      <c r="Q80" s="20">
        <v>4073733</v>
      </c>
      <c r="R80" s="20">
        <v>2267481</v>
      </c>
      <c r="S80" s="20">
        <v>1164036</v>
      </c>
      <c r="T80" s="20">
        <v>1681612</v>
      </c>
      <c r="U80" s="20">
        <v>5113129</v>
      </c>
      <c r="V80" s="20">
        <v>17848112</v>
      </c>
      <c r="W80" s="20">
        <v>37222190</v>
      </c>
      <c r="X80" s="20"/>
      <c r="Y80" s="19"/>
      <c r="Z80" s="22">
        <v>37222190</v>
      </c>
    </row>
    <row r="81" spans="1:26" ht="13.5" hidden="1">
      <c r="A81" s="38" t="s">
        <v>112</v>
      </c>
      <c r="B81" s="18">
        <v>18116756</v>
      </c>
      <c r="C81" s="18"/>
      <c r="D81" s="19">
        <v>22053618</v>
      </c>
      <c r="E81" s="20">
        <v>22053618</v>
      </c>
      <c r="F81" s="20">
        <v>787051</v>
      </c>
      <c r="G81" s="20">
        <v>720481</v>
      </c>
      <c r="H81" s="20">
        <v>1003730</v>
      </c>
      <c r="I81" s="20">
        <v>2511262</v>
      </c>
      <c r="J81" s="20">
        <v>632186</v>
      </c>
      <c r="K81" s="20">
        <v>846953</v>
      </c>
      <c r="L81" s="20">
        <v>1023074</v>
      </c>
      <c r="M81" s="20">
        <v>2502213</v>
      </c>
      <c r="N81" s="20">
        <v>616254</v>
      </c>
      <c r="O81" s="20">
        <v>793862</v>
      </c>
      <c r="P81" s="20">
        <v>1050537</v>
      </c>
      <c r="Q81" s="20">
        <v>2460653</v>
      </c>
      <c r="R81" s="20">
        <v>729698</v>
      </c>
      <c r="S81" s="20">
        <v>666797</v>
      </c>
      <c r="T81" s="20">
        <v>938122</v>
      </c>
      <c r="U81" s="20">
        <v>2334617</v>
      </c>
      <c r="V81" s="20">
        <v>9808745</v>
      </c>
      <c r="W81" s="20">
        <v>22053618</v>
      </c>
      <c r="X81" s="20"/>
      <c r="Y81" s="19"/>
      <c r="Z81" s="22">
        <v>22053618</v>
      </c>
    </row>
    <row r="82" spans="1:26" ht="13.5" hidden="1">
      <c r="A82" s="38" t="s">
        <v>113</v>
      </c>
      <c r="B82" s="18">
        <v>11470393</v>
      </c>
      <c r="C82" s="18"/>
      <c r="D82" s="19">
        <v>11631292</v>
      </c>
      <c r="E82" s="20">
        <v>11631292</v>
      </c>
      <c r="F82" s="20">
        <v>508128</v>
      </c>
      <c r="G82" s="20">
        <v>516363</v>
      </c>
      <c r="H82" s="20">
        <v>447890</v>
      </c>
      <c r="I82" s="20">
        <v>1472381</v>
      </c>
      <c r="J82" s="20">
        <v>415148</v>
      </c>
      <c r="K82" s="20">
        <v>542837</v>
      </c>
      <c r="L82" s="20">
        <v>471212</v>
      </c>
      <c r="M82" s="20">
        <v>1429197</v>
      </c>
      <c r="N82" s="20">
        <v>392975</v>
      </c>
      <c r="O82" s="20">
        <v>564827</v>
      </c>
      <c r="P82" s="20">
        <v>535164</v>
      </c>
      <c r="Q82" s="20">
        <v>1492966</v>
      </c>
      <c r="R82" s="20">
        <v>390879</v>
      </c>
      <c r="S82" s="20">
        <v>364120</v>
      </c>
      <c r="T82" s="20">
        <v>508470</v>
      </c>
      <c r="U82" s="20">
        <v>1263469</v>
      </c>
      <c r="V82" s="20">
        <v>5658013</v>
      </c>
      <c r="W82" s="20">
        <v>11631292</v>
      </c>
      <c r="X82" s="20"/>
      <c r="Y82" s="19"/>
      <c r="Z82" s="22">
        <v>11631292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687558</v>
      </c>
      <c r="E84" s="29">
        <v>687558</v>
      </c>
      <c r="F84" s="29">
        <v>132232</v>
      </c>
      <c r="G84" s="29">
        <v>73276</v>
      </c>
      <c r="H84" s="29">
        <v>82706</v>
      </c>
      <c r="I84" s="29">
        <v>288214</v>
      </c>
      <c r="J84" s="29">
        <v>82470</v>
      </c>
      <c r="K84" s="29">
        <v>94300</v>
      </c>
      <c r="L84" s="29">
        <v>102680</v>
      </c>
      <c r="M84" s="29">
        <v>279450</v>
      </c>
      <c r="N84" s="29">
        <v>134435</v>
      </c>
      <c r="O84" s="29">
        <v>118112</v>
      </c>
      <c r="P84" s="29">
        <v>227042</v>
      </c>
      <c r="Q84" s="29">
        <v>479589</v>
      </c>
      <c r="R84" s="29">
        <v>569188</v>
      </c>
      <c r="S84" s="29">
        <v>111532</v>
      </c>
      <c r="T84" s="29">
        <v>177540</v>
      </c>
      <c r="U84" s="29">
        <v>858260</v>
      </c>
      <c r="V84" s="29">
        <v>1905513</v>
      </c>
      <c r="W84" s="29">
        <v>687558</v>
      </c>
      <c r="X84" s="29"/>
      <c r="Y84" s="28"/>
      <c r="Z84" s="30">
        <v>687558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46594873</v>
      </c>
      <c r="C5" s="18">
        <v>0</v>
      </c>
      <c r="D5" s="58">
        <v>48780304</v>
      </c>
      <c r="E5" s="59">
        <v>48780304</v>
      </c>
      <c r="F5" s="59">
        <v>4675430</v>
      </c>
      <c r="G5" s="59">
        <v>0</v>
      </c>
      <c r="H5" s="59">
        <v>0</v>
      </c>
      <c r="I5" s="59">
        <v>4675430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4675430</v>
      </c>
      <c r="W5" s="59">
        <v>48780304</v>
      </c>
      <c r="X5" s="59">
        <v>-44104874</v>
      </c>
      <c r="Y5" s="60">
        <v>-90.42</v>
      </c>
      <c r="Z5" s="61">
        <v>48780304</v>
      </c>
    </row>
    <row r="6" spans="1:26" ht="13.5">
      <c r="A6" s="57" t="s">
        <v>32</v>
      </c>
      <c r="B6" s="18">
        <v>206480606</v>
      </c>
      <c r="C6" s="18">
        <v>0</v>
      </c>
      <c r="D6" s="58">
        <v>209707324</v>
      </c>
      <c r="E6" s="59">
        <v>209707324</v>
      </c>
      <c r="F6" s="59">
        <v>14789096</v>
      </c>
      <c r="G6" s="59">
        <v>0</v>
      </c>
      <c r="H6" s="59">
        <v>0</v>
      </c>
      <c r="I6" s="59">
        <v>14789096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14789096</v>
      </c>
      <c r="W6" s="59">
        <v>209707323</v>
      </c>
      <c r="X6" s="59">
        <v>-194918227</v>
      </c>
      <c r="Y6" s="60">
        <v>-92.95</v>
      </c>
      <c r="Z6" s="61">
        <v>209707324</v>
      </c>
    </row>
    <row r="7" spans="1:26" ht="13.5">
      <c r="A7" s="57" t="s">
        <v>33</v>
      </c>
      <c r="B7" s="18">
        <v>3630755</v>
      </c>
      <c r="C7" s="18">
        <v>0</v>
      </c>
      <c r="D7" s="58">
        <v>4247120</v>
      </c>
      <c r="E7" s="59">
        <v>4247120</v>
      </c>
      <c r="F7" s="59">
        <v>602118</v>
      </c>
      <c r="G7" s="59">
        <v>0</v>
      </c>
      <c r="H7" s="59">
        <v>0</v>
      </c>
      <c r="I7" s="59">
        <v>602118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602118</v>
      </c>
      <c r="W7" s="59">
        <v>4247120</v>
      </c>
      <c r="X7" s="59">
        <v>-3645002</v>
      </c>
      <c r="Y7" s="60">
        <v>-85.82</v>
      </c>
      <c r="Z7" s="61">
        <v>4247120</v>
      </c>
    </row>
    <row r="8" spans="1:26" ht="13.5">
      <c r="A8" s="57" t="s">
        <v>34</v>
      </c>
      <c r="B8" s="18">
        <v>91330581</v>
      </c>
      <c r="C8" s="18">
        <v>0</v>
      </c>
      <c r="D8" s="58">
        <v>99171752</v>
      </c>
      <c r="E8" s="59">
        <v>99171752</v>
      </c>
      <c r="F8" s="59">
        <v>39746615</v>
      </c>
      <c r="G8" s="59">
        <v>0</v>
      </c>
      <c r="H8" s="59">
        <v>0</v>
      </c>
      <c r="I8" s="59">
        <v>39746615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39746615</v>
      </c>
      <c r="W8" s="59">
        <v>99172000</v>
      </c>
      <c r="X8" s="59">
        <v>-59425385</v>
      </c>
      <c r="Y8" s="60">
        <v>-59.92</v>
      </c>
      <c r="Z8" s="61">
        <v>99171752</v>
      </c>
    </row>
    <row r="9" spans="1:26" ht="13.5">
      <c r="A9" s="57" t="s">
        <v>35</v>
      </c>
      <c r="B9" s="18">
        <v>27497560</v>
      </c>
      <c r="C9" s="18">
        <v>0</v>
      </c>
      <c r="D9" s="58">
        <v>48323406</v>
      </c>
      <c r="E9" s="59">
        <v>48323406</v>
      </c>
      <c r="F9" s="59">
        <v>3855492</v>
      </c>
      <c r="G9" s="59">
        <v>0</v>
      </c>
      <c r="H9" s="59">
        <v>0</v>
      </c>
      <c r="I9" s="59">
        <v>3855492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3855492</v>
      </c>
      <c r="W9" s="59">
        <v>48323484</v>
      </c>
      <c r="X9" s="59">
        <v>-44467992</v>
      </c>
      <c r="Y9" s="60">
        <v>-92.02</v>
      </c>
      <c r="Z9" s="61">
        <v>48323406</v>
      </c>
    </row>
    <row r="10" spans="1:26" ht="25.5">
      <c r="A10" s="62" t="s">
        <v>102</v>
      </c>
      <c r="B10" s="63">
        <f>SUM(B5:B9)</f>
        <v>375534375</v>
      </c>
      <c r="C10" s="63">
        <f>SUM(C5:C9)</f>
        <v>0</v>
      </c>
      <c r="D10" s="64">
        <f aca="true" t="shared" si="0" ref="D10:Z10">SUM(D5:D9)</f>
        <v>410229906</v>
      </c>
      <c r="E10" s="65">
        <f t="shared" si="0"/>
        <v>410229906</v>
      </c>
      <c r="F10" s="65">
        <f t="shared" si="0"/>
        <v>63668751</v>
      </c>
      <c r="G10" s="65">
        <f t="shared" si="0"/>
        <v>0</v>
      </c>
      <c r="H10" s="65">
        <f t="shared" si="0"/>
        <v>0</v>
      </c>
      <c r="I10" s="65">
        <f t="shared" si="0"/>
        <v>63668751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63668751</v>
      </c>
      <c r="W10" s="65">
        <f t="shared" si="0"/>
        <v>410230231</v>
      </c>
      <c r="X10" s="65">
        <f t="shared" si="0"/>
        <v>-346561480</v>
      </c>
      <c r="Y10" s="66">
        <f>+IF(W10&lt;&gt;0,(X10/W10)*100,0)</f>
        <v>-84.47975156662699</v>
      </c>
      <c r="Z10" s="67">
        <f t="shared" si="0"/>
        <v>410229906</v>
      </c>
    </row>
    <row r="11" spans="1:26" ht="13.5">
      <c r="A11" s="57" t="s">
        <v>36</v>
      </c>
      <c r="B11" s="18">
        <v>149879218</v>
      </c>
      <c r="C11" s="18">
        <v>0</v>
      </c>
      <c r="D11" s="58">
        <v>161092256</v>
      </c>
      <c r="E11" s="59">
        <v>161092256</v>
      </c>
      <c r="F11" s="59">
        <v>13134189</v>
      </c>
      <c r="G11" s="59">
        <v>0</v>
      </c>
      <c r="H11" s="59">
        <v>0</v>
      </c>
      <c r="I11" s="59">
        <v>13134189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13134189</v>
      </c>
      <c r="W11" s="59">
        <v>161092176</v>
      </c>
      <c r="X11" s="59">
        <v>-147957987</v>
      </c>
      <c r="Y11" s="60">
        <v>-91.85</v>
      </c>
      <c r="Z11" s="61">
        <v>161092256</v>
      </c>
    </row>
    <row r="12" spans="1:26" ht="13.5">
      <c r="A12" s="57" t="s">
        <v>37</v>
      </c>
      <c r="B12" s="18">
        <v>8922605</v>
      </c>
      <c r="C12" s="18">
        <v>0</v>
      </c>
      <c r="D12" s="58">
        <v>8554081</v>
      </c>
      <c r="E12" s="59">
        <v>8554081</v>
      </c>
      <c r="F12" s="59">
        <v>679601</v>
      </c>
      <c r="G12" s="59">
        <v>0</v>
      </c>
      <c r="H12" s="59">
        <v>0</v>
      </c>
      <c r="I12" s="59">
        <v>679601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679601</v>
      </c>
      <c r="W12" s="59">
        <v>8554081</v>
      </c>
      <c r="X12" s="59">
        <v>-7874480</v>
      </c>
      <c r="Y12" s="60">
        <v>-92.06</v>
      </c>
      <c r="Z12" s="61">
        <v>8554081</v>
      </c>
    </row>
    <row r="13" spans="1:26" ht="13.5">
      <c r="A13" s="57" t="s">
        <v>103</v>
      </c>
      <c r="B13" s="18">
        <v>70492240</v>
      </c>
      <c r="C13" s="18">
        <v>0</v>
      </c>
      <c r="D13" s="58">
        <v>68953856</v>
      </c>
      <c r="E13" s="59">
        <v>68953856</v>
      </c>
      <c r="F13" s="59">
        <v>5791958</v>
      </c>
      <c r="G13" s="59">
        <v>0</v>
      </c>
      <c r="H13" s="59">
        <v>0</v>
      </c>
      <c r="I13" s="59">
        <v>5791958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5791958</v>
      </c>
      <c r="W13" s="59">
        <v>68953856</v>
      </c>
      <c r="X13" s="59">
        <v>-63161898</v>
      </c>
      <c r="Y13" s="60">
        <v>-91.6</v>
      </c>
      <c r="Z13" s="61">
        <v>68953856</v>
      </c>
    </row>
    <row r="14" spans="1:26" ht="13.5">
      <c r="A14" s="57" t="s">
        <v>38</v>
      </c>
      <c r="B14" s="18">
        <v>17028021</v>
      </c>
      <c r="C14" s="18">
        <v>0</v>
      </c>
      <c r="D14" s="58">
        <v>11465570</v>
      </c>
      <c r="E14" s="59">
        <v>11465570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11465570</v>
      </c>
      <c r="X14" s="59">
        <v>-11465570</v>
      </c>
      <c r="Y14" s="60">
        <v>-100</v>
      </c>
      <c r="Z14" s="61">
        <v>11465570</v>
      </c>
    </row>
    <row r="15" spans="1:26" ht="13.5">
      <c r="A15" s="57" t="s">
        <v>39</v>
      </c>
      <c r="B15" s="18">
        <v>128171993</v>
      </c>
      <c r="C15" s="18">
        <v>0</v>
      </c>
      <c r="D15" s="58">
        <v>124597479</v>
      </c>
      <c r="E15" s="59">
        <v>124597479</v>
      </c>
      <c r="F15" s="59">
        <v>13109611</v>
      </c>
      <c r="G15" s="59">
        <v>0</v>
      </c>
      <c r="H15" s="59">
        <v>0</v>
      </c>
      <c r="I15" s="59">
        <v>13109611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13109611</v>
      </c>
      <c r="W15" s="59">
        <v>124597479</v>
      </c>
      <c r="X15" s="59">
        <v>-111487868</v>
      </c>
      <c r="Y15" s="60">
        <v>-89.48</v>
      </c>
      <c r="Z15" s="61">
        <v>124597479</v>
      </c>
    </row>
    <row r="16" spans="1:26" ht="13.5">
      <c r="A16" s="68" t="s">
        <v>40</v>
      </c>
      <c r="B16" s="18">
        <v>1774162</v>
      </c>
      <c r="C16" s="18">
        <v>0</v>
      </c>
      <c r="D16" s="58">
        <v>1315492</v>
      </c>
      <c r="E16" s="59">
        <v>1315492</v>
      </c>
      <c r="F16" s="59">
        <v>32381</v>
      </c>
      <c r="G16" s="59">
        <v>0</v>
      </c>
      <c r="H16" s="59">
        <v>0</v>
      </c>
      <c r="I16" s="59">
        <v>32381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32381</v>
      </c>
      <c r="W16" s="59">
        <v>1315492</v>
      </c>
      <c r="X16" s="59">
        <v>-1283111</v>
      </c>
      <c r="Y16" s="60">
        <v>-97.54</v>
      </c>
      <c r="Z16" s="61">
        <v>1315492</v>
      </c>
    </row>
    <row r="17" spans="1:26" ht="13.5">
      <c r="A17" s="57" t="s">
        <v>41</v>
      </c>
      <c r="B17" s="18">
        <v>128052536</v>
      </c>
      <c r="C17" s="18">
        <v>0</v>
      </c>
      <c r="D17" s="58">
        <v>89599205</v>
      </c>
      <c r="E17" s="59">
        <v>89599205</v>
      </c>
      <c r="F17" s="59">
        <v>12390543</v>
      </c>
      <c r="G17" s="59">
        <v>0</v>
      </c>
      <c r="H17" s="59">
        <v>0</v>
      </c>
      <c r="I17" s="59">
        <v>12390543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12390543</v>
      </c>
      <c r="W17" s="59">
        <v>89599677</v>
      </c>
      <c r="X17" s="59">
        <v>-77209134</v>
      </c>
      <c r="Y17" s="60">
        <v>-86.17</v>
      </c>
      <c r="Z17" s="61">
        <v>89599205</v>
      </c>
    </row>
    <row r="18" spans="1:26" ht="13.5">
      <c r="A18" s="69" t="s">
        <v>42</v>
      </c>
      <c r="B18" s="70">
        <f>SUM(B11:B17)</f>
        <v>504320775</v>
      </c>
      <c r="C18" s="70">
        <f>SUM(C11:C17)</f>
        <v>0</v>
      </c>
      <c r="D18" s="71">
        <f aca="true" t="shared" si="1" ref="D18:Z18">SUM(D11:D17)</f>
        <v>465577939</v>
      </c>
      <c r="E18" s="72">
        <f t="shared" si="1"/>
        <v>465577939</v>
      </c>
      <c r="F18" s="72">
        <f t="shared" si="1"/>
        <v>45138283</v>
      </c>
      <c r="G18" s="72">
        <f t="shared" si="1"/>
        <v>0</v>
      </c>
      <c r="H18" s="72">
        <f t="shared" si="1"/>
        <v>0</v>
      </c>
      <c r="I18" s="72">
        <f t="shared" si="1"/>
        <v>45138283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45138283</v>
      </c>
      <c r="W18" s="72">
        <f t="shared" si="1"/>
        <v>465578331</v>
      </c>
      <c r="X18" s="72">
        <f t="shared" si="1"/>
        <v>-420440048</v>
      </c>
      <c r="Y18" s="66">
        <f>+IF(W18&lt;&gt;0,(X18/W18)*100,0)</f>
        <v>-90.3049003799105</v>
      </c>
      <c r="Z18" s="73">
        <f t="shared" si="1"/>
        <v>465577939</v>
      </c>
    </row>
    <row r="19" spans="1:26" ht="13.5">
      <c r="A19" s="69" t="s">
        <v>43</v>
      </c>
      <c r="B19" s="74">
        <f>+B10-B18</f>
        <v>-128786400</v>
      </c>
      <c r="C19" s="74">
        <f>+C10-C18</f>
        <v>0</v>
      </c>
      <c r="D19" s="75">
        <f aca="true" t="shared" si="2" ref="D19:Z19">+D10-D18</f>
        <v>-55348033</v>
      </c>
      <c r="E19" s="76">
        <f t="shared" si="2"/>
        <v>-55348033</v>
      </c>
      <c r="F19" s="76">
        <f t="shared" si="2"/>
        <v>18530468</v>
      </c>
      <c r="G19" s="76">
        <f t="shared" si="2"/>
        <v>0</v>
      </c>
      <c r="H19" s="76">
        <f t="shared" si="2"/>
        <v>0</v>
      </c>
      <c r="I19" s="76">
        <f t="shared" si="2"/>
        <v>18530468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18530468</v>
      </c>
      <c r="W19" s="76">
        <f>IF(E10=E18,0,W10-W18)</f>
        <v>-55348100</v>
      </c>
      <c r="X19" s="76">
        <f t="shared" si="2"/>
        <v>73878568</v>
      </c>
      <c r="Y19" s="77">
        <f>+IF(W19&lt;&gt;0,(X19/W19)*100,0)</f>
        <v>-133.47986290405635</v>
      </c>
      <c r="Z19" s="78">
        <f t="shared" si="2"/>
        <v>-55348033</v>
      </c>
    </row>
    <row r="20" spans="1:26" ht="13.5">
      <c r="A20" s="57" t="s">
        <v>44</v>
      </c>
      <c r="B20" s="18">
        <v>76877517</v>
      </c>
      <c r="C20" s="18">
        <v>0</v>
      </c>
      <c r="D20" s="58">
        <v>62537250</v>
      </c>
      <c r="E20" s="59">
        <v>62537250</v>
      </c>
      <c r="F20" s="59">
        <v>2931481</v>
      </c>
      <c r="G20" s="59">
        <v>0</v>
      </c>
      <c r="H20" s="59">
        <v>0</v>
      </c>
      <c r="I20" s="59">
        <v>2931481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2931481</v>
      </c>
      <c r="W20" s="59">
        <v>62537000</v>
      </c>
      <c r="X20" s="59">
        <v>-59605519</v>
      </c>
      <c r="Y20" s="60">
        <v>-95.31</v>
      </c>
      <c r="Z20" s="61">
        <v>62537250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-51908883</v>
      </c>
      <c r="C22" s="85">
        <f>SUM(C19:C21)</f>
        <v>0</v>
      </c>
      <c r="D22" s="86">
        <f aca="true" t="shared" si="3" ref="D22:Z22">SUM(D19:D21)</f>
        <v>7189217</v>
      </c>
      <c r="E22" s="87">
        <f t="shared" si="3"/>
        <v>7189217</v>
      </c>
      <c r="F22" s="87">
        <f t="shared" si="3"/>
        <v>21461949</v>
      </c>
      <c r="G22" s="87">
        <f t="shared" si="3"/>
        <v>0</v>
      </c>
      <c r="H22" s="87">
        <f t="shared" si="3"/>
        <v>0</v>
      </c>
      <c r="I22" s="87">
        <f t="shared" si="3"/>
        <v>21461949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21461949</v>
      </c>
      <c r="W22" s="87">
        <f t="shared" si="3"/>
        <v>7188900</v>
      </c>
      <c r="X22" s="87">
        <f t="shared" si="3"/>
        <v>14273049</v>
      </c>
      <c r="Y22" s="88">
        <f>+IF(W22&lt;&gt;0,(X22/W22)*100,0)</f>
        <v>198.5428786045153</v>
      </c>
      <c r="Z22" s="89">
        <f t="shared" si="3"/>
        <v>7189217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-51908883</v>
      </c>
      <c r="C24" s="74">
        <f>SUM(C22:C23)</f>
        <v>0</v>
      </c>
      <c r="D24" s="75">
        <f aca="true" t="shared" si="4" ref="D24:Z24">SUM(D22:D23)</f>
        <v>7189217</v>
      </c>
      <c r="E24" s="76">
        <f t="shared" si="4"/>
        <v>7189217</v>
      </c>
      <c r="F24" s="76">
        <f t="shared" si="4"/>
        <v>21461949</v>
      </c>
      <c r="G24" s="76">
        <f t="shared" si="4"/>
        <v>0</v>
      </c>
      <c r="H24" s="76">
        <f t="shared" si="4"/>
        <v>0</v>
      </c>
      <c r="I24" s="76">
        <f t="shared" si="4"/>
        <v>21461949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21461949</v>
      </c>
      <c r="W24" s="76">
        <f t="shared" si="4"/>
        <v>7188900</v>
      </c>
      <c r="X24" s="76">
        <f t="shared" si="4"/>
        <v>14273049</v>
      </c>
      <c r="Y24" s="77">
        <f>+IF(W24&lt;&gt;0,(X24/W24)*100,0)</f>
        <v>198.5428786045153</v>
      </c>
      <c r="Z24" s="78">
        <f t="shared" si="4"/>
        <v>7189217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83874000</v>
      </c>
      <c r="C27" s="21">
        <v>0</v>
      </c>
      <c r="D27" s="98">
        <v>68080000</v>
      </c>
      <c r="E27" s="99">
        <v>68080000</v>
      </c>
      <c r="F27" s="99">
        <v>14077019</v>
      </c>
      <c r="G27" s="99">
        <v>12565517</v>
      </c>
      <c r="H27" s="99">
        <v>7193229</v>
      </c>
      <c r="I27" s="99">
        <v>33835765</v>
      </c>
      <c r="J27" s="99">
        <v>3905546</v>
      </c>
      <c r="K27" s="99">
        <v>5569656</v>
      </c>
      <c r="L27" s="99">
        <v>6153652</v>
      </c>
      <c r="M27" s="99">
        <v>15628854</v>
      </c>
      <c r="N27" s="99">
        <v>4332492</v>
      </c>
      <c r="O27" s="99">
        <v>0</v>
      </c>
      <c r="P27" s="99">
        <v>0</v>
      </c>
      <c r="Q27" s="99">
        <v>4332492</v>
      </c>
      <c r="R27" s="99">
        <v>6061273</v>
      </c>
      <c r="S27" s="99">
        <v>14952659</v>
      </c>
      <c r="T27" s="99">
        <v>12818705</v>
      </c>
      <c r="U27" s="99">
        <v>33832637</v>
      </c>
      <c r="V27" s="99">
        <v>87629748</v>
      </c>
      <c r="W27" s="99">
        <v>68080000</v>
      </c>
      <c r="X27" s="99">
        <v>19549748</v>
      </c>
      <c r="Y27" s="100">
        <v>28.72</v>
      </c>
      <c r="Z27" s="101">
        <v>68080000</v>
      </c>
    </row>
    <row r="28" spans="1:26" ht="13.5">
      <c r="A28" s="102" t="s">
        <v>44</v>
      </c>
      <c r="B28" s="18">
        <v>73186000</v>
      </c>
      <c r="C28" s="18">
        <v>0</v>
      </c>
      <c r="D28" s="58">
        <v>18500000</v>
      </c>
      <c r="E28" s="59">
        <v>18500000</v>
      </c>
      <c r="F28" s="59">
        <v>8929292</v>
      </c>
      <c r="G28" s="59">
        <v>11659896</v>
      </c>
      <c r="H28" s="59">
        <v>7020034</v>
      </c>
      <c r="I28" s="59">
        <v>27609222</v>
      </c>
      <c r="J28" s="59">
        <v>2850247</v>
      </c>
      <c r="K28" s="59">
        <v>5342568</v>
      </c>
      <c r="L28" s="59">
        <v>2343978</v>
      </c>
      <c r="M28" s="59">
        <v>10536793</v>
      </c>
      <c r="N28" s="59">
        <v>4322492</v>
      </c>
      <c r="O28" s="59">
        <v>0</v>
      </c>
      <c r="P28" s="59">
        <v>0</v>
      </c>
      <c r="Q28" s="59">
        <v>4322492</v>
      </c>
      <c r="R28" s="59">
        <v>4555461</v>
      </c>
      <c r="S28" s="59">
        <v>13312780</v>
      </c>
      <c r="T28" s="59">
        <v>9933858</v>
      </c>
      <c r="U28" s="59">
        <v>27802099</v>
      </c>
      <c r="V28" s="59">
        <v>70270606</v>
      </c>
      <c r="W28" s="59">
        <v>18500000</v>
      </c>
      <c r="X28" s="59">
        <v>51770606</v>
      </c>
      <c r="Y28" s="60">
        <v>279.84</v>
      </c>
      <c r="Z28" s="61">
        <v>18500000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10688000</v>
      </c>
      <c r="C31" s="18">
        <v>0</v>
      </c>
      <c r="D31" s="58">
        <v>49580000</v>
      </c>
      <c r="E31" s="59">
        <v>49580000</v>
      </c>
      <c r="F31" s="59">
        <v>5147727</v>
      </c>
      <c r="G31" s="59">
        <v>905620</v>
      </c>
      <c r="H31" s="59">
        <v>173195</v>
      </c>
      <c r="I31" s="59">
        <v>6226542</v>
      </c>
      <c r="J31" s="59">
        <v>1055299</v>
      </c>
      <c r="K31" s="59">
        <v>227088</v>
      </c>
      <c r="L31" s="59">
        <v>3809674</v>
      </c>
      <c r="M31" s="59">
        <v>5092061</v>
      </c>
      <c r="N31" s="59">
        <v>10000</v>
      </c>
      <c r="O31" s="59">
        <v>0</v>
      </c>
      <c r="P31" s="59">
        <v>0</v>
      </c>
      <c r="Q31" s="59">
        <v>10000</v>
      </c>
      <c r="R31" s="59">
        <v>1505812</v>
      </c>
      <c r="S31" s="59">
        <v>1639879</v>
      </c>
      <c r="T31" s="59">
        <v>2884847</v>
      </c>
      <c r="U31" s="59">
        <v>6030538</v>
      </c>
      <c r="V31" s="59">
        <v>17359141</v>
      </c>
      <c r="W31" s="59">
        <v>49580000</v>
      </c>
      <c r="X31" s="59">
        <v>-32220859</v>
      </c>
      <c r="Y31" s="60">
        <v>-64.99</v>
      </c>
      <c r="Z31" s="61">
        <v>49580000</v>
      </c>
    </row>
    <row r="32" spans="1:26" ht="13.5">
      <c r="A32" s="69" t="s">
        <v>50</v>
      </c>
      <c r="B32" s="21">
        <f>SUM(B28:B31)</f>
        <v>83874000</v>
      </c>
      <c r="C32" s="21">
        <f>SUM(C28:C31)</f>
        <v>0</v>
      </c>
      <c r="D32" s="98">
        <f aca="true" t="shared" si="5" ref="D32:Z32">SUM(D28:D31)</f>
        <v>68080000</v>
      </c>
      <c r="E32" s="99">
        <f t="shared" si="5"/>
        <v>68080000</v>
      </c>
      <c r="F32" s="99">
        <f t="shared" si="5"/>
        <v>14077019</v>
      </c>
      <c r="G32" s="99">
        <f t="shared" si="5"/>
        <v>12565516</v>
      </c>
      <c r="H32" s="99">
        <f t="shared" si="5"/>
        <v>7193229</v>
      </c>
      <c r="I32" s="99">
        <f t="shared" si="5"/>
        <v>33835764</v>
      </c>
      <c r="J32" s="99">
        <f t="shared" si="5"/>
        <v>3905546</v>
      </c>
      <c r="K32" s="99">
        <f t="shared" si="5"/>
        <v>5569656</v>
      </c>
      <c r="L32" s="99">
        <f t="shared" si="5"/>
        <v>6153652</v>
      </c>
      <c r="M32" s="99">
        <f t="shared" si="5"/>
        <v>15628854</v>
      </c>
      <c r="N32" s="99">
        <f t="shared" si="5"/>
        <v>4332492</v>
      </c>
      <c r="O32" s="99">
        <f t="shared" si="5"/>
        <v>0</v>
      </c>
      <c r="P32" s="99">
        <f t="shared" si="5"/>
        <v>0</v>
      </c>
      <c r="Q32" s="99">
        <f t="shared" si="5"/>
        <v>4332492</v>
      </c>
      <c r="R32" s="99">
        <f t="shared" si="5"/>
        <v>6061273</v>
      </c>
      <c r="S32" s="99">
        <f t="shared" si="5"/>
        <v>14952659</v>
      </c>
      <c r="T32" s="99">
        <f t="shared" si="5"/>
        <v>12818705</v>
      </c>
      <c r="U32" s="99">
        <f t="shared" si="5"/>
        <v>33832637</v>
      </c>
      <c r="V32" s="99">
        <f t="shared" si="5"/>
        <v>87629747</v>
      </c>
      <c r="W32" s="99">
        <f t="shared" si="5"/>
        <v>68080000</v>
      </c>
      <c r="X32" s="99">
        <f t="shared" si="5"/>
        <v>19549747</v>
      </c>
      <c r="Y32" s="100">
        <f>+IF(W32&lt;&gt;0,(X32/W32)*100,0)</f>
        <v>28.715844594594596</v>
      </c>
      <c r="Z32" s="101">
        <f t="shared" si="5"/>
        <v>68080000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193893289</v>
      </c>
      <c r="C35" s="18">
        <v>0</v>
      </c>
      <c r="D35" s="58">
        <v>219567000</v>
      </c>
      <c r="E35" s="59">
        <v>219567000</v>
      </c>
      <c r="F35" s="59">
        <v>0</v>
      </c>
      <c r="G35" s="59">
        <v>215392938</v>
      </c>
      <c r="H35" s="59">
        <v>184328865</v>
      </c>
      <c r="I35" s="59">
        <v>184328865</v>
      </c>
      <c r="J35" s="59">
        <v>176138715</v>
      </c>
      <c r="K35" s="59">
        <v>168994461</v>
      </c>
      <c r="L35" s="59">
        <v>213193200</v>
      </c>
      <c r="M35" s="59">
        <v>213193200</v>
      </c>
      <c r="N35" s="59">
        <v>182307059</v>
      </c>
      <c r="O35" s="59">
        <v>0</v>
      </c>
      <c r="P35" s="59">
        <v>0</v>
      </c>
      <c r="Q35" s="59">
        <v>0</v>
      </c>
      <c r="R35" s="59">
        <v>388077535</v>
      </c>
      <c r="S35" s="59">
        <v>326793897</v>
      </c>
      <c r="T35" s="59">
        <v>320876488</v>
      </c>
      <c r="U35" s="59">
        <v>320876488</v>
      </c>
      <c r="V35" s="59">
        <v>320876488</v>
      </c>
      <c r="W35" s="59">
        <v>219567000</v>
      </c>
      <c r="X35" s="59">
        <v>101309488</v>
      </c>
      <c r="Y35" s="60">
        <v>46.14</v>
      </c>
      <c r="Z35" s="61">
        <v>219567000</v>
      </c>
    </row>
    <row r="36" spans="1:26" ht="13.5">
      <c r="A36" s="57" t="s">
        <v>53</v>
      </c>
      <c r="B36" s="18">
        <v>1231804791</v>
      </c>
      <c r="C36" s="18">
        <v>0</v>
      </c>
      <c r="D36" s="58">
        <v>1283998000</v>
      </c>
      <c r="E36" s="59">
        <v>1283998000</v>
      </c>
      <c r="F36" s="59">
        <v>0</v>
      </c>
      <c r="G36" s="59">
        <v>1248303207</v>
      </c>
      <c r="H36" s="59">
        <v>1249704473</v>
      </c>
      <c r="I36" s="59">
        <v>1249704473</v>
      </c>
      <c r="J36" s="59">
        <v>1247818062</v>
      </c>
      <c r="K36" s="59">
        <v>1246155972</v>
      </c>
      <c r="L36" s="59">
        <v>1246517667</v>
      </c>
      <c r="M36" s="59">
        <v>1246517667</v>
      </c>
      <c r="N36" s="59">
        <v>1243382360</v>
      </c>
      <c r="O36" s="59">
        <v>0</v>
      </c>
      <c r="P36" s="59">
        <v>0</v>
      </c>
      <c r="Q36" s="59">
        <v>0</v>
      </c>
      <c r="R36" s="59">
        <v>2480546784</v>
      </c>
      <c r="S36" s="59">
        <v>2480546784</v>
      </c>
      <c r="T36" s="59">
        <v>1262758749</v>
      </c>
      <c r="U36" s="59">
        <v>1262758749</v>
      </c>
      <c r="V36" s="59">
        <v>1262758749</v>
      </c>
      <c r="W36" s="59">
        <v>1283998000</v>
      </c>
      <c r="X36" s="59">
        <v>-21239251</v>
      </c>
      <c r="Y36" s="60">
        <v>-1.65</v>
      </c>
      <c r="Z36" s="61">
        <v>1283998000</v>
      </c>
    </row>
    <row r="37" spans="1:26" ht="13.5">
      <c r="A37" s="57" t="s">
        <v>54</v>
      </c>
      <c r="B37" s="18">
        <v>119012259</v>
      </c>
      <c r="C37" s="18">
        <v>0</v>
      </c>
      <c r="D37" s="58">
        <v>70901000</v>
      </c>
      <c r="E37" s="59">
        <v>70901000</v>
      </c>
      <c r="F37" s="59">
        <v>0</v>
      </c>
      <c r="G37" s="59">
        <v>113814752</v>
      </c>
      <c r="H37" s="59">
        <v>123466126</v>
      </c>
      <c r="I37" s="59">
        <v>123466126</v>
      </c>
      <c r="J37" s="59">
        <v>119787836</v>
      </c>
      <c r="K37" s="59">
        <v>112945269</v>
      </c>
      <c r="L37" s="59">
        <v>126073266</v>
      </c>
      <c r="M37" s="59">
        <v>126073266</v>
      </c>
      <c r="N37" s="59">
        <v>123980643</v>
      </c>
      <c r="O37" s="59">
        <v>0</v>
      </c>
      <c r="P37" s="59">
        <v>0</v>
      </c>
      <c r="Q37" s="59">
        <v>0</v>
      </c>
      <c r="R37" s="59">
        <v>239587782</v>
      </c>
      <c r="S37" s="59">
        <v>239587782</v>
      </c>
      <c r="T37" s="59">
        <v>113465466</v>
      </c>
      <c r="U37" s="59">
        <v>113465466</v>
      </c>
      <c r="V37" s="59">
        <v>113465466</v>
      </c>
      <c r="W37" s="59">
        <v>70901000</v>
      </c>
      <c r="X37" s="59">
        <v>42564466</v>
      </c>
      <c r="Y37" s="60">
        <v>60.03</v>
      </c>
      <c r="Z37" s="61">
        <v>70901000</v>
      </c>
    </row>
    <row r="38" spans="1:26" ht="13.5">
      <c r="A38" s="57" t="s">
        <v>55</v>
      </c>
      <c r="B38" s="18">
        <v>140444306</v>
      </c>
      <c r="C38" s="18">
        <v>0</v>
      </c>
      <c r="D38" s="58">
        <v>129238000</v>
      </c>
      <c r="E38" s="59">
        <v>129238000</v>
      </c>
      <c r="F38" s="59">
        <v>0</v>
      </c>
      <c r="G38" s="59">
        <v>131687480</v>
      </c>
      <c r="H38" s="59">
        <v>131175575</v>
      </c>
      <c r="I38" s="59">
        <v>131175575</v>
      </c>
      <c r="J38" s="59">
        <v>131175575</v>
      </c>
      <c r="K38" s="59">
        <v>138964865</v>
      </c>
      <c r="L38" s="59">
        <v>134790926</v>
      </c>
      <c r="M38" s="59">
        <v>134790926</v>
      </c>
      <c r="N38" s="59">
        <v>133337044</v>
      </c>
      <c r="O38" s="59">
        <v>0</v>
      </c>
      <c r="P38" s="59">
        <v>0</v>
      </c>
      <c r="Q38" s="59">
        <v>0</v>
      </c>
      <c r="R38" s="59">
        <v>292809207</v>
      </c>
      <c r="S38" s="59">
        <v>292809207</v>
      </c>
      <c r="T38" s="59">
        <v>140971092</v>
      </c>
      <c r="U38" s="59">
        <v>140971092</v>
      </c>
      <c r="V38" s="59">
        <v>140971092</v>
      </c>
      <c r="W38" s="59">
        <v>129238000</v>
      </c>
      <c r="X38" s="59">
        <v>11733092</v>
      </c>
      <c r="Y38" s="60">
        <v>9.08</v>
      </c>
      <c r="Z38" s="61">
        <v>129238000</v>
      </c>
    </row>
    <row r="39" spans="1:26" ht="13.5">
      <c r="A39" s="57" t="s">
        <v>56</v>
      </c>
      <c r="B39" s="18">
        <v>1166241515</v>
      </c>
      <c r="C39" s="18">
        <v>0</v>
      </c>
      <c r="D39" s="58">
        <v>1303426000</v>
      </c>
      <c r="E39" s="59">
        <v>1303426000</v>
      </c>
      <c r="F39" s="59">
        <v>0</v>
      </c>
      <c r="G39" s="59">
        <v>1218193913</v>
      </c>
      <c r="H39" s="59">
        <v>1179391637</v>
      </c>
      <c r="I39" s="59">
        <v>1179391637</v>
      </c>
      <c r="J39" s="59">
        <v>1172993366</v>
      </c>
      <c r="K39" s="59">
        <v>1163240299</v>
      </c>
      <c r="L39" s="59">
        <v>1198846675</v>
      </c>
      <c r="M39" s="59">
        <v>1198846675</v>
      </c>
      <c r="N39" s="59">
        <v>1168371732</v>
      </c>
      <c r="O39" s="59">
        <v>0</v>
      </c>
      <c r="P39" s="59">
        <v>0</v>
      </c>
      <c r="Q39" s="59">
        <v>0</v>
      </c>
      <c r="R39" s="59">
        <v>2336227330</v>
      </c>
      <c r="S39" s="59">
        <v>2274943692</v>
      </c>
      <c r="T39" s="59">
        <v>1329198678</v>
      </c>
      <c r="U39" s="59">
        <v>1329198678</v>
      </c>
      <c r="V39" s="59">
        <v>1329198678</v>
      </c>
      <c r="W39" s="59">
        <v>1303426000</v>
      </c>
      <c r="X39" s="59">
        <v>25772678</v>
      </c>
      <c r="Y39" s="60">
        <v>1.98</v>
      </c>
      <c r="Z39" s="61">
        <v>1303426000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68799779</v>
      </c>
      <c r="C42" s="18">
        <v>0</v>
      </c>
      <c r="D42" s="58">
        <v>88009454</v>
      </c>
      <c r="E42" s="59">
        <v>88009454</v>
      </c>
      <c r="F42" s="59">
        <v>39040204</v>
      </c>
      <c r="G42" s="59">
        <v>374037</v>
      </c>
      <c r="H42" s="59">
        <v>6774868</v>
      </c>
      <c r="I42" s="59">
        <v>46189109</v>
      </c>
      <c r="J42" s="59">
        <v>1089440</v>
      </c>
      <c r="K42" s="59">
        <v>-9317184</v>
      </c>
      <c r="L42" s="59">
        <v>33874523</v>
      </c>
      <c r="M42" s="59">
        <v>25646779</v>
      </c>
      <c r="N42" s="59">
        <v>-10685166</v>
      </c>
      <c r="O42" s="59">
        <v>0</v>
      </c>
      <c r="P42" s="59">
        <v>0</v>
      </c>
      <c r="Q42" s="59">
        <v>-10685166</v>
      </c>
      <c r="R42" s="59">
        <v>3126468</v>
      </c>
      <c r="S42" s="59">
        <v>5957045</v>
      </c>
      <c r="T42" s="59">
        <v>9722040</v>
      </c>
      <c r="U42" s="59">
        <v>18805553</v>
      </c>
      <c r="V42" s="59">
        <v>79956275</v>
      </c>
      <c r="W42" s="59">
        <v>88009454</v>
      </c>
      <c r="X42" s="59">
        <v>-8053179</v>
      </c>
      <c r="Y42" s="60">
        <v>-9.15</v>
      </c>
      <c r="Z42" s="61">
        <v>88009454</v>
      </c>
    </row>
    <row r="43" spans="1:26" ht="13.5">
      <c r="A43" s="57" t="s">
        <v>59</v>
      </c>
      <c r="B43" s="18">
        <v>-75610763</v>
      </c>
      <c r="C43" s="18">
        <v>0</v>
      </c>
      <c r="D43" s="58">
        <v>-68080289</v>
      </c>
      <c r="E43" s="59">
        <v>-68080289</v>
      </c>
      <c r="F43" s="59">
        <v>-14077019</v>
      </c>
      <c r="G43" s="59">
        <v>-11659896</v>
      </c>
      <c r="H43" s="59">
        <v>-6955898</v>
      </c>
      <c r="I43" s="59">
        <v>-32692813</v>
      </c>
      <c r="J43" s="59">
        <v>-2850248</v>
      </c>
      <c r="K43" s="59">
        <v>-5569656</v>
      </c>
      <c r="L43" s="59">
        <v>-6153652</v>
      </c>
      <c r="M43" s="59">
        <v>-14573556</v>
      </c>
      <c r="N43" s="59">
        <v>-4332492</v>
      </c>
      <c r="O43" s="59">
        <v>0</v>
      </c>
      <c r="P43" s="59">
        <v>0</v>
      </c>
      <c r="Q43" s="59">
        <v>-4332492</v>
      </c>
      <c r="R43" s="59">
        <v>-6061272</v>
      </c>
      <c r="S43" s="59">
        <v>-14952657</v>
      </c>
      <c r="T43" s="59">
        <v>-12818705</v>
      </c>
      <c r="U43" s="59">
        <v>-33832634</v>
      </c>
      <c r="V43" s="59">
        <v>-85431495</v>
      </c>
      <c r="W43" s="59">
        <v>-68080289</v>
      </c>
      <c r="X43" s="59">
        <v>-17351206</v>
      </c>
      <c r="Y43" s="60">
        <v>25.49</v>
      </c>
      <c r="Z43" s="61">
        <v>-68080289</v>
      </c>
    </row>
    <row r="44" spans="1:26" ht="13.5">
      <c r="A44" s="57" t="s">
        <v>60</v>
      </c>
      <c r="B44" s="18">
        <v>-19472785</v>
      </c>
      <c r="C44" s="18">
        <v>0</v>
      </c>
      <c r="D44" s="58">
        <v>-4187278</v>
      </c>
      <c r="E44" s="59">
        <v>-4187278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-4187278</v>
      </c>
      <c r="X44" s="59">
        <v>4187278</v>
      </c>
      <c r="Y44" s="60">
        <v>-100</v>
      </c>
      <c r="Z44" s="61">
        <v>-4187278</v>
      </c>
    </row>
    <row r="45" spans="1:26" ht="13.5">
      <c r="A45" s="69" t="s">
        <v>61</v>
      </c>
      <c r="B45" s="21">
        <v>33479422</v>
      </c>
      <c r="C45" s="21">
        <v>0</v>
      </c>
      <c r="D45" s="98">
        <v>75505077</v>
      </c>
      <c r="E45" s="99">
        <v>75505077</v>
      </c>
      <c r="F45" s="99">
        <v>22091055</v>
      </c>
      <c r="G45" s="99">
        <v>10805196</v>
      </c>
      <c r="H45" s="99">
        <v>10624166</v>
      </c>
      <c r="I45" s="99">
        <v>10624166</v>
      </c>
      <c r="J45" s="99">
        <v>8863358</v>
      </c>
      <c r="K45" s="99">
        <v>-6023482</v>
      </c>
      <c r="L45" s="99">
        <v>21697389</v>
      </c>
      <c r="M45" s="99">
        <v>21697389</v>
      </c>
      <c r="N45" s="99">
        <v>6679731</v>
      </c>
      <c r="O45" s="99">
        <v>6679731</v>
      </c>
      <c r="P45" s="99">
        <v>6679731</v>
      </c>
      <c r="Q45" s="99">
        <v>6679731</v>
      </c>
      <c r="R45" s="99">
        <v>3744927</v>
      </c>
      <c r="S45" s="99">
        <v>-5250685</v>
      </c>
      <c r="T45" s="99">
        <v>-8347350</v>
      </c>
      <c r="U45" s="99">
        <v>-8347350</v>
      </c>
      <c r="V45" s="99">
        <v>-8347350</v>
      </c>
      <c r="W45" s="99">
        <v>75505077</v>
      </c>
      <c r="X45" s="99">
        <v>-83852427</v>
      </c>
      <c r="Y45" s="100">
        <v>-111.06</v>
      </c>
      <c r="Z45" s="101">
        <v>75505077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24538507</v>
      </c>
      <c r="C49" s="51">
        <v>0</v>
      </c>
      <c r="D49" s="128">
        <v>6734151</v>
      </c>
      <c r="E49" s="53">
        <v>6219035</v>
      </c>
      <c r="F49" s="53">
        <v>0</v>
      </c>
      <c r="G49" s="53">
        <v>0</v>
      </c>
      <c r="H49" s="53">
        <v>0</v>
      </c>
      <c r="I49" s="53">
        <v>5021982</v>
      </c>
      <c r="J49" s="53">
        <v>0</v>
      </c>
      <c r="K49" s="53">
        <v>0</v>
      </c>
      <c r="L49" s="53">
        <v>0</v>
      </c>
      <c r="M49" s="53">
        <v>4641717</v>
      </c>
      <c r="N49" s="53">
        <v>0</v>
      </c>
      <c r="O49" s="53">
        <v>0</v>
      </c>
      <c r="P49" s="53">
        <v>0</v>
      </c>
      <c r="Q49" s="53">
        <v>22644455</v>
      </c>
      <c r="R49" s="53">
        <v>0</v>
      </c>
      <c r="S49" s="53">
        <v>0</v>
      </c>
      <c r="T49" s="53">
        <v>0</v>
      </c>
      <c r="U49" s="53">
        <v>109762011</v>
      </c>
      <c r="V49" s="53">
        <v>190296125</v>
      </c>
      <c r="W49" s="53">
        <v>369857983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101.40657392907595</v>
      </c>
      <c r="C58" s="5">
        <f>IF(C67=0,0,+(C76/C67)*100)</f>
        <v>0</v>
      </c>
      <c r="D58" s="6">
        <f aca="true" t="shared" si="6" ref="D58:Z58">IF(D67=0,0,+(D76/D67)*100)</f>
        <v>87.80215743669172</v>
      </c>
      <c r="E58" s="7">
        <f t="shared" si="6"/>
        <v>87.80215743669172</v>
      </c>
      <c r="F58" s="7">
        <f t="shared" si="6"/>
        <v>99.12123286802532</v>
      </c>
      <c r="G58" s="7">
        <f t="shared" si="6"/>
        <v>0</v>
      </c>
      <c r="H58" s="7">
        <f t="shared" si="6"/>
        <v>0</v>
      </c>
      <c r="I58" s="7">
        <f t="shared" si="6"/>
        <v>405.67687587539893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1295.9725606027937</v>
      </c>
      <c r="W58" s="7">
        <f t="shared" si="6"/>
        <v>87.80218945860973</v>
      </c>
      <c r="X58" s="7">
        <f t="shared" si="6"/>
        <v>0</v>
      </c>
      <c r="Y58" s="7">
        <f t="shared" si="6"/>
        <v>0</v>
      </c>
      <c r="Z58" s="8">
        <f t="shared" si="6"/>
        <v>87.80215743669172</v>
      </c>
    </row>
    <row r="59" spans="1:26" ht="13.5">
      <c r="A59" s="36" t="s">
        <v>31</v>
      </c>
      <c r="B59" s="9">
        <f aca="true" t="shared" si="7" ref="B59:Z66">IF(B68=0,0,+(B77/B68)*100)</f>
        <v>98.90252517696528</v>
      </c>
      <c r="C59" s="9">
        <f t="shared" si="7"/>
        <v>0</v>
      </c>
      <c r="D59" s="2">
        <f t="shared" si="7"/>
        <v>94.99999835999382</v>
      </c>
      <c r="E59" s="10">
        <f t="shared" si="7"/>
        <v>94.99999835999382</v>
      </c>
      <c r="F59" s="10">
        <f t="shared" si="7"/>
        <v>91.6463726331054</v>
      </c>
      <c r="G59" s="10">
        <f t="shared" si="7"/>
        <v>0</v>
      </c>
      <c r="H59" s="10">
        <f t="shared" si="7"/>
        <v>0</v>
      </c>
      <c r="I59" s="10">
        <f t="shared" si="7"/>
        <v>271.11651762511684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942.6006805791126</v>
      </c>
      <c r="W59" s="10">
        <f t="shared" si="7"/>
        <v>94.99999835999382</v>
      </c>
      <c r="X59" s="10">
        <f t="shared" si="7"/>
        <v>0</v>
      </c>
      <c r="Y59" s="10">
        <f t="shared" si="7"/>
        <v>0</v>
      </c>
      <c r="Z59" s="11">
        <f t="shared" si="7"/>
        <v>94.99999835999382</v>
      </c>
    </row>
    <row r="60" spans="1:26" ht="13.5">
      <c r="A60" s="37" t="s">
        <v>32</v>
      </c>
      <c r="B60" s="12">
        <f t="shared" si="7"/>
        <v>109.99803487597282</v>
      </c>
      <c r="C60" s="12">
        <f t="shared" si="7"/>
        <v>0</v>
      </c>
      <c r="D60" s="3">
        <f t="shared" si="7"/>
        <v>94.99999961851596</v>
      </c>
      <c r="E60" s="13">
        <f t="shared" si="7"/>
        <v>94.99999961851596</v>
      </c>
      <c r="F60" s="13">
        <f t="shared" si="7"/>
        <v>111.06542955701957</v>
      </c>
      <c r="G60" s="13">
        <f t="shared" si="7"/>
        <v>0</v>
      </c>
      <c r="H60" s="13">
        <f t="shared" si="7"/>
        <v>0</v>
      </c>
      <c r="I60" s="13">
        <f t="shared" si="7"/>
        <v>466.9931008629601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1425.1701659114256</v>
      </c>
      <c r="W60" s="13">
        <f t="shared" si="7"/>
        <v>95.00000007152826</v>
      </c>
      <c r="X60" s="13">
        <f t="shared" si="7"/>
        <v>0</v>
      </c>
      <c r="Y60" s="13">
        <f t="shared" si="7"/>
        <v>0</v>
      </c>
      <c r="Z60" s="14">
        <f t="shared" si="7"/>
        <v>94.99999961851596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95.0000000691435</v>
      </c>
      <c r="E61" s="13">
        <f t="shared" si="7"/>
        <v>95.0000000691435</v>
      </c>
      <c r="F61" s="13">
        <f t="shared" si="7"/>
        <v>112.42417535779285</v>
      </c>
      <c r="G61" s="13">
        <f t="shared" si="7"/>
        <v>0</v>
      </c>
      <c r="H61" s="13">
        <f t="shared" si="7"/>
        <v>0</v>
      </c>
      <c r="I61" s="13">
        <f t="shared" si="7"/>
        <v>459.85240210579536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1246.2379239867407</v>
      </c>
      <c r="W61" s="13">
        <f t="shared" si="7"/>
        <v>95.0000000691435</v>
      </c>
      <c r="X61" s="13">
        <f t="shared" si="7"/>
        <v>0</v>
      </c>
      <c r="Y61" s="13">
        <f t="shared" si="7"/>
        <v>0</v>
      </c>
      <c r="Z61" s="14">
        <f t="shared" si="7"/>
        <v>95.0000000691435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94.99999402905614</v>
      </c>
      <c r="E62" s="13">
        <f t="shared" si="7"/>
        <v>94.99999402905614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94.99999660741817</v>
      </c>
      <c r="X62" s="13">
        <f t="shared" si="7"/>
        <v>0</v>
      </c>
      <c r="Y62" s="13">
        <f t="shared" si="7"/>
        <v>0</v>
      </c>
      <c r="Z62" s="14">
        <f t="shared" si="7"/>
        <v>94.99999402905614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95.00000177195987</v>
      </c>
      <c r="E63" s="13">
        <f t="shared" si="7"/>
        <v>95.00000177195987</v>
      </c>
      <c r="F63" s="13">
        <f t="shared" si="7"/>
        <v>113.89097744360903</v>
      </c>
      <c r="G63" s="13">
        <f t="shared" si="7"/>
        <v>0</v>
      </c>
      <c r="H63" s="13">
        <f t="shared" si="7"/>
        <v>0</v>
      </c>
      <c r="I63" s="13">
        <f t="shared" si="7"/>
        <v>348.445209097123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1272.0762909339464</v>
      </c>
      <c r="W63" s="13">
        <f t="shared" si="7"/>
        <v>95.00000177195987</v>
      </c>
      <c r="X63" s="13">
        <f t="shared" si="7"/>
        <v>0</v>
      </c>
      <c r="Y63" s="13">
        <f t="shared" si="7"/>
        <v>0</v>
      </c>
      <c r="Z63" s="14">
        <f t="shared" si="7"/>
        <v>95.00000177195987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95.00000884559657</v>
      </c>
      <c r="E64" s="13">
        <f t="shared" si="7"/>
        <v>95.00000884559657</v>
      </c>
      <c r="F64" s="13">
        <f t="shared" si="7"/>
        <v>90.32706832670245</v>
      </c>
      <c r="G64" s="13">
        <f t="shared" si="7"/>
        <v>0</v>
      </c>
      <c r="H64" s="13">
        <f t="shared" si="7"/>
        <v>0</v>
      </c>
      <c r="I64" s="13">
        <f t="shared" si="7"/>
        <v>302.16386989640523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1110.5989115815842</v>
      </c>
      <c r="W64" s="13">
        <f t="shared" si="7"/>
        <v>95.00000884559657</v>
      </c>
      <c r="X64" s="13">
        <f t="shared" si="7"/>
        <v>0</v>
      </c>
      <c r="Y64" s="13">
        <f t="shared" si="7"/>
        <v>0</v>
      </c>
      <c r="Z64" s="14">
        <f t="shared" si="7"/>
        <v>95.00000884559657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211.4269205236167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1115.1073193150983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269418544</v>
      </c>
      <c r="C67" s="23"/>
      <c r="D67" s="24">
        <v>279677917</v>
      </c>
      <c r="E67" s="25">
        <v>279677917</v>
      </c>
      <c r="F67" s="25">
        <v>20894045</v>
      </c>
      <c r="G67" s="25"/>
      <c r="H67" s="25"/>
      <c r="I67" s="25">
        <v>20894045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20894045</v>
      </c>
      <c r="W67" s="25">
        <v>279677815</v>
      </c>
      <c r="X67" s="25"/>
      <c r="Y67" s="24"/>
      <c r="Z67" s="26">
        <v>279677917</v>
      </c>
    </row>
    <row r="68" spans="1:26" ht="13.5" hidden="1">
      <c r="A68" s="36" t="s">
        <v>31</v>
      </c>
      <c r="B68" s="18">
        <v>46594873</v>
      </c>
      <c r="C68" s="18"/>
      <c r="D68" s="19">
        <v>48780304</v>
      </c>
      <c r="E68" s="20">
        <v>48780304</v>
      </c>
      <c r="F68" s="20">
        <v>4675430</v>
      </c>
      <c r="G68" s="20"/>
      <c r="H68" s="20"/>
      <c r="I68" s="20">
        <v>4675430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4675430</v>
      </c>
      <c r="W68" s="20">
        <v>48780304</v>
      </c>
      <c r="X68" s="20"/>
      <c r="Y68" s="19"/>
      <c r="Z68" s="22">
        <v>48780304</v>
      </c>
    </row>
    <row r="69" spans="1:26" ht="13.5" hidden="1">
      <c r="A69" s="37" t="s">
        <v>32</v>
      </c>
      <c r="B69" s="18">
        <v>206480606</v>
      </c>
      <c r="C69" s="18"/>
      <c r="D69" s="19">
        <v>209707324</v>
      </c>
      <c r="E69" s="20">
        <v>209707324</v>
      </c>
      <c r="F69" s="20">
        <v>14789096</v>
      </c>
      <c r="G69" s="20"/>
      <c r="H69" s="20"/>
      <c r="I69" s="20">
        <v>14789096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14789096</v>
      </c>
      <c r="W69" s="20">
        <v>209707323</v>
      </c>
      <c r="X69" s="20"/>
      <c r="Y69" s="19"/>
      <c r="Z69" s="22">
        <v>209707324</v>
      </c>
    </row>
    <row r="70" spans="1:26" ht="13.5" hidden="1">
      <c r="A70" s="38" t="s">
        <v>110</v>
      </c>
      <c r="B70" s="18">
        <v>148639223</v>
      </c>
      <c r="C70" s="18"/>
      <c r="D70" s="19">
        <v>144626762</v>
      </c>
      <c r="E70" s="20">
        <v>144626762</v>
      </c>
      <c r="F70" s="20">
        <v>12506818</v>
      </c>
      <c r="G70" s="20"/>
      <c r="H70" s="20"/>
      <c r="I70" s="20">
        <v>12506818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12506818</v>
      </c>
      <c r="W70" s="20">
        <v>144626762</v>
      </c>
      <c r="X70" s="20"/>
      <c r="Y70" s="19"/>
      <c r="Z70" s="22">
        <v>144626762</v>
      </c>
    </row>
    <row r="71" spans="1:26" ht="13.5" hidden="1">
      <c r="A71" s="38" t="s">
        <v>111</v>
      </c>
      <c r="B71" s="18">
        <v>32373739</v>
      </c>
      <c r="C71" s="18"/>
      <c r="D71" s="19">
        <v>36845096</v>
      </c>
      <c r="E71" s="20">
        <v>36845096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36845095</v>
      </c>
      <c r="X71" s="20"/>
      <c r="Y71" s="19"/>
      <c r="Z71" s="22">
        <v>36845096</v>
      </c>
    </row>
    <row r="72" spans="1:26" ht="13.5" hidden="1">
      <c r="A72" s="38" t="s">
        <v>112</v>
      </c>
      <c r="B72" s="18">
        <v>14731356</v>
      </c>
      <c r="C72" s="18"/>
      <c r="D72" s="19">
        <v>16930406</v>
      </c>
      <c r="E72" s="20">
        <v>16930406</v>
      </c>
      <c r="F72" s="20">
        <v>1287440</v>
      </c>
      <c r="G72" s="20"/>
      <c r="H72" s="20"/>
      <c r="I72" s="20">
        <v>1287440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1287440</v>
      </c>
      <c r="W72" s="20">
        <v>16930406</v>
      </c>
      <c r="X72" s="20"/>
      <c r="Y72" s="19"/>
      <c r="Z72" s="22">
        <v>16930406</v>
      </c>
    </row>
    <row r="73" spans="1:26" ht="13.5" hidden="1">
      <c r="A73" s="38" t="s">
        <v>113</v>
      </c>
      <c r="B73" s="18">
        <v>10736288</v>
      </c>
      <c r="C73" s="18"/>
      <c r="D73" s="19">
        <v>11305060</v>
      </c>
      <c r="E73" s="20">
        <v>11305060</v>
      </c>
      <c r="F73" s="20">
        <v>994838</v>
      </c>
      <c r="G73" s="20"/>
      <c r="H73" s="20"/>
      <c r="I73" s="20">
        <v>994838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994838</v>
      </c>
      <c r="W73" s="20">
        <v>11305060</v>
      </c>
      <c r="X73" s="20"/>
      <c r="Y73" s="19"/>
      <c r="Z73" s="22">
        <v>11305060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16343065</v>
      </c>
      <c r="C75" s="27"/>
      <c r="D75" s="28">
        <v>21190289</v>
      </c>
      <c r="E75" s="29">
        <v>21190289</v>
      </c>
      <c r="F75" s="29">
        <v>1429519</v>
      </c>
      <c r="G75" s="29"/>
      <c r="H75" s="29"/>
      <c r="I75" s="29">
        <v>1429519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1429519</v>
      </c>
      <c r="W75" s="29">
        <v>21190188</v>
      </c>
      <c r="X75" s="29"/>
      <c r="Y75" s="28"/>
      <c r="Z75" s="30">
        <v>21190289</v>
      </c>
    </row>
    <row r="76" spans="1:26" ht="13.5" hidden="1">
      <c r="A76" s="41" t="s">
        <v>117</v>
      </c>
      <c r="B76" s="31">
        <v>273208115</v>
      </c>
      <c r="C76" s="31"/>
      <c r="D76" s="32">
        <v>245563245</v>
      </c>
      <c r="E76" s="33">
        <v>245563245</v>
      </c>
      <c r="F76" s="33">
        <v>20710435</v>
      </c>
      <c r="G76" s="33">
        <v>23710826</v>
      </c>
      <c r="H76" s="33">
        <v>40341048</v>
      </c>
      <c r="I76" s="33">
        <v>84762309</v>
      </c>
      <c r="J76" s="33">
        <v>19944606</v>
      </c>
      <c r="K76" s="33">
        <v>24875272</v>
      </c>
      <c r="L76" s="33">
        <v>26757418</v>
      </c>
      <c r="M76" s="33">
        <v>71577296</v>
      </c>
      <c r="N76" s="33">
        <v>24701781</v>
      </c>
      <c r="O76" s="33"/>
      <c r="P76" s="33"/>
      <c r="Q76" s="33">
        <v>24701781</v>
      </c>
      <c r="R76" s="33">
        <v>30354892</v>
      </c>
      <c r="S76" s="33">
        <v>29154512</v>
      </c>
      <c r="T76" s="33">
        <v>30230300</v>
      </c>
      <c r="U76" s="33">
        <v>89739704</v>
      </c>
      <c r="V76" s="33">
        <v>270781090</v>
      </c>
      <c r="W76" s="33">
        <v>245563245</v>
      </c>
      <c r="X76" s="33"/>
      <c r="Y76" s="32"/>
      <c r="Z76" s="34">
        <v>245563245</v>
      </c>
    </row>
    <row r="77" spans="1:26" ht="13.5" hidden="1">
      <c r="A77" s="36" t="s">
        <v>31</v>
      </c>
      <c r="B77" s="18">
        <v>46083506</v>
      </c>
      <c r="C77" s="18"/>
      <c r="D77" s="19">
        <v>46341288</v>
      </c>
      <c r="E77" s="20">
        <v>46341288</v>
      </c>
      <c r="F77" s="20">
        <v>4284862</v>
      </c>
      <c r="G77" s="20">
        <v>4596980</v>
      </c>
      <c r="H77" s="20">
        <v>3794021</v>
      </c>
      <c r="I77" s="20">
        <v>12675863</v>
      </c>
      <c r="J77" s="20">
        <v>3352903</v>
      </c>
      <c r="K77" s="20">
        <v>4319687</v>
      </c>
      <c r="L77" s="20">
        <v>4708154</v>
      </c>
      <c r="M77" s="20">
        <v>12380744</v>
      </c>
      <c r="N77" s="20">
        <v>3284752</v>
      </c>
      <c r="O77" s="20"/>
      <c r="P77" s="20"/>
      <c r="Q77" s="20">
        <v>3284752</v>
      </c>
      <c r="R77" s="20">
        <v>4916401</v>
      </c>
      <c r="S77" s="20">
        <v>6376025</v>
      </c>
      <c r="T77" s="20">
        <v>4436850</v>
      </c>
      <c r="U77" s="20">
        <v>15729276</v>
      </c>
      <c r="V77" s="20">
        <v>44070635</v>
      </c>
      <c r="W77" s="20">
        <v>46341288</v>
      </c>
      <c r="X77" s="20"/>
      <c r="Y77" s="19"/>
      <c r="Z77" s="22">
        <v>46341288</v>
      </c>
    </row>
    <row r="78" spans="1:26" ht="13.5" hidden="1">
      <c r="A78" s="37" t="s">
        <v>32</v>
      </c>
      <c r="B78" s="18">
        <v>227124609</v>
      </c>
      <c r="C78" s="18"/>
      <c r="D78" s="19">
        <v>199221957</v>
      </c>
      <c r="E78" s="20">
        <v>199221957</v>
      </c>
      <c r="F78" s="20">
        <v>16425573</v>
      </c>
      <c r="G78" s="20">
        <v>19109313</v>
      </c>
      <c r="H78" s="20">
        <v>33529172</v>
      </c>
      <c r="I78" s="20">
        <v>69064058</v>
      </c>
      <c r="J78" s="20">
        <v>14824526</v>
      </c>
      <c r="K78" s="20">
        <v>18820342</v>
      </c>
      <c r="L78" s="20">
        <v>20268904</v>
      </c>
      <c r="M78" s="20">
        <v>53913772</v>
      </c>
      <c r="N78" s="20">
        <v>19933786</v>
      </c>
      <c r="O78" s="20"/>
      <c r="P78" s="20"/>
      <c r="Q78" s="20">
        <v>19933786</v>
      </c>
      <c r="R78" s="20">
        <v>23811393</v>
      </c>
      <c r="S78" s="20">
        <v>20087719</v>
      </c>
      <c r="T78" s="20">
        <v>23959056</v>
      </c>
      <c r="U78" s="20">
        <v>67858168</v>
      </c>
      <c r="V78" s="20">
        <v>210769784</v>
      </c>
      <c r="W78" s="20">
        <v>199221957</v>
      </c>
      <c r="X78" s="20"/>
      <c r="Y78" s="19"/>
      <c r="Z78" s="22">
        <v>199221957</v>
      </c>
    </row>
    <row r="79" spans="1:26" ht="13.5" hidden="1">
      <c r="A79" s="38" t="s">
        <v>110</v>
      </c>
      <c r="B79" s="18"/>
      <c r="C79" s="18"/>
      <c r="D79" s="19">
        <v>137395424</v>
      </c>
      <c r="E79" s="20">
        <v>137395424</v>
      </c>
      <c r="F79" s="20">
        <v>14060687</v>
      </c>
      <c r="G79" s="20">
        <v>13478469</v>
      </c>
      <c r="H79" s="20">
        <v>29973747</v>
      </c>
      <c r="I79" s="20">
        <v>57512903</v>
      </c>
      <c r="J79" s="20">
        <v>4883673</v>
      </c>
      <c r="K79" s="20">
        <v>13099719</v>
      </c>
      <c r="L79" s="20">
        <v>13554230</v>
      </c>
      <c r="M79" s="20">
        <v>31537622</v>
      </c>
      <c r="N79" s="20">
        <v>16043125</v>
      </c>
      <c r="O79" s="20"/>
      <c r="P79" s="20"/>
      <c r="Q79" s="20">
        <v>16043125</v>
      </c>
      <c r="R79" s="20">
        <v>18528241</v>
      </c>
      <c r="S79" s="20">
        <v>15057726</v>
      </c>
      <c r="T79" s="20">
        <v>17185092</v>
      </c>
      <c r="U79" s="20">
        <v>50771059</v>
      </c>
      <c r="V79" s="20">
        <v>155864709</v>
      </c>
      <c r="W79" s="20">
        <v>137395424</v>
      </c>
      <c r="X79" s="20"/>
      <c r="Y79" s="19"/>
      <c r="Z79" s="22">
        <v>137395424</v>
      </c>
    </row>
    <row r="80" spans="1:26" ht="13.5" hidden="1">
      <c r="A80" s="38" t="s">
        <v>111</v>
      </c>
      <c r="B80" s="18"/>
      <c r="C80" s="18"/>
      <c r="D80" s="19">
        <v>35002839</v>
      </c>
      <c r="E80" s="20">
        <v>35002839</v>
      </c>
      <c r="F80" s="20"/>
      <c r="G80" s="20">
        <v>2624770</v>
      </c>
      <c r="H80" s="20">
        <v>1434321</v>
      </c>
      <c r="I80" s="20">
        <v>4059091</v>
      </c>
      <c r="J80" s="20">
        <v>4442011</v>
      </c>
      <c r="K80" s="20">
        <v>3193361</v>
      </c>
      <c r="L80" s="20">
        <v>4018905</v>
      </c>
      <c r="M80" s="20">
        <v>11654277</v>
      </c>
      <c r="N80" s="20">
        <v>1977997</v>
      </c>
      <c r="O80" s="20"/>
      <c r="P80" s="20"/>
      <c r="Q80" s="20">
        <v>1977997</v>
      </c>
      <c r="R80" s="20">
        <v>2696676</v>
      </c>
      <c r="S80" s="20">
        <v>2846174</v>
      </c>
      <c r="T80" s="20">
        <v>4244981</v>
      </c>
      <c r="U80" s="20">
        <v>9787831</v>
      </c>
      <c r="V80" s="20">
        <v>27479196</v>
      </c>
      <c r="W80" s="20">
        <v>35002839</v>
      </c>
      <c r="X80" s="20"/>
      <c r="Y80" s="19"/>
      <c r="Z80" s="22">
        <v>35002839</v>
      </c>
    </row>
    <row r="81" spans="1:26" ht="13.5" hidden="1">
      <c r="A81" s="38" t="s">
        <v>112</v>
      </c>
      <c r="B81" s="18"/>
      <c r="C81" s="18"/>
      <c r="D81" s="19">
        <v>16083886</v>
      </c>
      <c r="E81" s="20">
        <v>16083886</v>
      </c>
      <c r="F81" s="20">
        <v>1466278</v>
      </c>
      <c r="G81" s="20">
        <v>1704493</v>
      </c>
      <c r="H81" s="20">
        <v>1315252</v>
      </c>
      <c r="I81" s="20">
        <v>4486023</v>
      </c>
      <c r="J81" s="20">
        <v>2986446</v>
      </c>
      <c r="K81" s="20">
        <v>1633838</v>
      </c>
      <c r="L81" s="20">
        <v>1699756</v>
      </c>
      <c r="M81" s="20">
        <v>6320040</v>
      </c>
      <c r="N81" s="20">
        <v>1152051</v>
      </c>
      <c r="O81" s="20"/>
      <c r="P81" s="20"/>
      <c r="Q81" s="20">
        <v>1152051</v>
      </c>
      <c r="R81" s="20">
        <v>1616807</v>
      </c>
      <c r="S81" s="20">
        <v>1325253</v>
      </c>
      <c r="T81" s="20">
        <v>1477045</v>
      </c>
      <c r="U81" s="20">
        <v>4419105</v>
      </c>
      <c r="V81" s="20">
        <v>16377219</v>
      </c>
      <c r="W81" s="20">
        <v>16083886</v>
      </c>
      <c r="X81" s="20"/>
      <c r="Y81" s="19"/>
      <c r="Z81" s="22">
        <v>16083886</v>
      </c>
    </row>
    <row r="82" spans="1:26" ht="13.5" hidden="1">
      <c r="A82" s="38" t="s">
        <v>113</v>
      </c>
      <c r="B82" s="18"/>
      <c r="C82" s="18"/>
      <c r="D82" s="19">
        <v>10739808</v>
      </c>
      <c r="E82" s="20">
        <v>10739808</v>
      </c>
      <c r="F82" s="20">
        <v>898608</v>
      </c>
      <c r="G82" s="20">
        <v>1301581</v>
      </c>
      <c r="H82" s="20">
        <v>805852</v>
      </c>
      <c r="I82" s="20">
        <v>3006041</v>
      </c>
      <c r="J82" s="20">
        <v>2512396</v>
      </c>
      <c r="K82" s="20">
        <v>893424</v>
      </c>
      <c r="L82" s="20">
        <v>996013</v>
      </c>
      <c r="M82" s="20">
        <v>4401833</v>
      </c>
      <c r="N82" s="20">
        <v>760613</v>
      </c>
      <c r="O82" s="20"/>
      <c r="P82" s="20"/>
      <c r="Q82" s="20">
        <v>760613</v>
      </c>
      <c r="R82" s="20">
        <v>969669</v>
      </c>
      <c r="S82" s="20">
        <v>858566</v>
      </c>
      <c r="T82" s="20">
        <v>1051938</v>
      </c>
      <c r="U82" s="20">
        <v>2880173</v>
      </c>
      <c r="V82" s="20">
        <v>11048660</v>
      </c>
      <c r="W82" s="20">
        <v>10739808</v>
      </c>
      <c r="X82" s="20"/>
      <c r="Y82" s="19"/>
      <c r="Z82" s="22">
        <v>10739808</v>
      </c>
    </row>
    <row r="83" spans="1:26" ht="13.5" hidden="1">
      <c r="A83" s="38" t="s">
        <v>114</v>
      </c>
      <c r="B83" s="18">
        <v>227124609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>
        <v>4533</v>
      </c>
      <c r="H84" s="29">
        <v>3017855</v>
      </c>
      <c r="I84" s="29">
        <v>3022388</v>
      </c>
      <c r="J84" s="29">
        <v>1767177</v>
      </c>
      <c r="K84" s="29">
        <v>1735243</v>
      </c>
      <c r="L84" s="29">
        <v>1780360</v>
      </c>
      <c r="M84" s="29">
        <v>5282780</v>
      </c>
      <c r="N84" s="29">
        <v>1483243</v>
      </c>
      <c r="O84" s="29"/>
      <c r="P84" s="29"/>
      <c r="Q84" s="29">
        <v>1483243</v>
      </c>
      <c r="R84" s="29">
        <v>1627098</v>
      </c>
      <c r="S84" s="29">
        <v>2690768</v>
      </c>
      <c r="T84" s="29">
        <v>1834394</v>
      </c>
      <c r="U84" s="29">
        <v>6152260</v>
      </c>
      <c r="V84" s="29">
        <v>15940671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30675862</v>
      </c>
      <c r="C5" s="18">
        <v>0</v>
      </c>
      <c r="D5" s="58">
        <v>34000000</v>
      </c>
      <c r="E5" s="59">
        <v>30000000</v>
      </c>
      <c r="F5" s="59">
        <v>2668800</v>
      </c>
      <c r="G5" s="59">
        <v>2667159</v>
      </c>
      <c r="H5" s="59">
        <v>2665582</v>
      </c>
      <c r="I5" s="59">
        <v>8001541</v>
      </c>
      <c r="J5" s="59">
        <v>2642392</v>
      </c>
      <c r="K5" s="59">
        <v>2477160</v>
      </c>
      <c r="L5" s="59">
        <v>2648942</v>
      </c>
      <c r="M5" s="59">
        <v>7768494</v>
      </c>
      <c r="N5" s="59">
        <v>2649967</v>
      </c>
      <c r="O5" s="59">
        <v>2628779</v>
      </c>
      <c r="P5" s="59">
        <v>2632856</v>
      </c>
      <c r="Q5" s="59">
        <v>7911602</v>
      </c>
      <c r="R5" s="59">
        <v>2632630</v>
      </c>
      <c r="S5" s="59">
        <v>2631354</v>
      </c>
      <c r="T5" s="59">
        <v>2637965</v>
      </c>
      <c r="U5" s="59">
        <v>7901949</v>
      </c>
      <c r="V5" s="59">
        <v>31583586</v>
      </c>
      <c r="W5" s="59">
        <v>34000000</v>
      </c>
      <c r="X5" s="59">
        <v>-2416414</v>
      </c>
      <c r="Y5" s="60">
        <v>-7.11</v>
      </c>
      <c r="Z5" s="61">
        <v>30000000</v>
      </c>
    </row>
    <row r="6" spans="1:26" ht="13.5">
      <c r="A6" s="57" t="s">
        <v>32</v>
      </c>
      <c r="B6" s="18">
        <v>4236874</v>
      </c>
      <c r="C6" s="18">
        <v>0</v>
      </c>
      <c r="D6" s="58">
        <v>4200000</v>
      </c>
      <c r="E6" s="59">
        <v>4300000</v>
      </c>
      <c r="F6" s="59">
        <v>362190</v>
      </c>
      <c r="G6" s="59">
        <v>363747</v>
      </c>
      <c r="H6" s="59">
        <v>363242</v>
      </c>
      <c r="I6" s="59">
        <v>1089179</v>
      </c>
      <c r="J6" s="59">
        <v>360113</v>
      </c>
      <c r="K6" s="59">
        <v>360144</v>
      </c>
      <c r="L6" s="59">
        <v>360208</v>
      </c>
      <c r="M6" s="59">
        <v>1080465</v>
      </c>
      <c r="N6" s="59">
        <v>362568</v>
      </c>
      <c r="O6" s="59">
        <v>354168</v>
      </c>
      <c r="P6" s="59">
        <v>354199</v>
      </c>
      <c r="Q6" s="59">
        <v>1070935</v>
      </c>
      <c r="R6" s="59">
        <v>354199</v>
      </c>
      <c r="S6" s="59">
        <v>354168</v>
      </c>
      <c r="T6" s="59">
        <v>353514</v>
      </c>
      <c r="U6" s="59">
        <v>1061881</v>
      </c>
      <c r="V6" s="59">
        <v>4302460</v>
      </c>
      <c r="W6" s="59">
        <v>4200000</v>
      </c>
      <c r="X6" s="59">
        <v>102460</v>
      </c>
      <c r="Y6" s="60">
        <v>2.44</v>
      </c>
      <c r="Z6" s="61">
        <v>4300000</v>
      </c>
    </row>
    <row r="7" spans="1:26" ht="13.5">
      <c r="A7" s="57" t="s">
        <v>33</v>
      </c>
      <c r="B7" s="18">
        <v>13400970</v>
      </c>
      <c r="C7" s="18">
        <v>0</v>
      </c>
      <c r="D7" s="58">
        <v>11500000</v>
      </c>
      <c r="E7" s="59">
        <v>11500000</v>
      </c>
      <c r="F7" s="59">
        <v>605479</v>
      </c>
      <c r="G7" s="59">
        <v>1029016</v>
      </c>
      <c r="H7" s="59">
        <v>618140</v>
      </c>
      <c r="I7" s="59">
        <v>2252635</v>
      </c>
      <c r="J7" s="59">
        <v>662125</v>
      </c>
      <c r="K7" s="59">
        <v>518995</v>
      </c>
      <c r="L7" s="59">
        <v>356786</v>
      </c>
      <c r="M7" s="59">
        <v>1537906</v>
      </c>
      <c r="N7" s="59">
        <v>249050</v>
      </c>
      <c r="O7" s="59">
        <v>323426</v>
      </c>
      <c r="P7" s="59">
        <v>908229</v>
      </c>
      <c r="Q7" s="59">
        <v>1480705</v>
      </c>
      <c r="R7" s="59">
        <v>1410372</v>
      </c>
      <c r="S7" s="59">
        <v>1431811</v>
      </c>
      <c r="T7" s="59">
        <v>1341348</v>
      </c>
      <c r="U7" s="59">
        <v>4183531</v>
      </c>
      <c r="V7" s="59">
        <v>9454777</v>
      </c>
      <c r="W7" s="59">
        <v>11500000</v>
      </c>
      <c r="X7" s="59">
        <v>-2045223</v>
      </c>
      <c r="Y7" s="60">
        <v>-17.78</v>
      </c>
      <c r="Z7" s="61">
        <v>11500000</v>
      </c>
    </row>
    <row r="8" spans="1:26" ht="13.5">
      <c r="A8" s="57" t="s">
        <v>34</v>
      </c>
      <c r="B8" s="18">
        <v>226341284</v>
      </c>
      <c r="C8" s="18">
        <v>0</v>
      </c>
      <c r="D8" s="58">
        <v>222636000</v>
      </c>
      <c r="E8" s="59">
        <v>222636000</v>
      </c>
      <c r="F8" s="59">
        <v>91378000</v>
      </c>
      <c r="G8" s="59">
        <v>2100000</v>
      </c>
      <c r="H8" s="59">
        <v>0</v>
      </c>
      <c r="I8" s="59">
        <v>93478000</v>
      </c>
      <c r="J8" s="59">
        <v>0</v>
      </c>
      <c r="K8" s="59">
        <v>521000</v>
      </c>
      <c r="L8" s="59">
        <v>73103000</v>
      </c>
      <c r="M8" s="59">
        <v>73624000</v>
      </c>
      <c r="N8" s="59">
        <v>0</v>
      </c>
      <c r="O8" s="59">
        <v>347000</v>
      </c>
      <c r="P8" s="59">
        <v>54827000</v>
      </c>
      <c r="Q8" s="59">
        <v>55174000</v>
      </c>
      <c r="R8" s="59">
        <v>0</v>
      </c>
      <c r="S8" s="59">
        <v>144053</v>
      </c>
      <c r="T8" s="59">
        <v>0</v>
      </c>
      <c r="U8" s="59">
        <v>144053</v>
      </c>
      <c r="V8" s="59">
        <v>222420053</v>
      </c>
      <c r="W8" s="59">
        <v>222636000</v>
      </c>
      <c r="X8" s="59">
        <v>-215947</v>
      </c>
      <c r="Y8" s="60">
        <v>-0.1</v>
      </c>
      <c r="Z8" s="61">
        <v>222636000</v>
      </c>
    </row>
    <row r="9" spans="1:26" ht="13.5">
      <c r="A9" s="57" t="s">
        <v>35</v>
      </c>
      <c r="B9" s="18">
        <v>16066675</v>
      </c>
      <c r="C9" s="18">
        <v>0</v>
      </c>
      <c r="D9" s="58">
        <v>32198775</v>
      </c>
      <c r="E9" s="59">
        <v>38125840</v>
      </c>
      <c r="F9" s="59">
        <v>1174339</v>
      </c>
      <c r="G9" s="59">
        <v>1127264</v>
      </c>
      <c r="H9" s="59">
        <v>787877</v>
      </c>
      <c r="I9" s="59">
        <v>3089480</v>
      </c>
      <c r="J9" s="59">
        <v>649505</v>
      </c>
      <c r="K9" s="59">
        <v>1092926</v>
      </c>
      <c r="L9" s="59">
        <v>-134798</v>
      </c>
      <c r="M9" s="59">
        <v>1607633</v>
      </c>
      <c r="N9" s="59">
        <v>787076</v>
      </c>
      <c r="O9" s="59">
        <v>173086</v>
      </c>
      <c r="P9" s="59">
        <v>1400449</v>
      </c>
      <c r="Q9" s="59">
        <v>2360611</v>
      </c>
      <c r="R9" s="59">
        <v>300122</v>
      </c>
      <c r="S9" s="59">
        <v>725473</v>
      </c>
      <c r="T9" s="59">
        <v>572969</v>
      </c>
      <c r="U9" s="59">
        <v>1598564</v>
      </c>
      <c r="V9" s="59">
        <v>8656288</v>
      </c>
      <c r="W9" s="59">
        <v>32198775</v>
      </c>
      <c r="X9" s="59">
        <v>-23542487</v>
      </c>
      <c r="Y9" s="60">
        <v>-73.12</v>
      </c>
      <c r="Z9" s="61">
        <v>38125840</v>
      </c>
    </row>
    <row r="10" spans="1:26" ht="25.5">
      <c r="A10" s="62" t="s">
        <v>102</v>
      </c>
      <c r="B10" s="63">
        <f>SUM(B5:B9)</f>
        <v>290721665</v>
      </c>
      <c r="C10" s="63">
        <f>SUM(C5:C9)</f>
        <v>0</v>
      </c>
      <c r="D10" s="64">
        <f aca="true" t="shared" si="0" ref="D10:Z10">SUM(D5:D9)</f>
        <v>304534775</v>
      </c>
      <c r="E10" s="65">
        <f t="shared" si="0"/>
        <v>306561840</v>
      </c>
      <c r="F10" s="65">
        <f t="shared" si="0"/>
        <v>96188808</v>
      </c>
      <c r="G10" s="65">
        <f t="shared" si="0"/>
        <v>7287186</v>
      </c>
      <c r="H10" s="65">
        <f t="shared" si="0"/>
        <v>4434841</v>
      </c>
      <c r="I10" s="65">
        <f t="shared" si="0"/>
        <v>107910835</v>
      </c>
      <c r="J10" s="65">
        <f t="shared" si="0"/>
        <v>4314135</v>
      </c>
      <c r="K10" s="65">
        <f t="shared" si="0"/>
        <v>4970225</v>
      </c>
      <c r="L10" s="65">
        <f t="shared" si="0"/>
        <v>76334138</v>
      </c>
      <c r="M10" s="65">
        <f t="shared" si="0"/>
        <v>85618498</v>
      </c>
      <c r="N10" s="65">
        <f t="shared" si="0"/>
        <v>4048661</v>
      </c>
      <c r="O10" s="65">
        <f t="shared" si="0"/>
        <v>3826459</v>
      </c>
      <c r="P10" s="65">
        <f t="shared" si="0"/>
        <v>60122733</v>
      </c>
      <c r="Q10" s="65">
        <f t="shared" si="0"/>
        <v>67997853</v>
      </c>
      <c r="R10" s="65">
        <f t="shared" si="0"/>
        <v>4697323</v>
      </c>
      <c r="S10" s="65">
        <f t="shared" si="0"/>
        <v>5286859</v>
      </c>
      <c r="T10" s="65">
        <f t="shared" si="0"/>
        <v>4905796</v>
      </c>
      <c r="U10" s="65">
        <f t="shared" si="0"/>
        <v>14889978</v>
      </c>
      <c r="V10" s="65">
        <f t="shared" si="0"/>
        <v>276417164</v>
      </c>
      <c r="W10" s="65">
        <f t="shared" si="0"/>
        <v>304534775</v>
      </c>
      <c r="X10" s="65">
        <f t="shared" si="0"/>
        <v>-28117611</v>
      </c>
      <c r="Y10" s="66">
        <f>+IF(W10&lt;&gt;0,(X10/W10)*100,0)</f>
        <v>-9.232972162210375</v>
      </c>
      <c r="Z10" s="67">
        <f t="shared" si="0"/>
        <v>306561840</v>
      </c>
    </row>
    <row r="11" spans="1:26" ht="13.5">
      <c r="A11" s="57" t="s">
        <v>36</v>
      </c>
      <c r="B11" s="18">
        <v>108057435</v>
      </c>
      <c r="C11" s="18">
        <v>0</v>
      </c>
      <c r="D11" s="58">
        <v>122278555</v>
      </c>
      <c r="E11" s="59">
        <v>115180730</v>
      </c>
      <c r="F11" s="59">
        <v>9046469</v>
      </c>
      <c r="G11" s="59">
        <v>9295024</v>
      </c>
      <c r="H11" s="59">
        <v>8973173</v>
      </c>
      <c r="I11" s="59">
        <v>27314666</v>
      </c>
      <c r="J11" s="59">
        <v>9012915</v>
      </c>
      <c r="K11" s="59">
        <v>8845255</v>
      </c>
      <c r="L11" s="59">
        <v>9239263</v>
      </c>
      <c r="M11" s="59">
        <v>27097433</v>
      </c>
      <c r="N11" s="59">
        <v>9435903</v>
      </c>
      <c r="O11" s="59">
        <v>9495237</v>
      </c>
      <c r="P11" s="59">
        <v>9370684</v>
      </c>
      <c r="Q11" s="59">
        <v>28301824</v>
      </c>
      <c r="R11" s="59">
        <v>9015864</v>
      </c>
      <c r="S11" s="59">
        <v>9368184</v>
      </c>
      <c r="T11" s="59">
        <v>10738732</v>
      </c>
      <c r="U11" s="59">
        <v>29122780</v>
      </c>
      <c r="V11" s="59">
        <v>111836703</v>
      </c>
      <c r="W11" s="59">
        <v>122278559</v>
      </c>
      <c r="X11" s="59">
        <v>-10441856</v>
      </c>
      <c r="Y11" s="60">
        <v>-8.54</v>
      </c>
      <c r="Z11" s="61">
        <v>115180730</v>
      </c>
    </row>
    <row r="12" spans="1:26" ht="13.5">
      <c r="A12" s="57" t="s">
        <v>37</v>
      </c>
      <c r="B12" s="18">
        <v>18273962</v>
      </c>
      <c r="C12" s="18">
        <v>0</v>
      </c>
      <c r="D12" s="58">
        <v>19524325</v>
      </c>
      <c r="E12" s="59">
        <v>18774641</v>
      </c>
      <c r="F12" s="59">
        <v>1533811</v>
      </c>
      <c r="G12" s="59">
        <v>1486725</v>
      </c>
      <c r="H12" s="59">
        <v>1551800</v>
      </c>
      <c r="I12" s="59">
        <v>4572336</v>
      </c>
      <c r="J12" s="59">
        <v>1563831</v>
      </c>
      <c r="K12" s="59">
        <v>1613454</v>
      </c>
      <c r="L12" s="59">
        <v>1577021</v>
      </c>
      <c r="M12" s="59">
        <v>4754306</v>
      </c>
      <c r="N12" s="59">
        <v>1577021</v>
      </c>
      <c r="O12" s="59">
        <v>1880447</v>
      </c>
      <c r="P12" s="59">
        <v>1757411</v>
      </c>
      <c r="Q12" s="59">
        <v>5214879</v>
      </c>
      <c r="R12" s="59">
        <v>1685756</v>
      </c>
      <c r="S12" s="59">
        <v>1676756</v>
      </c>
      <c r="T12" s="59">
        <v>1676756</v>
      </c>
      <c r="U12" s="59">
        <v>5039268</v>
      </c>
      <c r="V12" s="59">
        <v>19580789</v>
      </c>
      <c r="W12" s="59">
        <v>19524325</v>
      </c>
      <c r="X12" s="59">
        <v>56464</v>
      </c>
      <c r="Y12" s="60">
        <v>0.29</v>
      </c>
      <c r="Z12" s="61">
        <v>18774641</v>
      </c>
    </row>
    <row r="13" spans="1:26" ht="13.5">
      <c r="A13" s="57" t="s">
        <v>103</v>
      </c>
      <c r="B13" s="18">
        <v>20361720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30000000</v>
      </c>
      <c r="X13" s="59">
        <v>-30000000</v>
      </c>
      <c r="Y13" s="60">
        <v>-100</v>
      </c>
      <c r="Z13" s="61">
        <v>30000000</v>
      </c>
    </row>
    <row r="14" spans="1:26" ht="13.5">
      <c r="A14" s="57" t="s">
        <v>38</v>
      </c>
      <c r="B14" s="18">
        <v>0</v>
      </c>
      <c r="C14" s="18">
        <v>0</v>
      </c>
      <c r="D14" s="58">
        <v>550000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550000</v>
      </c>
      <c r="X14" s="59">
        <v>-550000</v>
      </c>
      <c r="Y14" s="60">
        <v>-100</v>
      </c>
      <c r="Z14" s="61">
        <v>0</v>
      </c>
    </row>
    <row r="15" spans="1:26" ht="13.5">
      <c r="A15" s="57" t="s">
        <v>39</v>
      </c>
      <c r="B15" s="18">
        <v>25776516</v>
      </c>
      <c r="C15" s="18">
        <v>0</v>
      </c>
      <c r="D15" s="58">
        <v>7660000</v>
      </c>
      <c r="E15" s="59">
        <v>9469550</v>
      </c>
      <c r="F15" s="59">
        <v>0</v>
      </c>
      <c r="G15" s="59">
        <v>353313</v>
      </c>
      <c r="H15" s="59">
        <v>85888</v>
      </c>
      <c r="I15" s="59">
        <v>439201</v>
      </c>
      <c r="J15" s="59">
        <v>1777420</v>
      </c>
      <c r="K15" s="59">
        <v>902413</v>
      </c>
      <c r="L15" s="59">
        <v>2470652</v>
      </c>
      <c r="M15" s="59">
        <v>5150485</v>
      </c>
      <c r="N15" s="59">
        <v>484652</v>
      </c>
      <c r="O15" s="59">
        <v>520531</v>
      </c>
      <c r="P15" s="59">
        <v>722269</v>
      </c>
      <c r="Q15" s="59">
        <v>1727452</v>
      </c>
      <c r="R15" s="59">
        <v>83884</v>
      </c>
      <c r="S15" s="59">
        <v>68627</v>
      </c>
      <c r="T15" s="59">
        <v>1539309</v>
      </c>
      <c r="U15" s="59">
        <v>1691820</v>
      </c>
      <c r="V15" s="59">
        <v>9008958</v>
      </c>
      <c r="W15" s="59">
        <v>7660000</v>
      </c>
      <c r="X15" s="59">
        <v>1348958</v>
      </c>
      <c r="Y15" s="60">
        <v>17.61</v>
      </c>
      <c r="Z15" s="61">
        <v>9469550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120358162</v>
      </c>
      <c r="C17" s="18">
        <v>0</v>
      </c>
      <c r="D17" s="58">
        <v>106546971</v>
      </c>
      <c r="E17" s="59">
        <v>106199000</v>
      </c>
      <c r="F17" s="59">
        <v>3731005</v>
      </c>
      <c r="G17" s="59">
        <v>6982056</v>
      </c>
      <c r="H17" s="59">
        <v>6587335</v>
      </c>
      <c r="I17" s="59">
        <v>17300396</v>
      </c>
      <c r="J17" s="59">
        <v>12639592</v>
      </c>
      <c r="K17" s="59">
        <v>6178474</v>
      </c>
      <c r="L17" s="59">
        <v>11953570</v>
      </c>
      <c r="M17" s="59">
        <v>30771636</v>
      </c>
      <c r="N17" s="59">
        <v>4256296</v>
      </c>
      <c r="O17" s="59">
        <v>3147061</v>
      </c>
      <c r="P17" s="59">
        <v>4224886</v>
      </c>
      <c r="Q17" s="59">
        <v>11628243</v>
      </c>
      <c r="R17" s="59">
        <v>6569137</v>
      </c>
      <c r="S17" s="59">
        <v>8823152</v>
      </c>
      <c r="T17" s="59">
        <v>8609877</v>
      </c>
      <c r="U17" s="59">
        <v>24002166</v>
      </c>
      <c r="V17" s="59">
        <v>83702441</v>
      </c>
      <c r="W17" s="59">
        <v>106546971</v>
      </c>
      <c r="X17" s="59">
        <v>-22844530</v>
      </c>
      <c r="Y17" s="60">
        <v>-21.44</v>
      </c>
      <c r="Z17" s="61">
        <v>106199000</v>
      </c>
    </row>
    <row r="18" spans="1:26" ht="13.5">
      <c r="A18" s="69" t="s">
        <v>42</v>
      </c>
      <c r="B18" s="70">
        <f>SUM(B11:B17)</f>
        <v>292827795</v>
      </c>
      <c r="C18" s="70">
        <f>SUM(C11:C17)</f>
        <v>0</v>
      </c>
      <c r="D18" s="71">
        <f aca="true" t="shared" si="1" ref="D18:Z18">SUM(D11:D17)</f>
        <v>286559851</v>
      </c>
      <c r="E18" s="72">
        <f t="shared" si="1"/>
        <v>279623921</v>
      </c>
      <c r="F18" s="72">
        <f t="shared" si="1"/>
        <v>14311285</v>
      </c>
      <c r="G18" s="72">
        <f t="shared" si="1"/>
        <v>18117118</v>
      </c>
      <c r="H18" s="72">
        <f t="shared" si="1"/>
        <v>17198196</v>
      </c>
      <c r="I18" s="72">
        <f t="shared" si="1"/>
        <v>49626599</v>
      </c>
      <c r="J18" s="72">
        <f t="shared" si="1"/>
        <v>24993758</v>
      </c>
      <c r="K18" s="72">
        <f t="shared" si="1"/>
        <v>17539596</v>
      </c>
      <c r="L18" s="72">
        <f t="shared" si="1"/>
        <v>25240506</v>
      </c>
      <c r="M18" s="72">
        <f t="shared" si="1"/>
        <v>67773860</v>
      </c>
      <c r="N18" s="72">
        <f t="shared" si="1"/>
        <v>15753872</v>
      </c>
      <c r="O18" s="72">
        <f t="shared" si="1"/>
        <v>15043276</v>
      </c>
      <c r="P18" s="72">
        <f t="shared" si="1"/>
        <v>16075250</v>
      </c>
      <c r="Q18" s="72">
        <f t="shared" si="1"/>
        <v>46872398</v>
      </c>
      <c r="R18" s="72">
        <f t="shared" si="1"/>
        <v>17354641</v>
      </c>
      <c r="S18" s="72">
        <f t="shared" si="1"/>
        <v>19936719</v>
      </c>
      <c r="T18" s="72">
        <f t="shared" si="1"/>
        <v>22564674</v>
      </c>
      <c r="U18" s="72">
        <f t="shared" si="1"/>
        <v>59856034</v>
      </c>
      <c r="V18" s="72">
        <f t="shared" si="1"/>
        <v>224128891</v>
      </c>
      <c r="W18" s="72">
        <f t="shared" si="1"/>
        <v>286559855</v>
      </c>
      <c r="X18" s="72">
        <f t="shared" si="1"/>
        <v>-62430964</v>
      </c>
      <c r="Y18" s="66">
        <f>+IF(W18&lt;&gt;0,(X18/W18)*100,0)</f>
        <v>-21.786360828525684</v>
      </c>
      <c r="Z18" s="73">
        <f t="shared" si="1"/>
        <v>279623921</v>
      </c>
    </row>
    <row r="19" spans="1:26" ht="13.5">
      <c r="A19" s="69" t="s">
        <v>43</v>
      </c>
      <c r="B19" s="74">
        <f>+B10-B18</f>
        <v>-2106130</v>
      </c>
      <c r="C19" s="74">
        <f>+C10-C18</f>
        <v>0</v>
      </c>
      <c r="D19" s="75">
        <f aca="true" t="shared" si="2" ref="D19:Z19">+D10-D18</f>
        <v>17974924</v>
      </c>
      <c r="E19" s="76">
        <f t="shared" si="2"/>
        <v>26937919</v>
      </c>
      <c r="F19" s="76">
        <f t="shared" si="2"/>
        <v>81877523</v>
      </c>
      <c r="G19" s="76">
        <f t="shared" si="2"/>
        <v>-10829932</v>
      </c>
      <c r="H19" s="76">
        <f t="shared" si="2"/>
        <v>-12763355</v>
      </c>
      <c r="I19" s="76">
        <f t="shared" si="2"/>
        <v>58284236</v>
      </c>
      <c r="J19" s="76">
        <f t="shared" si="2"/>
        <v>-20679623</v>
      </c>
      <c r="K19" s="76">
        <f t="shared" si="2"/>
        <v>-12569371</v>
      </c>
      <c r="L19" s="76">
        <f t="shared" si="2"/>
        <v>51093632</v>
      </c>
      <c r="M19" s="76">
        <f t="shared" si="2"/>
        <v>17844638</v>
      </c>
      <c r="N19" s="76">
        <f t="shared" si="2"/>
        <v>-11705211</v>
      </c>
      <c r="O19" s="76">
        <f t="shared" si="2"/>
        <v>-11216817</v>
      </c>
      <c r="P19" s="76">
        <f t="shared" si="2"/>
        <v>44047483</v>
      </c>
      <c r="Q19" s="76">
        <f t="shared" si="2"/>
        <v>21125455</v>
      </c>
      <c r="R19" s="76">
        <f t="shared" si="2"/>
        <v>-12657318</v>
      </c>
      <c r="S19" s="76">
        <f t="shared" si="2"/>
        <v>-14649860</v>
      </c>
      <c r="T19" s="76">
        <f t="shared" si="2"/>
        <v>-17658878</v>
      </c>
      <c r="U19" s="76">
        <f t="shared" si="2"/>
        <v>-44966056</v>
      </c>
      <c r="V19" s="76">
        <f t="shared" si="2"/>
        <v>52288273</v>
      </c>
      <c r="W19" s="76">
        <f>IF(E10=E18,0,W10-W18)</f>
        <v>17974920</v>
      </c>
      <c r="X19" s="76">
        <f t="shared" si="2"/>
        <v>34313353</v>
      </c>
      <c r="Y19" s="77">
        <f>+IF(W19&lt;&gt;0,(X19/W19)*100,0)</f>
        <v>190.8957202591166</v>
      </c>
      <c r="Z19" s="78">
        <f t="shared" si="2"/>
        <v>26937919</v>
      </c>
    </row>
    <row r="20" spans="1:26" ht="13.5">
      <c r="A20" s="57" t="s">
        <v>44</v>
      </c>
      <c r="B20" s="18">
        <v>105700629</v>
      </c>
      <c r="C20" s="18">
        <v>0</v>
      </c>
      <c r="D20" s="58">
        <v>64902000</v>
      </c>
      <c r="E20" s="59">
        <v>84380000</v>
      </c>
      <c r="F20" s="59">
        <v>27918000</v>
      </c>
      <c r="G20" s="59">
        <v>0</v>
      </c>
      <c r="H20" s="59">
        <v>0</v>
      </c>
      <c r="I20" s="59">
        <v>27918000</v>
      </c>
      <c r="J20" s="59">
        <v>1750000</v>
      </c>
      <c r="K20" s="59">
        <v>1750000</v>
      </c>
      <c r="L20" s="59">
        <v>21515000</v>
      </c>
      <c r="M20" s="59">
        <v>25015000</v>
      </c>
      <c r="N20" s="59">
        <v>1750000</v>
      </c>
      <c r="O20" s="59">
        <v>1750000</v>
      </c>
      <c r="P20" s="59">
        <v>41469000</v>
      </c>
      <c r="Q20" s="59">
        <v>44969000</v>
      </c>
      <c r="R20" s="59">
        <v>0</v>
      </c>
      <c r="S20" s="59">
        <v>0</v>
      </c>
      <c r="T20" s="59">
        <v>0</v>
      </c>
      <c r="U20" s="59">
        <v>0</v>
      </c>
      <c r="V20" s="59">
        <v>97902000</v>
      </c>
      <c r="W20" s="59">
        <v>64902000</v>
      </c>
      <c r="X20" s="59">
        <v>33000000</v>
      </c>
      <c r="Y20" s="60">
        <v>50.85</v>
      </c>
      <c r="Z20" s="61">
        <v>84380000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103594499</v>
      </c>
      <c r="C22" s="85">
        <f>SUM(C19:C21)</f>
        <v>0</v>
      </c>
      <c r="D22" s="86">
        <f aca="true" t="shared" si="3" ref="D22:Z22">SUM(D19:D21)</f>
        <v>82876924</v>
      </c>
      <c r="E22" s="87">
        <f t="shared" si="3"/>
        <v>111317919</v>
      </c>
      <c r="F22" s="87">
        <f t="shared" si="3"/>
        <v>109795523</v>
      </c>
      <c r="G22" s="87">
        <f t="shared" si="3"/>
        <v>-10829932</v>
      </c>
      <c r="H22" s="87">
        <f t="shared" si="3"/>
        <v>-12763355</v>
      </c>
      <c r="I22" s="87">
        <f t="shared" si="3"/>
        <v>86202236</v>
      </c>
      <c r="J22" s="87">
        <f t="shared" si="3"/>
        <v>-18929623</v>
      </c>
      <c r="K22" s="87">
        <f t="shared" si="3"/>
        <v>-10819371</v>
      </c>
      <c r="L22" s="87">
        <f t="shared" si="3"/>
        <v>72608632</v>
      </c>
      <c r="M22" s="87">
        <f t="shared" si="3"/>
        <v>42859638</v>
      </c>
      <c r="N22" s="87">
        <f t="shared" si="3"/>
        <v>-9955211</v>
      </c>
      <c r="O22" s="87">
        <f t="shared" si="3"/>
        <v>-9466817</v>
      </c>
      <c r="P22" s="87">
        <f t="shared" si="3"/>
        <v>85516483</v>
      </c>
      <c r="Q22" s="87">
        <f t="shared" si="3"/>
        <v>66094455</v>
      </c>
      <c r="R22" s="87">
        <f t="shared" si="3"/>
        <v>-12657318</v>
      </c>
      <c r="S22" s="87">
        <f t="shared" si="3"/>
        <v>-14649860</v>
      </c>
      <c r="T22" s="87">
        <f t="shared" si="3"/>
        <v>-17658878</v>
      </c>
      <c r="U22" s="87">
        <f t="shared" si="3"/>
        <v>-44966056</v>
      </c>
      <c r="V22" s="87">
        <f t="shared" si="3"/>
        <v>150190273</v>
      </c>
      <c r="W22" s="87">
        <f t="shared" si="3"/>
        <v>82876920</v>
      </c>
      <c r="X22" s="87">
        <f t="shared" si="3"/>
        <v>67313353</v>
      </c>
      <c r="Y22" s="88">
        <f>+IF(W22&lt;&gt;0,(X22/W22)*100,0)</f>
        <v>81.22086703994309</v>
      </c>
      <c r="Z22" s="89">
        <f t="shared" si="3"/>
        <v>111317919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103594499</v>
      </c>
      <c r="C24" s="74">
        <f>SUM(C22:C23)</f>
        <v>0</v>
      </c>
      <c r="D24" s="75">
        <f aca="true" t="shared" si="4" ref="D24:Z24">SUM(D22:D23)</f>
        <v>82876924</v>
      </c>
      <c r="E24" s="76">
        <f t="shared" si="4"/>
        <v>111317919</v>
      </c>
      <c r="F24" s="76">
        <f t="shared" si="4"/>
        <v>109795523</v>
      </c>
      <c r="G24" s="76">
        <f t="shared" si="4"/>
        <v>-10829932</v>
      </c>
      <c r="H24" s="76">
        <f t="shared" si="4"/>
        <v>-12763355</v>
      </c>
      <c r="I24" s="76">
        <f t="shared" si="4"/>
        <v>86202236</v>
      </c>
      <c r="J24" s="76">
        <f t="shared" si="4"/>
        <v>-18929623</v>
      </c>
      <c r="K24" s="76">
        <f t="shared" si="4"/>
        <v>-10819371</v>
      </c>
      <c r="L24" s="76">
        <f t="shared" si="4"/>
        <v>72608632</v>
      </c>
      <c r="M24" s="76">
        <f t="shared" si="4"/>
        <v>42859638</v>
      </c>
      <c r="N24" s="76">
        <f t="shared" si="4"/>
        <v>-9955211</v>
      </c>
      <c r="O24" s="76">
        <f t="shared" si="4"/>
        <v>-9466817</v>
      </c>
      <c r="P24" s="76">
        <f t="shared" si="4"/>
        <v>85516483</v>
      </c>
      <c r="Q24" s="76">
        <f t="shared" si="4"/>
        <v>66094455</v>
      </c>
      <c r="R24" s="76">
        <f t="shared" si="4"/>
        <v>-12657318</v>
      </c>
      <c r="S24" s="76">
        <f t="shared" si="4"/>
        <v>-14649860</v>
      </c>
      <c r="T24" s="76">
        <f t="shared" si="4"/>
        <v>-17658878</v>
      </c>
      <c r="U24" s="76">
        <f t="shared" si="4"/>
        <v>-44966056</v>
      </c>
      <c r="V24" s="76">
        <f t="shared" si="4"/>
        <v>150190273</v>
      </c>
      <c r="W24" s="76">
        <f t="shared" si="4"/>
        <v>82876920</v>
      </c>
      <c r="X24" s="76">
        <f t="shared" si="4"/>
        <v>67313353</v>
      </c>
      <c r="Y24" s="77">
        <f>+IF(W24&lt;&gt;0,(X24/W24)*100,0)</f>
        <v>81.22086703994309</v>
      </c>
      <c r="Z24" s="78">
        <f t="shared" si="4"/>
        <v>111317919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63937443</v>
      </c>
      <c r="C27" s="21">
        <v>0</v>
      </c>
      <c r="D27" s="98">
        <v>112876920</v>
      </c>
      <c r="E27" s="99">
        <v>141317920</v>
      </c>
      <c r="F27" s="99">
        <v>10629291</v>
      </c>
      <c r="G27" s="99">
        <v>8677687</v>
      </c>
      <c r="H27" s="99">
        <v>7109094</v>
      </c>
      <c r="I27" s="99">
        <v>26416072</v>
      </c>
      <c r="J27" s="99">
        <v>20160077</v>
      </c>
      <c r="K27" s="99">
        <v>10406761</v>
      </c>
      <c r="L27" s="99">
        <v>23404069</v>
      </c>
      <c r="M27" s="99">
        <v>53970907</v>
      </c>
      <c r="N27" s="99">
        <v>6210390</v>
      </c>
      <c r="O27" s="99">
        <v>7334386</v>
      </c>
      <c r="P27" s="99">
        <v>15216980</v>
      </c>
      <c r="Q27" s="99">
        <v>28761756</v>
      </c>
      <c r="R27" s="99">
        <v>1936134</v>
      </c>
      <c r="S27" s="99">
        <v>0</v>
      </c>
      <c r="T27" s="99">
        <v>0</v>
      </c>
      <c r="U27" s="99">
        <v>1936134</v>
      </c>
      <c r="V27" s="99">
        <v>111084869</v>
      </c>
      <c r="W27" s="99">
        <v>141317920</v>
      </c>
      <c r="X27" s="99">
        <v>-30233051</v>
      </c>
      <c r="Y27" s="100">
        <v>-21.39</v>
      </c>
      <c r="Z27" s="101">
        <v>141317920</v>
      </c>
    </row>
    <row r="28" spans="1:26" ht="13.5">
      <c r="A28" s="102" t="s">
        <v>44</v>
      </c>
      <c r="B28" s="18">
        <v>56835913</v>
      </c>
      <c r="C28" s="18">
        <v>0</v>
      </c>
      <c r="D28" s="58">
        <v>61936062</v>
      </c>
      <c r="E28" s="59">
        <v>81524306</v>
      </c>
      <c r="F28" s="59">
        <v>9877468</v>
      </c>
      <c r="G28" s="59">
        <v>4062226</v>
      </c>
      <c r="H28" s="59">
        <v>5143186</v>
      </c>
      <c r="I28" s="59">
        <v>19082880</v>
      </c>
      <c r="J28" s="59">
        <v>10318051</v>
      </c>
      <c r="K28" s="59">
        <v>3558566</v>
      </c>
      <c r="L28" s="59">
        <v>13294168</v>
      </c>
      <c r="M28" s="59">
        <v>27170785</v>
      </c>
      <c r="N28" s="59">
        <v>3287155</v>
      </c>
      <c r="O28" s="59">
        <v>3130576</v>
      </c>
      <c r="P28" s="59">
        <v>7563024</v>
      </c>
      <c r="Q28" s="59">
        <v>13980755</v>
      </c>
      <c r="R28" s="59">
        <v>1296442</v>
      </c>
      <c r="S28" s="59">
        <v>0</v>
      </c>
      <c r="T28" s="59">
        <v>0</v>
      </c>
      <c r="U28" s="59">
        <v>1296442</v>
      </c>
      <c r="V28" s="59">
        <v>61530862</v>
      </c>
      <c r="W28" s="59">
        <v>81524306</v>
      </c>
      <c r="X28" s="59">
        <v>-19993444</v>
      </c>
      <c r="Y28" s="60">
        <v>-24.52</v>
      </c>
      <c r="Z28" s="61">
        <v>81524306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7101530</v>
      </c>
      <c r="C31" s="18">
        <v>0</v>
      </c>
      <c r="D31" s="58">
        <v>50940858</v>
      </c>
      <c r="E31" s="59">
        <v>59793614</v>
      </c>
      <c r="F31" s="59">
        <v>751823</v>
      </c>
      <c r="G31" s="59">
        <v>4615461</v>
      </c>
      <c r="H31" s="59">
        <v>1965908</v>
      </c>
      <c r="I31" s="59">
        <v>7333192</v>
      </c>
      <c r="J31" s="59">
        <v>9842026</v>
      </c>
      <c r="K31" s="59">
        <v>6848195</v>
      </c>
      <c r="L31" s="59">
        <v>10109901</v>
      </c>
      <c r="M31" s="59">
        <v>26800122</v>
      </c>
      <c r="N31" s="59">
        <v>2923235</v>
      </c>
      <c r="O31" s="59">
        <v>4203810</v>
      </c>
      <c r="P31" s="59">
        <v>7653956</v>
      </c>
      <c r="Q31" s="59">
        <v>14781001</v>
      </c>
      <c r="R31" s="59">
        <v>639692</v>
      </c>
      <c r="S31" s="59">
        <v>0</v>
      </c>
      <c r="T31" s="59">
        <v>0</v>
      </c>
      <c r="U31" s="59">
        <v>639692</v>
      </c>
      <c r="V31" s="59">
        <v>49554007</v>
      </c>
      <c r="W31" s="59">
        <v>59793614</v>
      </c>
      <c r="X31" s="59">
        <v>-10239607</v>
      </c>
      <c r="Y31" s="60">
        <v>-17.12</v>
      </c>
      <c r="Z31" s="61">
        <v>59793614</v>
      </c>
    </row>
    <row r="32" spans="1:26" ht="13.5">
      <c r="A32" s="69" t="s">
        <v>50</v>
      </c>
      <c r="B32" s="21">
        <f>SUM(B28:B31)</f>
        <v>63937443</v>
      </c>
      <c r="C32" s="21">
        <f>SUM(C28:C31)</f>
        <v>0</v>
      </c>
      <c r="D32" s="98">
        <f aca="true" t="shared" si="5" ref="D32:Z32">SUM(D28:D31)</f>
        <v>112876920</v>
      </c>
      <c r="E32" s="99">
        <f t="shared" si="5"/>
        <v>141317920</v>
      </c>
      <c r="F32" s="99">
        <f t="shared" si="5"/>
        <v>10629291</v>
      </c>
      <c r="G32" s="99">
        <f t="shared" si="5"/>
        <v>8677687</v>
      </c>
      <c r="H32" s="99">
        <f t="shared" si="5"/>
        <v>7109094</v>
      </c>
      <c r="I32" s="99">
        <f t="shared" si="5"/>
        <v>26416072</v>
      </c>
      <c r="J32" s="99">
        <f t="shared" si="5"/>
        <v>20160077</v>
      </c>
      <c r="K32" s="99">
        <f t="shared" si="5"/>
        <v>10406761</v>
      </c>
      <c r="L32" s="99">
        <f t="shared" si="5"/>
        <v>23404069</v>
      </c>
      <c r="M32" s="99">
        <f t="shared" si="5"/>
        <v>53970907</v>
      </c>
      <c r="N32" s="99">
        <f t="shared" si="5"/>
        <v>6210390</v>
      </c>
      <c r="O32" s="99">
        <f t="shared" si="5"/>
        <v>7334386</v>
      </c>
      <c r="P32" s="99">
        <f t="shared" si="5"/>
        <v>15216980</v>
      </c>
      <c r="Q32" s="99">
        <f t="shared" si="5"/>
        <v>28761756</v>
      </c>
      <c r="R32" s="99">
        <f t="shared" si="5"/>
        <v>1936134</v>
      </c>
      <c r="S32" s="99">
        <f t="shared" si="5"/>
        <v>0</v>
      </c>
      <c r="T32" s="99">
        <f t="shared" si="5"/>
        <v>0</v>
      </c>
      <c r="U32" s="99">
        <f t="shared" si="5"/>
        <v>1936134</v>
      </c>
      <c r="V32" s="99">
        <f t="shared" si="5"/>
        <v>111084869</v>
      </c>
      <c r="W32" s="99">
        <f t="shared" si="5"/>
        <v>141317920</v>
      </c>
      <c r="X32" s="99">
        <f t="shared" si="5"/>
        <v>-30233051</v>
      </c>
      <c r="Y32" s="100">
        <f>+IF(W32&lt;&gt;0,(X32/W32)*100,0)</f>
        <v>-21.393642787836107</v>
      </c>
      <c r="Z32" s="101">
        <f t="shared" si="5"/>
        <v>141317920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232879250</v>
      </c>
      <c r="C35" s="18">
        <v>0</v>
      </c>
      <c r="D35" s="58">
        <v>103400000</v>
      </c>
      <c r="E35" s="59">
        <v>103400000</v>
      </c>
      <c r="F35" s="59">
        <v>317515027</v>
      </c>
      <c r="G35" s="59">
        <v>366231264</v>
      </c>
      <c r="H35" s="59">
        <v>304661120</v>
      </c>
      <c r="I35" s="59">
        <v>304661120</v>
      </c>
      <c r="J35" s="59">
        <v>239418282</v>
      </c>
      <c r="K35" s="59">
        <v>216169831</v>
      </c>
      <c r="L35" s="59">
        <v>261003363</v>
      </c>
      <c r="M35" s="59">
        <v>261003363</v>
      </c>
      <c r="N35" s="59">
        <v>289376972</v>
      </c>
      <c r="O35" s="59">
        <v>293797078</v>
      </c>
      <c r="P35" s="59">
        <v>312182304</v>
      </c>
      <c r="Q35" s="59">
        <v>312182304</v>
      </c>
      <c r="R35" s="59">
        <v>330322430</v>
      </c>
      <c r="S35" s="59">
        <v>351833941</v>
      </c>
      <c r="T35" s="59">
        <v>354958379</v>
      </c>
      <c r="U35" s="59">
        <v>354958379</v>
      </c>
      <c r="V35" s="59">
        <v>354958379</v>
      </c>
      <c r="W35" s="59">
        <v>103400000</v>
      </c>
      <c r="X35" s="59">
        <v>251558379</v>
      </c>
      <c r="Y35" s="60">
        <v>243.29</v>
      </c>
      <c r="Z35" s="61">
        <v>103400000</v>
      </c>
    </row>
    <row r="36" spans="1:26" ht="13.5">
      <c r="A36" s="57" t="s">
        <v>53</v>
      </c>
      <c r="B36" s="18">
        <v>524247775</v>
      </c>
      <c r="C36" s="18">
        <v>0</v>
      </c>
      <c r="D36" s="58">
        <v>389993120</v>
      </c>
      <c r="E36" s="59">
        <v>389993120</v>
      </c>
      <c r="F36" s="59">
        <v>143935012</v>
      </c>
      <c r="G36" s="59">
        <v>556896510</v>
      </c>
      <c r="H36" s="59">
        <v>563142944</v>
      </c>
      <c r="I36" s="59">
        <v>563142944</v>
      </c>
      <c r="J36" s="59">
        <v>468599363</v>
      </c>
      <c r="K36" s="59">
        <v>478182026</v>
      </c>
      <c r="L36" s="59">
        <v>500281835</v>
      </c>
      <c r="M36" s="59">
        <v>500281835</v>
      </c>
      <c r="N36" s="59">
        <v>503701041</v>
      </c>
      <c r="O36" s="59">
        <v>509962305</v>
      </c>
      <c r="P36" s="59">
        <v>523331663</v>
      </c>
      <c r="Q36" s="59">
        <v>523331663</v>
      </c>
      <c r="R36" s="59">
        <v>525270721</v>
      </c>
      <c r="S36" s="59">
        <v>525270721</v>
      </c>
      <c r="T36" s="59">
        <v>555151147</v>
      </c>
      <c r="U36" s="59">
        <v>555151147</v>
      </c>
      <c r="V36" s="59">
        <v>555151147</v>
      </c>
      <c r="W36" s="59">
        <v>389993120</v>
      </c>
      <c r="X36" s="59">
        <v>165158027</v>
      </c>
      <c r="Y36" s="60">
        <v>42.35</v>
      </c>
      <c r="Z36" s="61">
        <v>389993120</v>
      </c>
    </row>
    <row r="37" spans="1:26" ht="13.5">
      <c r="A37" s="57" t="s">
        <v>54</v>
      </c>
      <c r="B37" s="18">
        <v>77286306</v>
      </c>
      <c r="C37" s="18">
        <v>0</v>
      </c>
      <c r="D37" s="58">
        <v>58894000</v>
      </c>
      <c r="E37" s="59">
        <v>58894000</v>
      </c>
      <c r="F37" s="59">
        <v>136350458</v>
      </c>
      <c r="G37" s="59">
        <v>187786185</v>
      </c>
      <c r="H37" s="59">
        <v>197441733</v>
      </c>
      <c r="I37" s="59">
        <v>197441733</v>
      </c>
      <c r="J37" s="59">
        <v>102323707</v>
      </c>
      <c r="K37" s="59">
        <v>101114635</v>
      </c>
      <c r="L37" s="59">
        <v>122883631</v>
      </c>
      <c r="M37" s="59">
        <v>122883631</v>
      </c>
      <c r="N37" s="59">
        <v>133589721</v>
      </c>
      <c r="O37" s="59">
        <v>145743228</v>
      </c>
      <c r="P37" s="59">
        <v>157049879</v>
      </c>
      <c r="Q37" s="59">
        <v>157049879</v>
      </c>
      <c r="R37" s="59">
        <v>168018482</v>
      </c>
      <c r="S37" s="59">
        <v>168018482</v>
      </c>
      <c r="T37" s="59">
        <v>195733972</v>
      </c>
      <c r="U37" s="59">
        <v>195733972</v>
      </c>
      <c r="V37" s="59">
        <v>195733972</v>
      </c>
      <c r="W37" s="59">
        <v>58894000</v>
      </c>
      <c r="X37" s="59">
        <v>136839972</v>
      </c>
      <c r="Y37" s="60">
        <v>232.35</v>
      </c>
      <c r="Z37" s="61">
        <v>58894000</v>
      </c>
    </row>
    <row r="38" spans="1:26" ht="13.5">
      <c r="A38" s="57" t="s">
        <v>55</v>
      </c>
      <c r="B38" s="18">
        <v>21831430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658009289</v>
      </c>
      <c r="C39" s="18">
        <v>0</v>
      </c>
      <c r="D39" s="58">
        <v>434499120</v>
      </c>
      <c r="E39" s="59">
        <v>434499120</v>
      </c>
      <c r="F39" s="59">
        <v>325099581</v>
      </c>
      <c r="G39" s="59">
        <v>735341589</v>
      </c>
      <c r="H39" s="59">
        <v>670362331</v>
      </c>
      <c r="I39" s="59">
        <v>670362331</v>
      </c>
      <c r="J39" s="59">
        <v>605693938</v>
      </c>
      <c r="K39" s="59">
        <v>593237222</v>
      </c>
      <c r="L39" s="59">
        <v>638401567</v>
      </c>
      <c r="M39" s="59">
        <v>638401567</v>
      </c>
      <c r="N39" s="59">
        <v>659488292</v>
      </c>
      <c r="O39" s="59">
        <v>658016155</v>
      </c>
      <c r="P39" s="59">
        <v>678464088</v>
      </c>
      <c r="Q39" s="59">
        <v>678464088</v>
      </c>
      <c r="R39" s="59">
        <v>687574669</v>
      </c>
      <c r="S39" s="59">
        <v>709086180</v>
      </c>
      <c r="T39" s="59">
        <v>714375554</v>
      </c>
      <c r="U39" s="59">
        <v>714375554</v>
      </c>
      <c r="V39" s="59">
        <v>714375554</v>
      </c>
      <c r="W39" s="59">
        <v>434499120</v>
      </c>
      <c r="X39" s="59">
        <v>279876434</v>
      </c>
      <c r="Y39" s="60">
        <v>64.41</v>
      </c>
      <c r="Z39" s="61">
        <v>434499120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93633396</v>
      </c>
      <c r="C42" s="18">
        <v>0</v>
      </c>
      <c r="D42" s="58">
        <v>112596920</v>
      </c>
      <c r="E42" s="59">
        <v>137597921</v>
      </c>
      <c r="F42" s="59">
        <v>97191794</v>
      </c>
      <c r="G42" s="59">
        <v>-15062419</v>
      </c>
      <c r="H42" s="59">
        <v>-12548251</v>
      </c>
      <c r="I42" s="59">
        <v>69581124</v>
      </c>
      <c r="J42" s="59">
        <v>-22517372</v>
      </c>
      <c r="K42" s="59">
        <v>-13772220</v>
      </c>
      <c r="L42" s="59">
        <v>65407033</v>
      </c>
      <c r="M42" s="59">
        <v>29117441</v>
      </c>
      <c r="N42" s="59">
        <v>-6232813</v>
      </c>
      <c r="O42" s="59">
        <v>-9005257</v>
      </c>
      <c r="P42" s="59">
        <v>84553623</v>
      </c>
      <c r="Q42" s="59">
        <v>69315553</v>
      </c>
      <c r="R42" s="59">
        <v>-13211069</v>
      </c>
      <c r="S42" s="59">
        <v>67605</v>
      </c>
      <c r="T42" s="59">
        <v>-17357737</v>
      </c>
      <c r="U42" s="59">
        <v>-30501201</v>
      </c>
      <c r="V42" s="59">
        <v>137512917</v>
      </c>
      <c r="W42" s="59">
        <v>137597921</v>
      </c>
      <c r="X42" s="59">
        <v>-85004</v>
      </c>
      <c r="Y42" s="60">
        <v>-0.06</v>
      </c>
      <c r="Z42" s="61">
        <v>137597921</v>
      </c>
    </row>
    <row r="43" spans="1:26" ht="13.5">
      <c r="A43" s="57" t="s">
        <v>59</v>
      </c>
      <c r="B43" s="18">
        <v>-63937443</v>
      </c>
      <c r="C43" s="18">
        <v>0</v>
      </c>
      <c r="D43" s="58">
        <v>-112876920</v>
      </c>
      <c r="E43" s="59">
        <v>-141317920</v>
      </c>
      <c r="F43" s="59">
        <v>-10629291</v>
      </c>
      <c r="G43" s="59">
        <v>-8677687</v>
      </c>
      <c r="H43" s="59">
        <v>-7109094</v>
      </c>
      <c r="I43" s="59">
        <v>-26416072</v>
      </c>
      <c r="J43" s="59">
        <v>-20160077</v>
      </c>
      <c r="K43" s="59">
        <v>-10406762</v>
      </c>
      <c r="L43" s="59">
        <v>-23404069</v>
      </c>
      <c r="M43" s="59">
        <v>-53970908</v>
      </c>
      <c r="N43" s="59">
        <v>-6210390</v>
      </c>
      <c r="O43" s="59">
        <v>-7334386</v>
      </c>
      <c r="P43" s="59">
        <v>-15216980</v>
      </c>
      <c r="Q43" s="59">
        <v>-28761756</v>
      </c>
      <c r="R43" s="59">
        <v>-1936134</v>
      </c>
      <c r="S43" s="59">
        <v>-23010248</v>
      </c>
      <c r="T43" s="59">
        <v>-18032162</v>
      </c>
      <c r="U43" s="59">
        <v>-42978544</v>
      </c>
      <c r="V43" s="59">
        <v>-152127280</v>
      </c>
      <c r="W43" s="59">
        <v>-141317920</v>
      </c>
      <c r="X43" s="59">
        <v>-10809360</v>
      </c>
      <c r="Y43" s="60">
        <v>7.65</v>
      </c>
      <c r="Z43" s="61">
        <v>-141317920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180005001</v>
      </c>
      <c r="C45" s="21">
        <v>0</v>
      </c>
      <c r="D45" s="98">
        <v>49720000</v>
      </c>
      <c r="E45" s="99">
        <v>176285003</v>
      </c>
      <c r="F45" s="99">
        <v>265965448</v>
      </c>
      <c r="G45" s="99">
        <v>242225342</v>
      </c>
      <c r="H45" s="99">
        <v>222567997</v>
      </c>
      <c r="I45" s="99">
        <v>222567997</v>
      </c>
      <c r="J45" s="99">
        <v>179890548</v>
      </c>
      <c r="K45" s="99">
        <v>155711566</v>
      </c>
      <c r="L45" s="99">
        <v>197714530</v>
      </c>
      <c r="M45" s="99">
        <v>197714530</v>
      </c>
      <c r="N45" s="99">
        <v>185271327</v>
      </c>
      <c r="O45" s="99">
        <v>168931684</v>
      </c>
      <c r="P45" s="99">
        <v>238268327</v>
      </c>
      <c r="Q45" s="99">
        <v>185271327</v>
      </c>
      <c r="R45" s="99">
        <v>223121124</v>
      </c>
      <c r="S45" s="99">
        <v>200178481</v>
      </c>
      <c r="T45" s="99">
        <v>164788582</v>
      </c>
      <c r="U45" s="99">
        <v>164788582</v>
      </c>
      <c r="V45" s="99">
        <v>164788582</v>
      </c>
      <c r="W45" s="99">
        <v>176285003</v>
      </c>
      <c r="X45" s="99">
        <v>-11496421</v>
      </c>
      <c r="Y45" s="100">
        <v>-6.52</v>
      </c>
      <c r="Z45" s="101">
        <v>176285003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2266028</v>
      </c>
      <c r="C49" s="51">
        <v>0</v>
      </c>
      <c r="D49" s="128">
        <v>1197952</v>
      </c>
      <c r="E49" s="53">
        <v>2310911</v>
      </c>
      <c r="F49" s="53">
        <v>0</v>
      </c>
      <c r="G49" s="53">
        <v>0</v>
      </c>
      <c r="H49" s="53">
        <v>0</v>
      </c>
      <c r="I49" s="53">
        <v>-528520</v>
      </c>
      <c r="J49" s="53">
        <v>0</v>
      </c>
      <c r="K49" s="53">
        <v>0</v>
      </c>
      <c r="L49" s="53">
        <v>0</v>
      </c>
      <c r="M49" s="53">
        <v>1965732</v>
      </c>
      <c r="N49" s="53">
        <v>0</v>
      </c>
      <c r="O49" s="53">
        <v>0</v>
      </c>
      <c r="P49" s="53">
        <v>0</v>
      </c>
      <c r="Q49" s="53">
        <v>1949010</v>
      </c>
      <c r="R49" s="53">
        <v>0</v>
      </c>
      <c r="S49" s="53">
        <v>0</v>
      </c>
      <c r="T49" s="53">
        <v>0</v>
      </c>
      <c r="U49" s="53">
        <v>9756281</v>
      </c>
      <c r="V49" s="53">
        <v>83597425</v>
      </c>
      <c r="W49" s="53">
        <v>102514819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64.90646607338306</v>
      </c>
      <c r="C58" s="5">
        <f>IF(C67=0,0,+(C76/C67)*100)</f>
        <v>0</v>
      </c>
      <c r="D58" s="6">
        <f aca="true" t="shared" si="6" ref="D58:Z58">IF(D67=0,0,+(D76/D67)*100)</f>
        <v>53.05555555555556</v>
      </c>
      <c r="E58" s="7">
        <f t="shared" si="6"/>
        <v>52.36641221374045</v>
      </c>
      <c r="F58" s="7">
        <f t="shared" si="6"/>
        <v>56.83542340951306</v>
      </c>
      <c r="G58" s="7">
        <f t="shared" si="6"/>
        <v>18.567517435380708</v>
      </c>
      <c r="H58" s="7">
        <f t="shared" si="6"/>
        <v>22.818785622719904</v>
      </c>
      <c r="I58" s="7">
        <f t="shared" si="6"/>
        <v>31.850778280584663</v>
      </c>
      <c r="J58" s="7">
        <f t="shared" si="6"/>
        <v>20.287992859295823</v>
      </c>
      <c r="K58" s="7">
        <f t="shared" si="6"/>
        <v>96.69665287893014</v>
      </c>
      <c r="L58" s="7">
        <f t="shared" si="6"/>
        <v>27.277204526195103</v>
      </c>
      <c r="M58" s="7">
        <f t="shared" si="6"/>
        <v>47.16416925425918</v>
      </c>
      <c r="N58" s="7">
        <f t="shared" si="6"/>
        <v>32.48012056291462</v>
      </c>
      <c r="O58" s="7">
        <f t="shared" si="6"/>
        <v>35.39762159233696</v>
      </c>
      <c r="P58" s="7">
        <f t="shared" si="6"/>
        <v>6.5247993328261185</v>
      </c>
      <c r="Q58" s="7">
        <f t="shared" si="6"/>
        <v>22.9320800306509</v>
      </c>
      <c r="R58" s="7">
        <f t="shared" si="6"/>
        <v>21.478835736051764</v>
      </c>
      <c r="S58" s="7">
        <f t="shared" si="6"/>
        <v>66.52361435168358</v>
      </c>
      <c r="T58" s="7">
        <f t="shared" si="6"/>
        <v>25.851552081430494</v>
      </c>
      <c r="U58" s="7">
        <f t="shared" si="6"/>
        <v>37.94530095968026</v>
      </c>
      <c r="V58" s="7">
        <f t="shared" si="6"/>
        <v>34.516444026684376</v>
      </c>
      <c r="W58" s="7">
        <f t="shared" si="6"/>
        <v>47.638888888888886</v>
      </c>
      <c r="X58" s="7">
        <f t="shared" si="6"/>
        <v>0</v>
      </c>
      <c r="Y58" s="7">
        <f t="shared" si="6"/>
        <v>0</v>
      </c>
      <c r="Z58" s="8">
        <f t="shared" si="6"/>
        <v>52.36641221374045</v>
      </c>
    </row>
    <row r="59" spans="1:26" ht="13.5">
      <c r="A59" s="36" t="s">
        <v>31</v>
      </c>
      <c r="B59" s="9">
        <f aca="true" t="shared" si="7" ref="B59:Z66">IF(B68=0,0,+(B77/B68)*100)</f>
        <v>76.95669970089186</v>
      </c>
      <c r="C59" s="9">
        <f t="shared" si="7"/>
        <v>0</v>
      </c>
      <c r="D59" s="2">
        <f t="shared" si="7"/>
        <v>60</v>
      </c>
      <c r="E59" s="10">
        <f t="shared" si="7"/>
        <v>60</v>
      </c>
      <c r="F59" s="10">
        <f t="shared" si="7"/>
        <v>48.71519034772182</v>
      </c>
      <c r="G59" s="10">
        <f t="shared" si="7"/>
        <v>8.843379791006086</v>
      </c>
      <c r="H59" s="10">
        <f t="shared" si="7"/>
        <v>27.47321222907417</v>
      </c>
      <c r="I59" s="10">
        <f t="shared" si="7"/>
        <v>28.348276913159605</v>
      </c>
      <c r="J59" s="10">
        <f t="shared" si="7"/>
        <v>18.25561839424279</v>
      </c>
      <c r="K59" s="10">
        <f t="shared" si="7"/>
        <v>106.24037203894783</v>
      </c>
      <c r="L59" s="10">
        <f t="shared" si="7"/>
        <v>10.452135229838932</v>
      </c>
      <c r="M59" s="10">
        <f t="shared" si="7"/>
        <v>43.65067412036361</v>
      </c>
      <c r="N59" s="10">
        <f t="shared" si="7"/>
        <v>36.05844902974263</v>
      </c>
      <c r="O59" s="10">
        <f t="shared" si="7"/>
        <v>16.511125507317274</v>
      </c>
      <c r="P59" s="10">
        <f t="shared" si="7"/>
        <v>0.1202116636838475</v>
      </c>
      <c r="Q59" s="10">
        <f t="shared" si="7"/>
        <v>17.603805145911032</v>
      </c>
      <c r="R59" s="10">
        <f t="shared" si="7"/>
        <v>12.181924539338988</v>
      </c>
      <c r="S59" s="10">
        <f t="shared" si="7"/>
        <v>58.896218448753004</v>
      </c>
      <c r="T59" s="10">
        <f t="shared" si="7"/>
        <v>26.89398835845055</v>
      </c>
      <c r="U59" s="10">
        <f t="shared" si="7"/>
        <v>32.64924893845809</v>
      </c>
      <c r="V59" s="10">
        <f t="shared" si="7"/>
        <v>30.496755498251527</v>
      </c>
      <c r="W59" s="10">
        <f t="shared" si="7"/>
        <v>52.94117647058824</v>
      </c>
      <c r="X59" s="10">
        <f t="shared" si="7"/>
        <v>0</v>
      </c>
      <c r="Y59" s="10">
        <f t="shared" si="7"/>
        <v>0</v>
      </c>
      <c r="Z59" s="11">
        <f t="shared" si="7"/>
        <v>60</v>
      </c>
    </row>
    <row r="60" spans="1:26" ht="13.5">
      <c r="A60" s="37" t="s">
        <v>32</v>
      </c>
      <c r="B60" s="12">
        <f t="shared" si="7"/>
        <v>107.45707802497786</v>
      </c>
      <c r="C60" s="12">
        <f t="shared" si="7"/>
        <v>0</v>
      </c>
      <c r="D60" s="3">
        <f t="shared" si="7"/>
        <v>60</v>
      </c>
      <c r="E60" s="13">
        <f t="shared" si="7"/>
        <v>60</v>
      </c>
      <c r="F60" s="13">
        <f t="shared" si="7"/>
        <v>116.6694276484718</v>
      </c>
      <c r="G60" s="13">
        <f t="shared" si="7"/>
        <v>89.86933225566122</v>
      </c>
      <c r="H60" s="13">
        <f t="shared" si="7"/>
        <v>45.0812406054366</v>
      </c>
      <c r="I60" s="13">
        <f t="shared" si="7"/>
        <v>83.84443695664349</v>
      </c>
      <c r="J60" s="13">
        <f t="shared" si="7"/>
        <v>35.20089527453882</v>
      </c>
      <c r="K60" s="13">
        <f t="shared" si="7"/>
        <v>31.052578968412636</v>
      </c>
      <c r="L60" s="13">
        <f t="shared" si="7"/>
        <v>151.0074734597788</v>
      </c>
      <c r="M60" s="13">
        <f t="shared" si="7"/>
        <v>72.4260387888548</v>
      </c>
      <c r="N60" s="13">
        <f t="shared" si="7"/>
        <v>6.326537366783611</v>
      </c>
      <c r="O60" s="13">
        <f t="shared" si="7"/>
        <v>175.56978609021706</v>
      </c>
      <c r="P60" s="13">
        <f t="shared" si="7"/>
        <v>73.14786320684135</v>
      </c>
      <c r="Q60" s="13">
        <f t="shared" si="7"/>
        <v>84.39718563685005</v>
      </c>
      <c r="R60" s="13">
        <f t="shared" si="7"/>
        <v>90.50759601241111</v>
      </c>
      <c r="S60" s="13">
        <f t="shared" si="7"/>
        <v>123.1237717693298</v>
      </c>
      <c r="T60" s="13">
        <f t="shared" si="7"/>
        <v>17.888117585159286</v>
      </c>
      <c r="U60" s="13">
        <f t="shared" si="7"/>
        <v>77.21006402789014</v>
      </c>
      <c r="V60" s="13">
        <f t="shared" si="7"/>
        <v>79.47713633595664</v>
      </c>
      <c r="W60" s="13">
        <f t="shared" si="7"/>
        <v>61.42857142857143</v>
      </c>
      <c r="X60" s="13">
        <f t="shared" si="7"/>
        <v>0</v>
      </c>
      <c r="Y60" s="13">
        <f t="shared" si="7"/>
        <v>0</v>
      </c>
      <c r="Z60" s="14">
        <f t="shared" si="7"/>
        <v>60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107.45707802497786</v>
      </c>
      <c r="C64" s="12">
        <f t="shared" si="7"/>
        <v>0</v>
      </c>
      <c r="D64" s="3">
        <f t="shared" si="7"/>
        <v>60</v>
      </c>
      <c r="E64" s="13">
        <f t="shared" si="7"/>
        <v>60</v>
      </c>
      <c r="F64" s="13">
        <f t="shared" si="7"/>
        <v>116.6694276484718</v>
      </c>
      <c r="G64" s="13">
        <f t="shared" si="7"/>
        <v>89.86933225566122</v>
      </c>
      <c r="H64" s="13">
        <f t="shared" si="7"/>
        <v>45.0812406054366</v>
      </c>
      <c r="I64" s="13">
        <f t="shared" si="7"/>
        <v>83.84443695664349</v>
      </c>
      <c r="J64" s="13">
        <f t="shared" si="7"/>
        <v>35.20089527453882</v>
      </c>
      <c r="K64" s="13">
        <f t="shared" si="7"/>
        <v>31.052578968412636</v>
      </c>
      <c r="L64" s="13">
        <f t="shared" si="7"/>
        <v>151.0074734597788</v>
      </c>
      <c r="M64" s="13">
        <f t="shared" si="7"/>
        <v>72.4260387888548</v>
      </c>
      <c r="N64" s="13">
        <f t="shared" si="7"/>
        <v>6.326537366783611</v>
      </c>
      <c r="O64" s="13">
        <f t="shared" si="7"/>
        <v>175.56978609021706</v>
      </c>
      <c r="P64" s="13">
        <f t="shared" si="7"/>
        <v>73.14786320684135</v>
      </c>
      <c r="Q64" s="13">
        <f t="shared" si="7"/>
        <v>84.39718563685005</v>
      </c>
      <c r="R64" s="13">
        <f t="shared" si="7"/>
        <v>90.50759601241111</v>
      </c>
      <c r="S64" s="13">
        <f t="shared" si="7"/>
        <v>123.1237717693298</v>
      </c>
      <c r="T64" s="13">
        <f t="shared" si="7"/>
        <v>17.888117585159286</v>
      </c>
      <c r="U64" s="13">
        <f t="shared" si="7"/>
        <v>77.21006402789014</v>
      </c>
      <c r="V64" s="13">
        <f t="shared" si="7"/>
        <v>79.47713633595664</v>
      </c>
      <c r="W64" s="13">
        <f t="shared" si="7"/>
        <v>61.42857142857143</v>
      </c>
      <c r="X64" s="13">
        <f t="shared" si="7"/>
        <v>0</v>
      </c>
      <c r="Y64" s="13">
        <f t="shared" si="7"/>
        <v>0</v>
      </c>
      <c r="Z64" s="14">
        <f t="shared" si="7"/>
        <v>60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43385434</v>
      </c>
      <c r="C67" s="23"/>
      <c r="D67" s="24">
        <v>43200000</v>
      </c>
      <c r="E67" s="25">
        <v>39300000</v>
      </c>
      <c r="F67" s="25">
        <v>3030990</v>
      </c>
      <c r="G67" s="25">
        <v>3030906</v>
      </c>
      <c r="H67" s="25">
        <v>3926918</v>
      </c>
      <c r="I67" s="25">
        <v>9988814</v>
      </c>
      <c r="J67" s="25">
        <v>3002505</v>
      </c>
      <c r="K67" s="25">
        <v>2837304</v>
      </c>
      <c r="L67" s="25">
        <v>3009150</v>
      </c>
      <c r="M67" s="25">
        <v>8848959</v>
      </c>
      <c r="N67" s="25">
        <v>3012535</v>
      </c>
      <c r="O67" s="25">
        <v>2982836</v>
      </c>
      <c r="P67" s="25">
        <v>4019342</v>
      </c>
      <c r="Q67" s="25">
        <v>10014713</v>
      </c>
      <c r="R67" s="25">
        <v>2985646</v>
      </c>
      <c r="S67" s="25">
        <v>2985155</v>
      </c>
      <c r="T67" s="25">
        <v>2988954</v>
      </c>
      <c r="U67" s="25">
        <v>8959755</v>
      </c>
      <c r="V67" s="25">
        <v>37812241</v>
      </c>
      <c r="W67" s="25">
        <v>43200000</v>
      </c>
      <c r="X67" s="25"/>
      <c r="Y67" s="24"/>
      <c r="Z67" s="26">
        <v>39300000</v>
      </c>
    </row>
    <row r="68" spans="1:26" ht="13.5" hidden="1">
      <c r="A68" s="36" t="s">
        <v>31</v>
      </c>
      <c r="B68" s="18">
        <v>30675862</v>
      </c>
      <c r="C68" s="18"/>
      <c r="D68" s="19">
        <v>34000000</v>
      </c>
      <c r="E68" s="20">
        <v>30000000</v>
      </c>
      <c r="F68" s="20">
        <v>2668800</v>
      </c>
      <c r="G68" s="20">
        <v>2667159</v>
      </c>
      <c r="H68" s="20">
        <v>2665582</v>
      </c>
      <c r="I68" s="20">
        <v>8001541</v>
      </c>
      <c r="J68" s="20">
        <v>2642392</v>
      </c>
      <c r="K68" s="20">
        <v>2477160</v>
      </c>
      <c r="L68" s="20">
        <v>2648942</v>
      </c>
      <c r="M68" s="20">
        <v>7768494</v>
      </c>
      <c r="N68" s="20">
        <v>2649967</v>
      </c>
      <c r="O68" s="20">
        <v>2628779</v>
      </c>
      <c r="P68" s="20">
        <v>2632856</v>
      </c>
      <c r="Q68" s="20">
        <v>7911602</v>
      </c>
      <c r="R68" s="20">
        <v>2632630</v>
      </c>
      <c r="S68" s="20">
        <v>2631354</v>
      </c>
      <c r="T68" s="20">
        <v>2637965</v>
      </c>
      <c r="U68" s="20">
        <v>7901949</v>
      </c>
      <c r="V68" s="20">
        <v>31583586</v>
      </c>
      <c r="W68" s="20">
        <v>34000000</v>
      </c>
      <c r="X68" s="20"/>
      <c r="Y68" s="19"/>
      <c r="Z68" s="22">
        <v>30000000</v>
      </c>
    </row>
    <row r="69" spans="1:26" ht="13.5" hidden="1">
      <c r="A69" s="37" t="s">
        <v>32</v>
      </c>
      <c r="B69" s="18">
        <v>4236874</v>
      </c>
      <c r="C69" s="18"/>
      <c r="D69" s="19">
        <v>4200000</v>
      </c>
      <c r="E69" s="20">
        <v>4300000</v>
      </c>
      <c r="F69" s="20">
        <v>362190</v>
      </c>
      <c r="G69" s="20">
        <v>363747</v>
      </c>
      <c r="H69" s="20">
        <v>363242</v>
      </c>
      <c r="I69" s="20">
        <v>1089179</v>
      </c>
      <c r="J69" s="20">
        <v>360113</v>
      </c>
      <c r="K69" s="20">
        <v>360144</v>
      </c>
      <c r="L69" s="20">
        <v>360208</v>
      </c>
      <c r="M69" s="20">
        <v>1080465</v>
      </c>
      <c r="N69" s="20">
        <v>362568</v>
      </c>
      <c r="O69" s="20">
        <v>354168</v>
      </c>
      <c r="P69" s="20">
        <v>354199</v>
      </c>
      <c r="Q69" s="20">
        <v>1070935</v>
      </c>
      <c r="R69" s="20">
        <v>354199</v>
      </c>
      <c r="S69" s="20">
        <v>354168</v>
      </c>
      <c r="T69" s="20">
        <v>353514</v>
      </c>
      <c r="U69" s="20">
        <v>1061881</v>
      </c>
      <c r="V69" s="20">
        <v>4302460</v>
      </c>
      <c r="W69" s="20">
        <v>4200000</v>
      </c>
      <c r="X69" s="20"/>
      <c r="Y69" s="19"/>
      <c r="Z69" s="22">
        <v>4300000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4236874</v>
      </c>
      <c r="C73" s="18"/>
      <c r="D73" s="19">
        <v>4200000</v>
      </c>
      <c r="E73" s="20">
        <v>4300000</v>
      </c>
      <c r="F73" s="20">
        <v>362190</v>
      </c>
      <c r="G73" s="20">
        <v>363747</v>
      </c>
      <c r="H73" s="20">
        <v>363242</v>
      </c>
      <c r="I73" s="20">
        <v>1089179</v>
      </c>
      <c r="J73" s="20">
        <v>360113</v>
      </c>
      <c r="K73" s="20">
        <v>360144</v>
      </c>
      <c r="L73" s="20">
        <v>360208</v>
      </c>
      <c r="M73" s="20">
        <v>1080465</v>
      </c>
      <c r="N73" s="20">
        <v>362568</v>
      </c>
      <c r="O73" s="20">
        <v>354168</v>
      </c>
      <c r="P73" s="20">
        <v>354199</v>
      </c>
      <c r="Q73" s="20">
        <v>1070935</v>
      </c>
      <c r="R73" s="20">
        <v>354199</v>
      </c>
      <c r="S73" s="20">
        <v>354168</v>
      </c>
      <c r="T73" s="20">
        <v>353514</v>
      </c>
      <c r="U73" s="20">
        <v>1061881</v>
      </c>
      <c r="V73" s="20">
        <v>4302460</v>
      </c>
      <c r="W73" s="20">
        <v>4200000</v>
      </c>
      <c r="X73" s="20"/>
      <c r="Y73" s="19"/>
      <c r="Z73" s="22">
        <v>4300000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8472698</v>
      </c>
      <c r="C75" s="27"/>
      <c r="D75" s="28">
        <v>5000000</v>
      </c>
      <c r="E75" s="29">
        <v>5000000</v>
      </c>
      <c r="F75" s="29"/>
      <c r="G75" s="29"/>
      <c r="H75" s="29">
        <v>898094</v>
      </c>
      <c r="I75" s="29">
        <v>898094</v>
      </c>
      <c r="J75" s="29"/>
      <c r="K75" s="29"/>
      <c r="L75" s="29"/>
      <c r="M75" s="29"/>
      <c r="N75" s="29"/>
      <c r="O75" s="29">
        <v>-111</v>
      </c>
      <c r="P75" s="29">
        <v>1032287</v>
      </c>
      <c r="Q75" s="29">
        <v>1032176</v>
      </c>
      <c r="R75" s="29">
        <v>-1183</v>
      </c>
      <c r="S75" s="29">
        <v>-367</v>
      </c>
      <c r="T75" s="29">
        <v>-2525</v>
      </c>
      <c r="U75" s="29">
        <v>-4075</v>
      </c>
      <c r="V75" s="29">
        <v>1926195</v>
      </c>
      <c r="W75" s="29">
        <v>5000000</v>
      </c>
      <c r="X75" s="29"/>
      <c r="Y75" s="28"/>
      <c r="Z75" s="30">
        <v>5000000</v>
      </c>
    </row>
    <row r="76" spans="1:26" ht="13.5" hidden="1">
      <c r="A76" s="41" t="s">
        <v>117</v>
      </c>
      <c r="B76" s="31">
        <v>28159952</v>
      </c>
      <c r="C76" s="31"/>
      <c r="D76" s="32">
        <v>22920000</v>
      </c>
      <c r="E76" s="33">
        <v>20580000</v>
      </c>
      <c r="F76" s="33">
        <v>1722676</v>
      </c>
      <c r="G76" s="33">
        <v>562764</v>
      </c>
      <c r="H76" s="33">
        <v>896075</v>
      </c>
      <c r="I76" s="33">
        <v>3181515</v>
      </c>
      <c r="J76" s="33">
        <v>609148</v>
      </c>
      <c r="K76" s="33">
        <v>2743578</v>
      </c>
      <c r="L76" s="33">
        <v>820812</v>
      </c>
      <c r="M76" s="33">
        <v>4173538</v>
      </c>
      <c r="N76" s="33">
        <v>978475</v>
      </c>
      <c r="O76" s="33">
        <v>1055853</v>
      </c>
      <c r="P76" s="33">
        <v>262254</v>
      </c>
      <c r="Q76" s="33">
        <v>2296582</v>
      </c>
      <c r="R76" s="33">
        <v>641282</v>
      </c>
      <c r="S76" s="33">
        <v>1985833</v>
      </c>
      <c r="T76" s="33">
        <v>772691</v>
      </c>
      <c r="U76" s="33">
        <v>3399806</v>
      </c>
      <c r="V76" s="33">
        <v>13051441</v>
      </c>
      <c r="W76" s="33">
        <v>20580000</v>
      </c>
      <c r="X76" s="33"/>
      <c r="Y76" s="32"/>
      <c r="Z76" s="34">
        <v>20580000</v>
      </c>
    </row>
    <row r="77" spans="1:26" ht="13.5" hidden="1">
      <c r="A77" s="36" t="s">
        <v>31</v>
      </c>
      <c r="B77" s="18">
        <v>23607131</v>
      </c>
      <c r="C77" s="18"/>
      <c r="D77" s="19">
        <v>20400000</v>
      </c>
      <c r="E77" s="20">
        <v>18000000</v>
      </c>
      <c r="F77" s="20">
        <v>1300111</v>
      </c>
      <c r="G77" s="20">
        <v>235867</v>
      </c>
      <c r="H77" s="20">
        <v>732321</v>
      </c>
      <c r="I77" s="20">
        <v>2268299</v>
      </c>
      <c r="J77" s="20">
        <v>482385</v>
      </c>
      <c r="K77" s="20">
        <v>2631744</v>
      </c>
      <c r="L77" s="20">
        <v>276871</v>
      </c>
      <c r="M77" s="20">
        <v>3391000</v>
      </c>
      <c r="N77" s="20">
        <v>955537</v>
      </c>
      <c r="O77" s="20">
        <v>434041</v>
      </c>
      <c r="P77" s="20">
        <v>3165</v>
      </c>
      <c r="Q77" s="20">
        <v>1392743</v>
      </c>
      <c r="R77" s="20">
        <v>320705</v>
      </c>
      <c r="S77" s="20">
        <v>1549768</v>
      </c>
      <c r="T77" s="20">
        <v>709454</v>
      </c>
      <c r="U77" s="20">
        <v>2579927</v>
      </c>
      <c r="V77" s="20">
        <v>9631969</v>
      </c>
      <c r="W77" s="20">
        <v>18000000</v>
      </c>
      <c r="X77" s="20"/>
      <c r="Y77" s="19"/>
      <c r="Z77" s="22">
        <v>18000000</v>
      </c>
    </row>
    <row r="78" spans="1:26" ht="13.5" hidden="1">
      <c r="A78" s="37" t="s">
        <v>32</v>
      </c>
      <c r="B78" s="18">
        <v>4552821</v>
      </c>
      <c r="C78" s="18"/>
      <c r="D78" s="19">
        <v>2520000</v>
      </c>
      <c r="E78" s="20">
        <v>2580000</v>
      </c>
      <c r="F78" s="20">
        <v>422565</v>
      </c>
      <c r="G78" s="20">
        <v>326897</v>
      </c>
      <c r="H78" s="20">
        <v>163754</v>
      </c>
      <c r="I78" s="20">
        <v>913216</v>
      </c>
      <c r="J78" s="20">
        <v>126763</v>
      </c>
      <c r="K78" s="20">
        <v>111834</v>
      </c>
      <c r="L78" s="20">
        <v>543941</v>
      </c>
      <c r="M78" s="20">
        <v>782538</v>
      </c>
      <c r="N78" s="20">
        <v>22938</v>
      </c>
      <c r="O78" s="20">
        <v>621812</v>
      </c>
      <c r="P78" s="20">
        <v>259089</v>
      </c>
      <c r="Q78" s="20">
        <v>903839</v>
      </c>
      <c r="R78" s="20">
        <v>320577</v>
      </c>
      <c r="S78" s="20">
        <v>436065</v>
      </c>
      <c r="T78" s="20">
        <v>63237</v>
      </c>
      <c r="U78" s="20">
        <v>819879</v>
      </c>
      <c r="V78" s="20">
        <v>3419472</v>
      </c>
      <c r="W78" s="20">
        <v>2580000</v>
      </c>
      <c r="X78" s="20"/>
      <c r="Y78" s="19"/>
      <c r="Z78" s="22">
        <v>2580000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4552821</v>
      </c>
      <c r="C82" s="18"/>
      <c r="D82" s="19">
        <v>2520000</v>
      </c>
      <c r="E82" s="20">
        <v>2580000</v>
      </c>
      <c r="F82" s="20">
        <v>422565</v>
      </c>
      <c r="G82" s="20">
        <v>326897</v>
      </c>
      <c r="H82" s="20">
        <v>163754</v>
      </c>
      <c r="I82" s="20">
        <v>913216</v>
      </c>
      <c r="J82" s="20">
        <v>126763</v>
      </c>
      <c r="K82" s="20">
        <v>111834</v>
      </c>
      <c r="L82" s="20">
        <v>543941</v>
      </c>
      <c r="M82" s="20">
        <v>782538</v>
      </c>
      <c r="N82" s="20">
        <v>22938</v>
      </c>
      <c r="O82" s="20">
        <v>621812</v>
      </c>
      <c r="P82" s="20">
        <v>259089</v>
      </c>
      <c r="Q82" s="20">
        <v>903839</v>
      </c>
      <c r="R82" s="20">
        <v>320577</v>
      </c>
      <c r="S82" s="20">
        <v>436065</v>
      </c>
      <c r="T82" s="20">
        <v>63237</v>
      </c>
      <c r="U82" s="20">
        <v>819879</v>
      </c>
      <c r="V82" s="20">
        <v>3419472</v>
      </c>
      <c r="W82" s="20">
        <v>2580000</v>
      </c>
      <c r="X82" s="20"/>
      <c r="Y82" s="19"/>
      <c r="Z82" s="22">
        <v>2580000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46336732</v>
      </c>
      <c r="C5" s="18">
        <v>0</v>
      </c>
      <c r="D5" s="58">
        <v>94647886</v>
      </c>
      <c r="E5" s="59">
        <v>94647886</v>
      </c>
      <c r="F5" s="59">
        <v>6045417</v>
      </c>
      <c r="G5" s="59">
        <v>4436291</v>
      </c>
      <c r="H5" s="59">
        <v>5340656</v>
      </c>
      <c r="I5" s="59">
        <v>15822364</v>
      </c>
      <c r="J5" s="59">
        <v>5223929</v>
      </c>
      <c r="K5" s="59">
        <v>5090078</v>
      </c>
      <c r="L5" s="59">
        <v>4996796</v>
      </c>
      <c r="M5" s="59">
        <v>15310803</v>
      </c>
      <c r="N5" s="59">
        <v>5407909</v>
      </c>
      <c r="O5" s="59">
        <v>5274848</v>
      </c>
      <c r="P5" s="59">
        <v>0</v>
      </c>
      <c r="Q5" s="59">
        <v>10682757</v>
      </c>
      <c r="R5" s="59">
        <v>5471619</v>
      </c>
      <c r="S5" s="59">
        <v>5087864</v>
      </c>
      <c r="T5" s="59">
        <v>0</v>
      </c>
      <c r="U5" s="59">
        <v>10559483</v>
      </c>
      <c r="V5" s="59">
        <v>52375407</v>
      </c>
      <c r="W5" s="59">
        <v>94647886</v>
      </c>
      <c r="X5" s="59">
        <v>-42272479</v>
      </c>
      <c r="Y5" s="60">
        <v>-44.66</v>
      </c>
      <c r="Z5" s="61">
        <v>94647886</v>
      </c>
    </row>
    <row r="6" spans="1:26" ht="13.5">
      <c r="A6" s="57" t="s">
        <v>32</v>
      </c>
      <c r="B6" s="18">
        <v>142034907</v>
      </c>
      <c r="C6" s="18">
        <v>0</v>
      </c>
      <c r="D6" s="58">
        <v>172645349</v>
      </c>
      <c r="E6" s="59">
        <v>172645349</v>
      </c>
      <c r="F6" s="59">
        <v>12364826</v>
      </c>
      <c r="G6" s="59">
        <v>10897659</v>
      </c>
      <c r="H6" s="59">
        <v>11321610</v>
      </c>
      <c r="I6" s="59">
        <v>34584095</v>
      </c>
      <c r="J6" s="59">
        <v>11216348</v>
      </c>
      <c r="K6" s="59">
        <v>13256841</v>
      </c>
      <c r="L6" s="59">
        <v>13476484</v>
      </c>
      <c r="M6" s="59">
        <v>37949673</v>
      </c>
      <c r="N6" s="59">
        <v>14011154</v>
      </c>
      <c r="O6" s="59">
        <v>11167166</v>
      </c>
      <c r="P6" s="59">
        <v>0</v>
      </c>
      <c r="Q6" s="59">
        <v>25178320</v>
      </c>
      <c r="R6" s="59">
        <v>11231577</v>
      </c>
      <c r="S6" s="59">
        <v>12237037</v>
      </c>
      <c r="T6" s="59">
        <v>0</v>
      </c>
      <c r="U6" s="59">
        <v>23468614</v>
      </c>
      <c r="V6" s="59">
        <v>121180702</v>
      </c>
      <c r="W6" s="59">
        <v>172645350</v>
      </c>
      <c r="X6" s="59">
        <v>-51464648</v>
      </c>
      <c r="Y6" s="60">
        <v>-29.81</v>
      </c>
      <c r="Z6" s="61">
        <v>172645349</v>
      </c>
    </row>
    <row r="7" spans="1:26" ht="13.5">
      <c r="A7" s="57" t="s">
        <v>33</v>
      </c>
      <c r="B7" s="18">
        <v>940360</v>
      </c>
      <c r="C7" s="18">
        <v>0</v>
      </c>
      <c r="D7" s="58">
        <v>300000</v>
      </c>
      <c r="E7" s="59">
        <v>300000</v>
      </c>
      <c r="F7" s="59">
        <v>6934</v>
      </c>
      <c r="G7" s="59">
        <v>209494</v>
      </c>
      <c r="H7" s="59">
        <v>142455</v>
      </c>
      <c r="I7" s="59">
        <v>358883</v>
      </c>
      <c r="J7" s="59">
        <v>304504</v>
      </c>
      <c r="K7" s="59">
        <v>3228</v>
      </c>
      <c r="L7" s="59">
        <v>5942</v>
      </c>
      <c r="M7" s="59">
        <v>313674</v>
      </c>
      <c r="N7" s="59">
        <v>751911</v>
      </c>
      <c r="O7" s="59">
        <v>3302</v>
      </c>
      <c r="P7" s="59">
        <v>0</v>
      </c>
      <c r="Q7" s="59">
        <v>755213</v>
      </c>
      <c r="R7" s="59">
        <v>5123</v>
      </c>
      <c r="S7" s="59">
        <v>2822</v>
      </c>
      <c r="T7" s="59">
        <v>0</v>
      </c>
      <c r="U7" s="59">
        <v>7945</v>
      </c>
      <c r="V7" s="59">
        <v>1435715</v>
      </c>
      <c r="W7" s="59">
        <v>299999</v>
      </c>
      <c r="X7" s="59">
        <v>1135716</v>
      </c>
      <c r="Y7" s="60">
        <v>378.57</v>
      </c>
      <c r="Z7" s="61">
        <v>300000</v>
      </c>
    </row>
    <row r="8" spans="1:26" ht="13.5">
      <c r="A8" s="57" t="s">
        <v>34</v>
      </c>
      <c r="B8" s="18">
        <v>67205293</v>
      </c>
      <c r="C8" s="18">
        <v>0</v>
      </c>
      <c r="D8" s="58">
        <v>71118000</v>
      </c>
      <c r="E8" s="59">
        <v>71118000</v>
      </c>
      <c r="F8" s="59">
        <v>28505000</v>
      </c>
      <c r="G8" s="59">
        <v>0</v>
      </c>
      <c r="H8" s="59">
        <v>0</v>
      </c>
      <c r="I8" s="59">
        <v>28505000</v>
      </c>
      <c r="J8" s="59">
        <v>0</v>
      </c>
      <c r="K8" s="59">
        <v>0</v>
      </c>
      <c r="L8" s="59">
        <v>23289000</v>
      </c>
      <c r="M8" s="59">
        <v>23289000</v>
      </c>
      <c r="N8" s="59">
        <v>0</v>
      </c>
      <c r="O8" s="59">
        <v>0</v>
      </c>
      <c r="P8" s="59">
        <v>0</v>
      </c>
      <c r="Q8" s="59">
        <v>0</v>
      </c>
      <c r="R8" s="59">
        <v>61167</v>
      </c>
      <c r="S8" s="59">
        <v>0</v>
      </c>
      <c r="T8" s="59">
        <v>0</v>
      </c>
      <c r="U8" s="59">
        <v>61167</v>
      </c>
      <c r="V8" s="59">
        <v>51855167</v>
      </c>
      <c r="W8" s="59">
        <v>71118000</v>
      </c>
      <c r="X8" s="59">
        <v>-19262833</v>
      </c>
      <c r="Y8" s="60">
        <v>-27.09</v>
      </c>
      <c r="Z8" s="61">
        <v>71118000</v>
      </c>
    </row>
    <row r="9" spans="1:26" ht="13.5">
      <c r="A9" s="57" t="s">
        <v>35</v>
      </c>
      <c r="B9" s="18">
        <v>22536254</v>
      </c>
      <c r="C9" s="18">
        <v>0</v>
      </c>
      <c r="D9" s="58">
        <v>39323000</v>
      </c>
      <c r="E9" s="59">
        <v>39323000</v>
      </c>
      <c r="F9" s="59">
        <v>1702578</v>
      </c>
      <c r="G9" s="59">
        <v>1609786</v>
      </c>
      <c r="H9" s="59">
        <v>1712300</v>
      </c>
      <c r="I9" s="59">
        <v>5024664</v>
      </c>
      <c r="J9" s="59">
        <v>2064582</v>
      </c>
      <c r="K9" s="59">
        <v>1720250</v>
      </c>
      <c r="L9" s="59">
        <v>8478806</v>
      </c>
      <c r="M9" s="59">
        <v>12263638</v>
      </c>
      <c r="N9" s="59">
        <v>1966707</v>
      </c>
      <c r="O9" s="59">
        <v>1800454</v>
      </c>
      <c r="P9" s="59">
        <v>0</v>
      </c>
      <c r="Q9" s="59">
        <v>3767161</v>
      </c>
      <c r="R9" s="59">
        <v>1822059</v>
      </c>
      <c r="S9" s="59">
        <v>1389054</v>
      </c>
      <c r="T9" s="59">
        <v>0</v>
      </c>
      <c r="U9" s="59">
        <v>3211113</v>
      </c>
      <c r="V9" s="59">
        <v>24266576</v>
      </c>
      <c r="W9" s="59">
        <v>39322999</v>
      </c>
      <c r="X9" s="59">
        <v>-15056423</v>
      </c>
      <c r="Y9" s="60">
        <v>-38.29</v>
      </c>
      <c r="Z9" s="61">
        <v>39323000</v>
      </c>
    </row>
    <row r="10" spans="1:26" ht="25.5">
      <c r="A10" s="62" t="s">
        <v>102</v>
      </c>
      <c r="B10" s="63">
        <f>SUM(B5:B9)</f>
        <v>279053546</v>
      </c>
      <c r="C10" s="63">
        <f>SUM(C5:C9)</f>
        <v>0</v>
      </c>
      <c r="D10" s="64">
        <f aca="true" t="shared" si="0" ref="D10:Z10">SUM(D5:D9)</f>
        <v>378034235</v>
      </c>
      <c r="E10" s="65">
        <f t="shared" si="0"/>
        <v>378034235</v>
      </c>
      <c r="F10" s="65">
        <f t="shared" si="0"/>
        <v>48624755</v>
      </c>
      <c r="G10" s="65">
        <f t="shared" si="0"/>
        <v>17153230</v>
      </c>
      <c r="H10" s="65">
        <f t="shared" si="0"/>
        <v>18517021</v>
      </c>
      <c r="I10" s="65">
        <f t="shared" si="0"/>
        <v>84295006</v>
      </c>
      <c r="J10" s="65">
        <f t="shared" si="0"/>
        <v>18809363</v>
      </c>
      <c r="K10" s="65">
        <f t="shared" si="0"/>
        <v>20070397</v>
      </c>
      <c r="L10" s="65">
        <f t="shared" si="0"/>
        <v>50247028</v>
      </c>
      <c r="M10" s="65">
        <f t="shared" si="0"/>
        <v>89126788</v>
      </c>
      <c r="N10" s="65">
        <f t="shared" si="0"/>
        <v>22137681</v>
      </c>
      <c r="O10" s="65">
        <f t="shared" si="0"/>
        <v>18245770</v>
      </c>
      <c r="P10" s="65">
        <f t="shared" si="0"/>
        <v>0</v>
      </c>
      <c r="Q10" s="65">
        <f t="shared" si="0"/>
        <v>40383451</v>
      </c>
      <c r="R10" s="65">
        <f t="shared" si="0"/>
        <v>18591545</v>
      </c>
      <c r="S10" s="65">
        <f t="shared" si="0"/>
        <v>18716777</v>
      </c>
      <c r="T10" s="65">
        <f t="shared" si="0"/>
        <v>0</v>
      </c>
      <c r="U10" s="65">
        <f t="shared" si="0"/>
        <v>37308322</v>
      </c>
      <c r="V10" s="65">
        <f t="shared" si="0"/>
        <v>251113567</v>
      </c>
      <c r="W10" s="65">
        <f t="shared" si="0"/>
        <v>378034234</v>
      </c>
      <c r="X10" s="65">
        <f t="shared" si="0"/>
        <v>-126920667</v>
      </c>
      <c r="Y10" s="66">
        <f>+IF(W10&lt;&gt;0,(X10/W10)*100,0)</f>
        <v>-33.5738553773413</v>
      </c>
      <c r="Z10" s="67">
        <f t="shared" si="0"/>
        <v>378034235</v>
      </c>
    </row>
    <row r="11" spans="1:26" ht="13.5">
      <c r="A11" s="57" t="s">
        <v>36</v>
      </c>
      <c r="B11" s="18">
        <v>103691918</v>
      </c>
      <c r="C11" s="18">
        <v>0</v>
      </c>
      <c r="D11" s="58">
        <v>104757541</v>
      </c>
      <c r="E11" s="59">
        <v>104757541</v>
      </c>
      <c r="F11" s="59">
        <v>8779652</v>
      </c>
      <c r="G11" s="59">
        <v>8763485</v>
      </c>
      <c r="H11" s="59">
        <v>8666694</v>
      </c>
      <c r="I11" s="59">
        <v>26209831</v>
      </c>
      <c r="J11" s="59">
        <v>8299894</v>
      </c>
      <c r="K11" s="59">
        <v>10904128</v>
      </c>
      <c r="L11" s="59">
        <v>9771330</v>
      </c>
      <c r="M11" s="59">
        <v>28975352</v>
      </c>
      <c r="N11" s="59">
        <v>8842000</v>
      </c>
      <c r="O11" s="59">
        <v>9327029</v>
      </c>
      <c r="P11" s="59">
        <v>0</v>
      </c>
      <c r="Q11" s="59">
        <v>18169029</v>
      </c>
      <c r="R11" s="59">
        <v>9415823</v>
      </c>
      <c r="S11" s="59">
        <v>8681979</v>
      </c>
      <c r="T11" s="59">
        <v>0</v>
      </c>
      <c r="U11" s="59">
        <v>18097802</v>
      </c>
      <c r="V11" s="59">
        <v>91452014</v>
      </c>
      <c r="W11" s="59">
        <v>104757543</v>
      </c>
      <c r="X11" s="59">
        <v>-13305529</v>
      </c>
      <c r="Y11" s="60">
        <v>-12.7</v>
      </c>
      <c r="Z11" s="61">
        <v>104757541</v>
      </c>
    </row>
    <row r="12" spans="1:26" ht="13.5">
      <c r="A12" s="57" t="s">
        <v>37</v>
      </c>
      <c r="B12" s="18">
        <v>6325601</v>
      </c>
      <c r="C12" s="18">
        <v>0</v>
      </c>
      <c r="D12" s="58">
        <v>6707924</v>
      </c>
      <c r="E12" s="59">
        <v>6707924</v>
      </c>
      <c r="F12" s="59">
        <v>588035</v>
      </c>
      <c r="G12" s="59">
        <v>643774</v>
      </c>
      <c r="H12" s="59">
        <v>520200</v>
      </c>
      <c r="I12" s="59">
        <v>1752009</v>
      </c>
      <c r="J12" s="59">
        <v>529708</v>
      </c>
      <c r="K12" s="59">
        <v>541817</v>
      </c>
      <c r="L12" s="59">
        <v>449807</v>
      </c>
      <c r="M12" s="59">
        <v>1521332</v>
      </c>
      <c r="N12" s="59">
        <v>449719</v>
      </c>
      <c r="O12" s="59">
        <v>541364</v>
      </c>
      <c r="P12" s="59">
        <v>0</v>
      </c>
      <c r="Q12" s="59">
        <v>991083</v>
      </c>
      <c r="R12" s="59">
        <v>463539</v>
      </c>
      <c r="S12" s="59">
        <v>490239</v>
      </c>
      <c r="T12" s="59">
        <v>0</v>
      </c>
      <c r="U12" s="59">
        <v>953778</v>
      </c>
      <c r="V12" s="59">
        <v>5218202</v>
      </c>
      <c r="W12" s="59">
        <v>6707924</v>
      </c>
      <c r="X12" s="59">
        <v>-1489722</v>
      </c>
      <c r="Y12" s="60">
        <v>-22.21</v>
      </c>
      <c r="Z12" s="61">
        <v>6707924</v>
      </c>
    </row>
    <row r="13" spans="1:26" ht="13.5">
      <c r="A13" s="57" t="s">
        <v>103</v>
      </c>
      <c r="B13" s="18">
        <v>30875032</v>
      </c>
      <c r="C13" s="18">
        <v>0</v>
      </c>
      <c r="D13" s="58">
        <v>28000000</v>
      </c>
      <c r="E13" s="59">
        <v>28000000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14643734</v>
      </c>
      <c r="M13" s="59">
        <v>14643734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14643734</v>
      </c>
      <c r="W13" s="59">
        <v>27999996</v>
      </c>
      <c r="X13" s="59">
        <v>-13356262</v>
      </c>
      <c r="Y13" s="60">
        <v>-47.7</v>
      </c>
      <c r="Z13" s="61">
        <v>28000000</v>
      </c>
    </row>
    <row r="14" spans="1:26" ht="13.5">
      <c r="A14" s="57" t="s">
        <v>38</v>
      </c>
      <c r="B14" s="18">
        <v>6495816</v>
      </c>
      <c r="C14" s="18">
        <v>0</v>
      </c>
      <c r="D14" s="58">
        <v>2645743</v>
      </c>
      <c r="E14" s="59">
        <v>2645743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2645748</v>
      </c>
      <c r="X14" s="59">
        <v>-2645748</v>
      </c>
      <c r="Y14" s="60">
        <v>-100</v>
      </c>
      <c r="Z14" s="61">
        <v>2645743</v>
      </c>
    </row>
    <row r="15" spans="1:26" ht="13.5">
      <c r="A15" s="57" t="s">
        <v>39</v>
      </c>
      <c r="B15" s="18">
        <v>91043662</v>
      </c>
      <c r="C15" s="18">
        <v>0</v>
      </c>
      <c r="D15" s="58">
        <v>134717450</v>
      </c>
      <c r="E15" s="59">
        <v>134717450</v>
      </c>
      <c r="F15" s="59">
        <v>410785</v>
      </c>
      <c r="G15" s="59">
        <v>27141210</v>
      </c>
      <c r="H15" s="59">
        <v>2932099</v>
      </c>
      <c r="I15" s="59">
        <v>30484094</v>
      </c>
      <c r="J15" s="59">
        <v>533216</v>
      </c>
      <c r="K15" s="59">
        <v>1142128</v>
      </c>
      <c r="L15" s="59">
        <v>7599929</v>
      </c>
      <c r="M15" s="59">
        <v>9275273</v>
      </c>
      <c r="N15" s="59">
        <v>11623843</v>
      </c>
      <c r="O15" s="59">
        <v>8868382</v>
      </c>
      <c r="P15" s="59">
        <v>0</v>
      </c>
      <c r="Q15" s="59">
        <v>20492225</v>
      </c>
      <c r="R15" s="59">
        <v>4483121</v>
      </c>
      <c r="S15" s="59">
        <v>7362380</v>
      </c>
      <c r="T15" s="59">
        <v>0</v>
      </c>
      <c r="U15" s="59">
        <v>11845501</v>
      </c>
      <c r="V15" s="59">
        <v>72097093</v>
      </c>
      <c r="W15" s="59">
        <v>134717454</v>
      </c>
      <c r="X15" s="59">
        <v>-62620361</v>
      </c>
      <c r="Y15" s="60">
        <v>-46.48</v>
      </c>
      <c r="Z15" s="61">
        <v>134717450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113437988</v>
      </c>
      <c r="C17" s="18">
        <v>0</v>
      </c>
      <c r="D17" s="58">
        <v>99374155</v>
      </c>
      <c r="E17" s="59">
        <v>99374155</v>
      </c>
      <c r="F17" s="59">
        <v>5348161</v>
      </c>
      <c r="G17" s="59">
        <v>9084221</v>
      </c>
      <c r="H17" s="59">
        <v>3058980</v>
      </c>
      <c r="I17" s="59">
        <v>17491362</v>
      </c>
      <c r="J17" s="59">
        <v>5498385</v>
      </c>
      <c r="K17" s="59">
        <v>5296558</v>
      </c>
      <c r="L17" s="59">
        <v>7147850</v>
      </c>
      <c r="M17" s="59">
        <v>17942793</v>
      </c>
      <c r="N17" s="59">
        <v>3245586</v>
      </c>
      <c r="O17" s="59">
        <v>7736474</v>
      </c>
      <c r="P17" s="59">
        <v>0</v>
      </c>
      <c r="Q17" s="59">
        <v>10982060</v>
      </c>
      <c r="R17" s="59">
        <v>5537354</v>
      </c>
      <c r="S17" s="59">
        <v>4515377</v>
      </c>
      <c r="T17" s="59">
        <v>0</v>
      </c>
      <c r="U17" s="59">
        <v>10052731</v>
      </c>
      <c r="V17" s="59">
        <v>56468946</v>
      </c>
      <c r="W17" s="59">
        <v>99374152</v>
      </c>
      <c r="X17" s="59">
        <v>-42905206</v>
      </c>
      <c r="Y17" s="60">
        <v>-43.18</v>
      </c>
      <c r="Z17" s="61">
        <v>99374155</v>
      </c>
    </row>
    <row r="18" spans="1:26" ht="13.5">
      <c r="A18" s="69" t="s">
        <v>42</v>
      </c>
      <c r="B18" s="70">
        <f>SUM(B11:B17)</f>
        <v>351870017</v>
      </c>
      <c r="C18" s="70">
        <f>SUM(C11:C17)</f>
        <v>0</v>
      </c>
      <c r="D18" s="71">
        <f aca="true" t="shared" si="1" ref="D18:Z18">SUM(D11:D17)</f>
        <v>376202813</v>
      </c>
      <c r="E18" s="72">
        <f t="shared" si="1"/>
        <v>376202813</v>
      </c>
      <c r="F18" s="72">
        <f t="shared" si="1"/>
        <v>15126633</v>
      </c>
      <c r="G18" s="72">
        <f t="shared" si="1"/>
        <v>45632690</v>
      </c>
      <c r="H18" s="72">
        <f t="shared" si="1"/>
        <v>15177973</v>
      </c>
      <c r="I18" s="72">
        <f t="shared" si="1"/>
        <v>75937296</v>
      </c>
      <c r="J18" s="72">
        <f t="shared" si="1"/>
        <v>14861203</v>
      </c>
      <c r="K18" s="72">
        <f t="shared" si="1"/>
        <v>17884631</v>
      </c>
      <c r="L18" s="72">
        <f t="shared" si="1"/>
        <v>39612650</v>
      </c>
      <c r="M18" s="72">
        <f t="shared" si="1"/>
        <v>72358484</v>
      </c>
      <c r="N18" s="72">
        <f t="shared" si="1"/>
        <v>24161148</v>
      </c>
      <c r="O18" s="72">
        <f t="shared" si="1"/>
        <v>26473249</v>
      </c>
      <c r="P18" s="72">
        <f t="shared" si="1"/>
        <v>0</v>
      </c>
      <c r="Q18" s="72">
        <f t="shared" si="1"/>
        <v>50634397</v>
      </c>
      <c r="R18" s="72">
        <f t="shared" si="1"/>
        <v>19899837</v>
      </c>
      <c r="S18" s="72">
        <f t="shared" si="1"/>
        <v>21049975</v>
      </c>
      <c r="T18" s="72">
        <f t="shared" si="1"/>
        <v>0</v>
      </c>
      <c r="U18" s="72">
        <f t="shared" si="1"/>
        <v>40949812</v>
      </c>
      <c r="V18" s="72">
        <f t="shared" si="1"/>
        <v>239879989</v>
      </c>
      <c r="W18" s="72">
        <f t="shared" si="1"/>
        <v>376202817</v>
      </c>
      <c r="X18" s="72">
        <f t="shared" si="1"/>
        <v>-136322828</v>
      </c>
      <c r="Y18" s="66">
        <f>+IF(W18&lt;&gt;0,(X18/W18)*100,0)</f>
        <v>-36.23652504441507</v>
      </c>
      <c r="Z18" s="73">
        <f t="shared" si="1"/>
        <v>376202813</v>
      </c>
    </row>
    <row r="19" spans="1:26" ht="13.5">
      <c r="A19" s="69" t="s">
        <v>43</v>
      </c>
      <c r="B19" s="74">
        <f>+B10-B18</f>
        <v>-72816471</v>
      </c>
      <c r="C19" s="74">
        <f>+C10-C18</f>
        <v>0</v>
      </c>
      <c r="D19" s="75">
        <f aca="true" t="shared" si="2" ref="D19:Z19">+D10-D18</f>
        <v>1831422</v>
      </c>
      <c r="E19" s="76">
        <f t="shared" si="2"/>
        <v>1831422</v>
      </c>
      <c r="F19" s="76">
        <f t="shared" si="2"/>
        <v>33498122</v>
      </c>
      <c r="G19" s="76">
        <f t="shared" si="2"/>
        <v>-28479460</v>
      </c>
      <c r="H19" s="76">
        <f t="shared" si="2"/>
        <v>3339048</v>
      </c>
      <c r="I19" s="76">
        <f t="shared" si="2"/>
        <v>8357710</v>
      </c>
      <c r="J19" s="76">
        <f t="shared" si="2"/>
        <v>3948160</v>
      </c>
      <c r="K19" s="76">
        <f t="shared" si="2"/>
        <v>2185766</v>
      </c>
      <c r="L19" s="76">
        <f t="shared" si="2"/>
        <v>10634378</v>
      </c>
      <c r="M19" s="76">
        <f t="shared" si="2"/>
        <v>16768304</v>
      </c>
      <c r="N19" s="76">
        <f t="shared" si="2"/>
        <v>-2023467</v>
      </c>
      <c r="O19" s="76">
        <f t="shared" si="2"/>
        <v>-8227479</v>
      </c>
      <c r="P19" s="76">
        <f t="shared" si="2"/>
        <v>0</v>
      </c>
      <c r="Q19" s="76">
        <f t="shared" si="2"/>
        <v>-10250946</v>
      </c>
      <c r="R19" s="76">
        <f t="shared" si="2"/>
        <v>-1308292</v>
      </c>
      <c r="S19" s="76">
        <f t="shared" si="2"/>
        <v>-2333198</v>
      </c>
      <c r="T19" s="76">
        <f t="shared" si="2"/>
        <v>0</v>
      </c>
      <c r="U19" s="76">
        <f t="shared" si="2"/>
        <v>-3641490</v>
      </c>
      <c r="V19" s="76">
        <f t="shared" si="2"/>
        <v>11233578</v>
      </c>
      <c r="W19" s="76">
        <f>IF(E10=E18,0,W10-W18)</f>
        <v>1831417</v>
      </c>
      <c r="X19" s="76">
        <f t="shared" si="2"/>
        <v>9402161</v>
      </c>
      <c r="Y19" s="77">
        <f>+IF(W19&lt;&gt;0,(X19/W19)*100,0)</f>
        <v>513.3817694167958</v>
      </c>
      <c r="Z19" s="78">
        <f t="shared" si="2"/>
        <v>1831422</v>
      </c>
    </row>
    <row r="20" spans="1:26" ht="13.5">
      <c r="A20" s="57" t="s">
        <v>44</v>
      </c>
      <c r="B20" s="18">
        <v>37047098</v>
      </c>
      <c r="C20" s="18">
        <v>0</v>
      </c>
      <c r="D20" s="58">
        <v>80571000</v>
      </c>
      <c r="E20" s="59">
        <v>80571000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8430000</v>
      </c>
      <c r="M20" s="59">
        <v>8430000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8430000</v>
      </c>
      <c r="W20" s="59">
        <v>80571000</v>
      </c>
      <c r="X20" s="59">
        <v>-72141000</v>
      </c>
      <c r="Y20" s="60">
        <v>-89.54</v>
      </c>
      <c r="Z20" s="61">
        <v>80571000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-35769373</v>
      </c>
      <c r="C22" s="85">
        <f>SUM(C19:C21)</f>
        <v>0</v>
      </c>
      <c r="D22" s="86">
        <f aca="true" t="shared" si="3" ref="D22:Z22">SUM(D19:D21)</f>
        <v>82402422</v>
      </c>
      <c r="E22" s="87">
        <f t="shared" si="3"/>
        <v>82402422</v>
      </c>
      <c r="F22" s="87">
        <f t="shared" si="3"/>
        <v>33498122</v>
      </c>
      <c r="G22" s="87">
        <f t="shared" si="3"/>
        <v>-28479460</v>
      </c>
      <c r="H22" s="87">
        <f t="shared" si="3"/>
        <v>3339048</v>
      </c>
      <c r="I22" s="87">
        <f t="shared" si="3"/>
        <v>8357710</v>
      </c>
      <c r="J22" s="87">
        <f t="shared" si="3"/>
        <v>3948160</v>
      </c>
      <c r="K22" s="87">
        <f t="shared" si="3"/>
        <v>2185766</v>
      </c>
      <c r="L22" s="87">
        <f t="shared" si="3"/>
        <v>19064378</v>
      </c>
      <c r="M22" s="87">
        <f t="shared" si="3"/>
        <v>25198304</v>
      </c>
      <c r="N22" s="87">
        <f t="shared" si="3"/>
        <v>-2023467</v>
      </c>
      <c r="O22" s="87">
        <f t="shared" si="3"/>
        <v>-8227479</v>
      </c>
      <c r="P22" s="87">
        <f t="shared" si="3"/>
        <v>0</v>
      </c>
      <c r="Q22" s="87">
        <f t="shared" si="3"/>
        <v>-10250946</v>
      </c>
      <c r="R22" s="87">
        <f t="shared" si="3"/>
        <v>-1308292</v>
      </c>
      <c r="S22" s="87">
        <f t="shared" si="3"/>
        <v>-2333198</v>
      </c>
      <c r="T22" s="87">
        <f t="shared" si="3"/>
        <v>0</v>
      </c>
      <c r="U22" s="87">
        <f t="shared" si="3"/>
        <v>-3641490</v>
      </c>
      <c r="V22" s="87">
        <f t="shared" si="3"/>
        <v>19663578</v>
      </c>
      <c r="W22" s="87">
        <f t="shared" si="3"/>
        <v>82402417</v>
      </c>
      <c r="X22" s="87">
        <f t="shared" si="3"/>
        <v>-62738839</v>
      </c>
      <c r="Y22" s="88">
        <f>+IF(W22&lt;&gt;0,(X22/W22)*100,0)</f>
        <v>-76.13713442410311</v>
      </c>
      <c r="Z22" s="89">
        <f t="shared" si="3"/>
        <v>82402422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-35769373</v>
      </c>
      <c r="C24" s="74">
        <f>SUM(C22:C23)</f>
        <v>0</v>
      </c>
      <c r="D24" s="75">
        <f aca="true" t="shared" si="4" ref="D24:Z24">SUM(D22:D23)</f>
        <v>82402422</v>
      </c>
      <c r="E24" s="76">
        <f t="shared" si="4"/>
        <v>82402422</v>
      </c>
      <c r="F24" s="76">
        <f t="shared" si="4"/>
        <v>33498122</v>
      </c>
      <c r="G24" s="76">
        <f t="shared" si="4"/>
        <v>-28479460</v>
      </c>
      <c r="H24" s="76">
        <f t="shared" si="4"/>
        <v>3339048</v>
      </c>
      <c r="I24" s="76">
        <f t="shared" si="4"/>
        <v>8357710</v>
      </c>
      <c r="J24" s="76">
        <f t="shared" si="4"/>
        <v>3948160</v>
      </c>
      <c r="K24" s="76">
        <f t="shared" si="4"/>
        <v>2185766</v>
      </c>
      <c r="L24" s="76">
        <f t="shared" si="4"/>
        <v>19064378</v>
      </c>
      <c r="M24" s="76">
        <f t="shared" si="4"/>
        <v>25198304</v>
      </c>
      <c r="N24" s="76">
        <f t="shared" si="4"/>
        <v>-2023467</v>
      </c>
      <c r="O24" s="76">
        <f t="shared" si="4"/>
        <v>-8227479</v>
      </c>
      <c r="P24" s="76">
        <f t="shared" si="4"/>
        <v>0</v>
      </c>
      <c r="Q24" s="76">
        <f t="shared" si="4"/>
        <v>-10250946</v>
      </c>
      <c r="R24" s="76">
        <f t="shared" si="4"/>
        <v>-1308292</v>
      </c>
      <c r="S24" s="76">
        <f t="shared" si="4"/>
        <v>-2333198</v>
      </c>
      <c r="T24" s="76">
        <f t="shared" si="4"/>
        <v>0</v>
      </c>
      <c r="U24" s="76">
        <f t="shared" si="4"/>
        <v>-3641490</v>
      </c>
      <c r="V24" s="76">
        <f t="shared" si="4"/>
        <v>19663578</v>
      </c>
      <c r="W24" s="76">
        <f t="shared" si="4"/>
        <v>82402417</v>
      </c>
      <c r="X24" s="76">
        <f t="shared" si="4"/>
        <v>-62738839</v>
      </c>
      <c r="Y24" s="77">
        <f>+IF(W24&lt;&gt;0,(X24/W24)*100,0)</f>
        <v>-76.13713442410311</v>
      </c>
      <c r="Z24" s="78">
        <f t="shared" si="4"/>
        <v>82402422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61957524</v>
      </c>
      <c r="C27" s="21">
        <v>0</v>
      </c>
      <c r="D27" s="98">
        <v>80752450</v>
      </c>
      <c r="E27" s="99">
        <v>80752450</v>
      </c>
      <c r="F27" s="99">
        <v>2338476</v>
      </c>
      <c r="G27" s="99">
        <v>5551273</v>
      </c>
      <c r="H27" s="99">
        <v>9988691</v>
      </c>
      <c r="I27" s="99">
        <v>17878440</v>
      </c>
      <c r="J27" s="99">
        <v>4245367</v>
      </c>
      <c r="K27" s="99">
        <v>14797961</v>
      </c>
      <c r="L27" s="99">
        <v>7123443</v>
      </c>
      <c r="M27" s="99">
        <v>26166771</v>
      </c>
      <c r="N27" s="99">
        <v>4445089</v>
      </c>
      <c r="O27" s="99">
        <v>1776459</v>
      </c>
      <c r="P27" s="99">
        <v>3763726</v>
      </c>
      <c r="Q27" s="99">
        <v>9985274</v>
      </c>
      <c r="R27" s="99">
        <v>0</v>
      </c>
      <c r="S27" s="99">
        <v>4699250</v>
      </c>
      <c r="T27" s="99">
        <v>0</v>
      </c>
      <c r="U27" s="99">
        <v>4699250</v>
      </c>
      <c r="V27" s="99">
        <v>58729735</v>
      </c>
      <c r="W27" s="99">
        <v>80752450</v>
      </c>
      <c r="X27" s="99">
        <v>-22022715</v>
      </c>
      <c r="Y27" s="100">
        <v>-27.27</v>
      </c>
      <c r="Z27" s="101">
        <v>80752450</v>
      </c>
    </row>
    <row r="28" spans="1:26" ht="13.5">
      <c r="A28" s="102" t="s">
        <v>44</v>
      </c>
      <c r="B28" s="18">
        <v>50792053</v>
      </c>
      <c r="C28" s="18">
        <v>0</v>
      </c>
      <c r="D28" s="58">
        <v>79442450</v>
      </c>
      <c r="E28" s="59">
        <v>79442450</v>
      </c>
      <c r="F28" s="59">
        <v>1954706</v>
      </c>
      <c r="G28" s="59">
        <v>4619419</v>
      </c>
      <c r="H28" s="59">
        <v>9988691</v>
      </c>
      <c r="I28" s="59">
        <v>16562816</v>
      </c>
      <c r="J28" s="59">
        <v>4245367</v>
      </c>
      <c r="K28" s="59">
        <v>14797961</v>
      </c>
      <c r="L28" s="59">
        <v>7123443</v>
      </c>
      <c r="M28" s="59">
        <v>26166771</v>
      </c>
      <c r="N28" s="59">
        <v>4445089</v>
      </c>
      <c r="O28" s="59">
        <v>1776459</v>
      </c>
      <c r="P28" s="59">
        <v>3763726</v>
      </c>
      <c r="Q28" s="59">
        <v>9985274</v>
      </c>
      <c r="R28" s="59">
        <v>0</v>
      </c>
      <c r="S28" s="59">
        <v>4699250</v>
      </c>
      <c r="T28" s="59">
        <v>0</v>
      </c>
      <c r="U28" s="59">
        <v>4699250</v>
      </c>
      <c r="V28" s="59">
        <v>57414111</v>
      </c>
      <c r="W28" s="59">
        <v>79442450</v>
      </c>
      <c r="X28" s="59">
        <v>-22028339</v>
      </c>
      <c r="Y28" s="60">
        <v>-27.73</v>
      </c>
      <c r="Z28" s="61">
        <v>79442450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11165471</v>
      </c>
      <c r="C31" s="18">
        <v>0</v>
      </c>
      <c r="D31" s="58">
        <v>1310000</v>
      </c>
      <c r="E31" s="59">
        <v>1310000</v>
      </c>
      <c r="F31" s="59">
        <v>383770</v>
      </c>
      <c r="G31" s="59">
        <v>931854</v>
      </c>
      <c r="H31" s="59">
        <v>0</v>
      </c>
      <c r="I31" s="59">
        <v>1315624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1315624</v>
      </c>
      <c r="W31" s="59">
        <v>1310000</v>
      </c>
      <c r="X31" s="59">
        <v>5624</v>
      </c>
      <c r="Y31" s="60">
        <v>0.43</v>
      </c>
      <c r="Z31" s="61">
        <v>1310000</v>
      </c>
    </row>
    <row r="32" spans="1:26" ht="13.5">
      <c r="A32" s="69" t="s">
        <v>50</v>
      </c>
      <c r="B32" s="21">
        <f>SUM(B28:B31)</f>
        <v>61957524</v>
      </c>
      <c r="C32" s="21">
        <f>SUM(C28:C31)</f>
        <v>0</v>
      </c>
      <c r="D32" s="98">
        <f aca="true" t="shared" si="5" ref="D32:Z32">SUM(D28:D31)</f>
        <v>80752450</v>
      </c>
      <c r="E32" s="99">
        <f t="shared" si="5"/>
        <v>80752450</v>
      </c>
      <c r="F32" s="99">
        <f t="shared" si="5"/>
        <v>2338476</v>
      </c>
      <c r="G32" s="99">
        <f t="shared" si="5"/>
        <v>5551273</v>
      </c>
      <c r="H32" s="99">
        <f t="shared" si="5"/>
        <v>9988691</v>
      </c>
      <c r="I32" s="99">
        <f t="shared" si="5"/>
        <v>17878440</v>
      </c>
      <c r="J32" s="99">
        <f t="shared" si="5"/>
        <v>4245367</v>
      </c>
      <c r="K32" s="99">
        <f t="shared" si="5"/>
        <v>14797961</v>
      </c>
      <c r="L32" s="99">
        <f t="shared" si="5"/>
        <v>7123443</v>
      </c>
      <c r="M32" s="99">
        <f t="shared" si="5"/>
        <v>26166771</v>
      </c>
      <c r="N32" s="99">
        <f t="shared" si="5"/>
        <v>4445089</v>
      </c>
      <c r="O32" s="99">
        <f t="shared" si="5"/>
        <v>1776459</v>
      </c>
      <c r="P32" s="99">
        <f t="shared" si="5"/>
        <v>3763726</v>
      </c>
      <c r="Q32" s="99">
        <f t="shared" si="5"/>
        <v>9985274</v>
      </c>
      <c r="R32" s="99">
        <f t="shared" si="5"/>
        <v>0</v>
      </c>
      <c r="S32" s="99">
        <f t="shared" si="5"/>
        <v>4699250</v>
      </c>
      <c r="T32" s="99">
        <f t="shared" si="5"/>
        <v>0</v>
      </c>
      <c r="U32" s="99">
        <f t="shared" si="5"/>
        <v>4699250</v>
      </c>
      <c r="V32" s="99">
        <f t="shared" si="5"/>
        <v>58729735</v>
      </c>
      <c r="W32" s="99">
        <f t="shared" si="5"/>
        <v>80752450</v>
      </c>
      <c r="X32" s="99">
        <f t="shared" si="5"/>
        <v>-22022715</v>
      </c>
      <c r="Y32" s="100">
        <f>+IF(W32&lt;&gt;0,(X32/W32)*100,0)</f>
        <v>-27.271884630125776</v>
      </c>
      <c r="Z32" s="101">
        <f t="shared" si="5"/>
        <v>80752450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68556439</v>
      </c>
      <c r="C35" s="18">
        <v>0</v>
      </c>
      <c r="D35" s="58">
        <v>60572734</v>
      </c>
      <c r="E35" s="59">
        <v>60572734</v>
      </c>
      <c r="F35" s="59">
        <v>31044191</v>
      </c>
      <c r="G35" s="59">
        <v>84670200</v>
      </c>
      <c r="H35" s="59">
        <v>80457351</v>
      </c>
      <c r="I35" s="59">
        <v>80457351</v>
      </c>
      <c r="J35" s="59">
        <v>88535806</v>
      </c>
      <c r="K35" s="59">
        <v>70538595</v>
      </c>
      <c r="L35" s="59">
        <v>68297223</v>
      </c>
      <c r="M35" s="59">
        <v>68297223</v>
      </c>
      <c r="N35" s="59">
        <v>45123497</v>
      </c>
      <c r="O35" s="59">
        <v>0</v>
      </c>
      <c r="P35" s="59">
        <v>79876484</v>
      </c>
      <c r="Q35" s="59">
        <v>79876484</v>
      </c>
      <c r="R35" s="59">
        <v>76222813</v>
      </c>
      <c r="S35" s="59">
        <v>61937667</v>
      </c>
      <c r="T35" s="59">
        <v>0</v>
      </c>
      <c r="U35" s="59">
        <v>61937667</v>
      </c>
      <c r="V35" s="59">
        <v>61937667</v>
      </c>
      <c r="W35" s="59">
        <v>60572734</v>
      </c>
      <c r="X35" s="59">
        <v>1364933</v>
      </c>
      <c r="Y35" s="60">
        <v>2.25</v>
      </c>
      <c r="Z35" s="61">
        <v>60572734</v>
      </c>
    </row>
    <row r="36" spans="1:26" ht="13.5">
      <c r="A36" s="57" t="s">
        <v>53</v>
      </c>
      <c r="B36" s="18">
        <v>937505293</v>
      </c>
      <c r="C36" s="18">
        <v>0</v>
      </c>
      <c r="D36" s="58">
        <v>761805526</v>
      </c>
      <c r="E36" s="59">
        <v>761805526</v>
      </c>
      <c r="F36" s="59">
        <v>758401752</v>
      </c>
      <c r="G36" s="59">
        <v>941923997</v>
      </c>
      <c r="H36" s="59">
        <v>950711308</v>
      </c>
      <c r="I36" s="59">
        <v>950711308</v>
      </c>
      <c r="J36" s="59">
        <v>955884675</v>
      </c>
      <c r="K36" s="59">
        <v>970963572</v>
      </c>
      <c r="L36" s="59">
        <v>978992831</v>
      </c>
      <c r="M36" s="59">
        <v>978992831</v>
      </c>
      <c r="N36" s="59">
        <v>980497332</v>
      </c>
      <c r="O36" s="59">
        <v>0</v>
      </c>
      <c r="P36" s="59">
        <v>985558514</v>
      </c>
      <c r="Q36" s="59">
        <v>985558514</v>
      </c>
      <c r="R36" s="59">
        <v>999547765</v>
      </c>
      <c r="S36" s="59">
        <v>1006977478</v>
      </c>
      <c r="T36" s="59">
        <v>0</v>
      </c>
      <c r="U36" s="59">
        <v>1006977478</v>
      </c>
      <c r="V36" s="59">
        <v>1006977478</v>
      </c>
      <c r="W36" s="59">
        <v>761805526</v>
      </c>
      <c r="X36" s="59">
        <v>245171952</v>
      </c>
      <c r="Y36" s="60">
        <v>32.18</v>
      </c>
      <c r="Z36" s="61">
        <v>761805526</v>
      </c>
    </row>
    <row r="37" spans="1:26" ht="13.5">
      <c r="A37" s="57" t="s">
        <v>54</v>
      </c>
      <c r="B37" s="18">
        <v>170987227</v>
      </c>
      <c r="C37" s="18">
        <v>0</v>
      </c>
      <c r="D37" s="58">
        <v>44250312</v>
      </c>
      <c r="E37" s="59">
        <v>44250312</v>
      </c>
      <c r="F37" s="59">
        <v>128552531</v>
      </c>
      <c r="G37" s="59">
        <v>242187482</v>
      </c>
      <c r="H37" s="59">
        <v>243428447</v>
      </c>
      <c r="I37" s="59">
        <v>243428447</v>
      </c>
      <c r="J37" s="59">
        <v>255828757</v>
      </c>
      <c r="K37" s="59">
        <v>250731724</v>
      </c>
      <c r="L37" s="59">
        <v>239466029</v>
      </c>
      <c r="M37" s="59">
        <v>239466029</v>
      </c>
      <c r="N37" s="59">
        <v>240849207</v>
      </c>
      <c r="O37" s="59">
        <v>0</v>
      </c>
      <c r="P37" s="59">
        <v>258071587</v>
      </c>
      <c r="Q37" s="59">
        <v>258071587</v>
      </c>
      <c r="R37" s="59">
        <v>269715452</v>
      </c>
      <c r="S37" s="59">
        <v>265950345</v>
      </c>
      <c r="T37" s="59">
        <v>0</v>
      </c>
      <c r="U37" s="59">
        <v>265950345</v>
      </c>
      <c r="V37" s="59">
        <v>265950345</v>
      </c>
      <c r="W37" s="59">
        <v>44250312</v>
      </c>
      <c r="X37" s="59">
        <v>221700033</v>
      </c>
      <c r="Y37" s="60">
        <v>501.01</v>
      </c>
      <c r="Z37" s="61">
        <v>44250312</v>
      </c>
    </row>
    <row r="38" spans="1:26" ht="13.5">
      <c r="A38" s="57" t="s">
        <v>55</v>
      </c>
      <c r="B38" s="18">
        <v>81774437</v>
      </c>
      <c r="C38" s="18">
        <v>0</v>
      </c>
      <c r="D38" s="58">
        <v>54879846</v>
      </c>
      <c r="E38" s="59">
        <v>54879846</v>
      </c>
      <c r="F38" s="59">
        <v>25796438</v>
      </c>
      <c r="G38" s="59">
        <v>25796438</v>
      </c>
      <c r="H38" s="59">
        <v>25796438</v>
      </c>
      <c r="I38" s="59">
        <v>25796438</v>
      </c>
      <c r="J38" s="59">
        <v>25796438</v>
      </c>
      <c r="K38" s="59">
        <v>25796438</v>
      </c>
      <c r="L38" s="59">
        <v>25796440</v>
      </c>
      <c r="M38" s="59">
        <v>25796440</v>
      </c>
      <c r="N38" s="59">
        <v>25796438</v>
      </c>
      <c r="O38" s="59">
        <v>0</v>
      </c>
      <c r="P38" s="59">
        <v>25796438</v>
      </c>
      <c r="Q38" s="59">
        <v>25796438</v>
      </c>
      <c r="R38" s="59">
        <v>25796438</v>
      </c>
      <c r="S38" s="59">
        <v>25796438</v>
      </c>
      <c r="T38" s="59">
        <v>0</v>
      </c>
      <c r="U38" s="59">
        <v>25796438</v>
      </c>
      <c r="V38" s="59">
        <v>25796438</v>
      </c>
      <c r="W38" s="59">
        <v>54879846</v>
      </c>
      <c r="X38" s="59">
        <v>-29083408</v>
      </c>
      <c r="Y38" s="60">
        <v>-52.99</v>
      </c>
      <c r="Z38" s="61">
        <v>54879846</v>
      </c>
    </row>
    <row r="39" spans="1:26" ht="13.5">
      <c r="A39" s="57" t="s">
        <v>56</v>
      </c>
      <c r="B39" s="18">
        <v>753300068</v>
      </c>
      <c r="C39" s="18">
        <v>0</v>
      </c>
      <c r="D39" s="58">
        <v>723248101</v>
      </c>
      <c r="E39" s="59">
        <v>723248101</v>
      </c>
      <c r="F39" s="59">
        <v>635096974</v>
      </c>
      <c r="G39" s="59">
        <v>758610277</v>
      </c>
      <c r="H39" s="59">
        <v>761943774</v>
      </c>
      <c r="I39" s="59">
        <v>761943774</v>
      </c>
      <c r="J39" s="59">
        <v>762795286</v>
      </c>
      <c r="K39" s="59">
        <v>764974005</v>
      </c>
      <c r="L39" s="59">
        <v>782027585</v>
      </c>
      <c r="M39" s="59">
        <v>782027585</v>
      </c>
      <c r="N39" s="59">
        <v>758975184</v>
      </c>
      <c r="O39" s="59">
        <v>0</v>
      </c>
      <c r="P39" s="59">
        <v>781566973</v>
      </c>
      <c r="Q39" s="59">
        <v>781566973</v>
      </c>
      <c r="R39" s="59">
        <v>780258688</v>
      </c>
      <c r="S39" s="59">
        <v>777168362</v>
      </c>
      <c r="T39" s="59">
        <v>0</v>
      </c>
      <c r="U39" s="59">
        <v>777168362</v>
      </c>
      <c r="V39" s="59">
        <v>777168362</v>
      </c>
      <c r="W39" s="59">
        <v>723248101</v>
      </c>
      <c r="X39" s="59">
        <v>53920261</v>
      </c>
      <c r="Y39" s="60">
        <v>7.46</v>
      </c>
      <c r="Z39" s="61">
        <v>723248101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112550083</v>
      </c>
      <c r="C42" s="18">
        <v>0</v>
      </c>
      <c r="D42" s="58">
        <v>110909211</v>
      </c>
      <c r="E42" s="59">
        <v>110909211</v>
      </c>
      <c r="F42" s="59">
        <v>33498122</v>
      </c>
      <c r="G42" s="59">
        <v>-28479461</v>
      </c>
      <c r="H42" s="59">
        <v>3339048</v>
      </c>
      <c r="I42" s="59">
        <v>8357709</v>
      </c>
      <c r="J42" s="59">
        <v>3948160</v>
      </c>
      <c r="K42" s="59">
        <v>2185766</v>
      </c>
      <c r="L42" s="59">
        <v>24319682</v>
      </c>
      <c r="M42" s="59">
        <v>30453608</v>
      </c>
      <c r="N42" s="59">
        <v>-2023467</v>
      </c>
      <c r="O42" s="59">
        <v>-10647795</v>
      </c>
      <c r="P42" s="59">
        <v>27630576</v>
      </c>
      <c r="Q42" s="59">
        <v>14959314</v>
      </c>
      <c r="R42" s="59">
        <v>-1308292</v>
      </c>
      <c r="S42" s="59">
        <v>-2326871</v>
      </c>
      <c r="T42" s="59">
        <v>0</v>
      </c>
      <c r="U42" s="59">
        <v>-3635163</v>
      </c>
      <c r="V42" s="59">
        <v>50135468</v>
      </c>
      <c r="W42" s="59">
        <v>110909211</v>
      </c>
      <c r="X42" s="59">
        <v>-60773743</v>
      </c>
      <c r="Y42" s="60">
        <v>-54.8</v>
      </c>
      <c r="Z42" s="61">
        <v>110909211</v>
      </c>
    </row>
    <row r="43" spans="1:26" ht="13.5">
      <c r="A43" s="57" t="s">
        <v>59</v>
      </c>
      <c r="B43" s="18">
        <v>-61079834</v>
      </c>
      <c r="C43" s="18">
        <v>0</v>
      </c>
      <c r="D43" s="58">
        <v>-70702450</v>
      </c>
      <c r="E43" s="59">
        <v>-70702450</v>
      </c>
      <c r="F43" s="59">
        <v>-2457135</v>
      </c>
      <c r="G43" s="59">
        <v>-4443071</v>
      </c>
      <c r="H43" s="59">
        <v>-8744884</v>
      </c>
      <c r="I43" s="59">
        <v>-15645090</v>
      </c>
      <c r="J43" s="59">
        <v>-8222909</v>
      </c>
      <c r="K43" s="59">
        <v>-12544105</v>
      </c>
      <c r="L43" s="59">
        <v>-8822793</v>
      </c>
      <c r="M43" s="59">
        <v>-29589807</v>
      </c>
      <c r="N43" s="59">
        <v>-796678</v>
      </c>
      <c r="O43" s="59">
        <v>-67912</v>
      </c>
      <c r="P43" s="59">
        <v>-6876409</v>
      </c>
      <c r="Q43" s="59">
        <v>-7740999</v>
      </c>
      <c r="R43" s="59">
        <v>-13974435</v>
      </c>
      <c r="S43" s="59">
        <v>-8180324</v>
      </c>
      <c r="T43" s="59">
        <v>0</v>
      </c>
      <c r="U43" s="59">
        <v>-22154759</v>
      </c>
      <c r="V43" s="59">
        <v>-75130655</v>
      </c>
      <c r="W43" s="59">
        <v>-70702450</v>
      </c>
      <c r="X43" s="59">
        <v>-4428205</v>
      </c>
      <c r="Y43" s="60">
        <v>6.26</v>
      </c>
      <c r="Z43" s="61">
        <v>-70702450</v>
      </c>
    </row>
    <row r="44" spans="1:26" ht="13.5">
      <c r="A44" s="57" t="s">
        <v>60</v>
      </c>
      <c r="B44" s="18">
        <v>-3401478</v>
      </c>
      <c r="C44" s="18">
        <v>0</v>
      </c>
      <c r="D44" s="58">
        <v>2000000</v>
      </c>
      <c r="E44" s="59">
        <v>2000000</v>
      </c>
      <c r="F44" s="59">
        <v>5310306</v>
      </c>
      <c r="G44" s="59">
        <v>-4288</v>
      </c>
      <c r="H44" s="59">
        <v>33707</v>
      </c>
      <c r="I44" s="59">
        <v>5339725</v>
      </c>
      <c r="J44" s="59">
        <v>-1802</v>
      </c>
      <c r="K44" s="59">
        <v>13854</v>
      </c>
      <c r="L44" s="59">
        <v>-770568</v>
      </c>
      <c r="M44" s="59">
        <v>-758516</v>
      </c>
      <c r="N44" s="59">
        <v>2635</v>
      </c>
      <c r="O44" s="59">
        <v>613</v>
      </c>
      <c r="P44" s="59">
        <v>8</v>
      </c>
      <c r="Q44" s="59">
        <v>3256</v>
      </c>
      <c r="R44" s="59">
        <v>-4756</v>
      </c>
      <c r="S44" s="59">
        <v>17688</v>
      </c>
      <c r="T44" s="59">
        <v>0</v>
      </c>
      <c r="U44" s="59">
        <v>12932</v>
      </c>
      <c r="V44" s="59">
        <v>4597397</v>
      </c>
      <c r="W44" s="59">
        <v>2000000</v>
      </c>
      <c r="X44" s="59">
        <v>2597397</v>
      </c>
      <c r="Y44" s="60">
        <v>129.87</v>
      </c>
      <c r="Z44" s="61">
        <v>2000000</v>
      </c>
    </row>
    <row r="45" spans="1:26" ht="13.5">
      <c r="A45" s="69" t="s">
        <v>61</v>
      </c>
      <c r="B45" s="21">
        <v>60725137</v>
      </c>
      <c r="C45" s="21">
        <v>0</v>
      </c>
      <c r="D45" s="98">
        <v>6588400</v>
      </c>
      <c r="E45" s="99">
        <v>6588400</v>
      </c>
      <c r="F45" s="99">
        <v>36351293</v>
      </c>
      <c r="G45" s="99">
        <v>3424473</v>
      </c>
      <c r="H45" s="99">
        <v>-1947656</v>
      </c>
      <c r="I45" s="99">
        <v>-1947656</v>
      </c>
      <c r="J45" s="99">
        <v>-6224207</v>
      </c>
      <c r="K45" s="99">
        <v>-16568692</v>
      </c>
      <c r="L45" s="99">
        <v>-1842371</v>
      </c>
      <c r="M45" s="99">
        <v>-1842371</v>
      </c>
      <c r="N45" s="99">
        <v>-4659881</v>
      </c>
      <c r="O45" s="99">
        <v>-15374975</v>
      </c>
      <c r="P45" s="99">
        <v>5379200</v>
      </c>
      <c r="Q45" s="99">
        <v>-4659881</v>
      </c>
      <c r="R45" s="99">
        <v>-9908283</v>
      </c>
      <c r="S45" s="99">
        <v>-20397790</v>
      </c>
      <c r="T45" s="99">
        <v>0</v>
      </c>
      <c r="U45" s="99">
        <v>-20397790</v>
      </c>
      <c r="V45" s="99">
        <v>-20397790</v>
      </c>
      <c r="W45" s="99">
        <v>6588400</v>
      </c>
      <c r="X45" s="99">
        <v>-26986190</v>
      </c>
      <c r="Y45" s="100">
        <v>-409.6</v>
      </c>
      <c r="Z45" s="101">
        <v>6588400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106.88512071088337</v>
      </c>
      <c r="C58" s="5">
        <f>IF(C67=0,0,+(C76/C67)*100)</f>
        <v>0</v>
      </c>
      <c r="D58" s="6">
        <f aca="true" t="shared" si="6" ref="D58:Z58">IF(D67=0,0,+(D76/D67)*100)</f>
        <v>95.06462596822259</v>
      </c>
      <c r="E58" s="7">
        <f t="shared" si="6"/>
        <v>95.06462596822259</v>
      </c>
      <c r="F58" s="7">
        <f t="shared" si="6"/>
        <v>100</v>
      </c>
      <c r="G58" s="7">
        <f t="shared" si="6"/>
        <v>99.99999367999608</v>
      </c>
      <c r="H58" s="7">
        <f t="shared" si="6"/>
        <v>100</v>
      </c>
      <c r="I58" s="7">
        <f t="shared" si="6"/>
        <v>99.999998077004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90.26096013922634</v>
      </c>
      <c r="P58" s="7">
        <f t="shared" si="6"/>
        <v>0</v>
      </c>
      <c r="Q58" s="7">
        <f t="shared" si="6"/>
        <v>142.479543487365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100</v>
      </c>
      <c r="V58" s="7">
        <f t="shared" si="6"/>
        <v>108.85602658085041</v>
      </c>
      <c r="W58" s="7">
        <f t="shared" si="6"/>
        <v>95.06462561716276</v>
      </c>
      <c r="X58" s="7">
        <f t="shared" si="6"/>
        <v>0</v>
      </c>
      <c r="Y58" s="7">
        <f t="shared" si="6"/>
        <v>0</v>
      </c>
      <c r="Z58" s="8">
        <f t="shared" si="6"/>
        <v>95.06462596822259</v>
      </c>
    </row>
    <row r="59" spans="1:26" ht="13.5">
      <c r="A59" s="36" t="s">
        <v>31</v>
      </c>
      <c r="B59" s="9">
        <f aca="true" t="shared" si="7" ref="B59:Z66">IF(B68=0,0,+(B77/B68)*100)</f>
        <v>109.25740080245625</v>
      </c>
      <c r="C59" s="9">
        <f t="shared" si="7"/>
        <v>0</v>
      </c>
      <c r="D59" s="2">
        <f t="shared" si="7"/>
        <v>95.00000031696429</v>
      </c>
      <c r="E59" s="10">
        <f t="shared" si="7"/>
        <v>95.00000031696429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58.45920109925442</v>
      </c>
      <c r="P59" s="10">
        <f t="shared" si="7"/>
        <v>0</v>
      </c>
      <c r="Q59" s="10">
        <f t="shared" si="7"/>
        <v>128.42152077408483</v>
      </c>
      <c r="R59" s="10">
        <f t="shared" si="7"/>
        <v>100</v>
      </c>
      <c r="S59" s="10">
        <f t="shared" si="7"/>
        <v>100</v>
      </c>
      <c r="T59" s="10">
        <f t="shared" si="7"/>
        <v>0</v>
      </c>
      <c r="U59" s="10">
        <f t="shared" si="7"/>
        <v>100</v>
      </c>
      <c r="V59" s="10">
        <f t="shared" si="7"/>
        <v>105.79699934360414</v>
      </c>
      <c r="W59" s="10">
        <f t="shared" si="7"/>
        <v>95.00000031696429</v>
      </c>
      <c r="X59" s="10">
        <f t="shared" si="7"/>
        <v>0</v>
      </c>
      <c r="Y59" s="10">
        <f t="shared" si="7"/>
        <v>0</v>
      </c>
      <c r="Z59" s="11">
        <f t="shared" si="7"/>
        <v>95.00000031696429</v>
      </c>
    </row>
    <row r="60" spans="1:26" ht="13.5">
      <c r="A60" s="37" t="s">
        <v>32</v>
      </c>
      <c r="B60" s="12">
        <f t="shared" si="7"/>
        <v>106.36786420397345</v>
      </c>
      <c r="C60" s="12">
        <f t="shared" si="7"/>
        <v>0</v>
      </c>
      <c r="D60" s="3">
        <f t="shared" si="7"/>
        <v>95.00000141909413</v>
      </c>
      <c r="E60" s="13">
        <f t="shared" si="7"/>
        <v>95.00000141909413</v>
      </c>
      <c r="F60" s="13">
        <f t="shared" si="7"/>
        <v>100</v>
      </c>
      <c r="G60" s="13">
        <f t="shared" si="7"/>
        <v>99.99999082371728</v>
      </c>
      <c r="H60" s="13">
        <f t="shared" si="7"/>
        <v>100</v>
      </c>
      <c r="I60" s="13">
        <f t="shared" si="7"/>
        <v>99.99999710849742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104.57430291624573</v>
      </c>
      <c r="P60" s="13">
        <f t="shared" si="7"/>
        <v>0</v>
      </c>
      <c r="Q60" s="13">
        <f t="shared" si="7"/>
        <v>147.94893384467272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100</v>
      </c>
      <c r="V60" s="13">
        <f t="shared" si="7"/>
        <v>109.9625887626893</v>
      </c>
      <c r="W60" s="13">
        <f t="shared" si="7"/>
        <v>95.00000086883314</v>
      </c>
      <c r="X60" s="13">
        <f t="shared" si="7"/>
        <v>0</v>
      </c>
      <c r="Y60" s="13">
        <f t="shared" si="7"/>
        <v>0</v>
      </c>
      <c r="Z60" s="14">
        <f t="shared" si="7"/>
        <v>95.00000141909413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94.99999971822899</v>
      </c>
      <c r="E61" s="13">
        <f t="shared" si="7"/>
        <v>94.99999971822899</v>
      </c>
      <c r="F61" s="13">
        <f t="shared" si="7"/>
        <v>100</v>
      </c>
      <c r="G61" s="13">
        <f t="shared" si="7"/>
        <v>99.99998645165074</v>
      </c>
      <c r="H61" s="13">
        <f t="shared" si="7"/>
        <v>100</v>
      </c>
      <c r="I61" s="13">
        <f t="shared" si="7"/>
        <v>99.99999567859462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0</v>
      </c>
      <c r="Q61" s="13">
        <f t="shared" si="7"/>
        <v>145.89553076579188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100</v>
      </c>
      <c r="V61" s="13">
        <f t="shared" si="7"/>
        <v>109.70305119993951</v>
      </c>
      <c r="W61" s="13">
        <f t="shared" si="7"/>
        <v>94.99999971822899</v>
      </c>
      <c r="X61" s="13">
        <f t="shared" si="7"/>
        <v>0</v>
      </c>
      <c r="Y61" s="13">
        <f t="shared" si="7"/>
        <v>0</v>
      </c>
      <c r="Z61" s="14">
        <f t="shared" si="7"/>
        <v>94.99999971822899</v>
      </c>
    </row>
    <row r="62" spans="1:26" ht="13.5">
      <c r="A62" s="38" t="s">
        <v>111</v>
      </c>
      <c r="B62" s="12">
        <f t="shared" si="7"/>
        <v>100</v>
      </c>
      <c r="C62" s="12">
        <f t="shared" si="7"/>
        <v>0</v>
      </c>
      <c r="D62" s="3">
        <f t="shared" si="7"/>
        <v>95.00000070257076</v>
      </c>
      <c r="E62" s="13">
        <f t="shared" si="7"/>
        <v>95.00000070257076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0</v>
      </c>
      <c r="Q62" s="13">
        <f t="shared" si="7"/>
        <v>143.90459895179706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100</v>
      </c>
      <c r="V62" s="13">
        <f t="shared" si="7"/>
        <v>108.99543094027425</v>
      </c>
      <c r="W62" s="13">
        <f t="shared" si="7"/>
        <v>95.00000070257076</v>
      </c>
      <c r="X62" s="13">
        <f t="shared" si="7"/>
        <v>0</v>
      </c>
      <c r="Y62" s="13">
        <f t="shared" si="7"/>
        <v>0</v>
      </c>
      <c r="Z62" s="14">
        <f t="shared" si="7"/>
        <v>95.00000070257076</v>
      </c>
    </row>
    <row r="63" spans="1:26" ht="13.5">
      <c r="A63" s="38" t="s">
        <v>112</v>
      </c>
      <c r="B63" s="12">
        <f t="shared" si="7"/>
        <v>100</v>
      </c>
      <c r="C63" s="12">
        <f t="shared" si="7"/>
        <v>0</v>
      </c>
      <c r="D63" s="3">
        <f t="shared" si="7"/>
        <v>95.00000763927041</v>
      </c>
      <c r="E63" s="13">
        <f t="shared" si="7"/>
        <v>95.00000763927041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0</v>
      </c>
      <c r="Q63" s="13">
        <f t="shared" si="7"/>
        <v>149.40749922427182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100</v>
      </c>
      <c r="V63" s="13">
        <f t="shared" si="7"/>
        <v>109.55404070096269</v>
      </c>
      <c r="W63" s="13">
        <f t="shared" si="7"/>
        <v>94.99999910126239</v>
      </c>
      <c r="X63" s="13">
        <f t="shared" si="7"/>
        <v>0</v>
      </c>
      <c r="Y63" s="13">
        <f t="shared" si="7"/>
        <v>0</v>
      </c>
      <c r="Z63" s="14">
        <f t="shared" si="7"/>
        <v>95.00000763927041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95.00001065206246</v>
      </c>
      <c r="E64" s="13">
        <f t="shared" si="7"/>
        <v>95.00001065206246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0</v>
      </c>
      <c r="Q64" s="13">
        <f t="shared" si="7"/>
        <v>145.248946114681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100</v>
      </c>
      <c r="V64" s="13">
        <f t="shared" si="7"/>
        <v>108.90367114299919</v>
      </c>
      <c r="W64" s="13">
        <f t="shared" si="7"/>
        <v>95.00001065206246</v>
      </c>
      <c r="X64" s="13">
        <f t="shared" si="7"/>
        <v>0</v>
      </c>
      <c r="Y64" s="13">
        <f t="shared" si="7"/>
        <v>0</v>
      </c>
      <c r="Z64" s="14">
        <f t="shared" si="7"/>
        <v>95.00001065206246</v>
      </c>
    </row>
    <row r="65" spans="1:26" ht="13.5">
      <c r="A65" s="38" t="s">
        <v>114</v>
      </c>
      <c r="B65" s="12">
        <f t="shared" si="7"/>
        <v>2123.5792912117413</v>
      </c>
      <c r="C65" s="12">
        <f t="shared" si="7"/>
        <v>0</v>
      </c>
      <c r="D65" s="3">
        <f t="shared" si="7"/>
        <v>95.00000548769178</v>
      </c>
      <c r="E65" s="13">
        <f t="shared" si="7"/>
        <v>95.00000548769178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4685.046225652994</v>
      </c>
      <c r="P65" s="13">
        <f t="shared" si="7"/>
        <v>0</v>
      </c>
      <c r="Q65" s="13">
        <f t="shared" si="7"/>
        <v>1488.8012006106555</v>
      </c>
      <c r="R65" s="13">
        <f t="shared" si="7"/>
        <v>100</v>
      </c>
      <c r="S65" s="13">
        <f t="shared" si="7"/>
        <v>100</v>
      </c>
      <c r="T65" s="13">
        <f t="shared" si="7"/>
        <v>0</v>
      </c>
      <c r="U65" s="13">
        <f t="shared" si="7"/>
        <v>100</v>
      </c>
      <c r="V65" s="13">
        <f t="shared" si="7"/>
        <v>349.78127326880116</v>
      </c>
      <c r="W65" s="13">
        <f t="shared" si="7"/>
        <v>95.00000548769178</v>
      </c>
      <c r="X65" s="13">
        <f t="shared" si="7"/>
        <v>0</v>
      </c>
      <c r="Y65" s="13">
        <f t="shared" si="7"/>
        <v>0</v>
      </c>
      <c r="Z65" s="14">
        <f t="shared" si="7"/>
        <v>95.00000548769178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150.12752379340043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113.01718361068471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193666423</v>
      </c>
      <c r="C67" s="23"/>
      <c r="D67" s="24">
        <v>270793235</v>
      </c>
      <c r="E67" s="25">
        <v>270793235</v>
      </c>
      <c r="F67" s="25">
        <v>18947533</v>
      </c>
      <c r="G67" s="25">
        <v>15822775</v>
      </c>
      <c r="H67" s="25">
        <v>17231880</v>
      </c>
      <c r="I67" s="25">
        <v>52002188</v>
      </c>
      <c r="J67" s="25">
        <v>17124451</v>
      </c>
      <c r="K67" s="25">
        <v>18854840</v>
      </c>
      <c r="L67" s="25">
        <v>19131175</v>
      </c>
      <c r="M67" s="25">
        <v>55110466</v>
      </c>
      <c r="N67" s="25">
        <v>20237155</v>
      </c>
      <c r="O67" s="25">
        <v>17254206</v>
      </c>
      <c r="P67" s="25"/>
      <c r="Q67" s="25">
        <v>37491361</v>
      </c>
      <c r="R67" s="25">
        <v>17396582</v>
      </c>
      <c r="S67" s="25">
        <v>17833529</v>
      </c>
      <c r="T67" s="25"/>
      <c r="U67" s="25">
        <v>35230111</v>
      </c>
      <c r="V67" s="25">
        <v>179834126</v>
      </c>
      <c r="W67" s="25">
        <v>270793236</v>
      </c>
      <c r="X67" s="25"/>
      <c r="Y67" s="24"/>
      <c r="Z67" s="26">
        <v>270793235</v>
      </c>
    </row>
    <row r="68" spans="1:26" ht="13.5" hidden="1">
      <c r="A68" s="36" t="s">
        <v>31</v>
      </c>
      <c r="B68" s="18">
        <v>46336732</v>
      </c>
      <c r="C68" s="18"/>
      <c r="D68" s="19">
        <v>94647886</v>
      </c>
      <c r="E68" s="20">
        <v>94647886</v>
      </c>
      <c r="F68" s="20">
        <v>6045417</v>
      </c>
      <c r="G68" s="20">
        <v>4436291</v>
      </c>
      <c r="H68" s="20">
        <v>5340656</v>
      </c>
      <c r="I68" s="20">
        <v>15822364</v>
      </c>
      <c r="J68" s="20">
        <v>5223929</v>
      </c>
      <c r="K68" s="20">
        <v>5090078</v>
      </c>
      <c r="L68" s="20">
        <v>4996796</v>
      </c>
      <c r="M68" s="20">
        <v>15310803</v>
      </c>
      <c r="N68" s="20">
        <v>5407909</v>
      </c>
      <c r="O68" s="20">
        <v>5274848</v>
      </c>
      <c r="P68" s="20"/>
      <c r="Q68" s="20">
        <v>10682757</v>
      </c>
      <c r="R68" s="20">
        <v>5471619</v>
      </c>
      <c r="S68" s="20">
        <v>5087864</v>
      </c>
      <c r="T68" s="20"/>
      <c r="U68" s="20">
        <v>10559483</v>
      </c>
      <c r="V68" s="20">
        <v>52375407</v>
      </c>
      <c r="W68" s="20">
        <v>94647886</v>
      </c>
      <c r="X68" s="20"/>
      <c r="Y68" s="19"/>
      <c r="Z68" s="22">
        <v>94647886</v>
      </c>
    </row>
    <row r="69" spans="1:26" ht="13.5" hidden="1">
      <c r="A69" s="37" t="s">
        <v>32</v>
      </c>
      <c r="B69" s="18">
        <v>142034907</v>
      </c>
      <c r="C69" s="18"/>
      <c r="D69" s="19">
        <v>172645349</v>
      </c>
      <c r="E69" s="20">
        <v>172645349</v>
      </c>
      <c r="F69" s="20">
        <v>12364826</v>
      </c>
      <c r="G69" s="20">
        <v>10897659</v>
      </c>
      <c r="H69" s="20">
        <v>11321610</v>
      </c>
      <c r="I69" s="20">
        <v>34584095</v>
      </c>
      <c r="J69" s="20">
        <v>11216348</v>
      </c>
      <c r="K69" s="20">
        <v>13256841</v>
      </c>
      <c r="L69" s="20">
        <v>13476484</v>
      </c>
      <c r="M69" s="20">
        <v>37949673</v>
      </c>
      <c r="N69" s="20">
        <v>14011154</v>
      </c>
      <c r="O69" s="20">
        <v>11167166</v>
      </c>
      <c r="P69" s="20"/>
      <c r="Q69" s="20">
        <v>25178320</v>
      </c>
      <c r="R69" s="20">
        <v>11231577</v>
      </c>
      <c r="S69" s="20">
        <v>12237037</v>
      </c>
      <c r="T69" s="20"/>
      <c r="U69" s="20">
        <v>23468614</v>
      </c>
      <c r="V69" s="20">
        <v>121180702</v>
      </c>
      <c r="W69" s="20">
        <v>172645350</v>
      </c>
      <c r="X69" s="20"/>
      <c r="Y69" s="19"/>
      <c r="Z69" s="22">
        <v>172645349</v>
      </c>
    </row>
    <row r="70" spans="1:26" ht="13.5" hidden="1">
      <c r="A70" s="38" t="s">
        <v>110</v>
      </c>
      <c r="B70" s="18">
        <v>103326621</v>
      </c>
      <c r="C70" s="18"/>
      <c r="D70" s="19">
        <v>106469434</v>
      </c>
      <c r="E70" s="20">
        <v>106469434</v>
      </c>
      <c r="F70" s="20">
        <v>8230059</v>
      </c>
      <c r="G70" s="20">
        <v>7380973</v>
      </c>
      <c r="H70" s="20">
        <v>7529588</v>
      </c>
      <c r="I70" s="20">
        <v>23140620</v>
      </c>
      <c r="J70" s="20">
        <v>7193725</v>
      </c>
      <c r="K70" s="20">
        <v>9425065</v>
      </c>
      <c r="L70" s="20">
        <v>9828504</v>
      </c>
      <c r="M70" s="20">
        <v>26447294</v>
      </c>
      <c r="N70" s="20">
        <v>9999960</v>
      </c>
      <c r="O70" s="20">
        <v>7592875</v>
      </c>
      <c r="P70" s="20"/>
      <c r="Q70" s="20">
        <v>17592835</v>
      </c>
      <c r="R70" s="20">
        <v>7334415</v>
      </c>
      <c r="S70" s="20">
        <v>8699114</v>
      </c>
      <c r="T70" s="20"/>
      <c r="U70" s="20">
        <v>16033529</v>
      </c>
      <c r="V70" s="20">
        <v>83214278</v>
      </c>
      <c r="W70" s="20">
        <v>106469434</v>
      </c>
      <c r="X70" s="20"/>
      <c r="Y70" s="19"/>
      <c r="Z70" s="22">
        <v>106469434</v>
      </c>
    </row>
    <row r="71" spans="1:26" ht="13.5" hidden="1">
      <c r="A71" s="38" t="s">
        <v>111</v>
      </c>
      <c r="B71" s="18">
        <v>22624734</v>
      </c>
      <c r="C71" s="18"/>
      <c r="D71" s="19">
        <v>35583605</v>
      </c>
      <c r="E71" s="20">
        <v>35583605</v>
      </c>
      <c r="F71" s="20">
        <v>2249580</v>
      </c>
      <c r="G71" s="20">
        <v>1649431</v>
      </c>
      <c r="H71" s="20">
        <v>1935818</v>
      </c>
      <c r="I71" s="20">
        <v>5834829</v>
      </c>
      <c r="J71" s="20">
        <v>2135171</v>
      </c>
      <c r="K71" s="20">
        <v>2041265</v>
      </c>
      <c r="L71" s="20">
        <v>1895735</v>
      </c>
      <c r="M71" s="20">
        <v>6072171</v>
      </c>
      <c r="N71" s="20">
        <v>2187156</v>
      </c>
      <c r="O71" s="20">
        <v>1887055</v>
      </c>
      <c r="P71" s="20"/>
      <c r="Q71" s="20">
        <v>4074211</v>
      </c>
      <c r="R71" s="20">
        <v>2112090</v>
      </c>
      <c r="S71" s="20">
        <v>1791972</v>
      </c>
      <c r="T71" s="20"/>
      <c r="U71" s="20">
        <v>3904062</v>
      </c>
      <c r="V71" s="20">
        <v>19885273</v>
      </c>
      <c r="W71" s="20">
        <v>35583605</v>
      </c>
      <c r="X71" s="20"/>
      <c r="Y71" s="19"/>
      <c r="Z71" s="22">
        <v>35583605</v>
      </c>
    </row>
    <row r="72" spans="1:26" ht="13.5" hidden="1">
      <c r="A72" s="38" t="s">
        <v>112</v>
      </c>
      <c r="B72" s="18">
        <v>9464684</v>
      </c>
      <c r="C72" s="18"/>
      <c r="D72" s="19">
        <v>11126717</v>
      </c>
      <c r="E72" s="20">
        <v>11126717</v>
      </c>
      <c r="F72" s="20">
        <v>1326217</v>
      </c>
      <c r="G72" s="20">
        <v>1305175</v>
      </c>
      <c r="H72" s="20">
        <v>1305175</v>
      </c>
      <c r="I72" s="20">
        <v>3936567</v>
      </c>
      <c r="J72" s="20">
        <v>1315197</v>
      </c>
      <c r="K72" s="20">
        <v>1252471</v>
      </c>
      <c r="L72" s="20">
        <v>1230149</v>
      </c>
      <c r="M72" s="20">
        <v>3797817</v>
      </c>
      <c r="N72" s="20">
        <v>1266877</v>
      </c>
      <c r="O72" s="20">
        <v>1175989</v>
      </c>
      <c r="P72" s="20"/>
      <c r="Q72" s="20">
        <v>2442866</v>
      </c>
      <c r="R72" s="20">
        <v>1231073</v>
      </c>
      <c r="S72" s="20">
        <v>1224646</v>
      </c>
      <c r="T72" s="20"/>
      <c r="U72" s="20">
        <v>2455719</v>
      </c>
      <c r="V72" s="20">
        <v>12632969</v>
      </c>
      <c r="W72" s="20">
        <v>11126718</v>
      </c>
      <c r="X72" s="20"/>
      <c r="Y72" s="19"/>
      <c r="Z72" s="22">
        <v>11126717</v>
      </c>
    </row>
    <row r="73" spans="1:26" ht="13.5" hidden="1">
      <c r="A73" s="38" t="s">
        <v>113</v>
      </c>
      <c r="B73" s="18">
        <v>6171908</v>
      </c>
      <c r="C73" s="18"/>
      <c r="D73" s="19">
        <v>11265424</v>
      </c>
      <c r="E73" s="20">
        <v>11265424</v>
      </c>
      <c r="F73" s="20">
        <v>546734</v>
      </c>
      <c r="G73" s="20">
        <v>529269</v>
      </c>
      <c r="H73" s="20">
        <v>534002</v>
      </c>
      <c r="I73" s="20">
        <v>1610005</v>
      </c>
      <c r="J73" s="20">
        <v>541508</v>
      </c>
      <c r="K73" s="20">
        <v>515221</v>
      </c>
      <c r="L73" s="20">
        <v>510348</v>
      </c>
      <c r="M73" s="20">
        <v>1567077</v>
      </c>
      <c r="N73" s="20">
        <v>529655</v>
      </c>
      <c r="O73" s="20">
        <v>500106</v>
      </c>
      <c r="P73" s="20"/>
      <c r="Q73" s="20">
        <v>1029761</v>
      </c>
      <c r="R73" s="20">
        <v>512369</v>
      </c>
      <c r="S73" s="20">
        <v>514090</v>
      </c>
      <c r="T73" s="20"/>
      <c r="U73" s="20">
        <v>1026459</v>
      </c>
      <c r="V73" s="20">
        <v>5233302</v>
      </c>
      <c r="W73" s="20">
        <v>11265424</v>
      </c>
      <c r="X73" s="20"/>
      <c r="Y73" s="19"/>
      <c r="Z73" s="22">
        <v>11265424</v>
      </c>
    </row>
    <row r="74" spans="1:26" ht="13.5" hidden="1">
      <c r="A74" s="38" t="s">
        <v>114</v>
      </c>
      <c r="B74" s="18">
        <v>446960</v>
      </c>
      <c r="C74" s="18"/>
      <c r="D74" s="19">
        <v>8200169</v>
      </c>
      <c r="E74" s="20">
        <v>8200169</v>
      </c>
      <c r="F74" s="20">
        <v>12236</v>
      </c>
      <c r="G74" s="20">
        <v>32811</v>
      </c>
      <c r="H74" s="20">
        <v>17027</v>
      </c>
      <c r="I74" s="20">
        <v>62074</v>
      </c>
      <c r="J74" s="20">
        <v>30747</v>
      </c>
      <c r="K74" s="20">
        <v>22819</v>
      </c>
      <c r="L74" s="20">
        <v>11748</v>
      </c>
      <c r="M74" s="20">
        <v>65314</v>
      </c>
      <c r="N74" s="20">
        <v>27506</v>
      </c>
      <c r="O74" s="20">
        <v>11141</v>
      </c>
      <c r="P74" s="20"/>
      <c r="Q74" s="20">
        <v>38647</v>
      </c>
      <c r="R74" s="20">
        <v>41630</v>
      </c>
      <c r="S74" s="20">
        <v>7215</v>
      </c>
      <c r="T74" s="20"/>
      <c r="U74" s="20">
        <v>48845</v>
      </c>
      <c r="V74" s="20">
        <v>214880</v>
      </c>
      <c r="W74" s="20">
        <v>8200169</v>
      </c>
      <c r="X74" s="20"/>
      <c r="Y74" s="19"/>
      <c r="Z74" s="22">
        <v>8200169</v>
      </c>
    </row>
    <row r="75" spans="1:26" ht="13.5" hidden="1">
      <c r="A75" s="39" t="s">
        <v>115</v>
      </c>
      <c r="B75" s="27">
        <v>5294784</v>
      </c>
      <c r="C75" s="27"/>
      <c r="D75" s="28">
        <v>3500000</v>
      </c>
      <c r="E75" s="29">
        <v>3500000</v>
      </c>
      <c r="F75" s="29">
        <v>537290</v>
      </c>
      <c r="G75" s="29">
        <v>488825</v>
      </c>
      <c r="H75" s="29">
        <v>569614</v>
      </c>
      <c r="I75" s="29">
        <v>1595729</v>
      </c>
      <c r="J75" s="29">
        <v>684174</v>
      </c>
      <c r="K75" s="29">
        <v>507921</v>
      </c>
      <c r="L75" s="29">
        <v>657895</v>
      </c>
      <c r="M75" s="29">
        <v>1849990</v>
      </c>
      <c r="N75" s="29">
        <v>818092</v>
      </c>
      <c r="O75" s="29">
        <v>812192</v>
      </c>
      <c r="P75" s="29"/>
      <c r="Q75" s="29">
        <v>1630284</v>
      </c>
      <c r="R75" s="29">
        <v>693386</v>
      </c>
      <c r="S75" s="29">
        <v>508628</v>
      </c>
      <c r="T75" s="29"/>
      <c r="U75" s="29">
        <v>1202014</v>
      </c>
      <c r="V75" s="29">
        <v>6278017</v>
      </c>
      <c r="W75" s="29">
        <v>3500000</v>
      </c>
      <c r="X75" s="29"/>
      <c r="Y75" s="28"/>
      <c r="Z75" s="30">
        <v>3500000</v>
      </c>
    </row>
    <row r="76" spans="1:26" ht="13.5" hidden="1">
      <c r="A76" s="41" t="s">
        <v>117</v>
      </c>
      <c r="B76" s="31">
        <v>207000590</v>
      </c>
      <c r="C76" s="31"/>
      <c r="D76" s="32">
        <v>257428576</v>
      </c>
      <c r="E76" s="33">
        <v>257428576</v>
      </c>
      <c r="F76" s="33">
        <v>18947533</v>
      </c>
      <c r="G76" s="33">
        <v>15822774</v>
      </c>
      <c r="H76" s="33">
        <v>17231880</v>
      </c>
      <c r="I76" s="33">
        <v>52002187</v>
      </c>
      <c r="J76" s="33">
        <v>17124451</v>
      </c>
      <c r="K76" s="33">
        <v>18854840</v>
      </c>
      <c r="L76" s="33">
        <v>19131175</v>
      </c>
      <c r="M76" s="33">
        <v>55110466</v>
      </c>
      <c r="N76" s="33">
        <v>20237155</v>
      </c>
      <c r="O76" s="33">
        <v>15573812</v>
      </c>
      <c r="P76" s="33">
        <v>17606553</v>
      </c>
      <c r="Q76" s="33">
        <v>53417520</v>
      </c>
      <c r="R76" s="33">
        <v>17396582</v>
      </c>
      <c r="S76" s="33">
        <v>17833529</v>
      </c>
      <c r="T76" s="33"/>
      <c r="U76" s="33">
        <v>35230111</v>
      </c>
      <c r="V76" s="33">
        <v>195760284</v>
      </c>
      <c r="W76" s="33">
        <v>257428576</v>
      </c>
      <c r="X76" s="33"/>
      <c r="Y76" s="32"/>
      <c r="Z76" s="34">
        <v>257428576</v>
      </c>
    </row>
    <row r="77" spans="1:26" ht="13.5" hidden="1">
      <c r="A77" s="36" t="s">
        <v>31</v>
      </c>
      <c r="B77" s="18">
        <v>50626309</v>
      </c>
      <c r="C77" s="18"/>
      <c r="D77" s="19">
        <v>89915492</v>
      </c>
      <c r="E77" s="20">
        <v>89915492</v>
      </c>
      <c r="F77" s="20">
        <v>6045417</v>
      </c>
      <c r="G77" s="20">
        <v>4436291</v>
      </c>
      <c r="H77" s="20">
        <v>5340656</v>
      </c>
      <c r="I77" s="20">
        <v>15822364</v>
      </c>
      <c r="J77" s="20">
        <v>5223929</v>
      </c>
      <c r="K77" s="20">
        <v>5090078</v>
      </c>
      <c r="L77" s="20">
        <v>4996796</v>
      </c>
      <c r="M77" s="20">
        <v>15310803</v>
      </c>
      <c r="N77" s="20">
        <v>5407909</v>
      </c>
      <c r="O77" s="20">
        <v>3083634</v>
      </c>
      <c r="P77" s="20">
        <v>5227416</v>
      </c>
      <c r="Q77" s="20">
        <v>13718959</v>
      </c>
      <c r="R77" s="20">
        <v>5471619</v>
      </c>
      <c r="S77" s="20">
        <v>5087864</v>
      </c>
      <c r="T77" s="20"/>
      <c r="U77" s="20">
        <v>10559483</v>
      </c>
      <c r="V77" s="20">
        <v>55411609</v>
      </c>
      <c r="W77" s="20">
        <v>89915492</v>
      </c>
      <c r="X77" s="20"/>
      <c r="Y77" s="19"/>
      <c r="Z77" s="22">
        <v>89915492</v>
      </c>
    </row>
    <row r="78" spans="1:26" ht="13.5" hidden="1">
      <c r="A78" s="37" t="s">
        <v>32</v>
      </c>
      <c r="B78" s="18">
        <v>151079497</v>
      </c>
      <c r="C78" s="18"/>
      <c r="D78" s="19">
        <v>164013084</v>
      </c>
      <c r="E78" s="20">
        <v>164013084</v>
      </c>
      <c r="F78" s="20">
        <v>12364826</v>
      </c>
      <c r="G78" s="20">
        <v>10897658</v>
      </c>
      <c r="H78" s="20">
        <v>11321610</v>
      </c>
      <c r="I78" s="20">
        <v>34584094</v>
      </c>
      <c r="J78" s="20">
        <v>11216348</v>
      </c>
      <c r="K78" s="20">
        <v>13256841</v>
      </c>
      <c r="L78" s="20">
        <v>13476484</v>
      </c>
      <c r="M78" s="20">
        <v>37949673</v>
      </c>
      <c r="N78" s="20">
        <v>14011154</v>
      </c>
      <c r="O78" s="20">
        <v>11677986</v>
      </c>
      <c r="P78" s="20">
        <v>11561916</v>
      </c>
      <c r="Q78" s="20">
        <v>37251056</v>
      </c>
      <c r="R78" s="20">
        <v>11231577</v>
      </c>
      <c r="S78" s="20">
        <v>12237037</v>
      </c>
      <c r="T78" s="20"/>
      <c r="U78" s="20">
        <v>23468614</v>
      </c>
      <c r="V78" s="20">
        <v>133253437</v>
      </c>
      <c r="W78" s="20">
        <v>164013084</v>
      </c>
      <c r="X78" s="20"/>
      <c r="Y78" s="19"/>
      <c r="Z78" s="22">
        <v>164013084</v>
      </c>
    </row>
    <row r="79" spans="1:26" ht="13.5" hidden="1">
      <c r="A79" s="38" t="s">
        <v>110</v>
      </c>
      <c r="B79" s="18">
        <v>103326621</v>
      </c>
      <c r="C79" s="18"/>
      <c r="D79" s="19">
        <v>101145962</v>
      </c>
      <c r="E79" s="20">
        <v>101145962</v>
      </c>
      <c r="F79" s="20">
        <v>8230059</v>
      </c>
      <c r="G79" s="20">
        <v>7380972</v>
      </c>
      <c r="H79" s="20">
        <v>7529588</v>
      </c>
      <c r="I79" s="20">
        <v>23140619</v>
      </c>
      <c r="J79" s="20">
        <v>7193725</v>
      </c>
      <c r="K79" s="20">
        <v>9425065</v>
      </c>
      <c r="L79" s="20">
        <v>9828504</v>
      </c>
      <c r="M79" s="20">
        <v>26447294</v>
      </c>
      <c r="N79" s="20">
        <v>9999960</v>
      </c>
      <c r="O79" s="20">
        <v>7592875</v>
      </c>
      <c r="P79" s="20">
        <v>8074325</v>
      </c>
      <c r="Q79" s="20">
        <v>25667160</v>
      </c>
      <c r="R79" s="20">
        <v>7334415</v>
      </c>
      <c r="S79" s="20">
        <v>8699114</v>
      </c>
      <c r="T79" s="20"/>
      <c r="U79" s="20">
        <v>16033529</v>
      </c>
      <c r="V79" s="20">
        <v>91288602</v>
      </c>
      <c r="W79" s="20">
        <v>101145962</v>
      </c>
      <c r="X79" s="20"/>
      <c r="Y79" s="19"/>
      <c r="Z79" s="22">
        <v>101145962</v>
      </c>
    </row>
    <row r="80" spans="1:26" ht="13.5" hidden="1">
      <c r="A80" s="38" t="s">
        <v>111</v>
      </c>
      <c r="B80" s="18">
        <v>22624734</v>
      </c>
      <c r="C80" s="18"/>
      <c r="D80" s="19">
        <v>33804425</v>
      </c>
      <c r="E80" s="20">
        <v>33804425</v>
      </c>
      <c r="F80" s="20">
        <v>2249580</v>
      </c>
      <c r="G80" s="20">
        <v>1649431</v>
      </c>
      <c r="H80" s="20">
        <v>1935818</v>
      </c>
      <c r="I80" s="20">
        <v>5834829</v>
      </c>
      <c r="J80" s="20">
        <v>2135171</v>
      </c>
      <c r="K80" s="20">
        <v>2041265</v>
      </c>
      <c r="L80" s="20">
        <v>1895735</v>
      </c>
      <c r="M80" s="20">
        <v>6072171</v>
      </c>
      <c r="N80" s="20">
        <v>2187156</v>
      </c>
      <c r="O80" s="20">
        <v>1887055</v>
      </c>
      <c r="P80" s="20">
        <v>1788766</v>
      </c>
      <c r="Q80" s="20">
        <v>5862977</v>
      </c>
      <c r="R80" s="20">
        <v>2112090</v>
      </c>
      <c r="S80" s="20">
        <v>1791972</v>
      </c>
      <c r="T80" s="20"/>
      <c r="U80" s="20">
        <v>3904062</v>
      </c>
      <c r="V80" s="20">
        <v>21674039</v>
      </c>
      <c r="W80" s="20">
        <v>33804425</v>
      </c>
      <c r="X80" s="20"/>
      <c r="Y80" s="19"/>
      <c r="Z80" s="22">
        <v>33804425</v>
      </c>
    </row>
    <row r="81" spans="1:26" ht="13.5" hidden="1">
      <c r="A81" s="38" t="s">
        <v>112</v>
      </c>
      <c r="B81" s="18">
        <v>9464684</v>
      </c>
      <c r="C81" s="18"/>
      <c r="D81" s="19">
        <v>10570382</v>
      </c>
      <c r="E81" s="20">
        <v>10570382</v>
      </c>
      <c r="F81" s="20">
        <v>1326217</v>
      </c>
      <c r="G81" s="20">
        <v>1305175</v>
      </c>
      <c r="H81" s="20">
        <v>1305175</v>
      </c>
      <c r="I81" s="20">
        <v>3936567</v>
      </c>
      <c r="J81" s="20">
        <v>1315197</v>
      </c>
      <c r="K81" s="20">
        <v>1252471</v>
      </c>
      <c r="L81" s="20">
        <v>1230149</v>
      </c>
      <c r="M81" s="20">
        <v>3797817</v>
      </c>
      <c r="N81" s="20">
        <v>1266877</v>
      </c>
      <c r="O81" s="20">
        <v>1175989</v>
      </c>
      <c r="P81" s="20">
        <v>1206959</v>
      </c>
      <c r="Q81" s="20">
        <v>3649825</v>
      </c>
      <c r="R81" s="20">
        <v>1231073</v>
      </c>
      <c r="S81" s="20">
        <v>1224646</v>
      </c>
      <c r="T81" s="20"/>
      <c r="U81" s="20">
        <v>2455719</v>
      </c>
      <c r="V81" s="20">
        <v>13839928</v>
      </c>
      <c r="W81" s="20">
        <v>10570382</v>
      </c>
      <c r="X81" s="20"/>
      <c r="Y81" s="19"/>
      <c r="Z81" s="22">
        <v>10570382</v>
      </c>
    </row>
    <row r="82" spans="1:26" ht="13.5" hidden="1">
      <c r="A82" s="38" t="s">
        <v>113</v>
      </c>
      <c r="B82" s="18">
        <v>6171908</v>
      </c>
      <c r="C82" s="18"/>
      <c r="D82" s="19">
        <v>10702154</v>
      </c>
      <c r="E82" s="20">
        <v>10702154</v>
      </c>
      <c r="F82" s="20">
        <v>546734</v>
      </c>
      <c r="G82" s="20">
        <v>529269</v>
      </c>
      <c r="H82" s="20">
        <v>534002</v>
      </c>
      <c r="I82" s="20">
        <v>1610005</v>
      </c>
      <c r="J82" s="20">
        <v>541508</v>
      </c>
      <c r="K82" s="20">
        <v>515221</v>
      </c>
      <c r="L82" s="20">
        <v>510348</v>
      </c>
      <c r="M82" s="20">
        <v>1567077</v>
      </c>
      <c r="N82" s="20">
        <v>529655</v>
      </c>
      <c r="O82" s="20">
        <v>500106</v>
      </c>
      <c r="P82" s="20">
        <v>465956</v>
      </c>
      <c r="Q82" s="20">
        <v>1495717</v>
      </c>
      <c r="R82" s="20">
        <v>512369</v>
      </c>
      <c r="S82" s="20">
        <v>514090</v>
      </c>
      <c r="T82" s="20"/>
      <c r="U82" s="20">
        <v>1026459</v>
      </c>
      <c r="V82" s="20">
        <v>5699258</v>
      </c>
      <c r="W82" s="20">
        <v>10702154</v>
      </c>
      <c r="X82" s="20"/>
      <c r="Y82" s="19"/>
      <c r="Z82" s="22">
        <v>10702154</v>
      </c>
    </row>
    <row r="83" spans="1:26" ht="13.5" hidden="1">
      <c r="A83" s="38" t="s">
        <v>114</v>
      </c>
      <c r="B83" s="18">
        <v>9491550</v>
      </c>
      <c r="C83" s="18"/>
      <c r="D83" s="19">
        <v>7790161</v>
      </c>
      <c r="E83" s="20">
        <v>7790161</v>
      </c>
      <c r="F83" s="20">
        <v>12236</v>
      </c>
      <c r="G83" s="20">
        <v>32811</v>
      </c>
      <c r="H83" s="20">
        <v>17027</v>
      </c>
      <c r="I83" s="20">
        <v>62074</v>
      </c>
      <c r="J83" s="20">
        <v>30747</v>
      </c>
      <c r="K83" s="20">
        <v>22819</v>
      </c>
      <c r="L83" s="20">
        <v>11748</v>
      </c>
      <c r="M83" s="20">
        <v>65314</v>
      </c>
      <c r="N83" s="20">
        <v>27506</v>
      </c>
      <c r="O83" s="20">
        <v>521961</v>
      </c>
      <c r="P83" s="20">
        <v>25910</v>
      </c>
      <c r="Q83" s="20">
        <v>575377</v>
      </c>
      <c r="R83" s="20">
        <v>41630</v>
      </c>
      <c r="S83" s="20">
        <v>7215</v>
      </c>
      <c r="T83" s="20"/>
      <c r="U83" s="20">
        <v>48845</v>
      </c>
      <c r="V83" s="20">
        <v>751610</v>
      </c>
      <c r="W83" s="20">
        <v>7790161</v>
      </c>
      <c r="X83" s="20"/>
      <c r="Y83" s="19"/>
      <c r="Z83" s="22">
        <v>7790161</v>
      </c>
    </row>
    <row r="84" spans="1:26" ht="13.5" hidden="1">
      <c r="A84" s="39" t="s">
        <v>115</v>
      </c>
      <c r="B84" s="27">
        <v>5294784</v>
      </c>
      <c r="C84" s="27"/>
      <c r="D84" s="28">
        <v>3500000</v>
      </c>
      <c r="E84" s="29">
        <v>3500000</v>
      </c>
      <c r="F84" s="29">
        <v>537290</v>
      </c>
      <c r="G84" s="29">
        <v>488825</v>
      </c>
      <c r="H84" s="29">
        <v>569614</v>
      </c>
      <c r="I84" s="29">
        <v>1595729</v>
      </c>
      <c r="J84" s="29">
        <v>684174</v>
      </c>
      <c r="K84" s="29">
        <v>507921</v>
      </c>
      <c r="L84" s="29">
        <v>657895</v>
      </c>
      <c r="M84" s="29">
        <v>1849990</v>
      </c>
      <c r="N84" s="29">
        <v>818092</v>
      </c>
      <c r="O84" s="29">
        <v>812192</v>
      </c>
      <c r="P84" s="29">
        <v>817221</v>
      </c>
      <c r="Q84" s="29">
        <v>2447505</v>
      </c>
      <c r="R84" s="29">
        <v>693386</v>
      </c>
      <c r="S84" s="29">
        <v>508628</v>
      </c>
      <c r="T84" s="29"/>
      <c r="U84" s="29">
        <v>1202014</v>
      </c>
      <c r="V84" s="29">
        <v>7095238</v>
      </c>
      <c r="W84" s="29">
        <v>3500000</v>
      </c>
      <c r="X84" s="29"/>
      <c r="Y84" s="28"/>
      <c r="Z84" s="30">
        <v>3500000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55459979</v>
      </c>
      <c r="C5" s="18">
        <v>0</v>
      </c>
      <c r="D5" s="58">
        <v>59966712</v>
      </c>
      <c r="E5" s="59">
        <v>59966712</v>
      </c>
      <c r="F5" s="59">
        <v>4974842</v>
      </c>
      <c r="G5" s="59">
        <v>9958048</v>
      </c>
      <c r="H5" s="59">
        <v>4960117</v>
      </c>
      <c r="I5" s="59">
        <v>19893007</v>
      </c>
      <c r="J5" s="59">
        <v>5002102</v>
      </c>
      <c r="K5" s="59">
        <v>5076593</v>
      </c>
      <c r="L5" s="59">
        <v>5033820</v>
      </c>
      <c r="M5" s="59">
        <v>15112515</v>
      </c>
      <c r="N5" s="59">
        <v>4423889</v>
      </c>
      <c r="O5" s="59">
        <v>5055472</v>
      </c>
      <c r="P5" s="59">
        <v>4977531</v>
      </c>
      <c r="Q5" s="59">
        <v>14456892</v>
      </c>
      <c r="R5" s="59">
        <v>5140756</v>
      </c>
      <c r="S5" s="59">
        <v>5008086</v>
      </c>
      <c r="T5" s="59">
        <v>4981905</v>
      </c>
      <c r="U5" s="59">
        <v>15130747</v>
      </c>
      <c r="V5" s="59">
        <v>64593161</v>
      </c>
      <c r="W5" s="59">
        <v>59966712</v>
      </c>
      <c r="X5" s="59">
        <v>4626449</v>
      </c>
      <c r="Y5" s="60">
        <v>7.72</v>
      </c>
      <c r="Z5" s="61">
        <v>59966712</v>
      </c>
    </row>
    <row r="6" spans="1:26" ht="13.5">
      <c r="A6" s="57" t="s">
        <v>32</v>
      </c>
      <c r="B6" s="18">
        <v>296902668</v>
      </c>
      <c r="C6" s="18">
        <v>0</v>
      </c>
      <c r="D6" s="58">
        <v>343025879</v>
      </c>
      <c r="E6" s="59">
        <v>343025879</v>
      </c>
      <c r="F6" s="59">
        <v>26437408</v>
      </c>
      <c r="G6" s="59">
        <v>53466709</v>
      </c>
      <c r="H6" s="59">
        <v>23415948</v>
      </c>
      <c r="I6" s="59">
        <v>103320065</v>
      </c>
      <c r="J6" s="59">
        <v>26324784</v>
      </c>
      <c r="K6" s="59">
        <v>26679898</v>
      </c>
      <c r="L6" s="59">
        <v>27488094</v>
      </c>
      <c r="M6" s="59">
        <v>80492776</v>
      </c>
      <c r="N6" s="59">
        <v>25494843</v>
      </c>
      <c r="O6" s="59">
        <v>23558522</v>
      </c>
      <c r="P6" s="59">
        <v>24920377</v>
      </c>
      <c r="Q6" s="59">
        <v>73973742</v>
      </c>
      <c r="R6" s="59">
        <v>26030051</v>
      </c>
      <c r="S6" s="59">
        <v>22784310</v>
      </c>
      <c r="T6" s="59">
        <v>21632911</v>
      </c>
      <c r="U6" s="59">
        <v>70447272</v>
      </c>
      <c r="V6" s="59">
        <v>328233855</v>
      </c>
      <c r="W6" s="59">
        <v>343025892</v>
      </c>
      <c r="X6" s="59">
        <v>-14792037</v>
      </c>
      <c r="Y6" s="60">
        <v>-4.31</v>
      </c>
      <c r="Z6" s="61">
        <v>343025879</v>
      </c>
    </row>
    <row r="7" spans="1:26" ht="13.5">
      <c r="A7" s="57" t="s">
        <v>33</v>
      </c>
      <c r="B7" s="18">
        <v>38940023</v>
      </c>
      <c r="C7" s="18">
        <v>0</v>
      </c>
      <c r="D7" s="58">
        <v>33056564</v>
      </c>
      <c r="E7" s="59">
        <v>33056564</v>
      </c>
      <c r="F7" s="59">
        <v>0</v>
      </c>
      <c r="G7" s="59">
        <v>2802329</v>
      </c>
      <c r="H7" s="59">
        <v>2708448</v>
      </c>
      <c r="I7" s="59">
        <v>5510777</v>
      </c>
      <c r="J7" s="59">
        <v>3506969</v>
      </c>
      <c r="K7" s="59">
        <v>3457560</v>
      </c>
      <c r="L7" s="59">
        <v>2608900</v>
      </c>
      <c r="M7" s="59">
        <v>9573429</v>
      </c>
      <c r="N7" s="59">
        <v>2529321</v>
      </c>
      <c r="O7" s="59">
        <v>3343793</v>
      </c>
      <c r="P7" s="59">
        <v>2414577</v>
      </c>
      <c r="Q7" s="59">
        <v>8287691</v>
      </c>
      <c r="R7" s="59">
        <v>680068</v>
      </c>
      <c r="S7" s="59">
        <v>4618238</v>
      </c>
      <c r="T7" s="59">
        <v>2777411</v>
      </c>
      <c r="U7" s="59">
        <v>8075717</v>
      </c>
      <c r="V7" s="59">
        <v>31447614</v>
      </c>
      <c r="W7" s="59">
        <v>33056568</v>
      </c>
      <c r="X7" s="59">
        <v>-1608954</v>
      </c>
      <c r="Y7" s="60">
        <v>-4.87</v>
      </c>
      <c r="Z7" s="61">
        <v>33056564</v>
      </c>
    </row>
    <row r="8" spans="1:26" ht="13.5">
      <c r="A8" s="57" t="s">
        <v>34</v>
      </c>
      <c r="B8" s="18">
        <v>374349598</v>
      </c>
      <c r="C8" s="18">
        <v>0</v>
      </c>
      <c r="D8" s="58">
        <v>364452850</v>
      </c>
      <c r="E8" s="59">
        <v>364452850</v>
      </c>
      <c r="F8" s="59">
        <v>145048000</v>
      </c>
      <c r="G8" s="59">
        <v>145566000</v>
      </c>
      <c r="H8" s="59">
        <v>-1060223</v>
      </c>
      <c r="I8" s="59">
        <v>289553777</v>
      </c>
      <c r="J8" s="59">
        <v>0</v>
      </c>
      <c r="K8" s="59">
        <v>447265</v>
      </c>
      <c r="L8" s="59">
        <v>99832243</v>
      </c>
      <c r="M8" s="59">
        <v>100279508</v>
      </c>
      <c r="N8" s="59">
        <v>0</v>
      </c>
      <c r="O8" s="59">
        <v>395321</v>
      </c>
      <c r="P8" s="59">
        <v>88630085</v>
      </c>
      <c r="Q8" s="59">
        <v>89025406</v>
      </c>
      <c r="R8" s="59">
        <v>0</v>
      </c>
      <c r="S8" s="59">
        <v>722760</v>
      </c>
      <c r="T8" s="59">
        <v>6231099</v>
      </c>
      <c r="U8" s="59">
        <v>6953859</v>
      </c>
      <c r="V8" s="59">
        <v>485812550</v>
      </c>
      <c r="W8" s="59">
        <v>364452852</v>
      </c>
      <c r="X8" s="59">
        <v>121359698</v>
      </c>
      <c r="Y8" s="60">
        <v>33.3</v>
      </c>
      <c r="Z8" s="61">
        <v>364452850</v>
      </c>
    </row>
    <row r="9" spans="1:26" ht="13.5">
      <c r="A9" s="57" t="s">
        <v>35</v>
      </c>
      <c r="B9" s="18">
        <v>65878781</v>
      </c>
      <c r="C9" s="18">
        <v>0</v>
      </c>
      <c r="D9" s="58">
        <v>49359602</v>
      </c>
      <c r="E9" s="59">
        <v>49359602</v>
      </c>
      <c r="F9" s="59">
        <v>2478443</v>
      </c>
      <c r="G9" s="59">
        <v>3906968</v>
      </c>
      <c r="H9" s="59">
        <v>4952691</v>
      </c>
      <c r="I9" s="59">
        <v>11338102</v>
      </c>
      <c r="J9" s="59">
        <v>1697217</v>
      </c>
      <c r="K9" s="59">
        <v>994720</v>
      </c>
      <c r="L9" s="59">
        <v>3415195</v>
      </c>
      <c r="M9" s="59">
        <v>6107132</v>
      </c>
      <c r="N9" s="59">
        <v>647335</v>
      </c>
      <c r="O9" s="59">
        <v>4337509</v>
      </c>
      <c r="P9" s="59">
        <v>2566879</v>
      </c>
      <c r="Q9" s="59">
        <v>7551723</v>
      </c>
      <c r="R9" s="59">
        <v>2637008</v>
      </c>
      <c r="S9" s="59">
        <v>11049222</v>
      </c>
      <c r="T9" s="59">
        <v>2444926</v>
      </c>
      <c r="U9" s="59">
        <v>16131156</v>
      </c>
      <c r="V9" s="59">
        <v>41128113</v>
      </c>
      <c r="W9" s="59">
        <v>49359600</v>
      </c>
      <c r="X9" s="59">
        <v>-8231487</v>
      </c>
      <c r="Y9" s="60">
        <v>-16.68</v>
      </c>
      <c r="Z9" s="61">
        <v>49359602</v>
      </c>
    </row>
    <row r="10" spans="1:26" ht="25.5">
      <c r="A10" s="62" t="s">
        <v>102</v>
      </c>
      <c r="B10" s="63">
        <f>SUM(B5:B9)</f>
        <v>831531049</v>
      </c>
      <c r="C10" s="63">
        <f>SUM(C5:C9)</f>
        <v>0</v>
      </c>
      <c r="D10" s="64">
        <f aca="true" t="shared" si="0" ref="D10:Z10">SUM(D5:D9)</f>
        <v>849861607</v>
      </c>
      <c r="E10" s="65">
        <f t="shared" si="0"/>
        <v>849861607</v>
      </c>
      <c r="F10" s="65">
        <f t="shared" si="0"/>
        <v>178938693</v>
      </c>
      <c r="G10" s="65">
        <f t="shared" si="0"/>
        <v>215700054</v>
      </c>
      <c r="H10" s="65">
        <f t="shared" si="0"/>
        <v>34976981</v>
      </c>
      <c r="I10" s="65">
        <f t="shared" si="0"/>
        <v>429615728</v>
      </c>
      <c r="J10" s="65">
        <f t="shared" si="0"/>
        <v>36531072</v>
      </c>
      <c r="K10" s="65">
        <f t="shared" si="0"/>
        <v>36656036</v>
      </c>
      <c r="L10" s="65">
        <f t="shared" si="0"/>
        <v>138378252</v>
      </c>
      <c r="M10" s="65">
        <f t="shared" si="0"/>
        <v>211565360</v>
      </c>
      <c r="N10" s="65">
        <f t="shared" si="0"/>
        <v>33095388</v>
      </c>
      <c r="O10" s="65">
        <f t="shared" si="0"/>
        <v>36690617</v>
      </c>
      <c r="P10" s="65">
        <f t="shared" si="0"/>
        <v>123509449</v>
      </c>
      <c r="Q10" s="65">
        <f t="shared" si="0"/>
        <v>193295454</v>
      </c>
      <c r="R10" s="65">
        <f t="shared" si="0"/>
        <v>34487883</v>
      </c>
      <c r="S10" s="65">
        <f t="shared" si="0"/>
        <v>44182616</v>
      </c>
      <c r="T10" s="65">
        <f t="shared" si="0"/>
        <v>38068252</v>
      </c>
      <c r="U10" s="65">
        <f t="shared" si="0"/>
        <v>116738751</v>
      </c>
      <c r="V10" s="65">
        <f t="shared" si="0"/>
        <v>951215293</v>
      </c>
      <c r="W10" s="65">
        <f t="shared" si="0"/>
        <v>849861624</v>
      </c>
      <c r="X10" s="65">
        <f t="shared" si="0"/>
        <v>101353669</v>
      </c>
      <c r="Y10" s="66">
        <f>+IF(W10&lt;&gt;0,(X10/W10)*100,0)</f>
        <v>11.925902539635088</v>
      </c>
      <c r="Z10" s="67">
        <f t="shared" si="0"/>
        <v>849861607</v>
      </c>
    </row>
    <row r="11" spans="1:26" ht="13.5">
      <c r="A11" s="57" t="s">
        <v>36</v>
      </c>
      <c r="B11" s="18">
        <v>213228681</v>
      </c>
      <c r="C11" s="18">
        <v>0</v>
      </c>
      <c r="D11" s="58">
        <v>279954735</v>
      </c>
      <c r="E11" s="59">
        <v>279954735</v>
      </c>
      <c r="F11" s="59">
        <v>16310382</v>
      </c>
      <c r="G11" s="59">
        <v>33424865</v>
      </c>
      <c r="H11" s="59">
        <v>18343060</v>
      </c>
      <c r="I11" s="59">
        <v>68078307</v>
      </c>
      <c r="J11" s="59">
        <v>16752827</v>
      </c>
      <c r="K11" s="59">
        <v>17624809</v>
      </c>
      <c r="L11" s="59">
        <v>18648198</v>
      </c>
      <c r="M11" s="59">
        <v>53025834</v>
      </c>
      <c r="N11" s="59">
        <v>20164140</v>
      </c>
      <c r="O11" s="59">
        <v>17552571</v>
      </c>
      <c r="P11" s="59">
        <v>18138552</v>
      </c>
      <c r="Q11" s="59">
        <v>55855263</v>
      </c>
      <c r="R11" s="59">
        <v>18017076</v>
      </c>
      <c r="S11" s="59">
        <v>18174409</v>
      </c>
      <c r="T11" s="59">
        <v>18826340</v>
      </c>
      <c r="U11" s="59">
        <v>55017825</v>
      </c>
      <c r="V11" s="59">
        <v>231977229</v>
      </c>
      <c r="W11" s="59">
        <v>279954732</v>
      </c>
      <c r="X11" s="59">
        <v>-47977503</v>
      </c>
      <c r="Y11" s="60">
        <v>-17.14</v>
      </c>
      <c r="Z11" s="61">
        <v>279954735</v>
      </c>
    </row>
    <row r="12" spans="1:26" ht="13.5">
      <c r="A12" s="57" t="s">
        <v>37</v>
      </c>
      <c r="B12" s="18">
        <v>19703859</v>
      </c>
      <c r="C12" s="18">
        <v>0</v>
      </c>
      <c r="D12" s="58">
        <v>21086102</v>
      </c>
      <c r="E12" s="59">
        <v>21086102</v>
      </c>
      <c r="F12" s="59">
        <v>1633723</v>
      </c>
      <c r="G12" s="59">
        <v>2867677</v>
      </c>
      <c r="H12" s="59">
        <v>1569942</v>
      </c>
      <c r="I12" s="59">
        <v>6071342</v>
      </c>
      <c r="J12" s="59">
        <v>1774300</v>
      </c>
      <c r="K12" s="59">
        <v>1645176</v>
      </c>
      <c r="L12" s="59">
        <v>1646616</v>
      </c>
      <c r="M12" s="59">
        <v>5066092</v>
      </c>
      <c r="N12" s="59">
        <v>1646390</v>
      </c>
      <c r="O12" s="59">
        <v>1646390</v>
      </c>
      <c r="P12" s="59">
        <v>2067788</v>
      </c>
      <c r="Q12" s="59">
        <v>5360568</v>
      </c>
      <c r="R12" s="59">
        <v>1716658</v>
      </c>
      <c r="S12" s="59">
        <v>1675357</v>
      </c>
      <c r="T12" s="59">
        <v>1672139</v>
      </c>
      <c r="U12" s="59">
        <v>5064154</v>
      </c>
      <c r="V12" s="59">
        <v>21562156</v>
      </c>
      <c r="W12" s="59">
        <v>21086100</v>
      </c>
      <c r="X12" s="59">
        <v>476056</v>
      </c>
      <c r="Y12" s="60">
        <v>2.26</v>
      </c>
      <c r="Z12" s="61">
        <v>21086102</v>
      </c>
    </row>
    <row r="13" spans="1:26" ht="13.5">
      <c r="A13" s="57" t="s">
        <v>103</v>
      </c>
      <c r="B13" s="18">
        <v>83868074</v>
      </c>
      <c r="C13" s="18">
        <v>0</v>
      </c>
      <c r="D13" s="58">
        <v>71313450</v>
      </c>
      <c r="E13" s="59">
        <v>71313450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71313456</v>
      </c>
      <c r="X13" s="59">
        <v>-71313456</v>
      </c>
      <c r="Y13" s="60">
        <v>-100</v>
      </c>
      <c r="Z13" s="61">
        <v>71313450</v>
      </c>
    </row>
    <row r="14" spans="1:26" ht="13.5">
      <c r="A14" s="57" t="s">
        <v>38</v>
      </c>
      <c r="B14" s="18">
        <v>271023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317409468</v>
      </c>
      <c r="C15" s="18">
        <v>0</v>
      </c>
      <c r="D15" s="58">
        <v>278767167</v>
      </c>
      <c r="E15" s="59">
        <v>278767167</v>
      </c>
      <c r="F15" s="59">
        <v>21586230</v>
      </c>
      <c r="G15" s="59">
        <v>51182620</v>
      </c>
      <c r="H15" s="59">
        <v>30083972</v>
      </c>
      <c r="I15" s="59">
        <v>102852822</v>
      </c>
      <c r="J15" s="59">
        <v>33421909</v>
      </c>
      <c r="K15" s="59">
        <v>44046040</v>
      </c>
      <c r="L15" s="59">
        <v>35130635</v>
      </c>
      <c r="M15" s="59">
        <v>112598584</v>
      </c>
      <c r="N15" s="59">
        <v>18164037</v>
      </c>
      <c r="O15" s="59">
        <v>17570414</v>
      </c>
      <c r="P15" s="59">
        <v>24938306</v>
      </c>
      <c r="Q15" s="59">
        <v>60672757</v>
      </c>
      <c r="R15" s="59">
        <v>37957664</v>
      </c>
      <c r="S15" s="59">
        <v>46346783</v>
      </c>
      <c r="T15" s="59">
        <v>61096591</v>
      </c>
      <c r="U15" s="59">
        <v>145401038</v>
      </c>
      <c r="V15" s="59">
        <v>421525201</v>
      </c>
      <c r="W15" s="59">
        <v>278767176</v>
      </c>
      <c r="X15" s="59">
        <v>142758025</v>
      </c>
      <c r="Y15" s="60">
        <v>51.21</v>
      </c>
      <c r="Z15" s="61">
        <v>278767167</v>
      </c>
    </row>
    <row r="16" spans="1:26" ht="13.5">
      <c r="A16" s="68" t="s">
        <v>40</v>
      </c>
      <c r="B16" s="18">
        <v>27619201</v>
      </c>
      <c r="C16" s="18">
        <v>0</v>
      </c>
      <c r="D16" s="58">
        <v>29414754</v>
      </c>
      <c r="E16" s="59">
        <v>29414754</v>
      </c>
      <c r="F16" s="59">
        <v>494192</v>
      </c>
      <c r="G16" s="59">
        <v>1436113</v>
      </c>
      <c r="H16" s="59">
        <v>823584</v>
      </c>
      <c r="I16" s="59">
        <v>2753889</v>
      </c>
      <c r="J16" s="59">
        <v>1462024</v>
      </c>
      <c r="K16" s="59">
        <v>2058542</v>
      </c>
      <c r="L16" s="59">
        <v>477196</v>
      </c>
      <c r="M16" s="59">
        <v>3997762</v>
      </c>
      <c r="N16" s="59">
        <v>1274333</v>
      </c>
      <c r="O16" s="59">
        <v>757210</v>
      </c>
      <c r="P16" s="59">
        <v>710381</v>
      </c>
      <c r="Q16" s="59">
        <v>2741924</v>
      </c>
      <c r="R16" s="59">
        <v>885080</v>
      </c>
      <c r="S16" s="59">
        <v>1110244</v>
      </c>
      <c r="T16" s="59">
        <v>1256094</v>
      </c>
      <c r="U16" s="59">
        <v>3251418</v>
      </c>
      <c r="V16" s="59">
        <v>12744993</v>
      </c>
      <c r="W16" s="59">
        <v>29414760</v>
      </c>
      <c r="X16" s="59">
        <v>-16669767</v>
      </c>
      <c r="Y16" s="60">
        <v>-56.67</v>
      </c>
      <c r="Z16" s="61">
        <v>29414754</v>
      </c>
    </row>
    <row r="17" spans="1:26" ht="13.5">
      <c r="A17" s="57" t="s">
        <v>41</v>
      </c>
      <c r="B17" s="18">
        <v>200263706</v>
      </c>
      <c r="C17" s="18">
        <v>0</v>
      </c>
      <c r="D17" s="58">
        <v>168266486</v>
      </c>
      <c r="E17" s="59">
        <v>168266486</v>
      </c>
      <c r="F17" s="59">
        <v>5859957</v>
      </c>
      <c r="G17" s="59">
        <v>15751414</v>
      </c>
      <c r="H17" s="59">
        <v>7095885</v>
      </c>
      <c r="I17" s="59">
        <v>28707256</v>
      </c>
      <c r="J17" s="59">
        <v>15337101</v>
      </c>
      <c r="K17" s="59">
        <v>19077339</v>
      </c>
      <c r="L17" s="59">
        <v>9114119</v>
      </c>
      <c r="M17" s="59">
        <v>43528559</v>
      </c>
      <c r="N17" s="59">
        <v>8410417</v>
      </c>
      <c r="O17" s="59">
        <v>8015280</v>
      </c>
      <c r="P17" s="59">
        <v>12872478</v>
      </c>
      <c r="Q17" s="59">
        <v>29298175</v>
      </c>
      <c r="R17" s="59">
        <v>11960391</v>
      </c>
      <c r="S17" s="59">
        <v>14655511</v>
      </c>
      <c r="T17" s="59">
        <v>16485922</v>
      </c>
      <c r="U17" s="59">
        <v>43101824</v>
      </c>
      <c r="V17" s="59">
        <v>144635814</v>
      </c>
      <c r="W17" s="59">
        <v>168266484</v>
      </c>
      <c r="X17" s="59">
        <v>-23630670</v>
      </c>
      <c r="Y17" s="60">
        <v>-14.04</v>
      </c>
      <c r="Z17" s="61">
        <v>168266486</v>
      </c>
    </row>
    <row r="18" spans="1:26" ht="13.5">
      <c r="A18" s="69" t="s">
        <v>42</v>
      </c>
      <c r="B18" s="70">
        <f>SUM(B11:B17)</f>
        <v>862364012</v>
      </c>
      <c r="C18" s="70">
        <f>SUM(C11:C17)</f>
        <v>0</v>
      </c>
      <c r="D18" s="71">
        <f aca="true" t="shared" si="1" ref="D18:Z18">SUM(D11:D17)</f>
        <v>848802694</v>
      </c>
      <c r="E18" s="72">
        <f t="shared" si="1"/>
        <v>848802694</v>
      </c>
      <c r="F18" s="72">
        <f t="shared" si="1"/>
        <v>45884484</v>
      </c>
      <c r="G18" s="72">
        <f t="shared" si="1"/>
        <v>104662689</v>
      </c>
      <c r="H18" s="72">
        <f t="shared" si="1"/>
        <v>57916443</v>
      </c>
      <c r="I18" s="72">
        <f t="shared" si="1"/>
        <v>208463616</v>
      </c>
      <c r="J18" s="72">
        <f t="shared" si="1"/>
        <v>68748161</v>
      </c>
      <c r="K18" s="72">
        <f t="shared" si="1"/>
        <v>84451906</v>
      </c>
      <c r="L18" s="72">
        <f t="shared" si="1"/>
        <v>65016764</v>
      </c>
      <c r="M18" s="72">
        <f t="shared" si="1"/>
        <v>218216831</v>
      </c>
      <c r="N18" s="72">
        <f t="shared" si="1"/>
        <v>49659317</v>
      </c>
      <c r="O18" s="72">
        <f t="shared" si="1"/>
        <v>45541865</v>
      </c>
      <c r="P18" s="72">
        <f t="shared" si="1"/>
        <v>58727505</v>
      </c>
      <c r="Q18" s="72">
        <f t="shared" si="1"/>
        <v>153928687</v>
      </c>
      <c r="R18" s="72">
        <f t="shared" si="1"/>
        <v>70536869</v>
      </c>
      <c r="S18" s="72">
        <f t="shared" si="1"/>
        <v>81962304</v>
      </c>
      <c r="T18" s="72">
        <f t="shared" si="1"/>
        <v>99337086</v>
      </c>
      <c r="U18" s="72">
        <f t="shared" si="1"/>
        <v>251836259</v>
      </c>
      <c r="V18" s="72">
        <f t="shared" si="1"/>
        <v>832445393</v>
      </c>
      <c r="W18" s="72">
        <f t="shared" si="1"/>
        <v>848802708</v>
      </c>
      <c r="X18" s="72">
        <f t="shared" si="1"/>
        <v>-16357315</v>
      </c>
      <c r="Y18" s="66">
        <f>+IF(W18&lt;&gt;0,(X18/W18)*100,0)</f>
        <v>-1.9271044785592273</v>
      </c>
      <c r="Z18" s="73">
        <f t="shared" si="1"/>
        <v>848802694</v>
      </c>
    </row>
    <row r="19" spans="1:26" ht="13.5">
      <c r="A19" s="69" t="s">
        <v>43</v>
      </c>
      <c r="B19" s="74">
        <f>+B10-B18</f>
        <v>-30832963</v>
      </c>
      <c r="C19" s="74">
        <f>+C10-C18</f>
        <v>0</v>
      </c>
      <c r="D19" s="75">
        <f aca="true" t="shared" si="2" ref="D19:Z19">+D10-D18</f>
        <v>1058913</v>
      </c>
      <c r="E19" s="76">
        <f t="shared" si="2"/>
        <v>1058913</v>
      </c>
      <c r="F19" s="76">
        <f t="shared" si="2"/>
        <v>133054209</v>
      </c>
      <c r="G19" s="76">
        <f t="shared" si="2"/>
        <v>111037365</v>
      </c>
      <c r="H19" s="76">
        <f t="shared" si="2"/>
        <v>-22939462</v>
      </c>
      <c r="I19" s="76">
        <f t="shared" si="2"/>
        <v>221152112</v>
      </c>
      <c r="J19" s="76">
        <f t="shared" si="2"/>
        <v>-32217089</v>
      </c>
      <c r="K19" s="76">
        <f t="shared" si="2"/>
        <v>-47795870</v>
      </c>
      <c r="L19" s="76">
        <f t="shared" si="2"/>
        <v>73361488</v>
      </c>
      <c r="M19" s="76">
        <f t="shared" si="2"/>
        <v>-6651471</v>
      </c>
      <c r="N19" s="76">
        <f t="shared" si="2"/>
        <v>-16563929</v>
      </c>
      <c r="O19" s="76">
        <f t="shared" si="2"/>
        <v>-8851248</v>
      </c>
      <c r="P19" s="76">
        <f t="shared" si="2"/>
        <v>64781944</v>
      </c>
      <c r="Q19" s="76">
        <f t="shared" si="2"/>
        <v>39366767</v>
      </c>
      <c r="R19" s="76">
        <f t="shared" si="2"/>
        <v>-36048986</v>
      </c>
      <c r="S19" s="76">
        <f t="shared" si="2"/>
        <v>-37779688</v>
      </c>
      <c r="T19" s="76">
        <f t="shared" si="2"/>
        <v>-61268834</v>
      </c>
      <c r="U19" s="76">
        <f t="shared" si="2"/>
        <v>-135097508</v>
      </c>
      <c r="V19" s="76">
        <f t="shared" si="2"/>
        <v>118769900</v>
      </c>
      <c r="W19" s="76">
        <f>IF(E10=E18,0,W10-W18)</f>
        <v>1058916</v>
      </c>
      <c r="X19" s="76">
        <f t="shared" si="2"/>
        <v>117710984</v>
      </c>
      <c r="Y19" s="77">
        <f>+IF(W19&lt;&gt;0,(X19/W19)*100,0)</f>
        <v>11116.177676038515</v>
      </c>
      <c r="Z19" s="78">
        <f t="shared" si="2"/>
        <v>1058913</v>
      </c>
    </row>
    <row r="20" spans="1:26" ht="13.5">
      <c r="A20" s="57" t="s">
        <v>44</v>
      </c>
      <c r="B20" s="18">
        <v>409419937</v>
      </c>
      <c r="C20" s="18">
        <v>0</v>
      </c>
      <c r="D20" s="58">
        <v>318486000</v>
      </c>
      <c r="E20" s="59">
        <v>318486000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318486000</v>
      </c>
      <c r="X20" s="59">
        <v>-318486000</v>
      </c>
      <c r="Y20" s="60">
        <v>-100</v>
      </c>
      <c r="Z20" s="61">
        <v>318486000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378586974</v>
      </c>
      <c r="C22" s="85">
        <f>SUM(C19:C21)</f>
        <v>0</v>
      </c>
      <c r="D22" s="86">
        <f aca="true" t="shared" si="3" ref="D22:Z22">SUM(D19:D21)</f>
        <v>319544913</v>
      </c>
      <c r="E22" s="87">
        <f t="shared" si="3"/>
        <v>319544913</v>
      </c>
      <c r="F22" s="87">
        <f t="shared" si="3"/>
        <v>133054209</v>
      </c>
      <c r="G22" s="87">
        <f t="shared" si="3"/>
        <v>111037365</v>
      </c>
      <c r="H22" s="87">
        <f t="shared" si="3"/>
        <v>-22939462</v>
      </c>
      <c r="I22" s="87">
        <f t="shared" si="3"/>
        <v>221152112</v>
      </c>
      <c r="J22" s="87">
        <f t="shared" si="3"/>
        <v>-32217089</v>
      </c>
      <c r="K22" s="87">
        <f t="shared" si="3"/>
        <v>-47795870</v>
      </c>
      <c r="L22" s="87">
        <f t="shared" si="3"/>
        <v>73361488</v>
      </c>
      <c r="M22" s="87">
        <f t="shared" si="3"/>
        <v>-6651471</v>
      </c>
      <c r="N22" s="87">
        <f t="shared" si="3"/>
        <v>-16563929</v>
      </c>
      <c r="O22" s="87">
        <f t="shared" si="3"/>
        <v>-8851248</v>
      </c>
      <c r="P22" s="87">
        <f t="shared" si="3"/>
        <v>64781944</v>
      </c>
      <c r="Q22" s="87">
        <f t="shared" si="3"/>
        <v>39366767</v>
      </c>
      <c r="R22" s="87">
        <f t="shared" si="3"/>
        <v>-36048986</v>
      </c>
      <c r="S22" s="87">
        <f t="shared" si="3"/>
        <v>-37779688</v>
      </c>
      <c r="T22" s="87">
        <f t="shared" si="3"/>
        <v>-61268834</v>
      </c>
      <c r="U22" s="87">
        <f t="shared" si="3"/>
        <v>-135097508</v>
      </c>
      <c r="V22" s="87">
        <f t="shared" si="3"/>
        <v>118769900</v>
      </c>
      <c r="W22" s="87">
        <f t="shared" si="3"/>
        <v>319544916</v>
      </c>
      <c r="X22" s="87">
        <f t="shared" si="3"/>
        <v>-200775016</v>
      </c>
      <c r="Y22" s="88">
        <f>+IF(W22&lt;&gt;0,(X22/W22)*100,0)</f>
        <v>-62.831547600025026</v>
      </c>
      <c r="Z22" s="89">
        <f t="shared" si="3"/>
        <v>319544913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378586974</v>
      </c>
      <c r="C24" s="74">
        <f>SUM(C22:C23)</f>
        <v>0</v>
      </c>
      <c r="D24" s="75">
        <f aca="true" t="shared" si="4" ref="D24:Z24">SUM(D22:D23)</f>
        <v>319544913</v>
      </c>
      <c r="E24" s="76">
        <f t="shared" si="4"/>
        <v>319544913</v>
      </c>
      <c r="F24" s="76">
        <f t="shared" si="4"/>
        <v>133054209</v>
      </c>
      <c r="G24" s="76">
        <f t="shared" si="4"/>
        <v>111037365</v>
      </c>
      <c r="H24" s="76">
        <f t="shared" si="4"/>
        <v>-22939462</v>
      </c>
      <c r="I24" s="76">
        <f t="shared" si="4"/>
        <v>221152112</v>
      </c>
      <c r="J24" s="76">
        <f t="shared" si="4"/>
        <v>-32217089</v>
      </c>
      <c r="K24" s="76">
        <f t="shared" si="4"/>
        <v>-47795870</v>
      </c>
      <c r="L24" s="76">
        <f t="shared" si="4"/>
        <v>73361488</v>
      </c>
      <c r="M24" s="76">
        <f t="shared" si="4"/>
        <v>-6651471</v>
      </c>
      <c r="N24" s="76">
        <f t="shared" si="4"/>
        <v>-16563929</v>
      </c>
      <c r="O24" s="76">
        <f t="shared" si="4"/>
        <v>-8851248</v>
      </c>
      <c r="P24" s="76">
        <f t="shared" si="4"/>
        <v>64781944</v>
      </c>
      <c r="Q24" s="76">
        <f t="shared" si="4"/>
        <v>39366767</v>
      </c>
      <c r="R24" s="76">
        <f t="shared" si="4"/>
        <v>-36048986</v>
      </c>
      <c r="S24" s="76">
        <f t="shared" si="4"/>
        <v>-37779688</v>
      </c>
      <c r="T24" s="76">
        <f t="shared" si="4"/>
        <v>-61268834</v>
      </c>
      <c r="U24" s="76">
        <f t="shared" si="4"/>
        <v>-135097508</v>
      </c>
      <c r="V24" s="76">
        <f t="shared" si="4"/>
        <v>118769900</v>
      </c>
      <c r="W24" s="76">
        <f t="shared" si="4"/>
        <v>319544916</v>
      </c>
      <c r="X24" s="76">
        <f t="shared" si="4"/>
        <v>-200775016</v>
      </c>
      <c r="Y24" s="77">
        <f>+IF(W24&lt;&gt;0,(X24/W24)*100,0)</f>
        <v>-62.831547600025026</v>
      </c>
      <c r="Z24" s="78">
        <f t="shared" si="4"/>
        <v>319544913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408401500</v>
      </c>
      <c r="E27" s="99">
        <v>408401500</v>
      </c>
      <c r="F27" s="99">
        <v>16229135</v>
      </c>
      <c r="G27" s="99">
        <v>30066619</v>
      </c>
      <c r="H27" s="99">
        <v>47644445</v>
      </c>
      <c r="I27" s="99">
        <v>93940199</v>
      </c>
      <c r="J27" s="99">
        <v>33688722</v>
      </c>
      <c r="K27" s="99">
        <v>72453432</v>
      </c>
      <c r="L27" s="99">
        <v>47971061</v>
      </c>
      <c r="M27" s="99">
        <v>154113215</v>
      </c>
      <c r="N27" s="99">
        <v>6952767</v>
      </c>
      <c r="O27" s="99">
        <v>29247468</v>
      </c>
      <c r="P27" s="99">
        <v>35926971</v>
      </c>
      <c r="Q27" s="99">
        <v>72127206</v>
      </c>
      <c r="R27" s="99">
        <v>24801504</v>
      </c>
      <c r="S27" s="99">
        <v>35992989</v>
      </c>
      <c r="T27" s="99">
        <v>27784742</v>
      </c>
      <c r="U27" s="99">
        <v>88579235</v>
      </c>
      <c r="V27" s="99">
        <v>408759855</v>
      </c>
      <c r="W27" s="99">
        <v>408401500</v>
      </c>
      <c r="X27" s="99">
        <v>358355</v>
      </c>
      <c r="Y27" s="100">
        <v>0.09</v>
      </c>
      <c r="Z27" s="101">
        <v>408401500</v>
      </c>
    </row>
    <row r="28" spans="1:26" ht="13.5">
      <c r="A28" s="102" t="s">
        <v>44</v>
      </c>
      <c r="B28" s="18">
        <v>0</v>
      </c>
      <c r="C28" s="18">
        <v>0</v>
      </c>
      <c r="D28" s="58">
        <v>318486000</v>
      </c>
      <c r="E28" s="59">
        <v>318486000</v>
      </c>
      <c r="F28" s="59">
        <v>14962246</v>
      </c>
      <c r="G28" s="59">
        <v>26144552</v>
      </c>
      <c r="H28" s="59">
        <v>43762076</v>
      </c>
      <c r="I28" s="59">
        <v>84868874</v>
      </c>
      <c r="J28" s="59">
        <v>19538165</v>
      </c>
      <c r="K28" s="59">
        <v>54445045</v>
      </c>
      <c r="L28" s="59">
        <v>33823229</v>
      </c>
      <c r="M28" s="59">
        <v>107806439</v>
      </c>
      <c r="N28" s="59">
        <v>6952767</v>
      </c>
      <c r="O28" s="59">
        <v>23187289</v>
      </c>
      <c r="P28" s="59">
        <v>25912444</v>
      </c>
      <c r="Q28" s="59">
        <v>56052500</v>
      </c>
      <c r="R28" s="59">
        <v>14838995</v>
      </c>
      <c r="S28" s="59">
        <v>34491070</v>
      </c>
      <c r="T28" s="59">
        <v>6427992</v>
      </c>
      <c r="U28" s="59">
        <v>55758057</v>
      </c>
      <c r="V28" s="59">
        <v>304485870</v>
      </c>
      <c r="W28" s="59">
        <v>318486000</v>
      </c>
      <c r="X28" s="59">
        <v>-14000130</v>
      </c>
      <c r="Y28" s="60">
        <v>-4.4</v>
      </c>
      <c r="Z28" s="61">
        <v>318486000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89915500</v>
      </c>
      <c r="E31" s="59">
        <v>89915500</v>
      </c>
      <c r="F31" s="59">
        <v>1266889</v>
      </c>
      <c r="G31" s="59">
        <v>3922067</v>
      </c>
      <c r="H31" s="59">
        <v>3882369</v>
      </c>
      <c r="I31" s="59">
        <v>9071325</v>
      </c>
      <c r="J31" s="59">
        <v>14150557</v>
      </c>
      <c r="K31" s="59">
        <v>18008387</v>
      </c>
      <c r="L31" s="59">
        <v>14147832</v>
      </c>
      <c r="M31" s="59">
        <v>46306776</v>
      </c>
      <c r="N31" s="59">
        <v>0</v>
      </c>
      <c r="O31" s="59">
        <v>6060179</v>
      </c>
      <c r="P31" s="59">
        <v>10014527</v>
      </c>
      <c r="Q31" s="59">
        <v>16074706</v>
      </c>
      <c r="R31" s="59">
        <v>9962509</v>
      </c>
      <c r="S31" s="59">
        <v>1501919</v>
      </c>
      <c r="T31" s="59">
        <v>21356750</v>
      </c>
      <c r="U31" s="59">
        <v>32821178</v>
      </c>
      <c r="V31" s="59">
        <v>104273985</v>
      </c>
      <c r="W31" s="59">
        <v>89915500</v>
      </c>
      <c r="X31" s="59">
        <v>14358485</v>
      </c>
      <c r="Y31" s="60">
        <v>15.97</v>
      </c>
      <c r="Z31" s="61">
        <v>89915500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408401500</v>
      </c>
      <c r="E32" s="99">
        <f t="shared" si="5"/>
        <v>408401500</v>
      </c>
      <c r="F32" s="99">
        <f t="shared" si="5"/>
        <v>16229135</v>
      </c>
      <c r="G32" s="99">
        <f t="shared" si="5"/>
        <v>30066619</v>
      </c>
      <c r="H32" s="99">
        <f t="shared" si="5"/>
        <v>47644445</v>
      </c>
      <c r="I32" s="99">
        <f t="shared" si="5"/>
        <v>93940199</v>
      </c>
      <c r="J32" s="99">
        <f t="shared" si="5"/>
        <v>33688722</v>
      </c>
      <c r="K32" s="99">
        <f t="shared" si="5"/>
        <v>72453432</v>
      </c>
      <c r="L32" s="99">
        <f t="shared" si="5"/>
        <v>47971061</v>
      </c>
      <c r="M32" s="99">
        <f t="shared" si="5"/>
        <v>154113215</v>
      </c>
      <c r="N32" s="99">
        <f t="shared" si="5"/>
        <v>6952767</v>
      </c>
      <c r="O32" s="99">
        <f t="shared" si="5"/>
        <v>29247468</v>
      </c>
      <c r="P32" s="99">
        <f t="shared" si="5"/>
        <v>35926971</v>
      </c>
      <c r="Q32" s="99">
        <f t="shared" si="5"/>
        <v>72127206</v>
      </c>
      <c r="R32" s="99">
        <f t="shared" si="5"/>
        <v>24801504</v>
      </c>
      <c r="S32" s="99">
        <f t="shared" si="5"/>
        <v>35992989</v>
      </c>
      <c r="T32" s="99">
        <f t="shared" si="5"/>
        <v>27784742</v>
      </c>
      <c r="U32" s="99">
        <f t="shared" si="5"/>
        <v>88579235</v>
      </c>
      <c r="V32" s="99">
        <f t="shared" si="5"/>
        <v>408759855</v>
      </c>
      <c r="W32" s="99">
        <f t="shared" si="5"/>
        <v>408401500</v>
      </c>
      <c r="X32" s="99">
        <f t="shared" si="5"/>
        <v>358355</v>
      </c>
      <c r="Y32" s="100">
        <f>+IF(W32&lt;&gt;0,(X32/W32)*100,0)</f>
        <v>0.08774575999353577</v>
      </c>
      <c r="Z32" s="101">
        <f t="shared" si="5"/>
        <v>408401500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722701618</v>
      </c>
      <c r="C35" s="18">
        <v>0</v>
      </c>
      <c r="D35" s="58">
        <v>892827247</v>
      </c>
      <c r="E35" s="59">
        <v>892827247</v>
      </c>
      <c r="F35" s="59">
        <v>372624702</v>
      </c>
      <c r="G35" s="59">
        <v>-4840520</v>
      </c>
      <c r="H35" s="59">
        <v>650672059</v>
      </c>
      <c r="I35" s="59">
        <v>650672059</v>
      </c>
      <c r="J35" s="59">
        <v>644495441</v>
      </c>
      <c r="K35" s="59">
        <v>564430496</v>
      </c>
      <c r="L35" s="59">
        <v>647679048</v>
      </c>
      <c r="M35" s="59">
        <v>647679048</v>
      </c>
      <c r="N35" s="59">
        <v>646813457</v>
      </c>
      <c r="O35" s="59">
        <v>617013084</v>
      </c>
      <c r="P35" s="59">
        <v>0</v>
      </c>
      <c r="Q35" s="59">
        <v>0</v>
      </c>
      <c r="R35" s="59">
        <v>679161535</v>
      </c>
      <c r="S35" s="59">
        <v>582677840</v>
      </c>
      <c r="T35" s="59">
        <v>534500361</v>
      </c>
      <c r="U35" s="59">
        <v>534500361</v>
      </c>
      <c r="V35" s="59">
        <v>534500361</v>
      </c>
      <c r="W35" s="59">
        <v>892827247</v>
      </c>
      <c r="X35" s="59">
        <v>-358326886</v>
      </c>
      <c r="Y35" s="60">
        <v>-40.13</v>
      </c>
      <c r="Z35" s="61">
        <v>892827247</v>
      </c>
    </row>
    <row r="36" spans="1:26" ht="13.5">
      <c r="A36" s="57" t="s">
        <v>53</v>
      </c>
      <c r="B36" s="18">
        <v>2074870415</v>
      </c>
      <c r="C36" s="18">
        <v>0</v>
      </c>
      <c r="D36" s="58">
        <v>2438741483</v>
      </c>
      <c r="E36" s="59">
        <v>2438741483</v>
      </c>
      <c r="F36" s="59">
        <v>16229135</v>
      </c>
      <c r="G36" s="59">
        <v>166612169</v>
      </c>
      <c r="H36" s="59">
        <v>2192742194</v>
      </c>
      <c r="I36" s="59">
        <v>2192742194</v>
      </c>
      <c r="J36" s="59">
        <v>2202499337</v>
      </c>
      <c r="K36" s="59">
        <v>2274952768</v>
      </c>
      <c r="L36" s="59">
        <v>2322923827</v>
      </c>
      <c r="M36" s="59">
        <v>2322923827</v>
      </c>
      <c r="N36" s="59">
        <v>2329876594</v>
      </c>
      <c r="O36" s="59">
        <v>2359124063</v>
      </c>
      <c r="P36" s="59">
        <v>0</v>
      </c>
      <c r="Q36" s="59">
        <v>0</v>
      </c>
      <c r="R36" s="59">
        <v>2419852538</v>
      </c>
      <c r="S36" s="59">
        <v>2455845527</v>
      </c>
      <c r="T36" s="59">
        <v>2483630269</v>
      </c>
      <c r="U36" s="59">
        <v>2483630269</v>
      </c>
      <c r="V36" s="59">
        <v>2483630269</v>
      </c>
      <c r="W36" s="59">
        <v>2438741483</v>
      </c>
      <c r="X36" s="59">
        <v>44888786</v>
      </c>
      <c r="Y36" s="60">
        <v>1.84</v>
      </c>
      <c r="Z36" s="61">
        <v>2438741483</v>
      </c>
    </row>
    <row r="37" spans="1:26" ht="13.5">
      <c r="A37" s="57" t="s">
        <v>54</v>
      </c>
      <c r="B37" s="18">
        <v>369439342</v>
      </c>
      <c r="C37" s="18">
        <v>0</v>
      </c>
      <c r="D37" s="58">
        <v>188246972</v>
      </c>
      <c r="E37" s="59">
        <v>188246972</v>
      </c>
      <c r="F37" s="59">
        <v>53476991</v>
      </c>
      <c r="G37" s="59">
        <v>70760542</v>
      </c>
      <c r="H37" s="59">
        <v>328795302</v>
      </c>
      <c r="I37" s="59">
        <v>328795302</v>
      </c>
      <c r="J37" s="59">
        <v>362329931</v>
      </c>
      <c r="K37" s="59">
        <v>402363192</v>
      </c>
      <c r="L37" s="59">
        <v>460221310</v>
      </c>
      <c r="M37" s="59">
        <v>460221310</v>
      </c>
      <c r="N37" s="59">
        <v>482609274</v>
      </c>
      <c r="O37" s="59">
        <v>490814062</v>
      </c>
      <c r="P37" s="59">
        <v>0</v>
      </c>
      <c r="Q37" s="59">
        <v>0</v>
      </c>
      <c r="R37" s="59">
        <v>583435534</v>
      </c>
      <c r="S37" s="59">
        <v>560590353</v>
      </c>
      <c r="T37" s="59">
        <v>595574733</v>
      </c>
      <c r="U37" s="59">
        <v>595574733</v>
      </c>
      <c r="V37" s="59">
        <v>595574733</v>
      </c>
      <c r="W37" s="59">
        <v>188246972</v>
      </c>
      <c r="X37" s="59">
        <v>407327761</v>
      </c>
      <c r="Y37" s="60">
        <v>216.38</v>
      </c>
      <c r="Z37" s="61">
        <v>188246972</v>
      </c>
    </row>
    <row r="38" spans="1:26" ht="13.5">
      <c r="A38" s="57" t="s">
        <v>55</v>
      </c>
      <c r="B38" s="18">
        <v>87789155</v>
      </c>
      <c r="C38" s="18">
        <v>0</v>
      </c>
      <c r="D38" s="58">
        <v>90623745</v>
      </c>
      <c r="E38" s="59">
        <v>90623745</v>
      </c>
      <c r="F38" s="59">
        <v>0</v>
      </c>
      <c r="G38" s="59">
        <v>0</v>
      </c>
      <c r="H38" s="59">
        <v>87789155</v>
      </c>
      <c r="I38" s="59">
        <v>87789155</v>
      </c>
      <c r="J38" s="59">
        <v>87789155</v>
      </c>
      <c r="K38" s="59">
        <v>87789155</v>
      </c>
      <c r="L38" s="59">
        <v>87789155</v>
      </c>
      <c r="M38" s="59">
        <v>87789155</v>
      </c>
      <c r="N38" s="59">
        <v>87789155</v>
      </c>
      <c r="O38" s="59">
        <v>87789155</v>
      </c>
      <c r="P38" s="59">
        <v>0</v>
      </c>
      <c r="Q38" s="59">
        <v>0</v>
      </c>
      <c r="R38" s="59">
        <v>87789155</v>
      </c>
      <c r="S38" s="59">
        <v>87789155</v>
      </c>
      <c r="T38" s="59">
        <v>87789155</v>
      </c>
      <c r="U38" s="59">
        <v>87789155</v>
      </c>
      <c r="V38" s="59">
        <v>87789155</v>
      </c>
      <c r="W38" s="59">
        <v>90623745</v>
      </c>
      <c r="X38" s="59">
        <v>-2834590</v>
      </c>
      <c r="Y38" s="60">
        <v>-3.13</v>
      </c>
      <c r="Z38" s="61">
        <v>90623745</v>
      </c>
    </row>
    <row r="39" spans="1:26" ht="13.5">
      <c r="A39" s="57" t="s">
        <v>56</v>
      </c>
      <c r="B39" s="18">
        <v>2340343536</v>
      </c>
      <c r="C39" s="18">
        <v>0</v>
      </c>
      <c r="D39" s="58">
        <v>3052698013</v>
      </c>
      <c r="E39" s="59">
        <v>3052698013</v>
      </c>
      <c r="F39" s="59">
        <v>335376846</v>
      </c>
      <c r="G39" s="59">
        <v>91011107</v>
      </c>
      <c r="H39" s="59">
        <v>2426829796</v>
      </c>
      <c r="I39" s="59">
        <v>2426829796</v>
      </c>
      <c r="J39" s="59">
        <v>2396875692</v>
      </c>
      <c r="K39" s="59">
        <v>2349230918</v>
      </c>
      <c r="L39" s="59">
        <v>2422592410</v>
      </c>
      <c r="M39" s="59">
        <v>2422592410</v>
      </c>
      <c r="N39" s="59">
        <v>2406291622</v>
      </c>
      <c r="O39" s="59">
        <v>2397533931</v>
      </c>
      <c r="P39" s="59">
        <v>0</v>
      </c>
      <c r="Q39" s="59">
        <v>0</v>
      </c>
      <c r="R39" s="59">
        <v>2427789383</v>
      </c>
      <c r="S39" s="59">
        <v>2390143859</v>
      </c>
      <c r="T39" s="59">
        <v>2334766741</v>
      </c>
      <c r="U39" s="59">
        <v>2334766741</v>
      </c>
      <c r="V39" s="59">
        <v>2334766741</v>
      </c>
      <c r="W39" s="59">
        <v>3052698013</v>
      </c>
      <c r="X39" s="59">
        <v>-717931272</v>
      </c>
      <c r="Y39" s="60">
        <v>-23.52</v>
      </c>
      <c r="Z39" s="61">
        <v>3052698013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482774496</v>
      </c>
      <c r="C42" s="18">
        <v>0</v>
      </c>
      <c r="D42" s="58">
        <v>347309472</v>
      </c>
      <c r="E42" s="59">
        <v>347309472</v>
      </c>
      <c r="F42" s="59">
        <v>130731423</v>
      </c>
      <c r="G42" s="59">
        <v>-23052154</v>
      </c>
      <c r="H42" s="59">
        <v>-25177609</v>
      </c>
      <c r="I42" s="59">
        <v>82501660</v>
      </c>
      <c r="J42" s="59">
        <v>-33732710</v>
      </c>
      <c r="K42" s="59">
        <v>-48374684</v>
      </c>
      <c r="L42" s="59">
        <v>72280441</v>
      </c>
      <c r="M42" s="59">
        <v>-9826953</v>
      </c>
      <c r="N42" s="59">
        <v>-16758738</v>
      </c>
      <c r="O42" s="59">
        <v>-9814151</v>
      </c>
      <c r="P42" s="59">
        <v>64867646</v>
      </c>
      <c r="Q42" s="59">
        <v>38294757</v>
      </c>
      <c r="R42" s="59">
        <v>-34726813</v>
      </c>
      <c r="S42" s="59">
        <v>-37645524</v>
      </c>
      <c r="T42" s="59">
        <v>-54829232</v>
      </c>
      <c r="U42" s="59">
        <v>-127201569</v>
      </c>
      <c r="V42" s="59">
        <v>-16232105</v>
      </c>
      <c r="W42" s="59">
        <v>347309472</v>
      </c>
      <c r="X42" s="59">
        <v>-363541577</v>
      </c>
      <c r="Y42" s="60">
        <v>-104.67</v>
      </c>
      <c r="Z42" s="61">
        <v>347309472</v>
      </c>
    </row>
    <row r="43" spans="1:26" ht="13.5">
      <c r="A43" s="57" t="s">
        <v>59</v>
      </c>
      <c r="B43" s="18">
        <v>-481869011</v>
      </c>
      <c r="C43" s="18">
        <v>0</v>
      </c>
      <c r="D43" s="58">
        <v>-381301500</v>
      </c>
      <c r="E43" s="59">
        <v>-381301500</v>
      </c>
      <c r="F43" s="59">
        <v>-13876185</v>
      </c>
      <c r="G43" s="59">
        <v>-28957469</v>
      </c>
      <c r="H43" s="59">
        <v>-45265334</v>
      </c>
      <c r="I43" s="59">
        <v>-88098988</v>
      </c>
      <c r="J43" s="59">
        <v>-32173102</v>
      </c>
      <c r="K43" s="59">
        <v>-71723522</v>
      </c>
      <c r="L43" s="59">
        <v>-46890008</v>
      </c>
      <c r="M43" s="59">
        <v>-150786632</v>
      </c>
      <c r="N43" s="59">
        <v>-6494817</v>
      </c>
      <c r="O43" s="59">
        <v>-28191009</v>
      </c>
      <c r="P43" s="59">
        <v>-35812351</v>
      </c>
      <c r="Q43" s="59">
        <v>-70498177</v>
      </c>
      <c r="R43" s="59">
        <v>-24801503</v>
      </c>
      <c r="S43" s="59">
        <v>-35992989</v>
      </c>
      <c r="T43" s="59">
        <v>-26588707</v>
      </c>
      <c r="U43" s="59">
        <v>-87383199</v>
      </c>
      <c r="V43" s="59">
        <v>-396766996</v>
      </c>
      <c r="W43" s="59">
        <v>-381301500</v>
      </c>
      <c r="X43" s="59">
        <v>-15465496</v>
      </c>
      <c r="Y43" s="60">
        <v>4.06</v>
      </c>
      <c r="Z43" s="61">
        <v>-381301500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525442644</v>
      </c>
      <c r="C45" s="21">
        <v>0</v>
      </c>
      <c r="D45" s="98">
        <v>622666096</v>
      </c>
      <c r="E45" s="99">
        <v>622666096</v>
      </c>
      <c r="F45" s="99">
        <v>116855238</v>
      </c>
      <c r="G45" s="99">
        <v>64845615</v>
      </c>
      <c r="H45" s="99">
        <v>-5597328</v>
      </c>
      <c r="I45" s="99">
        <v>-5597328</v>
      </c>
      <c r="J45" s="99">
        <v>-71503140</v>
      </c>
      <c r="K45" s="99">
        <v>-191601346</v>
      </c>
      <c r="L45" s="99">
        <v>-166210913</v>
      </c>
      <c r="M45" s="99">
        <v>-166210913</v>
      </c>
      <c r="N45" s="99">
        <v>-189464468</v>
      </c>
      <c r="O45" s="99">
        <v>-227469628</v>
      </c>
      <c r="P45" s="99">
        <v>-198414333</v>
      </c>
      <c r="Q45" s="99">
        <v>-189464468</v>
      </c>
      <c r="R45" s="99">
        <v>-257942649</v>
      </c>
      <c r="S45" s="99">
        <v>-331581162</v>
      </c>
      <c r="T45" s="99">
        <v>-412999101</v>
      </c>
      <c r="U45" s="99">
        <v>-412999101</v>
      </c>
      <c r="V45" s="99">
        <v>-412999101</v>
      </c>
      <c r="W45" s="99">
        <v>622666096</v>
      </c>
      <c r="X45" s="99">
        <v>-1035665197</v>
      </c>
      <c r="Y45" s="100">
        <v>-166.33</v>
      </c>
      <c r="Z45" s="101">
        <v>622666096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37468530</v>
      </c>
      <c r="C49" s="51">
        <v>0</v>
      </c>
      <c r="D49" s="128">
        <v>27200935</v>
      </c>
      <c r="E49" s="53">
        <v>17770222</v>
      </c>
      <c r="F49" s="53">
        <v>0</v>
      </c>
      <c r="G49" s="53">
        <v>0</v>
      </c>
      <c r="H49" s="53">
        <v>0</v>
      </c>
      <c r="I49" s="53">
        <v>18125715</v>
      </c>
      <c r="J49" s="53">
        <v>0</v>
      </c>
      <c r="K49" s="53">
        <v>0</v>
      </c>
      <c r="L49" s="53">
        <v>0</v>
      </c>
      <c r="M49" s="53">
        <v>475343755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575909157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58278878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58278878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69.82638748753376</v>
      </c>
      <c r="C58" s="5">
        <f>IF(C67=0,0,+(C76/C67)*100)</f>
        <v>0</v>
      </c>
      <c r="D58" s="6">
        <f aca="true" t="shared" si="6" ref="D58:Z58">IF(D67=0,0,+(D76/D67)*100)</f>
        <v>85.10966743879231</v>
      </c>
      <c r="E58" s="7">
        <f t="shared" si="6"/>
        <v>85.10966743879231</v>
      </c>
      <c r="F58" s="7">
        <f t="shared" si="6"/>
        <v>100</v>
      </c>
      <c r="G58" s="7">
        <f t="shared" si="6"/>
        <v>50.48618772454776</v>
      </c>
      <c r="H58" s="7">
        <f t="shared" si="6"/>
        <v>100</v>
      </c>
      <c r="I58" s="7">
        <f t="shared" si="6"/>
        <v>74.50898598429754</v>
      </c>
      <c r="J58" s="7">
        <f t="shared" si="6"/>
        <v>100</v>
      </c>
      <c r="K58" s="7">
        <f t="shared" si="6"/>
        <v>99.99999685165551</v>
      </c>
      <c r="L58" s="7">
        <f t="shared" si="6"/>
        <v>100</v>
      </c>
      <c r="M58" s="7">
        <f t="shared" si="6"/>
        <v>99.99999895209561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92.23929121920337</v>
      </c>
      <c r="W58" s="7">
        <f t="shared" si="6"/>
        <v>85.10966534229219</v>
      </c>
      <c r="X58" s="7">
        <f t="shared" si="6"/>
        <v>0</v>
      </c>
      <c r="Y58" s="7">
        <f t="shared" si="6"/>
        <v>0</v>
      </c>
      <c r="Z58" s="8">
        <f t="shared" si="6"/>
        <v>85.10966743879231</v>
      </c>
    </row>
    <row r="59" spans="1:26" ht="13.5">
      <c r="A59" s="36" t="s">
        <v>31</v>
      </c>
      <c r="B59" s="9">
        <f aca="true" t="shared" si="7" ref="B59:Z66">IF(B68=0,0,+(B77/B68)*100)</f>
        <v>76.27256584428206</v>
      </c>
      <c r="C59" s="9">
        <f t="shared" si="7"/>
        <v>0</v>
      </c>
      <c r="D59" s="2">
        <f t="shared" si="7"/>
        <v>84.99999799888978</v>
      </c>
      <c r="E59" s="10">
        <f t="shared" si="7"/>
        <v>84.99999799888978</v>
      </c>
      <c r="F59" s="10">
        <f t="shared" si="7"/>
        <v>100</v>
      </c>
      <c r="G59" s="10">
        <f t="shared" si="7"/>
        <v>50.04199618238434</v>
      </c>
      <c r="H59" s="10">
        <f t="shared" si="7"/>
        <v>100</v>
      </c>
      <c r="I59" s="10">
        <f t="shared" si="7"/>
        <v>74.99200598481667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92.29819082549622</v>
      </c>
      <c r="W59" s="10">
        <f t="shared" si="7"/>
        <v>84.99999799888978</v>
      </c>
      <c r="X59" s="10">
        <f t="shared" si="7"/>
        <v>0</v>
      </c>
      <c r="Y59" s="10">
        <f t="shared" si="7"/>
        <v>0</v>
      </c>
      <c r="Z59" s="11">
        <f t="shared" si="7"/>
        <v>84.99999799888978</v>
      </c>
    </row>
    <row r="60" spans="1:26" ht="13.5">
      <c r="A60" s="37" t="s">
        <v>32</v>
      </c>
      <c r="B60" s="12">
        <f t="shared" si="7"/>
        <v>72.42497665935423</v>
      </c>
      <c r="C60" s="12">
        <f t="shared" si="7"/>
        <v>0</v>
      </c>
      <c r="D60" s="3">
        <f t="shared" si="7"/>
        <v>84.99999849865554</v>
      </c>
      <c r="E60" s="13">
        <f t="shared" si="7"/>
        <v>84.99999849865554</v>
      </c>
      <c r="F60" s="13">
        <f t="shared" si="7"/>
        <v>100</v>
      </c>
      <c r="G60" s="13">
        <f t="shared" si="7"/>
        <v>50.55351732982106</v>
      </c>
      <c r="H60" s="13">
        <f t="shared" si="7"/>
        <v>100</v>
      </c>
      <c r="I60" s="13">
        <f t="shared" si="7"/>
        <v>74.41212701521239</v>
      </c>
      <c r="J60" s="13">
        <f t="shared" si="7"/>
        <v>100</v>
      </c>
      <c r="K60" s="13">
        <f t="shared" si="7"/>
        <v>99.99999625185974</v>
      </c>
      <c r="L60" s="13">
        <f t="shared" si="7"/>
        <v>100</v>
      </c>
      <c r="M60" s="13">
        <f t="shared" si="7"/>
        <v>99.99999875765249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91.94555723083471</v>
      </c>
      <c r="W60" s="13">
        <f t="shared" si="7"/>
        <v>84.99999527732443</v>
      </c>
      <c r="X60" s="13">
        <f t="shared" si="7"/>
        <v>0</v>
      </c>
      <c r="Y60" s="13">
        <f t="shared" si="7"/>
        <v>0</v>
      </c>
      <c r="Z60" s="14">
        <f t="shared" si="7"/>
        <v>84.99999849865554</v>
      </c>
    </row>
    <row r="61" spans="1:26" ht="13.5">
      <c r="A61" s="38" t="s">
        <v>110</v>
      </c>
      <c r="B61" s="12">
        <f t="shared" si="7"/>
        <v>72.2934423952905</v>
      </c>
      <c r="C61" s="12">
        <f t="shared" si="7"/>
        <v>0</v>
      </c>
      <c r="D61" s="3">
        <f t="shared" si="7"/>
        <v>85.00000062273146</v>
      </c>
      <c r="E61" s="13">
        <f t="shared" si="7"/>
        <v>85.00000062273146</v>
      </c>
      <c r="F61" s="13">
        <f t="shared" si="7"/>
        <v>100</v>
      </c>
      <c r="G61" s="13">
        <f t="shared" si="7"/>
        <v>50.32327668434829</v>
      </c>
      <c r="H61" s="13">
        <f t="shared" si="7"/>
        <v>100</v>
      </c>
      <c r="I61" s="13">
        <f t="shared" si="7"/>
        <v>74.41967188901691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92.13172593605746</v>
      </c>
      <c r="W61" s="13">
        <f t="shared" si="7"/>
        <v>84.99999850544452</v>
      </c>
      <c r="X61" s="13">
        <f t="shared" si="7"/>
        <v>0</v>
      </c>
      <c r="Y61" s="13">
        <f t="shared" si="7"/>
        <v>0</v>
      </c>
      <c r="Z61" s="14">
        <f t="shared" si="7"/>
        <v>85.00000062273146</v>
      </c>
    </row>
    <row r="62" spans="1:26" ht="13.5">
      <c r="A62" s="38" t="s">
        <v>111</v>
      </c>
      <c r="B62" s="12">
        <f t="shared" si="7"/>
        <v>72.53917760336824</v>
      </c>
      <c r="C62" s="12">
        <f t="shared" si="7"/>
        <v>0</v>
      </c>
      <c r="D62" s="3">
        <f t="shared" si="7"/>
        <v>84.99999186155708</v>
      </c>
      <c r="E62" s="13">
        <f t="shared" si="7"/>
        <v>84.99999186155708</v>
      </c>
      <c r="F62" s="13">
        <f t="shared" si="7"/>
        <v>100</v>
      </c>
      <c r="G62" s="13">
        <f t="shared" si="7"/>
        <v>51.95491225855713</v>
      </c>
      <c r="H62" s="13">
        <f t="shared" si="7"/>
        <v>100</v>
      </c>
      <c r="I62" s="13">
        <f t="shared" si="7"/>
        <v>74.18036093611433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90.97001617906973</v>
      </c>
      <c r="W62" s="13">
        <f t="shared" si="7"/>
        <v>84.99999560084147</v>
      </c>
      <c r="X62" s="13">
        <f t="shared" si="7"/>
        <v>0</v>
      </c>
      <c r="Y62" s="13">
        <f t="shared" si="7"/>
        <v>0</v>
      </c>
      <c r="Z62" s="14">
        <f t="shared" si="7"/>
        <v>84.99999186155708</v>
      </c>
    </row>
    <row r="63" spans="1:26" ht="13.5">
      <c r="A63" s="38" t="s">
        <v>112</v>
      </c>
      <c r="B63" s="12">
        <f t="shared" si="7"/>
        <v>73.59577296336867</v>
      </c>
      <c r="C63" s="12">
        <f t="shared" si="7"/>
        <v>0</v>
      </c>
      <c r="D63" s="3">
        <f t="shared" si="7"/>
        <v>84.9999818847919</v>
      </c>
      <c r="E63" s="13">
        <f t="shared" si="7"/>
        <v>84.9999818847919</v>
      </c>
      <c r="F63" s="13">
        <f t="shared" si="7"/>
        <v>100</v>
      </c>
      <c r="G63" s="13">
        <f t="shared" si="7"/>
        <v>50.548152206949396</v>
      </c>
      <c r="H63" s="13">
        <f t="shared" si="7"/>
        <v>100</v>
      </c>
      <c r="I63" s="13">
        <f t="shared" si="7"/>
        <v>76.0895797554976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92.9791105594872</v>
      </c>
      <c r="W63" s="13">
        <f t="shared" si="7"/>
        <v>84.99995388857636</v>
      </c>
      <c r="X63" s="13">
        <f t="shared" si="7"/>
        <v>0</v>
      </c>
      <c r="Y63" s="13">
        <f t="shared" si="7"/>
        <v>0</v>
      </c>
      <c r="Z63" s="14">
        <f t="shared" si="7"/>
        <v>84.9999818847919</v>
      </c>
    </row>
    <row r="64" spans="1:26" ht="13.5">
      <c r="A64" s="38" t="s">
        <v>113</v>
      </c>
      <c r="B64" s="12">
        <f t="shared" si="7"/>
        <v>72.79963224881304</v>
      </c>
      <c r="C64" s="12">
        <f t="shared" si="7"/>
        <v>0</v>
      </c>
      <c r="D64" s="3">
        <f t="shared" si="7"/>
        <v>85.00001397713899</v>
      </c>
      <c r="E64" s="13">
        <f t="shared" si="7"/>
        <v>85.00001397713899</v>
      </c>
      <c r="F64" s="13">
        <f t="shared" si="7"/>
        <v>100</v>
      </c>
      <c r="G64" s="13">
        <f t="shared" si="7"/>
        <v>47.685307612525676</v>
      </c>
      <c r="H64" s="13">
        <f t="shared" si="7"/>
        <v>100</v>
      </c>
      <c r="I64" s="13">
        <f t="shared" si="7"/>
        <v>73.37642022676438</v>
      </c>
      <c r="J64" s="13">
        <f t="shared" si="7"/>
        <v>100</v>
      </c>
      <c r="K64" s="13">
        <f t="shared" si="7"/>
        <v>99.99990780878066</v>
      </c>
      <c r="L64" s="13">
        <f t="shared" si="7"/>
        <v>100</v>
      </c>
      <c r="M64" s="13">
        <f t="shared" si="7"/>
        <v>99.9999691697348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91.5252736810606</v>
      </c>
      <c r="W64" s="13">
        <f t="shared" si="7"/>
        <v>84.99999237610794</v>
      </c>
      <c r="X64" s="13">
        <f t="shared" si="7"/>
        <v>0</v>
      </c>
      <c r="Y64" s="13">
        <f t="shared" si="7"/>
        <v>0</v>
      </c>
      <c r="Z64" s="14">
        <f t="shared" si="7"/>
        <v>85.00001397713899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0.2574836916828276</v>
      </c>
      <c r="C66" s="15">
        <f t="shared" si="7"/>
        <v>0</v>
      </c>
      <c r="D66" s="4">
        <f t="shared" si="7"/>
        <v>99.99989892547674</v>
      </c>
      <c r="E66" s="16">
        <f t="shared" si="7"/>
        <v>99.99989892547674</v>
      </c>
      <c r="F66" s="16">
        <f t="shared" si="7"/>
        <v>100</v>
      </c>
      <c r="G66" s="16">
        <f t="shared" si="7"/>
        <v>46.26731841285457</v>
      </c>
      <c r="H66" s="16">
        <f t="shared" si="7"/>
        <v>100</v>
      </c>
      <c r="I66" s="16">
        <f t="shared" si="7"/>
        <v>73.50140112646018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100.99103467482611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99.99989892547674</v>
      </c>
    </row>
    <row r="67" spans="1:26" ht="13.5" hidden="1">
      <c r="A67" s="40" t="s">
        <v>116</v>
      </c>
      <c r="B67" s="23">
        <v>368591636</v>
      </c>
      <c r="C67" s="23"/>
      <c r="D67" s="24">
        <v>405960698</v>
      </c>
      <c r="E67" s="25">
        <v>405960698</v>
      </c>
      <c r="F67" s="25">
        <v>31307381</v>
      </c>
      <c r="G67" s="25">
        <v>63229589</v>
      </c>
      <c r="H67" s="25">
        <v>28280349</v>
      </c>
      <c r="I67" s="25">
        <v>122817319</v>
      </c>
      <c r="J67" s="25">
        <v>31152356</v>
      </c>
      <c r="K67" s="25">
        <v>31762725</v>
      </c>
      <c r="L67" s="25">
        <v>32513473</v>
      </c>
      <c r="M67" s="25">
        <v>95428554</v>
      </c>
      <c r="N67" s="25">
        <v>29594987</v>
      </c>
      <c r="O67" s="25">
        <v>30905105</v>
      </c>
      <c r="P67" s="25">
        <v>32193069</v>
      </c>
      <c r="Q67" s="25">
        <v>92693161</v>
      </c>
      <c r="R67" s="25">
        <v>33599372</v>
      </c>
      <c r="S67" s="25">
        <v>30021225</v>
      </c>
      <c r="T67" s="25">
        <v>28849154</v>
      </c>
      <c r="U67" s="25">
        <v>92469751</v>
      </c>
      <c r="V67" s="25">
        <v>403408785</v>
      </c>
      <c r="W67" s="25">
        <v>405960708</v>
      </c>
      <c r="X67" s="25"/>
      <c r="Y67" s="24"/>
      <c r="Z67" s="26">
        <v>405960698</v>
      </c>
    </row>
    <row r="68" spans="1:26" ht="13.5" hidden="1">
      <c r="A68" s="36" t="s">
        <v>31</v>
      </c>
      <c r="B68" s="18">
        <v>55459979</v>
      </c>
      <c r="C68" s="18"/>
      <c r="D68" s="19">
        <v>59966712</v>
      </c>
      <c r="E68" s="20">
        <v>59966712</v>
      </c>
      <c r="F68" s="20">
        <v>4974842</v>
      </c>
      <c r="G68" s="20">
        <v>9958048</v>
      </c>
      <c r="H68" s="20">
        <v>4960117</v>
      </c>
      <c r="I68" s="20">
        <v>19893007</v>
      </c>
      <c r="J68" s="20">
        <v>5002102</v>
      </c>
      <c r="K68" s="20">
        <v>5076593</v>
      </c>
      <c r="L68" s="20">
        <v>5033820</v>
      </c>
      <c r="M68" s="20">
        <v>15112515</v>
      </c>
      <c r="N68" s="20">
        <v>4423889</v>
      </c>
      <c r="O68" s="20">
        <v>5055472</v>
      </c>
      <c r="P68" s="20">
        <v>4977531</v>
      </c>
      <c r="Q68" s="20">
        <v>14456892</v>
      </c>
      <c r="R68" s="20">
        <v>5140756</v>
      </c>
      <c r="S68" s="20">
        <v>5008086</v>
      </c>
      <c r="T68" s="20">
        <v>4981905</v>
      </c>
      <c r="U68" s="20">
        <v>15130747</v>
      </c>
      <c r="V68" s="20">
        <v>64593161</v>
      </c>
      <c r="W68" s="20">
        <v>59966712</v>
      </c>
      <c r="X68" s="20"/>
      <c r="Y68" s="19"/>
      <c r="Z68" s="22">
        <v>59966712</v>
      </c>
    </row>
    <row r="69" spans="1:26" ht="13.5" hidden="1">
      <c r="A69" s="37" t="s">
        <v>32</v>
      </c>
      <c r="B69" s="18">
        <v>296902668</v>
      </c>
      <c r="C69" s="18"/>
      <c r="D69" s="19">
        <v>343025879</v>
      </c>
      <c r="E69" s="20">
        <v>343025879</v>
      </c>
      <c r="F69" s="20">
        <v>26437408</v>
      </c>
      <c r="G69" s="20">
        <v>53466709</v>
      </c>
      <c r="H69" s="20">
        <v>23415948</v>
      </c>
      <c r="I69" s="20">
        <v>103320065</v>
      </c>
      <c r="J69" s="20">
        <v>26324784</v>
      </c>
      <c r="K69" s="20">
        <v>26679898</v>
      </c>
      <c r="L69" s="20">
        <v>27488094</v>
      </c>
      <c r="M69" s="20">
        <v>80492776</v>
      </c>
      <c r="N69" s="20">
        <v>25494843</v>
      </c>
      <c r="O69" s="20">
        <v>23558522</v>
      </c>
      <c r="P69" s="20">
        <v>24920377</v>
      </c>
      <c r="Q69" s="20">
        <v>73973742</v>
      </c>
      <c r="R69" s="20">
        <v>26030051</v>
      </c>
      <c r="S69" s="20">
        <v>22784310</v>
      </c>
      <c r="T69" s="20">
        <v>21632911</v>
      </c>
      <c r="U69" s="20">
        <v>70447272</v>
      </c>
      <c r="V69" s="20">
        <v>328233855</v>
      </c>
      <c r="W69" s="20">
        <v>343025892</v>
      </c>
      <c r="X69" s="20"/>
      <c r="Y69" s="19"/>
      <c r="Z69" s="22">
        <v>343025879</v>
      </c>
    </row>
    <row r="70" spans="1:26" ht="13.5" hidden="1">
      <c r="A70" s="38" t="s">
        <v>110</v>
      </c>
      <c r="B70" s="18">
        <v>212374207</v>
      </c>
      <c r="C70" s="18"/>
      <c r="D70" s="19">
        <v>240874290</v>
      </c>
      <c r="E70" s="20">
        <v>240874290</v>
      </c>
      <c r="F70" s="20">
        <v>18683899</v>
      </c>
      <c r="G70" s="20">
        <v>37610971</v>
      </c>
      <c r="H70" s="20">
        <v>16745233</v>
      </c>
      <c r="I70" s="20">
        <v>73040103</v>
      </c>
      <c r="J70" s="20">
        <v>18911282</v>
      </c>
      <c r="K70" s="20">
        <v>19148170</v>
      </c>
      <c r="L70" s="20">
        <v>19511808</v>
      </c>
      <c r="M70" s="20">
        <v>57571260</v>
      </c>
      <c r="N70" s="20">
        <v>18399287</v>
      </c>
      <c r="O70" s="20">
        <v>18215304</v>
      </c>
      <c r="P70" s="20">
        <v>18301584</v>
      </c>
      <c r="Q70" s="20">
        <v>54916175</v>
      </c>
      <c r="R70" s="20">
        <v>19096392</v>
      </c>
      <c r="S70" s="20">
        <v>16557829</v>
      </c>
      <c r="T70" s="20">
        <v>16276899</v>
      </c>
      <c r="U70" s="20">
        <v>51931120</v>
      </c>
      <c r="V70" s="20">
        <v>237458658</v>
      </c>
      <c r="W70" s="20">
        <v>240874296</v>
      </c>
      <c r="X70" s="20"/>
      <c r="Y70" s="19"/>
      <c r="Z70" s="22">
        <v>240874290</v>
      </c>
    </row>
    <row r="71" spans="1:26" ht="13.5" hidden="1">
      <c r="A71" s="38" t="s">
        <v>111</v>
      </c>
      <c r="B71" s="18">
        <v>58101308</v>
      </c>
      <c r="C71" s="18"/>
      <c r="D71" s="19">
        <v>68194863</v>
      </c>
      <c r="E71" s="20">
        <v>68194863</v>
      </c>
      <c r="F71" s="20">
        <v>5264147</v>
      </c>
      <c r="G71" s="20">
        <v>10956681</v>
      </c>
      <c r="H71" s="20">
        <v>4167323</v>
      </c>
      <c r="I71" s="20">
        <v>20388151</v>
      </c>
      <c r="J71" s="20">
        <v>4966180</v>
      </c>
      <c r="K71" s="20">
        <v>5116965</v>
      </c>
      <c r="L71" s="20">
        <v>5577272</v>
      </c>
      <c r="M71" s="20">
        <v>15660417</v>
      </c>
      <c r="N71" s="20">
        <v>3514110</v>
      </c>
      <c r="O71" s="20">
        <v>2890826</v>
      </c>
      <c r="P71" s="20">
        <v>4258808</v>
      </c>
      <c r="Q71" s="20">
        <v>10663744</v>
      </c>
      <c r="R71" s="20">
        <v>4545031</v>
      </c>
      <c r="S71" s="20">
        <v>3824984</v>
      </c>
      <c r="T71" s="20">
        <v>3213979</v>
      </c>
      <c r="U71" s="20">
        <v>11583994</v>
      </c>
      <c r="V71" s="20">
        <v>58296306</v>
      </c>
      <c r="W71" s="20">
        <v>68194860</v>
      </c>
      <c r="X71" s="20"/>
      <c r="Y71" s="19"/>
      <c r="Z71" s="22">
        <v>68194863</v>
      </c>
    </row>
    <row r="72" spans="1:26" ht="13.5" hidden="1">
      <c r="A72" s="38" t="s">
        <v>112</v>
      </c>
      <c r="B72" s="18">
        <v>14316791</v>
      </c>
      <c r="C72" s="18"/>
      <c r="D72" s="19">
        <v>18216738</v>
      </c>
      <c r="E72" s="20">
        <v>18216738</v>
      </c>
      <c r="F72" s="20">
        <v>1270731</v>
      </c>
      <c r="G72" s="20">
        <v>2569633</v>
      </c>
      <c r="H72" s="20">
        <v>1474185</v>
      </c>
      <c r="I72" s="20">
        <v>5314549</v>
      </c>
      <c r="J72" s="20">
        <v>1372904</v>
      </c>
      <c r="K72" s="20">
        <v>1330061</v>
      </c>
      <c r="L72" s="20">
        <v>1314568</v>
      </c>
      <c r="M72" s="20">
        <v>4017533</v>
      </c>
      <c r="N72" s="20">
        <v>2495969</v>
      </c>
      <c r="O72" s="20">
        <v>1360990</v>
      </c>
      <c r="P72" s="20">
        <v>1266881</v>
      </c>
      <c r="Q72" s="20">
        <v>5123840</v>
      </c>
      <c r="R72" s="20">
        <v>1297042</v>
      </c>
      <c r="S72" s="20">
        <v>1297482</v>
      </c>
      <c r="T72" s="20">
        <v>1048842</v>
      </c>
      <c r="U72" s="20">
        <v>3643366</v>
      </c>
      <c r="V72" s="20">
        <v>18099288</v>
      </c>
      <c r="W72" s="20">
        <v>18216744</v>
      </c>
      <c r="X72" s="20"/>
      <c r="Y72" s="19"/>
      <c r="Z72" s="22">
        <v>18216738</v>
      </c>
    </row>
    <row r="73" spans="1:26" ht="13.5" hidden="1">
      <c r="A73" s="38" t="s">
        <v>113</v>
      </c>
      <c r="B73" s="18">
        <v>12110362</v>
      </c>
      <c r="C73" s="18"/>
      <c r="D73" s="19">
        <v>15739988</v>
      </c>
      <c r="E73" s="20">
        <v>15739988</v>
      </c>
      <c r="F73" s="20">
        <v>1218631</v>
      </c>
      <c r="G73" s="20">
        <v>2329424</v>
      </c>
      <c r="H73" s="20">
        <v>1029207</v>
      </c>
      <c r="I73" s="20">
        <v>4577262</v>
      </c>
      <c r="J73" s="20">
        <v>1074418</v>
      </c>
      <c r="K73" s="20">
        <v>1084702</v>
      </c>
      <c r="L73" s="20">
        <v>1084446</v>
      </c>
      <c r="M73" s="20">
        <v>3243566</v>
      </c>
      <c r="N73" s="20">
        <v>1085477</v>
      </c>
      <c r="O73" s="20">
        <v>1091402</v>
      </c>
      <c r="P73" s="20">
        <v>1093104</v>
      </c>
      <c r="Q73" s="20">
        <v>3269983</v>
      </c>
      <c r="R73" s="20">
        <v>1091586</v>
      </c>
      <c r="S73" s="20">
        <v>1104015</v>
      </c>
      <c r="T73" s="20">
        <v>1093191</v>
      </c>
      <c r="U73" s="20">
        <v>3288792</v>
      </c>
      <c r="V73" s="20">
        <v>14379603</v>
      </c>
      <c r="W73" s="20">
        <v>15739992</v>
      </c>
      <c r="X73" s="20"/>
      <c r="Y73" s="19"/>
      <c r="Z73" s="22">
        <v>15739988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16228989</v>
      </c>
      <c r="C75" s="27"/>
      <c r="D75" s="28">
        <v>2968107</v>
      </c>
      <c r="E75" s="29">
        <v>2968107</v>
      </c>
      <c r="F75" s="29">
        <v>-104869</v>
      </c>
      <c r="G75" s="29">
        <v>-195168</v>
      </c>
      <c r="H75" s="29">
        <v>-95716</v>
      </c>
      <c r="I75" s="29">
        <v>-395753</v>
      </c>
      <c r="J75" s="29">
        <v>-174530</v>
      </c>
      <c r="K75" s="29">
        <v>6234</v>
      </c>
      <c r="L75" s="29">
        <v>-8441</v>
      </c>
      <c r="M75" s="29">
        <v>-176737</v>
      </c>
      <c r="N75" s="29">
        <v>-323745</v>
      </c>
      <c r="O75" s="29">
        <v>2291111</v>
      </c>
      <c r="P75" s="29">
        <v>2295161</v>
      </c>
      <c r="Q75" s="29">
        <v>4262527</v>
      </c>
      <c r="R75" s="29">
        <v>2428565</v>
      </c>
      <c r="S75" s="29">
        <v>2228829</v>
      </c>
      <c r="T75" s="29">
        <v>2234338</v>
      </c>
      <c r="U75" s="29">
        <v>6891732</v>
      </c>
      <c r="V75" s="29">
        <v>10581769</v>
      </c>
      <c r="W75" s="29">
        <v>2968104</v>
      </c>
      <c r="X75" s="29"/>
      <c r="Y75" s="28"/>
      <c r="Z75" s="30">
        <v>2968107</v>
      </c>
    </row>
    <row r="76" spans="1:26" ht="13.5" hidden="1">
      <c r="A76" s="41" t="s">
        <v>117</v>
      </c>
      <c r="B76" s="31">
        <v>257374224</v>
      </c>
      <c r="C76" s="31"/>
      <c r="D76" s="32">
        <v>345511800</v>
      </c>
      <c r="E76" s="33">
        <v>345511800</v>
      </c>
      <c r="F76" s="33">
        <v>31307381</v>
      </c>
      <c r="G76" s="33">
        <v>31922209</v>
      </c>
      <c r="H76" s="33">
        <v>28280349</v>
      </c>
      <c r="I76" s="33">
        <v>91509939</v>
      </c>
      <c r="J76" s="33">
        <v>31152356</v>
      </c>
      <c r="K76" s="33">
        <v>31762724</v>
      </c>
      <c r="L76" s="33">
        <v>32513473</v>
      </c>
      <c r="M76" s="33">
        <v>95428553</v>
      </c>
      <c r="N76" s="33">
        <v>29594987</v>
      </c>
      <c r="O76" s="33">
        <v>30905105</v>
      </c>
      <c r="P76" s="33">
        <v>32193069</v>
      </c>
      <c r="Q76" s="33">
        <v>92693161</v>
      </c>
      <c r="R76" s="33">
        <v>33599372</v>
      </c>
      <c r="S76" s="33">
        <v>30021225</v>
      </c>
      <c r="T76" s="33">
        <v>28849154</v>
      </c>
      <c r="U76" s="33">
        <v>92469751</v>
      </c>
      <c r="V76" s="33">
        <v>372101404</v>
      </c>
      <c r="W76" s="33">
        <v>345511800</v>
      </c>
      <c r="X76" s="33"/>
      <c r="Y76" s="32"/>
      <c r="Z76" s="34">
        <v>345511800</v>
      </c>
    </row>
    <row r="77" spans="1:26" ht="13.5" hidden="1">
      <c r="A77" s="36" t="s">
        <v>31</v>
      </c>
      <c r="B77" s="18">
        <v>42300749</v>
      </c>
      <c r="C77" s="18"/>
      <c r="D77" s="19">
        <v>50971704</v>
      </c>
      <c r="E77" s="20">
        <v>50971704</v>
      </c>
      <c r="F77" s="20">
        <v>4974842</v>
      </c>
      <c r="G77" s="20">
        <v>4983206</v>
      </c>
      <c r="H77" s="20">
        <v>4960117</v>
      </c>
      <c r="I77" s="20">
        <v>14918165</v>
      </c>
      <c r="J77" s="20">
        <v>5002102</v>
      </c>
      <c r="K77" s="20">
        <v>5076593</v>
      </c>
      <c r="L77" s="20">
        <v>5033820</v>
      </c>
      <c r="M77" s="20">
        <v>15112515</v>
      </c>
      <c r="N77" s="20">
        <v>4423889</v>
      </c>
      <c r="O77" s="20">
        <v>5055472</v>
      </c>
      <c r="P77" s="20">
        <v>4977531</v>
      </c>
      <c r="Q77" s="20">
        <v>14456892</v>
      </c>
      <c r="R77" s="20">
        <v>5140756</v>
      </c>
      <c r="S77" s="20">
        <v>5008086</v>
      </c>
      <c r="T77" s="20">
        <v>4981905</v>
      </c>
      <c r="U77" s="20">
        <v>15130747</v>
      </c>
      <c r="V77" s="20">
        <v>59618319</v>
      </c>
      <c r="W77" s="20">
        <v>50971704</v>
      </c>
      <c r="X77" s="20"/>
      <c r="Y77" s="19"/>
      <c r="Z77" s="22">
        <v>50971704</v>
      </c>
    </row>
    <row r="78" spans="1:26" ht="13.5" hidden="1">
      <c r="A78" s="37" t="s">
        <v>32</v>
      </c>
      <c r="B78" s="18">
        <v>215031688</v>
      </c>
      <c r="C78" s="18"/>
      <c r="D78" s="19">
        <v>291571992</v>
      </c>
      <c r="E78" s="20">
        <v>291571992</v>
      </c>
      <c r="F78" s="20">
        <v>26437408</v>
      </c>
      <c r="G78" s="20">
        <v>27029302</v>
      </c>
      <c r="H78" s="20">
        <v>23415948</v>
      </c>
      <c r="I78" s="20">
        <v>76882658</v>
      </c>
      <c r="J78" s="20">
        <v>26324784</v>
      </c>
      <c r="K78" s="20">
        <v>26679897</v>
      </c>
      <c r="L78" s="20">
        <v>27488094</v>
      </c>
      <c r="M78" s="20">
        <v>80492775</v>
      </c>
      <c r="N78" s="20">
        <v>25494843</v>
      </c>
      <c r="O78" s="20">
        <v>23558522</v>
      </c>
      <c r="P78" s="20">
        <v>24920377</v>
      </c>
      <c r="Q78" s="20">
        <v>73973742</v>
      </c>
      <c r="R78" s="20">
        <v>26030051</v>
      </c>
      <c r="S78" s="20">
        <v>22784310</v>
      </c>
      <c r="T78" s="20">
        <v>21632911</v>
      </c>
      <c r="U78" s="20">
        <v>70447272</v>
      </c>
      <c r="V78" s="20">
        <v>301796447</v>
      </c>
      <c r="W78" s="20">
        <v>291571992</v>
      </c>
      <c r="X78" s="20"/>
      <c r="Y78" s="19"/>
      <c r="Z78" s="22">
        <v>291571992</v>
      </c>
    </row>
    <row r="79" spans="1:26" ht="13.5" hidden="1">
      <c r="A79" s="38" t="s">
        <v>110</v>
      </c>
      <c r="B79" s="18">
        <v>153532625</v>
      </c>
      <c r="C79" s="18"/>
      <c r="D79" s="19">
        <v>204743148</v>
      </c>
      <c r="E79" s="20">
        <v>204743148</v>
      </c>
      <c r="F79" s="20">
        <v>18683899</v>
      </c>
      <c r="G79" s="20">
        <v>18927073</v>
      </c>
      <c r="H79" s="20">
        <v>16745233</v>
      </c>
      <c r="I79" s="20">
        <v>54356205</v>
      </c>
      <c r="J79" s="20">
        <v>18911282</v>
      </c>
      <c r="K79" s="20">
        <v>19148170</v>
      </c>
      <c r="L79" s="20">
        <v>19511808</v>
      </c>
      <c r="M79" s="20">
        <v>57571260</v>
      </c>
      <c r="N79" s="20">
        <v>18399287</v>
      </c>
      <c r="O79" s="20">
        <v>18215304</v>
      </c>
      <c r="P79" s="20">
        <v>18301584</v>
      </c>
      <c r="Q79" s="20">
        <v>54916175</v>
      </c>
      <c r="R79" s="20">
        <v>19096392</v>
      </c>
      <c r="S79" s="20">
        <v>16557829</v>
      </c>
      <c r="T79" s="20">
        <v>16276899</v>
      </c>
      <c r="U79" s="20">
        <v>51931120</v>
      </c>
      <c r="V79" s="20">
        <v>218774760</v>
      </c>
      <c r="W79" s="20">
        <v>204743148</v>
      </c>
      <c r="X79" s="20"/>
      <c r="Y79" s="19"/>
      <c r="Z79" s="22">
        <v>204743148</v>
      </c>
    </row>
    <row r="80" spans="1:26" ht="13.5" hidden="1">
      <c r="A80" s="38" t="s">
        <v>111</v>
      </c>
      <c r="B80" s="18">
        <v>42146211</v>
      </c>
      <c r="C80" s="18"/>
      <c r="D80" s="19">
        <v>57965628</v>
      </c>
      <c r="E80" s="20">
        <v>57965628</v>
      </c>
      <c r="F80" s="20">
        <v>5264147</v>
      </c>
      <c r="G80" s="20">
        <v>5692534</v>
      </c>
      <c r="H80" s="20">
        <v>4167323</v>
      </c>
      <c r="I80" s="20">
        <v>15124004</v>
      </c>
      <c r="J80" s="20">
        <v>4966180</v>
      </c>
      <c r="K80" s="20">
        <v>5116965</v>
      </c>
      <c r="L80" s="20">
        <v>5577272</v>
      </c>
      <c r="M80" s="20">
        <v>15660417</v>
      </c>
      <c r="N80" s="20">
        <v>3514110</v>
      </c>
      <c r="O80" s="20">
        <v>2890826</v>
      </c>
      <c r="P80" s="20">
        <v>4258808</v>
      </c>
      <c r="Q80" s="20">
        <v>10663744</v>
      </c>
      <c r="R80" s="20">
        <v>4545031</v>
      </c>
      <c r="S80" s="20">
        <v>3824984</v>
      </c>
      <c r="T80" s="20">
        <v>3213979</v>
      </c>
      <c r="U80" s="20">
        <v>11583994</v>
      </c>
      <c r="V80" s="20">
        <v>53032159</v>
      </c>
      <c r="W80" s="20">
        <v>57965628</v>
      </c>
      <c r="X80" s="20"/>
      <c r="Y80" s="19"/>
      <c r="Z80" s="22">
        <v>57965628</v>
      </c>
    </row>
    <row r="81" spans="1:26" ht="13.5" hidden="1">
      <c r="A81" s="38" t="s">
        <v>112</v>
      </c>
      <c r="B81" s="18">
        <v>10536553</v>
      </c>
      <c r="C81" s="18"/>
      <c r="D81" s="19">
        <v>15484224</v>
      </c>
      <c r="E81" s="20">
        <v>15484224</v>
      </c>
      <c r="F81" s="20">
        <v>1270731</v>
      </c>
      <c r="G81" s="20">
        <v>1298902</v>
      </c>
      <c r="H81" s="20">
        <v>1474185</v>
      </c>
      <c r="I81" s="20">
        <v>4043818</v>
      </c>
      <c r="J81" s="20">
        <v>1372904</v>
      </c>
      <c r="K81" s="20">
        <v>1330061</v>
      </c>
      <c r="L81" s="20">
        <v>1314568</v>
      </c>
      <c r="M81" s="20">
        <v>4017533</v>
      </c>
      <c r="N81" s="20">
        <v>2495969</v>
      </c>
      <c r="O81" s="20">
        <v>1360990</v>
      </c>
      <c r="P81" s="20">
        <v>1266881</v>
      </c>
      <c r="Q81" s="20">
        <v>5123840</v>
      </c>
      <c r="R81" s="20">
        <v>1297042</v>
      </c>
      <c r="S81" s="20">
        <v>1297482</v>
      </c>
      <c r="T81" s="20">
        <v>1048842</v>
      </c>
      <c r="U81" s="20">
        <v>3643366</v>
      </c>
      <c r="V81" s="20">
        <v>16828557</v>
      </c>
      <c r="W81" s="20">
        <v>15484224</v>
      </c>
      <c r="X81" s="20"/>
      <c r="Y81" s="19"/>
      <c r="Z81" s="22">
        <v>15484224</v>
      </c>
    </row>
    <row r="82" spans="1:26" ht="13.5" hidden="1">
      <c r="A82" s="38" t="s">
        <v>113</v>
      </c>
      <c r="B82" s="18">
        <v>8816299</v>
      </c>
      <c r="C82" s="18"/>
      <c r="D82" s="19">
        <v>13378992</v>
      </c>
      <c r="E82" s="20">
        <v>13378992</v>
      </c>
      <c r="F82" s="20">
        <v>1218631</v>
      </c>
      <c r="G82" s="20">
        <v>1110793</v>
      </c>
      <c r="H82" s="20">
        <v>1029207</v>
      </c>
      <c r="I82" s="20">
        <v>3358631</v>
      </c>
      <c r="J82" s="20">
        <v>1074418</v>
      </c>
      <c r="K82" s="20">
        <v>1084701</v>
      </c>
      <c r="L82" s="20">
        <v>1084446</v>
      </c>
      <c r="M82" s="20">
        <v>3243565</v>
      </c>
      <c r="N82" s="20">
        <v>1085477</v>
      </c>
      <c r="O82" s="20">
        <v>1091402</v>
      </c>
      <c r="P82" s="20">
        <v>1093104</v>
      </c>
      <c r="Q82" s="20">
        <v>3269983</v>
      </c>
      <c r="R82" s="20">
        <v>1091586</v>
      </c>
      <c r="S82" s="20">
        <v>1104015</v>
      </c>
      <c r="T82" s="20">
        <v>1093191</v>
      </c>
      <c r="U82" s="20">
        <v>3288792</v>
      </c>
      <c r="V82" s="20">
        <v>13160971</v>
      </c>
      <c r="W82" s="20">
        <v>13378992</v>
      </c>
      <c r="X82" s="20"/>
      <c r="Y82" s="19"/>
      <c r="Z82" s="22">
        <v>13378992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41787</v>
      </c>
      <c r="C84" s="27"/>
      <c r="D84" s="28">
        <v>2968104</v>
      </c>
      <c r="E84" s="29">
        <v>2968104</v>
      </c>
      <c r="F84" s="29">
        <v>-104869</v>
      </c>
      <c r="G84" s="29">
        <v>-90299</v>
      </c>
      <c r="H84" s="29">
        <v>-95716</v>
      </c>
      <c r="I84" s="29">
        <v>-290884</v>
      </c>
      <c r="J84" s="29">
        <v>-174530</v>
      </c>
      <c r="K84" s="29">
        <v>6234</v>
      </c>
      <c r="L84" s="29">
        <v>-8441</v>
      </c>
      <c r="M84" s="29">
        <v>-176737</v>
      </c>
      <c r="N84" s="29">
        <v>-323745</v>
      </c>
      <c r="O84" s="29">
        <v>2291111</v>
      </c>
      <c r="P84" s="29">
        <v>2295161</v>
      </c>
      <c r="Q84" s="29">
        <v>4262527</v>
      </c>
      <c r="R84" s="29">
        <v>2428565</v>
      </c>
      <c r="S84" s="29">
        <v>2228829</v>
      </c>
      <c r="T84" s="29">
        <v>2234338</v>
      </c>
      <c r="U84" s="29">
        <v>6891732</v>
      </c>
      <c r="V84" s="29">
        <v>10686638</v>
      </c>
      <c r="W84" s="29">
        <v>2968104</v>
      </c>
      <c r="X84" s="29"/>
      <c r="Y84" s="28"/>
      <c r="Z84" s="30">
        <v>2968104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58982400</v>
      </c>
      <c r="E5" s="59">
        <v>53648789</v>
      </c>
      <c r="F5" s="59">
        <v>0</v>
      </c>
      <c r="G5" s="59">
        <v>5403121</v>
      </c>
      <c r="H5" s="59">
        <v>3249750</v>
      </c>
      <c r="I5" s="59">
        <v>8652871</v>
      </c>
      <c r="J5" s="59">
        <v>5339222</v>
      </c>
      <c r="K5" s="59">
        <v>5319800</v>
      </c>
      <c r="L5" s="59">
        <v>4437119</v>
      </c>
      <c r="M5" s="59">
        <v>15096141</v>
      </c>
      <c r="N5" s="59">
        <v>5433063</v>
      </c>
      <c r="O5" s="59">
        <v>6130084</v>
      </c>
      <c r="P5" s="59">
        <v>4868746</v>
      </c>
      <c r="Q5" s="59">
        <v>16431893</v>
      </c>
      <c r="R5" s="59">
        <v>5235585</v>
      </c>
      <c r="S5" s="59">
        <v>5225057</v>
      </c>
      <c r="T5" s="59">
        <v>5337459</v>
      </c>
      <c r="U5" s="59">
        <v>15798101</v>
      </c>
      <c r="V5" s="59">
        <v>55979006</v>
      </c>
      <c r="W5" s="59">
        <v>58982400</v>
      </c>
      <c r="X5" s="59">
        <v>-3003394</v>
      </c>
      <c r="Y5" s="60">
        <v>-5.09</v>
      </c>
      <c r="Z5" s="61">
        <v>53648789</v>
      </c>
    </row>
    <row r="6" spans="1:26" ht="13.5">
      <c r="A6" s="57" t="s">
        <v>32</v>
      </c>
      <c r="B6" s="18">
        <v>0</v>
      </c>
      <c r="C6" s="18">
        <v>0</v>
      </c>
      <c r="D6" s="58">
        <v>258258996</v>
      </c>
      <c r="E6" s="59">
        <v>201123318</v>
      </c>
      <c r="F6" s="59">
        <v>0</v>
      </c>
      <c r="G6" s="59">
        <v>29501445</v>
      </c>
      <c r="H6" s="59">
        <v>6368541</v>
      </c>
      <c r="I6" s="59">
        <v>35869986</v>
      </c>
      <c r="J6" s="59">
        <v>57440087</v>
      </c>
      <c r="K6" s="59">
        <v>-17481626</v>
      </c>
      <c r="L6" s="59">
        <v>16612241</v>
      </c>
      <c r="M6" s="59">
        <v>56570702</v>
      </c>
      <c r="N6" s="59">
        <v>7362255</v>
      </c>
      <c r="O6" s="59">
        <v>25281125</v>
      </c>
      <c r="P6" s="59">
        <v>17273617</v>
      </c>
      <c r="Q6" s="59">
        <v>49916997</v>
      </c>
      <c r="R6" s="59">
        <v>16736984</v>
      </c>
      <c r="S6" s="59">
        <v>19818471</v>
      </c>
      <c r="T6" s="59">
        <v>16000651</v>
      </c>
      <c r="U6" s="59">
        <v>52556106</v>
      </c>
      <c r="V6" s="59">
        <v>194913791</v>
      </c>
      <c r="W6" s="59">
        <v>258258996</v>
      </c>
      <c r="X6" s="59">
        <v>-63345205</v>
      </c>
      <c r="Y6" s="60">
        <v>-24.53</v>
      </c>
      <c r="Z6" s="61">
        <v>201123318</v>
      </c>
    </row>
    <row r="7" spans="1:26" ht="13.5">
      <c r="A7" s="57" t="s">
        <v>33</v>
      </c>
      <c r="B7" s="18">
        <v>0</v>
      </c>
      <c r="C7" s="18">
        <v>0</v>
      </c>
      <c r="D7" s="58">
        <v>640000</v>
      </c>
      <c r="E7" s="59">
        <v>2532084</v>
      </c>
      <c r="F7" s="59">
        <v>0</v>
      </c>
      <c r="G7" s="59">
        <v>0</v>
      </c>
      <c r="H7" s="59">
        <v>87020</v>
      </c>
      <c r="I7" s="59">
        <v>87020</v>
      </c>
      <c r="J7" s="59">
        <v>395699</v>
      </c>
      <c r="K7" s="59">
        <v>0</v>
      </c>
      <c r="L7" s="59">
        <v>339631</v>
      </c>
      <c r="M7" s="59">
        <v>735330</v>
      </c>
      <c r="N7" s="59">
        <v>341049</v>
      </c>
      <c r="O7" s="59">
        <v>641320</v>
      </c>
      <c r="P7" s="59">
        <v>191204</v>
      </c>
      <c r="Q7" s="59">
        <v>1173573</v>
      </c>
      <c r="R7" s="59">
        <v>0</v>
      </c>
      <c r="S7" s="59">
        <v>445037</v>
      </c>
      <c r="T7" s="59">
        <v>222435</v>
      </c>
      <c r="U7" s="59">
        <v>667472</v>
      </c>
      <c r="V7" s="59">
        <v>2663395</v>
      </c>
      <c r="W7" s="59">
        <v>639996</v>
      </c>
      <c r="X7" s="59">
        <v>2023399</v>
      </c>
      <c r="Y7" s="60">
        <v>316.16</v>
      </c>
      <c r="Z7" s="61">
        <v>2532084</v>
      </c>
    </row>
    <row r="8" spans="1:26" ht="13.5">
      <c r="A8" s="57" t="s">
        <v>34</v>
      </c>
      <c r="B8" s="18">
        <v>0</v>
      </c>
      <c r="C8" s="18">
        <v>0</v>
      </c>
      <c r="D8" s="58">
        <v>113884750</v>
      </c>
      <c r="E8" s="59">
        <v>104688299</v>
      </c>
      <c r="F8" s="59">
        <v>0</v>
      </c>
      <c r="G8" s="59">
        <v>0</v>
      </c>
      <c r="H8" s="59">
        <v>23188190</v>
      </c>
      <c r="I8" s="59">
        <v>23188190</v>
      </c>
      <c r="J8" s="59">
        <v>197515</v>
      </c>
      <c r="K8" s="59">
        <v>1021311</v>
      </c>
      <c r="L8" s="59">
        <v>31349238</v>
      </c>
      <c r="M8" s="59">
        <v>32568064</v>
      </c>
      <c r="N8" s="59">
        <v>4533285</v>
      </c>
      <c r="O8" s="59">
        <v>713695</v>
      </c>
      <c r="P8" s="59">
        <v>496698</v>
      </c>
      <c r="Q8" s="59">
        <v>5743678</v>
      </c>
      <c r="R8" s="59">
        <v>23723422</v>
      </c>
      <c r="S8" s="59">
        <v>656228</v>
      </c>
      <c r="T8" s="59">
        <v>1405460</v>
      </c>
      <c r="U8" s="59">
        <v>25785110</v>
      </c>
      <c r="V8" s="59">
        <v>87285042</v>
      </c>
      <c r="W8" s="59">
        <v>113884752</v>
      </c>
      <c r="X8" s="59">
        <v>-26599710</v>
      </c>
      <c r="Y8" s="60">
        <v>-23.36</v>
      </c>
      <c r="Z8" s="61">
        <v>104688299</v>
      </c>
    </row>
    <row r="9" spans="1:26" ht="13.5">
      <c r="A9" s="57" t="s">
        <v>35</v>
      </c>
      <c r="B9" s="18">
        <v>0</v>
      </c>
      <c r="C9" s="18">
        <v>0</v>
      </c>
      <c r="D9" s="58">
        <v>31739919</v>
      </c>
      <c r="E9" s="59">
        <v>36958049</v>
      </c>
      <c r="F9" s="59">
        <v>0</v>
      </c>
      <c r="G9" s="59">
        <v>2968895</v>
      </c>
      <c r="H9" s="59">
        <v>2894739</v>
      </c>
      <c r="I9" s="59">
        <v>5863634</v>
      </c>
      <c r="J9" s="59">
        <v>3239753</v>
      </c>
      <c r="K9" s="59">
        <v>2957037</v>
      </c>
      <c r="L9" s="59">
        <v>2775644</v>
      </c>
      <c r="M9" s="59">
        <v>8972434</v>
      </c>
      <c r="N9" s="59">
        <v>2805361</v>
      </c>
      <c r="O9" s="59">
        <v>3484970</v>
      </c>
      <c r="P9" s="59">
        <v>2956794</v>
      </c>
      <c r="Q9" s="59">
        <v>9247125</v>
      </c>
      <c r="R9" s="59">
        <v>2578033</v>
      </c>
      <c r="S9" s="59">
        <v>3257002</v>
      </c>
      <c r="T9" s="59">
        <v>2441563</v>
      </c>
      <c r="U9" s="59">
        <v>8276598</v>
      </c>
      <c r="V9" s="59">
        <v>32359791</v>
      </c>
      <c r="W9" s="59">
        <v>31739916</v>
      </c>
      <c r="X9" s="59">
        <v>619875</v>
      </c>
      <c r="Y9" s="60">
        <v>1.95</v>
      </c>
      <c r="Z9" s="61">
        <v>36958049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463506065</v>
      </c>
      <c r="E10" s="65">
        <f t="shared" si="0"/>
        <v>398950539</v>
      </c>
      <c r="F10" s="65">
        <f t="shared" si="0"/>
        <v>0</v>
      </c>
      <c r="G10" s="65">
        <f t="shared" si="0"/>
        <v>37873461</v>
      </c>
      <c r="H10" s="65">
        <f t="shared" si="0"/>
        <v>35788240</v>
      </c>
      <c r="I10" s="65">
        <f t="shared" si="0"/>
        <v>73661701</v>
      </c>
      <c r="J10" s="65">
        <f t="shared" si="0"/>
        <v>66612276</v>
      </c>
      <c r="K10" s="65">
        <f t="shared" si="0"/>
        <v>-8183478</v>
      </c>
      <c r="L10" s="65">
        <f t="shared" si="0"/>
        <v>55513873</v>
      </c>
      <c r="M10" s="65">
        <f t="shared" si="0"/>
        <v>113942671</v>
      </c>
      <c r="N10" s="65">
        <f t="shared" si="0"/>
        <v>20475013</v>
      </c>
      <c r="O10" s="65">
        <f t="shared" si="0"/>
        <v>36251194</v>
      </c>
      <c r="P10" s="65">
        <f t="shared" si="0"/>
        <v>25787059</v>
      </c>
      <c r="Q10" s="65">
        <f t="shared" si="0"/>
        <v>82513266</v>
      </c>
      <c r="R10" s="65">
        <f t="shared" si="0"/>
        <v>48274024</v>
      </c>
      <c r="S10" s="65">
        <f t="shared" si="0"/>
        <v>29401795</v>
      </c>
      <c r="T10" s="65">
        <f t="shared" si="0"/>
        <v>25407568</v>
      </c>
      <c r="U10" s="65">
        <f t="shared" si="0"/>
        <v>103083387</v>
      </c>
      <c r="V10" s="65">
        <f t="shared" si="0"/>
        <v>373201025</v>
      </c>
      <c r="W10" s="65">
        <f t="shared" si="0"/>
        <v>463506060</v>
      </c>
      <c r="X10" s="65">
        <f t="shared" si="0"/>
        <v>-90305035</v>
      </c>
      <c r="Y10" s="66">
        <f>+IF(W10&lt;&gt;0,(X10/W10)*100,0)</f>
        <v>-19.48303221752915</v>
      </c>
      <c r="Z10" s="67">
        <f t="shared" si="0"/>
        <v>398950539</v>
      </c>
    </row>
    <row r="11" spans="1:26" ht="13.5">
      <c r="A11" s="57" t="s">
        <v>36</v>
      </c>
      <c r="B11" s="18">
        <v>0</v>
      </c>
      <c r="C11" s="18">
        <v>0</v>
      </c>
      <c r="D11" s="58">
        <v>180977315</v>
      </c>
      <c r="E11" s="59">
        <v>158843108</v>
      </c>
      <c r="F11" s="59">
        <v>0</v>
      </c>
      <c r="G11" s="59">
        <v>10340866</v>
      </c>
      <c r="H11" s="59">
        <v>15442310</v>
      </c>
      <c r="I11" s="59">
        <v>25783176</v>
      </c>
      <c r="J11" s="59">
        <v>14835732</v>
      </c>
      <c r="K11" s="59">
        <v>13766178</v>
      </c>
      <c r="L11" s="59">
        <v>14500389</v>
      </c>
      <c r="M11" s="59">
        <v>43102299</v>
      </c>
      <c r="N11" s="59">
        <v>15070115</v>
      </c>
      <c r="O11" s="59">
        <v>15176549</v>
      </c>
      <c r="P11" s="59">
        <v>14583535</v>
      </c>
      <c r="Q11" s="59">
        <v>44830199</v>
      </c>
      <c r="R11" s="59">
        <v>14329523</v>
      </c>
      <c r="S11" s="59">
        <v>14392326</v>
      </c>
      <c r="T11" s="59">
        <v>14320049</v>
      </c>
      <c r="U11" s="59">
        <v>43041898</v>
      </c>
      <c r="V11" s="59">
        <v>156757572</v>
      </c>
      <c r="W11" s="59">
        <v>180977316</v>
      </c>
      <c r="X11" s="59">
        <v>-24219744</v>
      </c>
      <c r="Y11" s="60">
        <v>-13.38</v>
      </c>
      <c r="Z11" s="61">
        <v>158843108</v>
      </c>
    </row>
    <row r="12" spans="1:26" ht="13.5">
      <c r="A12" s="57" t="s">
        <v>37</v>
      </c>
      <c r="B12" s="18">
        <v>0</v>
      </c>
      <c r="C12" s="18">
        <v>0</v>
      </c>
      <c r="D12" s="58">
        <v>10438436</v>
      </c>
      <c r="E12" s="59">
        <v>9087859</v>
      </c>
      <c r="F12" s="59">
        <v>0</v>
      </c>
      <c r="G12" s="59">
        <v>540677</v>
      </c>
      <c r="H12" s="59">
        <v>439185</v>
      </c>
      <c r="I12" s="59">
        <v>979862</v>
      </c>
      <c r="J12" s="59">
        <v>180747</v>
      </c>
      <c r="K12" s="59">
        <v>766463</v>
      </c>
      <c r="L12" s="59">
        <v>770040</v>
      </c>
      <c r="M12" s="59">
        <v>1717250</v>
      </c>
      <c r="N12" s="59">
        <v>770040</v>
      </c>
      <c r="O12" s="59">
        <v>770373</v>
      </c>
      <c r="P12" s="59">
        <v>782976</v>
      </c>
      <c r="Q12" s="59">
        <v>2323389</v>
      </c>
      <c r="R12" s="59">
        <v>851544</v>
      </c>
      <c r="S12" s="59">
        <v>878418</v>
      </c>
      <c r="T12" s="59">
        <v>1283201</v>
      </c>
      <c r="U12" s="59">
        <v>3013163</v>
      </c>
      <c r="V12" s="59">
        <v>8033664</v>
      </c>
      <c r="W12" s="59">
        <v>10438440</v>
      </c>
      <c r="X12" s="59">
        <v>-2404776</v>
      </c>
      <c r="Y12" s="60">
        <v>-23.04</v>
      </c>
      <c r="Z12" s="61">
        <v>9087859</v>
      </c>
    </row>
    <row r="13" spans="1:26" ht="13.5">
      <c r="A13" s="57" t="s">
        <v>103</v>
      </c>
      <c r="B13" s="18">
        <v>0</v>
      </c>
      <c r="C13" s="18">
        <v>0</v>
      </c>
      <c r="D13" s="58">
        <v>73986800</v>
      </c>
      <c r="E13" s="59">
        <v>70044974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73987596</v>
      </c>
      <c r="X13" s="59">
        <v>-73987596</v>
      </c>
      <c r="Y13" s="60">
        <v>-100</v>
      </c>
      <c r="Z13" s="61">
        <v>70044974</v>
      </c>
    </row>
    <row r="14" spans="1:26" ht="13.5">
      <c r="A14" s="57" t="s">
        <v>38</v>
      </c>
      <c r="B14" s="18">
        <v>0</v>
      </c>
      <c r="C14" s="18">
        <v>0</v>
      </c>
      <c r="D14" s="58">
        <v>11112800</v>
      </c>
      <c r="E14" s="59">
        <v>24029566</v>
      </c>
      <c r="F14" s="59">
        <v>0</v>
      </c>
      <c r="G14" s="59">
        <v>0</v>
      </c>
      <c r="H14" s="59">
        <v>158120</v>
      </c>
      <c r="I14" s="59">
        <v>158120</v>
      </c>
      <c r="J14" s="59">
        <v>69037</v>
      </c>
      <c r="K14" s="59">
        <v>625703</v>
      </c>
      <c r="L14" s="59">
        <v>0</v>
      </c>
      <c r="M14" s="59">
        <v>694740</v>
      </c>
      <c r="N14" s="59">
        <v>318139</v>
      </c>
      <c r="O14" s="59">
        <v>255412</v>
      </c>
      <c r="P14" s="59">
        <v>330414</v>
      </c>
      <c r="Q14" s="59">
        <v>903965</v>
      </c>
      <c r="R14" s="59">
        <v>0</v>
      </c>
      <c r="S14" s="59">
        <v>230252</v>
      </c>
      <c r="T14" s="59">
        <v>749629</v>
      </c>
      <c r="U14" s="59">
        <v>979881</v>
      </c>
      <c r="V14" s="59">
        <v>2736706</v>
      </c>
      <c r="W14" s="59">
        <v>11112804</v>
      </c>
      <c r="X14" s="59">
        <v>-8376098</v>
      </c>
      <c r="Y14" s="60">
        <v>-75.37</v>
      </c>
      <c r="Z14" s="61">
        <v>24029566</v>
      </c>
    </row>
    <row r="15" spans="1:26" ht="13.5">
      <c r="A15" s="57" t="s">
        <v>39</v>
      </c>
      <c r="B15" s="18">
        <v>0</v>
      </c>
      <c r="C15" s="18">
        <v>0</v>
      </c>
      <c r="D15" s="58">
        <v>185132263</v>
      </c>
      <c r="E15" s="59">
        <v>166329273</v>
      </c>
      <c r="F15" s="59">
        <v>0</v>
      </c>
      <c r="G15" s="59">
        <v>630995</v>
      </c>
      <c r="H15" s="59">
        <v>4212223</v>
      </c>
      <c r="I15" s="59">
        <v>4843218</v>
      </c>
      <c r="J15" s="59">
        <v>31350572</v>
      </c>
      <c r="K15" s="59">
        <v>39816276</v>
      </c>
      <c r="L15" s="59">
        <v>12762370</v>
      </c>
      <c r="M15" s="59">
        <v>83929218</v>
      </c>
      <c r="N15" s="59">
        <v>17208862</v>
      </c>
      <c r="O15" s="59">
        <v>16602608</v>
      </c>
      <c r="P15" s="59">
        <v>17258106</v>
      </c>
      <c r="Q15" s="59">
        <v>51069576</v>
      </c>
      <c r="R15" s="59">
        <v>14207481</v>
      </c>
      <c r="S15" s="59">
        <v>1472006</v>
      </c>
      <c r="T15" s="59">
        <v>7539753</v>
      </c>
      <c r="U15" s="59">
        <v>23219240</v>
      </c>
      <c r="V15" s="59">
        <v>163061252</v>
      </c>
      <c r="W15" s="59">
        <v>185132268</v>
      </c>
      <c r="X15" s="59">
        <v>-22071016</v>
      </c>
      <c r="Y15" s="60">
        <v>-11.92</v>
      </c>
      <c r="Z15" s="61">
        <v>166329273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93238292</v>
      </c>
      <c r="E17" s="59">
        <v>99681360</v>
      </c>
      <c r="F17" s="59">
        <v>0</v>
      </c>
      <c r="G17" s="59">
        <v>296459</v>
      </c>
      <c r="H17" s="59">
        <v>2760261</v>
      </c>
      <c r="I17" s="59">
        <v>3056720</v>
      </c>
      <c r="J17" s="59">
        <v>8349526</v>
      </c>
      <c r="K17" s="59">
        <v>3548283</v>
      </c>
      <c r="L17" s="59">
        <v>11410106</v>
      </c>
      <c r="M17" s="59">
        <v>23307915</v>
      </c>
      <c r="N17" s="59">
        <v>5025991</v>
      </c>
      <c r="O17" s="59">
        <v>5640556</v>
      </c>
      <c r="P17" s="59">
        <v>9857711</v>
      </c>
      <c r="Q17" s="59">
        <v>20524258</v>
      </c>
      <c r="R17" s="59">
        <v>51097616</v>
      </c>
      <c r="S17" s="59">
        <v>5481275</v>
      </c>
      <c r="T17" s="59">
        <v>15764537</v>
      </c>
      <c r="U17" s="59">
        <v>72343428</v>
      </c>
      <c r="V17" s="59">
        <v>119232321</v>
      </c>
      <c r="W17" s="59">
        <v>93238284</v>
      </c>
      <c r="X17" s="59">
        <v>25994037</v>
      </c>
      <c r="Y17" s="60">
        <v>27.88</v>
      </c>
      <c r="Z17" s="61">
        <v>99681360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554885906</v>
      </c>
      <c r="E18" s="72">
        <f t="shared" si="1"/>
        <v>528016140</v>
      </c>
      <c r="F18" s="72">
        <f t="shared" si="1"/>
        <v>0</v>
      </c>
      <c r="G18" s="72">
        <f t="shared" si="1"/>
        <v>11808997</v>
      </c>
      <c r="H18" s="72">
        <f t="shared" si="1"/>
        <v>23012099</v>
      </c>
      <c r="I18" s="72">
        <f t="shared" si="1"/>
        <v>34821096</v>
      </c>
      <c r="J18" s="72">
        <f t="shared" si="1"/>
        <v>54785614</v>
      </c>
      <c r="K18" s="72">
        <f t="shared" si="1"/>
        <v>58522903</v>
      </c>
      <c r="L18" s="72">
        <f t="shared" si="1"/>
        <v>39442905</v>
      </c>
      <c r="M18" s="72">
        <f t="shared" si="1"/>
        <v>152751422</v>
      </c>
      <c r="N18" s="72">
        <f t="shared" si="1"/>
        <v>38393147</v>
      </c>
      <c r="O18" s="72">
        <f t="shared" si="1"/>
        <v>38445498</v>
      </c>
      <c r="P18" s="72">
        <f t="shared" si="1"/>
        <v>42812742</v>
      </c>
      <c r="Q18" s="72">
        <f t="shared" si="1"/>
        <v>119651387</v>
      </c>
      <c r="R18" s="72">
        <f t="shared" si="1"/>
        <v>80486164</v>
      </c>
      <c r="S18" s="72">
        <f t="shared" si="1"/>
        <v>22454277</v>
      </c>
      <c r="T18" s="72">
        <f t="shared" si="1"/>
        <v>39657169</v>
      </c>
      <c r="U18" s="72">
        <f t="shared" si="1"/>
        <v>142597610</v>
      </c>
      <c r="V18" s="72">
        <f t="shared" si="1"/>
        <v>449821515</v>
      </c>
      <c r="W18" s="72">
        <f t="shared" si="1"/>
        <v>554886708</v>
      </c>
      <c r="X18" s="72">
        <f t="shared" si="1"/>
        <v>-105065193</v>
      </c>
      <c r="Y18" s="66">
        <f>+IF(W18&lt;&gt;0,(X18/W18)*100,0)</f>
        <v>-18.934530506000154</v>
      </c>
      <c r="Z18" s="73">
        <f t="shared" si="1"/>
        <v>528016140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-91379841</v>
      </c>
      <c r="E19" s="76">
        <f t="shared" si="2"/>
        <v>-129065601</v>
      </c>
      <c r="F19" s="76">
        <f t="shared" si="2"/>
        <v>0</v>
      </c>
      <c r="G19" s="76">
        <f t="shared" si="2"/>
        <v>26064464</v>
      </c>
      <c r="H19" s="76">
        <f t="shared" si="2"/>
        <v>12776141</v>
      </c>
      <c r="I19" s="76">
        <f t="shared" si="2"/>
        <v>38840605</v>
      </c>
      <c r="J19" s="76">
        <f t="shared" si="2"/>
        <v>11826662</v>
      </c>
      <c r="K19" s="76">
        <f t="shared" si="2"/>
        <v>-66706381</v>
      </c>
      <c r="L19" s="76">
        <f t="shared" si="2"/>
        <v>16070968</v>
      </c>
      <c r="M19" s="76">
        <f t="shared" si="2"/>
        <v>-38808751</v>
      </c>
      <c r="N19" s="76">
        <f t="shared" si="2"/>
        <v>-17918134</v>
      </c>
      <c r="O19" s="76">
        <f t="shared" si="2"/>
        <v>-2194304</v>
      </c>
      <c r="P19" s="76">
        <f t="shared" si="2"/>
        <v>-17025683</v>
      </c>
      <c r="Q19" s="76">
        <f t="shared" si="2"/>
        <v>-37138121</v>
      </c>
      <c r="R19" s="76">
        <f t="shared" si="2"/>
        <v>-32212140</v>
      </c>
      <c r="S19" s="76">
        <f t="shared" si="2"/>
        <v>6947518</v>
      </c>
      <c r="T19" s="76">
        <f t="shared" si="2"/>
        <v>-14249601</v>
      </c>
      <c r="U19" s="76">
        <f t="shared" si="2"/>
        <v>-39514223</v>
      </c>
      <c r="V19" s="76">
        <f t="shared" si="2"/>
        <v>-76620490</v>
      </c>
      <c r="W19" s="76">
        <f>IF(E10=E18,0,W10-W18)</f>
        <v>-91380648</v>
      </c>
      <c r="X19" s="76">
        <f t="shared" si="2"/>
        <v>14760158</v>
      </c>
      <c r="Y19" s="77">
        <f>+IF(W19&lt;&gt;0,(X19/W19)*100,0)</f>
        <v>-16.152389289250827</v>
      </c>
      <c r="Z19" s="78">
        <f t="shared" si="2"/>
        <v>-129065601</v>
      </c>
    </row>
    <row r="20" spans="1:26" ht="13.5">
      <c r="A20" s="57" t="s">
        <v>44</v>
      </c>
      <c r="B20" s="18">
        <v>0</v>
      </c>
      <c r="C20" s="18">
        <v>0</v>
      </c>
      <c r="D20" s="58">
        <v>88190900</v>
      </c>
      <c r="E20" s="59">
        <v>106204193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88190904</v>
      </c>
      <c r="X20" s="59">
        <v>-88190904</v>
      </c>
      <c r="Y20" s="60">
        <v>-100</v>
      </c>
      <c r="Z20" s="61">
        <v>106204193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-3188941</v>
      </c>
      <c r="E22" s="87">
        <f t="shared" si="3"/>
        <v>-22861408</v>
      </c>
      <c r="F22" s="87">
        <f t="shared" si="3"/>
        <v>0</v>
      </c>
      <c r="G22" s="87">
        <f t="shared" si="3"/>
        <v>26064464</v>
      </c>
      <c r="H22" s="87">
        <f t="shared" si="3"/>
        <v>12776141</v>
      </c>
      <c r="I22" s="87">
        <f t="shared" si="3"/>
        <v>38840605</v>
      </c>
      <c r="J22" s="87">
        <f t="shared" si="3"/>
        <v>11826662</v>
      </c>
      <c r="K22" s="87">
        <f t="shared" si="3"/>
        <v>-66706381</v>
      </c>
      <c r="L22" s="87">
        <f t="shared" si="3"/>
        <v>16070968</v>
      </c>
      <c r="M22" s="87">
        <f t="shared" si="3"/>
        <v>-38808751</v>
      </c>
      <c r="N22" s="87">
        <f t="shared" si="3"/>
        <v>-17918134</v>
      </c>
      <c r="O22" s="87">
        <f t="shared" si="3"/>
        <v>-2194304</v>
      </c>
      <c r="P22" s="87">
        <f t="shared" si="3"/>
        <v>-17025683</v>
      </c>
      <c r="Q22" s="87">
        <f t="shared" si="3"/>
        <v>-37138121</v>
      </c>
      <c r="R22" s="87">
        <f t="shared" si="3"/>
        <v>-32212140</v>
      </c>
      <c r="S22" s="87">
        <f t="shared" si="3"/>
        <v>6947518</v>
      </c>
      <c r="T22" s="87">
        <f t="shared" si="3"/>
        <v>-14249601</v>
      </c>
      <c r="U22" s="87">
        <f t="shared" si="3"/>
        <v>-39514223</v>
      </c>
      <c r="V22" s="87">
        <f t="shared" si="3"/>
        <v>-76620490</v>
      </c>
      <c r="W22" s="87">
        <f t="shared" si="3"/>
        <v>-3189744</v>
      </c>
      <c r="X22" s="87">
        <f t="shared" si="3"/>
        <v>-73430746</v>
      </c>
      <c r="Y22" s="88">
        <f>+IF(W22&lt;&gt;0,(X22/W22)*100,0)</f>
        <v>2302.0890077699028</v>
      </c>
      <c r="Z22" s="89">
        <f t="shared" si="3"/>
        <v>-22861408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-3188941</v>
      </c>
      <c r="E24" s="76">
        <f t="shared" si="4"/>
        <v>-22861408</v>
      </c>
      <c r="F24" s="76">
        <f t="shared" si="4"/>
        <v>0</v>
      </c>
      <c r="G24" s="76">
        <f t="shared" si="4"/>
        <v>26064464</v>
      </c>
      <c r="H24" s="76">
        <f t="shared" si="4"/>
        <v>12776141</v>
      </c>
      <c r="I24" s="76">
        <f t="shared" si="4"/>
        <v>38840605</v>
      </c>
      <c r="J24" s="76">
        <f t="shared" si="4"/>
        <v>11826662</v>
      </c>
      <c r="K24" s="76">
        <f t="shared" si="4"/>
        <v>-66706381</v>
      </c>
      <c r="L24" s="76">
        <f t="shared" si="4"/>
        <v>16070968</v>
      </c>
      <c r="M24" s="76">
        <f t="shared" si="4"/>
        <v>-38808751</v>
      </c>
      <c r="N24" s="76">
        <f t="shared" si="4"/>
        <v>-17918134</v>
      </c>
      <c r="O24" s="76">
        <f t="shared" si="4"/>
        <v>-2194304</v>
      </c>
      <c r="P24" s="76">
        <f t="shared" si="4"/>
        <v>-17025683</v>
      </c>
      <c r="Q24" s="76">
        <f t="shared" si="4"/>
        <v>-37138121</v>
      </c>
      <c r="R24" s="76">
        <f t="shared" si="4"/>
        <v>-32212140</v>
      </c>
      <c r="S24" s="76">
        <f t="shared" si="4"/>
        <v>6947518</v>
      </c>
      <c r="T24" s="76">
        <f t="shared" si="4"/>
        <v>-14249601</v>
      </c>
      <c r="U24" s="76">
        <f t="shared" si="4"/>
        <v>-39514223</v>
      </c>
      <c r="V24" s="76">
        <f t="shared" si="4"/>
        <v>-76620490</v>
      </c>
      <c r="W24" s="76">
        <f t="shared" si="4"/>
        <v>-3189744</v>
      </c>
      <c r="X24" s="76">
        <f t="shared" si="4"/>
        <v>-73430746</v>
      </c>
      <c r="Y24" s="77">
        <f>+IF(W24&lt;&gt;0,(X24/W24)*100,0)</f>
        <v>2302.0890077699028</v>
      </c>
      <c r="Z24" s="78">
        <f t="shared" si="4"/>
        <v>-22861408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87442250</v>
      </c>
      <c r="E27" s="99">
        <v>106204193</v>
      </c>
      <c r="F27" s="99">
        <v>0</v>
      </c>
      <c r="G27" s="99">
        <v>135802</v>
      </c>
      <c r="H27" s="99">
        <v>0</v>
      </c>
      <c r="I27" s="99">
        <v>135802</v>
      </c>
      <c r="J27" s="99">
        <v>4186486</v>
      </c>
      <c r="K27" s="99">
        <v>6530458</v>
      </c>
      <c r="L27" s="99">
        <v>10428052</v>
      </c>
      <c r="M27" s="99">
        <v>21144996</v>
      </c>
      <c r="N27" s="99">
        <v>6280498</v>
      </c>
      <c r="O27" s="99">
        <v>9363496</v>
      </c>
      <c r="P27" s="99">
        <v>7717578</v>
      </c>
      <c r="Q27" s="99">
        <v>23361572</v>
      </c>
      <c r="R27" s="99">
        <v>9967179</v>
      </c>
      <c r="S27" s="99">
        <v>10297410</v>
      </c>
      <c r="T27" s="99">
        <v>18169303</v>
      </c>
      <c r="U27" s="99">
        <v>38433892</v>
      </c>
      <c r="V27" s="99">
        <v>83076262</v>
      </c>
      <c r="W27" s="99">
        <v>106204193</v>
      </c>
      <c r="X27" s="99">
        <v>-23127931</v>
      </c>
      <c r="Y27" s="100">
        <v>-21.78</v>
      </c>
      <c r="Z27" s="101">
        <v>106204193</v>
      </c>
    </row>
    <row r="28" spans="1:26" ht="13.5">
      <c r="A28" s="102" t="s">
        <v>44</v>
      </c>
      <c r="B28" s="18">
        <v>0</v>
      </c>
      <c r="C28" s="18">
        <v>0</v>
      </c>
      <c r="D28" s="58">
        <v>87442250</v>
      </c>
      <c r="E28" s="59">
        <v>106204193</v>
      </c>
      <c r="F28" s="59">
        <v>0</v>
      </c>
      <c r="G28" s="59">
        <v>135802</v>
      </c>
      <c r="H28" s="59">
        <v>0</v>
      </c>
      <c r="I28" s="59">
        <v>135802</v>
      </c>
      <c r="J28" s="59">
        <v>4186486</v>
      </c>
      <c r="K28" s="59">
        <v>6530458</v>
      </c>
      <c r="L28" s="59">
        <v>10428052</v>
      </c>
      <c r="M28" s="59">
        <v>21144996</v>
      </c>
      <c r="N28" s="59">
        <v>6280498</v>
      </c>
      <c r="O28" s="59">
        <v>9363496</v>
      </c>
      <c r="P28" s="59">
        <v>7717578</v>
      </c>
      <c r="Q28" s="59">
        <v>23361572</v>
      </c>
      <c r="R28" s="59">
        <v>9967179</v>
      </c>
      <c r="S28" s="59">
        <v>10297410</v>
      </c>
      <c r="T28" s="59">
        <v>18169303</v>
      </c>
      <c r="U28" s="59">
        <v>38433892</v>
      </c>
      <c r="V28" s="59">
        <v>83076262</v>
      </c>
      <c r="W28" s="59">
        <v>106204193</v>
      </c>
      <c r="X28" s="59">
        <v>-23127931</v>
      </c>
      <c r="Y28" s="60">
        <v>-21.78</v>
      </c>
      <c r="Z28" s="61">
        <v>106204193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87442250</v>
      </c>
      <c r="E32" s="99">
        <f t="shared" si="5"/>
        <v>106204193</v>
      </c>
      <c r="F32" s="99">
        <f t="shared" si="5"/>
        <v>0</v>
      </c>
      <c r="G32" s="99">
        <f t="shared" si="5"/>
        <v>135802</v>
      </c>
      <c r="H32" s="99">
        <f t="shared" si="5"/>
        <v>0</v>
      </c>
      <c r="I32" s="99">
        <f t="shared" si="5"/>
        <v>135802</v>
      </c>
      <c r="J32" s="99">
        <f t="shared" si="5"/>
        <v>4186486</v>
      </c>
      <c r="K32" s="99">
        <f t="shared" si="5"/>
        <v>6530458</v>
      </c>
      <c r="L32" s="99">
        <f t="shared" si="5"/>
        <v>10428052</v>
      </c>
      <c r="M32" s="99">
        <f t="shared" si="5"/>
        <v>21144996</v>
      </c>
      <c r="N32" s="99">
        <f t="shared" si="5"/>
        <v>6280498</v>
      </c>
      <c r="O32" s="99">
        <f t="shared" si="5"/>
        <v>9363496</v>
      </c>
      <c r="P32" s="99">
        <f t="shared" si="5"/>
        <v>7717578</v>
      </c>
      <c r="Q32" s="99">
        <f t="shared" si="5"/>
        <v>23361572</v>
      </c>
      <c r="R32" s="99">
        <f t="shared" si="5"/>
        <v>9967179</v>
      </c>
      <c r="S32" s="99">
        <f t="shared" si="5"/>
        <v>10297410</v>
      </c>
      <c r="T32" s="99">
        <f t="shared" si="5"/>
        <v>18169303</v>
      </c>
      <c r="U32" s="99">
        <f t="shared" si="5"/>
        <v>38433892</v>
      </c>
      <c r="V32" s="99">
        <f t="shared" si="5"/>
        <v>83076262</v>
      </c>
      <c r="W32" s="99">
        <f t="shared" si="5"/>
        <v>106204193</v>
      </c>
      <c r="X32" s="99">
        <f t="shared" si="5"/>
        <v>-23127931</v>
      </c>
      <c r="Y32" s="100">
        <f>+IF(W32&lt;&gt;0,(X32/W32)*100,0)</f>
        <v>-21.776853009937188</v>
      </c>
      <c r="Z32" s="101">
        <f t="shared" si="5"/>
        <v>106204193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223967495</v>
      </c>
      <c r="E35" s="59">
        <v>210641196</v>
      </c>
      <c r="F35" s="59">
        <v>0</v>
      </c>
      <c r="G35" s="59">
        <v>278236000</v>
      </c>
      <c r="H35" s="59">
        <v>284920435</v>
      </c>
      <c r="I35" s="59">
        <v>284920435</v>
      </c>
      <c r="J35" s="59">
        <v>360054049</v>
      </c>
      <c r="K35" s="59">
        <v>324208181</v>
      </c>
      <c r="L35" s="59">
        <v>326067905</v>
      </c>
      <c r="M35" s="59">
        <v>326067905</v>
      </c>
      <c r="N35" s="59">
        <v>313846807</v>
      </c>
      <c r="O35" s="59">
        <v>313120207</v>
      </c>
      <c r="P35" s="59">
        <v>344953901</v>
      </c>
      <c r="Q35" s="59">
        <v>344953901</v>
      </c>
      <c r="R35" s="59">
        <v>291113643</v>
      </c>
      <c r="S35" s="59">
        <v>287645221</v>
      </c>
      <c r="T35" s="59">
        <v>227101585</v>
      </c>
      <c r="U35" s="59">
        <v>227101585</v>
      </c>
      <c r="V35" s="59">
        <v>227101585</v>
      </c>
      <c r="W35" s="59">
        <v>210641196</v>
      </c>
      <c r="X35" s="59">
        <v>16460389</v>
      </c>
      <c r="Y35" s="60">
        <v>7.81</v>
      </c>
      <c r="Z35" s="61">
        <v>210641196</v>
      </c>
    </row>
    <row r="36" spans="1:26" ht="13.5">
      <c r="A36" s="57" t="s">
        <v>53</v>
      </c>
      <c r="B36" s="18">
        <v>0</v>
      </c>
      <c r="C36" s="18">
        <v>0</v>
      </c>
      <c r="D36" s="58">
        <v>1097384176</v>
      </c>
      <c r="E36" s="59">
        <v>1097384176</v>
      </c>
      <c r="F36" s="59">
        <v>0</v>
      </c>
      <c r="G36" s="59">
        <v>1289136285</v>
      </c>
      <c r="H36" s="59">
        <v>1290006236</v>
      </c>
      <c r="I36" s="59">
        <v>1290006236</v>
      </c>
      <c r="J36" s="59">
        <v>1294192722</v>
      </c>
      <c r="K36" s="59">
        <v>1299853228</v>
      </c>
      <c r="L36" s="59">
        <v>1310281280</v>
      </c>
      <c r="M36" s="59">
        <v>1310281280</v>
      </c>
      <c r="N36" s="59">
        <v>1316561777</v>
      </c>
      <c r="O36" s="59">
        <v>1325925273</v>
      </c>
      <c r="P36" s="59">
        <v>1333642852</v>
      </c>
      <c r="Q36" s="59">
        <v>1333642852</v>
      </c>
      <c r="R36" s="59">
        <v>1343610031</v>
      </c>
      <c r="S36" s="59">
        <v>1353907439</v>
      </c>
      <c r="T36" s="59">
        <v>1372076739</v>
      </c>
      <c r="U36" s="59">
        <v>1372076739</v>
      </c>
      <c r="V36" s="59">
        <v>1372076739</v>
      </c>
      <c r="W36" s="59">
        <v>1097384176</v>
      </c>
      <c r="X36" s="59">
        <v>274692563</v>
      </c>
      <c r="Y36" s="60">
        <v>25.03</v>
      </c>
      <c r="Z36" s="61">
        <v>1097384176</v>
      </c>
    </row>
    <row r="37" spans="1:26" ht="13.5">
      <c r="A37" s="57" t="s">
        <v>54</v>
      </c>
      <c r="B37" s="18">
        <v>0</v>
      </c>
      <c r="C37" s="18">
        <v>0</v>
      </c>
      <c r="D37" s="58">
        <v>184554000</v>
      </c>
      <c r="E37" s="59">
        <v>184554000</v>
      </c>
      <c r="F37" s="59">
        <v>0</v>
      </c>
      <c r="G37" s="59">
        <v>295708367</v>
      </c>
      <c r="H37" s="59">
        <v>286926186</v>
      </c>
      <c r="I37" s="59">
        <v>286926186</v>
      </c>
      <c r="J37" s="59">
        <v>354587421</v>
      </c>
      <c r="K37" s="59">
        <v>307139429</v>
      </c>
      <c r="L37" s="59">
        <v>296043514</v>
      </c>
      <c r="M37" s="59">
        <v>296043514</v>
      </c>
      <c r="N37" s="59">
        <v>296133065</v>
      </c>
      <c r="O37" s="59">
        <v>300098273</v>
      </c>
      <c r="P37" s="59">
        <v>346071273</v>
      </c>
      <c r="Q37" s="59">
        <v>346071273</v>
      </c>
      <c r="R37" s="59">
        <v>325653323</v>
      </c>
      <c r="S37" s="59">
        <v>314311697</v>
      </c>
      <c r="T37" s="59">
        <v>273782144</v>
      </c>
      <c r="U37" s="59">
        <v>273782144</v>
      </c>
      <c r="V37" s="59">
        <v>273782144</v>
      </c>
      <c r="W37" s="59">
        <v>184554000</v>
      </c>
      <c r="X37" s="59">
        <v>89228144</v>
      </c>
      <c r="Y37" s="60">
        <v>48.35</v>
      </c>
      <c r="Z37" s="61">
        <v>184554000</v>
      </c>
    </row>
    <row r="38" spans="1:26" ht="13.5">
      <c r="A38" s="57" t="s">
        <v>55</v>
      </c>
      <c r="B38" s="18">
        <v>0</v>
      </c>
      <c r="C38" s="18">
        <v>0</v>
      </c>
      <c r="D38" s="58">
        <v>88743400</v>
      </c>
      <c r="E38" s="59">
        <v>88743400</v>
      </c>
      <c r="F38" s="59">
        <v>0</v>
      </c>
      <c r="G38" s="59">
        <v>104674984</v>
      </c>
      <c r="H38" s="59">
        <v>104674984</v>
      </c>
      <c r="I38" s="59">
        <v>104674984</v>
      </c>
      <c r="J38" s="59">
        <v>104507185</v>
      </c>
      <c r="K38" s="59">
        <v>104489893</v>
      </c>
      <c r="L38" s="59">
        <v>104489893</v>
      </c>
      <c r="M38" s="59">
        <v>104489893</v>
      </c>
      <c r="N38" s="59">
        <v>104489893</v>
      </c>
      <c r="O38" s="59">
        <v>104489893</v>
      </c>
      <c r="P38" s="59">
        <v>104489893</v>
      </c>
      <c r="Q38" s="59">
        <v>104489893</v>
      </c>
      <c r="R38" s="59">
        <v>104489893</v>
      </c>
      <c r="S38" s="59">
        <v>104489893</v>
      </c>
      <c r="T38" s="59">
        <v>104489893</v>
      </c>
      <c r="U38" s="59">
        <v>104489893</v>
      </c>
      <c r="V38" s="59">
        <v>104489893</v>
      </c>
      <c r="W38" s="59">
        <v>88743400</v>
      </c>
      <c r="X38" s="59">
        <v>15746493</v>
      </c>
      <c r="Y38" s="60">
        <v>17.74</v>
      </c>
      <c r="Z38" s="61">
        <v>88743400</v>
      </c>
    </row>
    <row r="39" spans="1:26" ht="13.5">
      <c r="A39" s="57" t="s">
        <v>56</v>
      </c>
      <c r="B39" s="18">
        <v>0</v>
      </c>
      <c r="C39" s="18">
        <v>0</v>
      </c>
      <c r="D39" s="58">
        <v>1048054271</v>
      </c>
      <c r="E39" s="59">
        <v>1034727972</v>
      </c>
      <c r="F39" s="59">
        <v>0</v>
      </c>
      <c r="G39" s="59">
        <v>1166988934</v>
      </c>
      <c r="H39" s="59">
        <v>1183325501</v>
      </c>
      <c r="I39" s="59">
        <v>1183325501</v>
      </c>
      <c r="J39" s="59">
        <v>1195152165</v>
      </c>
      <c r="K39" s="59">
        <v>1212432087</v>
      </c>
      <c r="L39" s="59">
        <v>1235815778</v>
      </c>
      <c r="M39" s="59">
        <v>1235815778</v>
      </c>
      <c r="N39" s="59">
        <v>1229785626</v>
      </c>
      <c r="O39" s="59">
        <v>1234457314</v>
      </c>
      <c r="P39" s="59">
        <v>1228035587</v>
      </c>
      <c r="Q39" s="59">
        <v>1228035587</v>
      </c>
      <c r="R39" s="59">
        <v>1204580458</v>
      </c>
      <c r="S39" s="59">
        <v>1222751070</v>
      </c>
      <c r="T39" s="59">
        <v>1220906287</v>
      </c>
      <c r="U39" s="59">
        <v>1220906287</v>
      </c>
      <c r="V39" s="59">
        <v>1220906287</v>
      </c>
      <c r="W39" s="59">
        <v>1034727972</v>
      </c>
      <c r="X39" s="59">
        <v>186178315</v>
      </c>
      <c r="Y39" s="60">
        <v>17.99</v>
      </c>
      <c r="Z39" s="61">
        <v>1034727972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60610500</v>
      </c>
      <c r="E42" s="59">
        <v>60610500</v>
      </c>
      <c r="F42" s="59">
        <v>0</v>
      </c>
      <c r="G42" s="59">
        <v>-5107855</v>
      </c>
      <c r="H42" s="59">
        <v>12215782</v>
      </c>
      <c r="I42" s="59">
        <v>7107927</v>
      </c>
      <c r="J42" s="59">
        <v>25987311</v>
      </c>
      <c r="K42" s="59">
        <v>4017513</v>
      </c>
      <c r="L42" s="59">
        <v>12467806</v>
      </c>
      <c r="M42" s="59">
        <v>42472630</v>
      </c>
      <c r="N42" s="59">
        <v>-4723440</v>
      </c>
      <c r="O42" s="59">
        <v>-8073179</v>
      </c>
      <c r="P42" s="59">
        <v>31028662</v>
      </c>
      <c r="Q42" s="59">
        <v>18232043</v>
      </c>
      <c r="R42" s="59">
        <v>2344567</v>
      </c>
      <c r="S42" s="59">
        <v>-1791436</v>
      </c>
      <c r="T42" s="59">
        <v>-79217320</v>
      </c>
      <c r="U42" s="59">
        <v>-78664189</v>
      </c>
      <c r="V42" s="59">
        <v>-10851589</v>
      </c>
      <c r="W42" s="59">
        <v>60610500</v>
      </c>
      <c r="X42" s="59">
        <v>-71462089</v>
      </c>
      <c r="Y42" s="60">
        <v>-117.9</v>
      </c>
      <c r="Z42" s="61">
        <v>60610500</v>
      </c>
    </row>
    <row r="43" spans="1:26" ht="13.5">
      <c r="A43" s="57" t="s">
        <v>59</v>
      </c>
      <c r="B43" s="18">
        <v>0</v>
      </c>
      <c r="C43" s="18">
        <v>0</v>
      </c>
      <c r="D43" s="58">
        <v>-87442250</v>
      </c>
      <c r="E43" s="59">
        <v>-87442250</v>
      </c>
      <c r="F43" s="59">
        <v>0</v>
      </c>
      <c r="G43" s="59">
        <v>-135802</v>
      </c>
      <c r="H43" s="59">
        <v>0</v>
      </c>
      <c r="I43" s="59">
        <v>-135802</v>
      </c>
      <c r="J43" s="59">
        <v>-4186486</v>
      </c>
      <c r="K43" s="59">
        <v>-6530457</v>
      </c>
      <c r="L43" s="59">
        <v>-10428052</v>
      </c>
      <c r="M43" s="59">
        <v>-21144995</v>
      </c>
      <c r="N43" s="59">
        <v>-6280497</v>
      </c>
      <c r="O43" s="59">
        <v>-9363496</v>
      </c>
      <c r="P43" s="59">
        <v>-7717579</v>
      </c>
      <c r="Q43" s="59">
        <v>-23361572</v>
      </c>
      <c r="R43" s="59">
        <v>-9967179</v>
      </c>
      <c r="S43" s="59">
        <v>-10297408</v>
      </c>
      <c r="T43" s="59">
        <v>-18169301</v>
      </c>
      <c r="U43" s="59">
        <v>-38433888</v>
      </c>
      <c r="V43" s="59">
        <v>-83076257</v>
      </c>
      <c r="W43" s="59">
        <v>-87442250</v>
      </c>
      <c r="X43" s="59">
        <v>4365993</v>
      </c>
      <c r="Y43" s="60">
        <v>-4.99</v>
      </c>
      <c r="Z43" s="61">
        <v>-87442250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-5385</v>
      </c>
      <c r="H44" s="59">
        <v>2830</v>
      </c>
      <c r="I44" s="59">
        <v>-2555</v>
      </c>
      <c r="J44" s="59">
        <v>35251</v>
      </c>
      <c r="K44" s="59">
        <v>-5014</v>
      </c>
      <c r="L44" s="59">
        <v>-2218</v>
      </c>
      <c r="M44" s="59">
        <v>28019</v>
      </c>
      <c r="N44" s="59">
        <v>-25261</v>
      </c>
      <c r="O44" s="59">
        <v>-7523</v>
      </c>
      <c r="P44" s="59">
        <v>-146547</v>
      </c>
      <c r="Q44" s="59">
        <v>-179331</v>
      </c>
      <c r="R44" s="59">
        <v>4805</v>
      </c>
      <c r="S44" s="59">
        <v>9617</v>
      </c>
      <c r="T44" s="59">
        <v>17127</v>
      </c>
      <c r="U44" s="59">
        <v>31549</v>
      </c>
      <c r="V44" s="59">
        <v>-122318</v>
      </c>
      <c r="W44" s="59"/>
      <c r="X44" s="59">
        <v>-122318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-26007750</v>
      </c>
      <c r="E45" s="99">
        <v>-26007750</v>
      </c>
      <c r="F45" s="99">
        <v>34933615</v>
      </c>
      <c r="G45" s="99">
        <v>29684573</v>
      </c>
      <c r="H45" s="99">
        <v>41903185</v>
      </c>
      <c r="I45" s="99">
        <v>41903185</v>
      </c>
      <c r="J45" s="99">
        <v>63739261</v>
      </c>
      <c r="K45" s="99">
        <v>61221303</v>
      </c>
      <c r="L45" s="99">
        <v>63258839</v>
      </c>
      <c r="M45" s="99">
        <v>63258839</v>
      </c>
      <c r="N45" s="99">
        <v>52229641</v>
      </c>
      <c r="O45" s="99">
        <v>34785443</v>
      </c>
      <c r="P45" s="99">
        <v>57949979</v>
      </c>
      <c r="Q45" s="99">
        <v>52229641</v>
      </c>
      <c r="R45" s="99">
        <v>50332172</v>
      </c>
      <c r="S45" s="99">
        <v>38252945</v>
      </c>
      <c r="T45" s="99">
        <v>-59116549</v>
      </c>
      <c r="U45" s="99">
        <v>-59116549</v>
      </c>
      <c r="V45" s="99">
        <v>-59116549</v>
      </c>
      <c r="W45" s="99">
        <v>-26007750</v>
      </c>
      <c r="X45" s="99">
        <v>-33108799</v>
      </c>
      <c r="Y45" s="100">
        <v>127.3</v>
      </c>
      <c r="Z45" s="101">
        <v>-26007750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38247130</v>
      </c>
      <c r="C49" s="51">
        <v>0</v>
      </c>
      <c r="D49" s="128">
        <v>11039374</v>
      </c>
      <c r="E49" s="53">
        <v>10158556</v>
      </c>
      <c r="F49" s="53">
        <v>0</v>
      </c>
      <c r="G49" s="53">
        <v>0</v>
      </c>
      <c r="H49" s="53">
        <v>0</v>
      </c>
      <c r="I49" s="53">
        <v>10632329</v>
      </c>
      <c r="J49" s="53">
        <v>0</v>
      </c>
      <c r="K49" s="53">
        <v>0</v>
      </c>
      <c r="L49" s="53">
        <v>0</v>
      </c>
      <c r="M49" s="53">
        <v>8767969</v>
      </c>
      <c r="N49" s="53">
        <v>0</v>
      </c>
      <c r="O49" s="53">
        <v>0</v>
      </c>
      <c r="P49" s="53">
        <v>0</v>
      </c>
      <c r="Q49" s="53">
        <v>8689083</v>
      </c>
      <c r="R49" s="53">
        <v>0</v>
      </c>
      <c r="S49" s="53">
        <v>0</v>
      </c>
      <c r="T49" s="53">
        <v>0</v>
      </c>
      <c r="U49" s="53">
        <v>31668683</v>
      </c>
      <c r="V49" s="53">
        <v>174028425</v>
      </c>
      <c r="W49" s="53">
        <v>293231549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26010916</v>
      </c>
      <c r="C51" s="51">
        <v>0</v>
      </c>
      <c r="D51" s="128">
        <v>14076118</v>
      </c>
      <c r="E51" s="53">
        <v>27645041</v>
      </c>
      <c r="F51" s="53">
        <v>0</v>
      </c>
      <c r="G51" s="53">
        <v>0</v>
      </c>
      <c r="H51" s="53">
        <v>0</v>
      </c>
      <c r="I51" s="53">
        <v>179651918</v>
      </c>
      <c r="J51" s="53">
        <v>0</v>
      </c>
      <c r="K51" s="53">
        <v>0</v>
      </c>
      <c r="L51" s="53">
        <v>0</v>
      </c>
      <c r="M51" s="53">
        <v>20117444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267501437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86.42263314626707</v>
      </c>
      <c r="E58" s="7">
        <f t="shared" si="6"/>
        <v>104.95441055514814</v>
      </c>
      <c r="F58" s="7">
        <f t="shared" si="6"/>
        <v>0</v>
      </c>
      <c r="G58" s="7">
        <f t="shared" si="6"/>
        <v>12.192879966913269</v>
      </c>
      <c r="H58" s="7">
        <f t="shared" si="6"/>
        <v>191.92821070392924</v>
      </c>
      <c r="I58" s="7">
        <f t="shared" si="6"/>
        <v>54.91554135869093</v>
      </c>
      <c r="J58" s="7">
        <f t="shared" si="6"/>
        <v>26.443024635471502</v>
      </c>
      <c r="K58" s="7">
        <f t="shared" si="6"/>
        <v>-193.7294771135464</v>
      </c>
      <c r="L58" s="7">
        <f t="shared" si="6"/>
        <v>88.17666551907884</v>
      </c>
      <c r="M58" s="7">
        <f t="shared" si="6"/>
        <v>72.1424821586422</v>
      </c>
      <c r="N58" s="7">
        <f t="shared" si="6"/>
        <v>111.7723818930106</v>
      </c>
      <c r="O58" s="7">
        <f t="shared" si="6"/>
        <v>46.3188595004591</v>
      </c>
      <c r="P58" s="7">
        <f t="shared" si="6"/>
        <v>82.89064492722916</v>
      </c>
      <c r="Q58" s="7">
        <f t="shared" si="6"/>
        <v>72.12743676126058</v>
      </c>
      <c r="R58" s="7">
        <f t="shared" si="6"/>
        <v>72.00657431822869</v>
      </c>
      <c r="S58" s="7">
        <f t="shared" si="6"/>
        <v>76.1497796662441</v>
      </c>
      <c r="T58" s="7">
        <f t="shared" si="6"/>
        <v>83.11275387023099</v>
      </c>
      <c r="U58" s="7">
        <f t="shared" si="6"/>
        <v>76.99158813446893</v>
      </c>
      <c r="V58" s="7">
        <f t="shared" si="6"/>
        <v>70.40428308870482</v>
      </c>
      <c r="W58" s="7">
        <f t="shared" si="6"/>
        <v>86.42263263434599</v>
      </c>
      <c r="X58" s="7">
        <f t="shared" si="6"/>
        <v>0</v>
      </c>
      <c r="Y58" s="7">
        <f t="shared" si="6"/>
        <v>0</v>
      </c>
      <c r="Z58" s="8">
        <f t="shared" si="6"/>
        <v>104.95441055514814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</v>
      </c>
      <c r="E59" s="10">
        <f t="shared" si="7"/>
        <v>95.64929415275338</v>
      </c>
      <c r="F59" s="10">
        <f t="shared" si="7"/>
        <v>0</v>
      </c>
      <c r="G59" s="10">
        <f t="shared" si="7"/>
        <v>14.677257829317536</v>
      </c>
      <c r="H59" s="10">
        <f t="shared" si="7"/>
        <v>117.8730056158166</v>
      </c>
      <c r="I59" s="10">
        <f t="shared" si="7"/>
        <v>53.43438033457335</v>
      </c>
      <c r="J59" s="10">
        <f t="shared" si="7"/>
        <v>56.64147323336621</v>
      </c>
      <c r="K59" s="10">
        <f t="shared" si="7"/>
        <v>63.20216925448325</v>
      </c>
      <c r="L59" s="10">
        <f t="shared" si="7"/>
        <v>70.20985914508941</v>
      </c>
      <c r="M59" s="10">
        <f t="shared" si="7"/>
        <v>62.941502732387036</v>
      </c>
      <c r="N59" s="10">
        <f t="shared" si="7"/>
        <v>62.23443387275282</v>
      </c>
      <c r="O59" s="10">
        <f t="shared" si="7"/>
        <v>51.196378385679544</v>
      </c>
      <c r="P59" s="10">
        <f t="shared" si="7"/>
        <v>74.78171997471217</v>
      </c>
      <c r="Q59" s="10">
        <f t="shared" si="7"/>
        <v>61.83431817624421</v>
      </c>
      <c r="R59" s="10">
        <f t="shared" si="7"/>
        <v>59.66177609569895</v>
      </c>
      <c r="S59" s="10">
        <f t="shared" si="7"/>
        <v>79.82221055196145</v>
      </c>
      <c r="T59" s="10">
        <f t="shared" si="7"/>
        <v>78.59520794445447</v>
      </c>
      <c r="U59" s="10">
        <f t="shared" si="7"/>
        <v>72.72637388506378</v>
      </c>
      <c r="V59" s="10">
        <f t="shared" si="7"/>
        <v>63.90838915574886</v>
      </c>
      <c r="W59" s="10">
        <f t="shared" si="7"/>
        <v>87</v>
      </c>
      <c r="X59" s="10">
        <f t="shared" si="7"/>
        <v>0</v>
      </c>
      <c r="Y59" s="10">
        <f t="shared" si="7"/>
        <v>0</v>
      </c>
      <c r="Z59" s="11">
        <f t="shared" si="7"/>
        <v>95.64929415275338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92.48512373214677</v>
      </c>
      <c r="E60" s="13">
        <f t="shared" si="7"/>
        <v>118.75855787144482</v>
      </c>
      <c r="F60" s="13">
        <f t="shared" si="7"/>
        <v>0</v>
      </c>
      <c r="G60" s="13">
        <f t="shared" si="7"/>
        <v>12.445254800230972</v>
      </c>
      <c r="H60" s="13">
        <f t="shared" si="7"/>
        <v>285.3843918096783</v>
      </c>
      <c r="I60" s="13">
        <f t="shared" si="7"/>
        <v>60.90426687091542</v>
      </c>
      <c r="J60" s="13">
        <f t="shared" si="7"/>
        <v>24.29325881766161</v>
      </c>
      <c r="K60" s="13">
        <f t="shared" si="7"/>
        <v>-88.05751821941506</v>
      </c>
      <c r="L60" s="13">
        <f t="shared" si="7"/>
        <v>105.3856671113789</v>
      </c>
      <c r="M60" s="13">
        <f t="shared" si="7"/>
        <v>82.82533951938585</v>
      </c>
      <c r="N60" s="13">
        <f t="shared" si="7"/>
        <v>180.74474464685073</v>
      </c>
      <c r="O60" s="13">
        <f t="shared" si="7"/>
        <v>48.129100267492056</v>
      </c>
      <c r="P60" s="13">
        <f t="shared" si="7"/>
        <v>95.63661160253814</v>
      </c>
      <c r="Q60" s="13">
        <f t="shared" si="7"/>
        <v>84.12839618537149</v>
      </c>
      <c r="R60" s="13">
        <f t="shared" si="7"/>
        <v>72.48223455313095</v>
      </c>
      <c r="S60" s="13">
        <f t="shared" si="7"/>
        <v>81.69917346297805</v>
      </c>
      <c r="T60" s="13">
        <f t="shared" si="7"/>
        <v>91.98504485848731</v>
      </c>
      <c r="U60" s="13">
        <f t="shared" si="7"/>
        <v>81.89547566556776</v>
      </c>
      <c r="V60" s="13">
        <f t="shared" si="7"/>
        <v>78.87418802500228</v>
      </c>
      <c r="W60" s="13">
        <f t="shared" si="7"/>
        <v>92.48512373214677</v>
      </c>
      <c r="X60" s="13">
        <f t="shared" si="7"/>
        <v>0</v>
      </c>
      <c r="Y60" s="13">
        <f t="shared" si="7"/>
        <v>0</v>
      </c>
      <c r="Z60" s="14">
        <f t="shared" si="7"/>
        <v>118.75855787144482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95.00000018661189</v>
      </c>
      <c r="E61" s="13">
        <f t="shared" si="7"/>
        <v>116.77333822967111</v>
      </c>
      <c r="F61" s="13">
        <f t="shared" si="7"/>
        <v>0</v>
      </c>
      <c r="G61" s="13">
        <f t="shared" si="7"/>
        <v>15.773373909429905</v>
      </c>
      <c r="H61" s="13">
        <f t="shared" si="7"/>
        <v>427.19957844428944</v>
      </c>
      <c r="I61" s="13">
        <f t="shared" si="7"/>
        <v>75.36447971432581</v>
      </c>
      <c r="J61" s="13">
        <f t="shared" si="7"/>
        <v>20.693724560087247</v>
      </c>
      <c r="K61" s="13">
        <f t="shared" si="7"/>
        <v>-46.83316945048052</v>
      </c>
      <c r="L61" s="13">
        <f t="shared" si="7"/>
        <v>119.81124627545748</v>
      </c>
      <c r="M61" s="13">
        <f t="shared" si="7"/>
        <v>98.65547713033924</v>
      </c>
      <c r="N61" s="13">
        <f t="shared" si="7"/>
        <v>85.13553982062807</v>
      </c>
      <c r="O61" s="13">
        <f t="shared" si="7"/>
        <v>73.07647439838277</v>
      </c>
      <c r="P61" s="13">
        <f t="shared" si="7"/>
        <v>118.33514459108687</v>
      </c>
      <c r="Q61" s="13">
        <f t="shared" si="7"/>
        <v>90.37875579996498</v>
      </c>
      <c r="R61" s="13">
        <f t="shared" si="7"/>
        <v>102.4433335349585</v>
      </c>
      <c r="S61" s="13">
        <f t="shared" si="7"/>
        <v>98.85025978276136</v>
      </c>
      <c r="T61" s="13">
        <f t="shared" si="7"/>
        <v>119.16372846765171</v>
      </c>
      <c r="U61" s="13">
        <f t="shared" si="7"/>
        <v>105.96484731506986</v>
      </c>
      <c r="V61" s="13">
        <f t="shared" si="7"/>
        <v>94.01071117111967</v>
      </c>
      <c r="W61" s="13">
        <f t="shared" si="7"/>
        <v>94.99999900473664</v>
      </c>
      <c r="X61" s="13">
        <f t="shared" si="7"/>
        <v>0</v>
      </c>
      <c r="Y61" s="13">
        <f t="shared" si="7"/>
        <v>0</v>
      </c>
      <c r="Z61" s="14">
        <f t="shared" si="7"/>
        <v>116.77333822967111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90</v>
      </c>
      <c r="E62" s="13">
        <f t="shared" si="7"/>
        <v>140.87631302107965</v>
      </c>
      <c r="F62" s="13">
        <f t="shared" si="7"/>
        <v>0</v>
      </c>
      <c r="G62" s="13">
        <f t="shared" si="7"/>
        <v>5.555721299077712</v>
      </c>
      <c r="H62" s="13">
        <f t="shared" si="7"/>
        <v>475.981198887414</v>
      </c>
      <c r="I62" s="13">
        <f t="shared" si="7"/>
        <v>39.51848890425504</v>
      </c>
      <c r="J62" s="13">
        <f t="shared" si="7"/>
        <v>50.05509846094972</v>
      </c>
      <c r="K62" s="13">
        <f t="shared" si="7"/>
        <v>51.40217278628395</v>
      </c>
      <c r="L62" s="13">
        <f t="shared" si="7"/>
        <v>82.35543345230157</v>
      </c>
      <c r="M62" s="13">
        <f t="shared" si="7"/>
        <v>57.76569280373387</v>
      </c>
      <c r="N62" s="13">
        <f t="shared" si="7"/>
        <v>-14.182215050825361</v>
      </c>
      <c r="O62" s="13">
        <f t="shared" si="7"/>
        <v>12.549996540869888</v>
      </c>
      <c r="P62" s="13">
        <f t="shared" si="7"/>
        <v>75.96808169052099</v>
      </c>
      <c r="Q62" s="13">
        <f t="shared" si="7"/>
        <v>1356.2049199824453</v>
      </c>
      <c r="R62" s="13">
        <f t="shared" si="7"/>
        <v>27.72510192598321</v>
      </c>
      <c r="S62" s="13">
        <f t="shared" si="7"/>
        <v>46.35953647241662</v>
      </c>
      <c r="T62" s="13">
        <f t="shared" si="7"/>
        <v>54.061653239121874</v>
      </c>
      <c r="U62" s="13">
        <f t="shared" si="7"/>
        <v>42.24357858954389</v>
      </c>
      <c r="V62" s="13">
        <f t="shared" si="7"/>
        <v>60.004556883024094</v>
      </c>
      <c r="W62" s="13">
        <f t="shared" si="7"/>
        <v>89.99999362007142</v>
      </c>
      <c r="X62" s="13">
        <f t="shared" si="7"/>
        <v>0</v>
      </c>
      <c r="Y62" s="13">
        <f t="shared" si="7"/>
        <v>0</v>
      </c>
      <c r="Z62" s="14">
        <f t="shared" si="7"/>
        <v>140.87631302107965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86.99999953865026</v>
      </c>
      <c r="E63" s="13">
        <f t="shared" si="7"/>
        <v>98.95997029371169</v>
      </c>
      <c r="F63" s="13">
        <f t="shared" si="7"/>
        <v>0</v>
      </c>
      <c r="G63" s="13">
        <f t="shared" si="7"/>
        <v>8.768454679998557</v>
      </c>
      <c r="H63" s="13">
        <f t="shared" si="7"/>
        <v>81.32057175330594</v>
      </c>
      <c r="I63" s="13">
        <f t="shared" si="7"/>
        <v>38.40997681396121</v>
      </c>
      <c r="J63" s="13">
        <f t="shared" si="7"/>
        <v>45.203753360266155</v>
      </c>
      <c r="K63" s="13">
        <f t="shared" si="7"/>
        <v>49.720393822043015</v>
      </c>
      <c r="L63" s="13">
        <f t="shared" si="7"/>
        <v>71.77626168966319</v>
      </c>
      <c r="M63" s="13">
        <f t="shared" si="7"/>
        <v>54.068056859440524</v>
      </c>
      <c r="N63" s="13">
        <f t="shared" si="7"/>
        <v>38.56588749477925</v>
      </c>
      <c r="O63" s="13">
        <f t="shared" si="7"/>
        <v>27.285249285245627</v>
      </c>
      <c r="P63" s="13">
        <f t="shared" si="7"/>
        <v>45.2365404358417</v>
      </c>
      <c r="Q63" s="13">
        <f t="shared" si="7"/>
        <v>36.00754330737979</v>
      </c>
      <c r="R63" s="13">
        <f t="shared" si="7"/>
        <v>43.07616953685003</v>
      </c>
      <c r="S63" s="13">
        <f t="shared" si="7"/>
        <v>63.39571874563513</v>
      </c>
      <c r="T63" s="13">
        <f t="shared" si="7"/>
        <v>58.19319556036295</v>
      </c>
      <c r="U63" s="13">
        <f t="shared" si="7"/>
        <v>54.91236293010333</v>
      </c>
      <c r="V63" s="13">
        <f t="shared" si="7"/>
        <v>45.852916711747326</v>
      </c>
      <c r="W63" s="13">
        <f t="shared" si="7"/>
        <v>87.00000756613633</v>
      </c>
      <c r="X63" s="13">
        <f t="shared" si="7"/>
        <v>0</v>
      </c>
      <c r="Y63" s="13">
        <f t="shared" si="7"/>
        <v>0</v>
      </c>
      <c r="Z63" s="14">
        <f t="shared" si="7"/>
        <v>98.95997029371169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</v>
      </c>
      <c r="E64" s="13">
        <f t="shared" si="7"/>
        <v>108.22837234172805</v>
      </c>
      <c r="F64" s="13">
        <f t="shared" si="7"/>
        <v>0</v>
      </c>
      <c r="G64" s="13">
        <f t="shared" si="7"/>
        <v>10.035009221480243</v>
      </c>
      <c r="H64" s="13">
        <f t="shared" si="7"/>
        <v>80.30534183578273</v>
      </c>
      <c r="I64" s="13">
        <f t="shared" si="7"/>
        <v>38.3922175760858</v>
      </c>
      <c r="J64" s="13">
        <f t="shared" si="7"/>
        <v>41.95262074797907</v>
      </c>
      <c r="K64" s="13">
        <f t="shared" si="7"/>
        <v>48.00568283202604</v>
      </c>
      <c r="L64" s="13">
        <f t="shared" si="7"/>
        <v>58.316923136402565</v>
      </c>
      <c r="M64" s="13">
        <f t="shared" si="7"/>
        <v>48.80177529423997</v>
      </c>
      <c r="N64" s="13">
        <f t="shared" si="7"/>
        <v>39.42058860001667</v>
      </c>
      <c r="O64" s="13">
        <f t="shared" si="7"/>
        <v>26.704575221345927</v>
      </c>
      <c r="P64" s="13">
        <f t="shared" si="7"/>
        <v>47.776974284459165</v>
      </c>
      <c r="Q64" s="13">
        <f t="shared" si="7"/>
        <v>37.34849892676972</v>
      </c>
      <c r="R64" s="13">
        <f t="shared" si="7"/>
        <v>42.122351638870576</v>
      </c>
      <c r="S64" s="13">
        <f t="shared" si="7"/>
        <v>60.05735848323713</v>
      </c>
      <c r="T64" s="13">
        <f t="shared" si="7"/>
        <v>56.37149098897856</v>
      </c>
      <c r="U64" s="13">
        <f t="shared" si="7"/>
        <v>52.856071105378554</v>
      </c>
      <c r="V64" s="13">
        <f t="shared" si="7"/>
        <v>44.49276677779937</v>
      </c>
      <c r="W64" s="13">
        <f t="shared" si="7"/>
        <v>85.00001753025877</v>
      </c>
      <c r="X64" s="13">
        <f t="shared" si="7"/>
        <v>0</v>
      </c>
      <c r="Y64" s="13">
        <f t="shared" si="7"/>
        <v>0</v>
      </c>
      <c r="Z64" s="14">
        <f t="shared" si="7"/>
        <v>108.22837234172805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8</v>
      </c>
      <c r="E66" s="16">
        <f t="shared" si="7"/>
        <v>7.018653930657201</v>
      </c>
      <c r="F66" s="16">
        <f t="shared" si="7"/>
        <v>0</v>
      </c>
      <c r="G66" s="16">
        <f t="shared" si="7"/>
        <v>2.739680729192383</v>
      </c>
      <c r="H66" s="16">
        <f t="shared" si="7"/>
        <v>10.4822166673832</v>
      </c>
      <c r="I66" s="16">
        <f t="shared" si="7"/>
        <v>6.37490102596574</v>
      </c>
      <c r="J66" s="16">
        <f t="shared" si="7"/>
        <v>10.213084809619962</v>
      </c>
      <c r="K66" s="16">
        <f t="shared" si="7"/>
        <v>7.175966576853668</v>
      </c>
      <c r="L66" s="16">
        <f t="shared" si="7"/>
        <v>5.857626977874479</v>
      </c>
      <c r="M66" s="16">
        <f t="shared" si="7"/>
        <v>7.697026055247493</v>
      </c>
      <c r="N66" s="16">
        <f t="shared" si="7"/>
        <v>13.256774540837135</v>
      </c>
      <c r="O66" s="16">
        <f t="shared" si="7"/>
        <v>12.531743299356227</v>
      </c>
      <c r="P66" s="16">
        <f t="shared" si="7"/>
        <v>10.44575052131926</v>
      </c>
      <c r="Q66" s="16">
        <f t="shared" si="7"/>
        <v>12.050132656908403</v>
      </c>
      <c r="R66" s="16">
        <f t="shared" si="7"/>
        <v>100</v>
      </c>
      <c r="S66" s="16">
        <f t="shared" si="7"/>
        <v>14.913884240318199</v>
      </c>
      <c r="T66" s="16">
        <f t="shared" si="7"/>
        <v>22.333545987109776</v>
      </c>
      <c r="U66" s="16">
        <f t="shared" si="7"/>
        <v>45.64742179188095</v>
      </c>
      <c r="V66" s="16">
        <f t="shared" si="7"/>
        <v>18.102895220614375</v>
      </c>
      <c r="W66" s="16">
        <f t="shared" si="7"/>
        <v>7.999999215649825</v>
      </c>
      <c r="X66" s="16">
        <f t="shared" si="7"/>
        <v>0</v>
      </c>
      <c r="Y66" s="16">
        <f t="shared" si="7"/>
        <v>0</v>
      </c>
      <c r="Z66" s="17">
        <f t="shared" si="7"/>
        <v>7.018653930657201</v>
      </c>
    </row>
    <row r="67" spans="1:26" ht="13.5" hidden="1">
      <c r="A67" s="40" t="s">
        <v>116</v>
      </c>
      <c r="B67" s="23"/>
      <c r="C67" s="23"/>
      <c r="D67" s="24">
        <v>337640446</v>
      </c>
      <c r="E67" s="25">
        <v>278023346</v>
      </c>
      <c r="F67" s="25"/>
      <c r="G67" s="25">
        <v>37112159</v>
      </c>
      <c r="H67" s="25">
        <v>11572143</v>
      </c>
      <c r="I67" s="25">
        <v>48684302</v>
      </c>
      <c r="J67" s="25">
        <v>65105472</v>
      </c>
      <c r="K67" s="25">
        <v>-9770190</v>
      </c>
      <c r="L67" s="25">
        <v>23553753</v>
      </c>
      <c r="M67" s="25">
        <v>78889035</v>
      </c>
      <c r="N67" s="25">
        <v>15217770</v>
      </c>
      <c r="O67" s="25">
        <v>33650658</v>
      </c>
      <c r="P67" s="25">
        <v>24636516</v>
      </c>
      <c r="Q67" s="25">
        <v>73504944</v>
      </c>
      <c r="R67" s="25">
        <v>23997013</v>
      </c>
      <c r="S67" s="25">
        <v>27152898</v>
      </c>
      <c r="T67" s="25">
        <v>23277099</v>
      </c>
      <c r="U67" s="25">
        <v>74427010</v>
      </c>
      <c r="V67" s="25">
        <v>275505291</v>
      </c>
      <c r="W67" s="25">
        <v>337640448</v>
      </c>
      <c r="X67" s="25"/>
      <c r="Y67" s="24"/>
      <c r="Z67" s="26">
        <v>278023346</v>
      </c>
    </row>
    <row r="68" spans="1:26" ht="13.5" hidden="1">
      <c r="A68" s="36" t="s">
        <v>31</v>
      </c>
      <c r="B68" s="18"/>
      <c r="C68" s="18"/>
      <c r="D68" s="19">
        <v>58982400</v>
      </c>
      <c r="E68" s="20">
        <v>53648789</v>
      </c>
      <c r="F68" s="20"/>
      <c r="G68" s="20">
        <v>5403121</v>
      </c>
      <c r="H68" s="20">
        <v>3249750</v>
      </c>
      <c r="I68" s="20">
        <v>8652871</v>
      </c>
      <c r="J68" s="20">
        <v>5339222</v>
      </c>
      <c r="K68" s="20">
        <v>5319800</v>
      </c>
      <c r="L68" s="20">
        <v>4437119</v>
      </c>
      <c r="M68" s="20">
        <v>15096141</v>
      </c>
      <c r="N68" s="20">
        <v>5433063</v>
      </c>
      <c r="O68" s="20">
        <v>6130084</v>
      </c>
      <c r="P68" s="20">
        <v>4868746</v>
      </c>
      <c r="Q68" s="20">
        <v>16431893</v>
      </c>
      <c r="R68" s="20">
        <v>5235585</v>
      </c>
      <c r="S68" s="20">
        <v>5225057</v>
      </c>
      <c r="T68" s="20">
        <v>5337459</v>
      </c>
      <c r="U68" s="20">
        <v>15798101</v>
      </c>
      <c r="V68" s="20">
        <v>55979006</v>
      </c>
      <c r="W68" s="20">
        <v>58982400</v>
      </c>
      <c r="X68" s="20"/>
      <c r="Y68" s="19"/>
      <c r="Z68" s="22">
        <v>53648789</v>
      </c>
    </row>
    <row r="69" spans="1:26" ht="13.5" hidden="1">
      <c r="A69" s="37" t="s">
        <v>32</v>
      </c>
      <c r="B69" s="18"/>
      <c r="C69" s="18"/>
      <c r="D69" s="19">
        <v>258258996</v>
      </c>
      <c r="E69" s="20">
        <v>201123318</v>
      </c>
      <c r="F69" s="20"/>
      <c r="G69" s="20">
        <v>29501445</v>
      </c>
      <c r="H69" s="20">
        <v>6368541</v>
      </c>
      <c r="I69" s="20">
        <v>35869986</v>
      </c>
      <c r="J69" s="20">
        <v>57440087</v>
      </c>
      <c r="K69" s="20">
        <v>-17481626</v>
      </c>
      <c r="L69" s="20">
        <v>16612241</v>
      </c>
      <c r="M69" s="20">
        <v>56570702</v>
      </c>
      <c r="N69" s="20">
        <v>7362255</v>
      </c>
      <c r="O69" s="20">
        <v>25281125</v>
      </c>
      <c r="P69" s="20">
        <v>17273617</v>
      </c>
      <c r="Q69" s="20">
        <v>49916997</v>
      </c>
      <c r="R69" s="20">
        <v>16736984</v>
      </c>
      <c r="S69" s="20">
        <v>19818471</v>
      </c>
      <c r="T69" s="20">
        <v>16000651</v>
      </c>
      <c r="U69" s="20">
        <v>52556106</v>
      </c>
      <c r="V69" s="20">
        <v>194913791</v>
      </c>
      <c r="W69" s="20">
        <v>258258996</v>
      </c>
      <c r="X69" s="20"/>
      <c r="Y69" s="19"/>
      <c r="Z69" s="22">
        <v>201123318</v>
      </c>
    </row>
    <row r="70" spans="1:26" ht="13.5" hidden="1">
      <c r="A70" s="38" t="s">
        <v>110</v>
      </c>
      <c r="B70" s="18"/>
      <c r="C70" s="18"/>
      <c r="D70" s="19">
        <v>160761466</v>
      </c>
      <c r="E70" s="20">
        <v>130786184</v>
      </c>
      <c r="F70" s="20"/>
      <c r="G70" s="20">
        <v>18476231</v>
      </c>
      <c r="H70" s="20">
        <v>3129361</v>
      </c>
      <c r="I70" s="20">
        <v>21605592</v>
      </c>
      <c r="J70" s="20">
        <v>49598244</v>
      </c>
      <c r="K70" s="20">
        <v>-24909053</v>
      </c>
      <c r="L70" s="20">
        <v>11475906</v>
      </c>
      <c r="M70" s="20">
        <v>36165097</v>
      </c>
      <c r="N70" s="20">
        <v>12385327</v>
      </c>
      <c r="O70" s="20">
        <v>13655485</v>
      </c>
      <c r="P70" s="20">
        <v>10774281</v>
      </c>
      <c r="Q70" s="20">
        <v>36815093</v>
      </c>
      <c r="R70" s="20">
        <v>9357298</v>
      </c>
      <c r="S70" s="20">
        <v>12332612</v>
      </c>
      <c r="T70" s="20">
        <v>9144207</v>
      </c>
      <c r="U70" s="20">
        <v>30834117</v>
      </c>
      <c r="V70" s="20">
        <v>125419899</v>
      </c>
      <c r="W70" s="20">
        <v>160761468</v>
      </c>
      <c r="X70" s="20"/>
      <c r="Y70" s="19"/>
      <c r="Z70" s="22">
        <v>130786184</v>
      </c>
    </row>
    <row r="71" spans="1:26" ht="13.5" hidden="1">
      <c r="A71" s="38" t="s">
        <v>111</v>
      </c>
      <c r="B71" s="18"/>
      <c r="C71" s="18"/>
      <c r="D71" s="19">
        <v>56426960</v>
      </c>
      <c r="E71" s="20">
        <v>36048831</v>
      </c>
      <c r="F71" s="20"/>
      <c r="G71" s="20">
        <v>7106026</v>
      </c>
      <c r="H71" s="20">
        <v>552946</v>
      </c>
      <c r="I71" s="20">
        <v>7658972</v>
      </c>
      <c r="J71" s="20">
        <v>3992852</v>
      </c>
      <c r="K71" s="20">
        <v>3598237</v>
      </c>
      <c r="L71" s="20">
        <v>2183216</v>
      </c>
      <c r="M71" s="20">
        <v>9774305</v>
      </c>
      <c r="N71" s="20">
        <v>-8885918</v>
      </c>
      <c r="O71" s="20">
        <v>6605707</v>
      </c>
      <c r="P71" s="20">
        <v>2578708</v>
      </c>
      <c r="Q71" s="20">
        <v>298497</v>
      </c>
      <c r="R71" s="20">
        <v>4050243</v>
      </c>
      <c r="S71" s="20">
        <v>4130930</v>
      </c>
      <c r="T71" s="20">
        <v>3537008</v>
      </c>
      <c r="U71" s="20">
        <v>11718181</v>
      </c>
      <c r="V71" s="20">
        <v>29449955</v>
      </c>
      <c r="W71" s="20">
        <v>56426964</v>
      </c>
      <c r="X71" s="20"/>
      <c r="Y71" s="19"/>
      <c r="Z71" s="22">
        <v>36048831</v>
      </c>
    </row>
    <row r="72" spans="1:26" ht="13.5" hidden="1">
      <c r="A72" s="38" t="s">
        <v>112</v>
      </c>
      <c r="B72" s="18"/>
      <c r="C72" s="18"/>
      <c r="D72" s="19">
        <v>21675530</v>
      </c>
      <c r="E72" s="20">
        <v>19055898</v>
      </c>
      <c r="F72" s="20"/>
      <c r="G72" s="20">
        <v>2437864</v>
      </c>
      <c r="H72" s="20">
        <v>1684013</v>
      </c>
      <c r="I72" s="20">
        <v>4121877</v>
      </c>
      <c r="J72" s="20">
        <v>2367372</v>
      </c>
      <c r="K72" s="20">
        <v>2355277</v>
      </c>
      <c r="L72" s="20">
        <v>1763310</v>
      </c>
      <c r="M72" s="20">
        <v>6485959</v>
      </c>
      <c r="N72" s="20">
        <v>2387107</v>
      </c>
      <c r="O72" s="20">
        <v>3282946</v>
      </c>
      <c r="P72" s="20">
        <v>2440978</v>
      </c>
      <c r="Q72" s="20">
        <v>8111031</v>
      </c>
      <c r="R72" s="20">
        <v>2100853</v>
      </c>
      <c r="S72" s="20">
        <v>2119192</v>
      </c>
      <c r="T72" s="20">
        <v>2099541</v>
      </c>
      <c r="U72" s="20">
        <v>6319586</v>
      </c>
      <c r="V72" s="20">
        <v>25038453</v>
      </c>
      <c r="W72" s="20">
        <v>21675528</v>
      </c>
      <c r="X72" s="20"/>
      <c r="Y72" s="19"/>
      <c r="Z72" s="22">
        <v>19055898</v>
      </c>
    </row>
    <row r="73" spans="1:26" ht="13.5" hidden="1">
      <c r="A73" s="38" t="s">
        <v>113</v>
      </c>
      <c r="B73" s="18"/>
      <c r="C73" s="18"/>
      <c r="D73" s="19">
        <v>19395040</v>
      </c>
      <c r="E73" s="20">
        <v>15232405</v>
      </c>
      <c r="F73" s="20"/>
      <c r="G73" s="20">
        <v>1481324</v>
      </c>
      <c r="H73" s="20">
        <v>1002221</v>
      </c>
      <c r="I73" s="20">
        <v>2483545</v>
      </c>
      <c r="J73" s="20">
        <v>1481619</v>
      </c>
      <c r="K73" s="20">
        <v>1473913</v>
      </c>
      <c r="L73" s="20">
        <v>1189809</v>
      </c>
      <c r="M73" s="20">
        <v>4145341</v>
      </c>
      <c r="N73" s="20">
        <v>1475739</v>
      </c>
      <c r="O73" s="20">
        <v>1736987</v>
      </c>
      <c r="P73" s="20">
        <v>1479650</v>
      </c>
      <c r="Q73" s="20">
        <v>4692376</v>
      </c>
      <c r="R73" s="20">
        <v>1228590</v>
      </c>
      <c r="S73" s="20">
        <v>1235737</v>
      </c>
      <c r="T73" s="20">
        <v>1219895</v>
      </c>
      <c r="U73" s="20">
        <v>3684222</v>
      </c>
      <c r="V73" s="20">
        <v>15005484</v>
      </c>
      <c r="W73" s="20">
        <v>19395036</v>
      </c>
      <c r="X73" s="20"/>
      <c r="Y73" s="19"/>
      <c r="Z73" s="22">
        <v>15232405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20399050</v>
      </c>
      <c r="E75" s="29">
        <v>23251239</v>
      </c>
      <c r="F75" s="29"/>
      <c r="G75" s="29">
        <v>2207593</v>
      </c>
      <c r="H75" s="29">
        <v>1953852</v>
      </c>
      <c r="I75" s="29">
        <v>4161445</v>
      </c>
      <c r="J75" s="29">
        <v>2326163</v>
      </c>
      <c r="K75" s="29">
        <v>2391636</v>
      </c>
      <c r="L75" s="29">
        <v>2504393</v>
      </c>
      <c r="M75" s="29">
        <v>7222192</v>
      </c>
      <c r="N75" s="29">
        <v>2422452</v>
      </c>
      <c r="O75" s="29">
        <v>2239449</v>
      </c>
      <c r="P75" s="29">
        <v>2494153</v>
      </c>
      <c r="Q75" s="29">
        <v>7156054</v>
      </c>
      <c r="R75" s="29">
        <v>2024444</v>
      </c>
      <c r="S75" s="29">
        <v>2109370</v>
      </c>
      <c r="T75" s="29">
        <v>1938989</v>
      </c>
      <c r="U75" s="29">
        <v>6072803</v>
      </c>
      <c r="V75" s="29">
        <v>24612494</v>
      </c>
      <c r="W75" s="29">
        <v>20399052</v>
      </c>
      <c r="X75" s="29"/>
      <c r="Y75" s="28"/>
      <c r="Z75" s="30">
        <v>23251239</v>
      </c>
    </row>
    <row r="76" spans="1:26" ht="13.5" hidden="1">
      <c r="A76" s="41" t="s">
        <v>117</v>
      </c>
      <c r="B76" s="31"/>
      <c r="C76" s="31"/>
      <c r="D76" s="32">
        <v>291797764</v>
      </c>
      <c r="E76" s="33">
        <v>291797764</v>
      </c>
      <c r="F76" s="33"/>
      <c r="G76" s="33">
        <v>4525041</v>
      </c>
      <c r="H76" s="33">
        <v>22210207</v>
      </c>
      <c r="I76" s="33">
        <v>26735248</v>
      </c>
      <c r="J76" s="33">
        <v>17215856</v>
      </c>
      <c r="K76" s="33">
        <v>18927738</v>
      </c>
      <c r="L76" s="33">
        <v>20768914</v>
      </c>
      <c r="M76" s="33">
        <v>56912508</v>
      </c>
      <c r="N76" s="33">
        <v>17009264</v>
      </c>
      <c r="O76" s="33">
        <v>15586601</v>
      </c>
      <c r="P76" s="33">
        <v>20421367</v>
      </c>
      <c r="Q76" s="33">
        <v>53017232</v>
      </c>
      <c r="R76" s="33">
        <v>17279427</v>
      </c>
      <c r="S76" s="33">
        <v>20676872</v>
      </c>
      <c r="T76" s="33">
        <v>19346238</v>
      </c>
      <c r="U76" s="33">
        <v>57302537</v>
      </c>
      <c r="V76" s="33">
        <v>193967525</v>
      </c>
      <c r="W76" s="33">
        <v>291797764</v>
      </c>
      <c r="X76" s="33"/>
      <c r="Y76" s="32"/>
      <c r="Z76" s="34">
        <v>291797764</v>
      </c>
    </row>
    <row r="77" spans="1:26" ht="13.5" hidden="1">
      <c r="A77" s="36" t="s">
        <v>31</v>
      </c>
      <c r="B77" s="18"/>
      <c r="C77" s="18"/>
      <c r="D77" s="19">
        <v>51314688</v>
      </c>
      <c r="E77" s="20">
        <v>51314688</v>
      </c>
      <c r="F77" s="20"/>
      <c r="G77" s="20">
        <v>793030</v>
      </c>
      <c r="H77" s="20">
        <v>3830578</v>
      </c>
      <c r="I77" s="20">
        <v>4623608</v>
      </c>
      <c r="J77" s="20">
        <v>3024214</v>
      </c>
      <c r="K77" s="20">
        <v>3362229</v>
      </c>
      <c r="L77" s="20">
        <v>3115295</v>
      </c>
      <c r="M77" s="20">
        <v>9501738</v>
      </c>
      <c r="N77" s="20">
        <v>3381236</v>
      </c>
      <c r="O77" s="20">
        <v>3138381</v>
      </c>
      <c r="P77" s="20">
        <v>3640932</v>
      </c>
      <c r="Q77" s="20">
        <v>10160549</v>
      </c>
      <c r="R77" s="20">
        <v>3123643</v>
      </c>
      <c r="S77" s="20">
        <v>4170756</v>
      </c>
      <c r="T77" s="20">
        <v>4194987</v>
      </c>
      <c r="U77" s="20">
        <v>11489386</v>
      </c>
      <c r="V77" s="20">
        <v>35775281</v>
      </c>
      <c r="W77" s="20">
        <v>51314688</v>
      </c>
      <c r="X77" s="20"/>
      <c r="Y77" s="19"/>
      <c r="Z77" s="22">
        <v>51314688</v>
      </c>
    </row>
    <row r="78" spans="1:26" ht="13.5" hidden="1">
      <c r="A78" s="37" t="s">
        <v>32</v>
      </c>
      <c r="B78" s="18"/>
      <c r="C78" s="18"/>
      <c r="D78" s="19">
        <v>238851152</v>
      </c>
      <c r="E78" s="20">
        <v>238851152</v>
      </c>
      <c r="F78" s="20"/>
      <c r="G78" s="20">
        <v>3671530</v>
      </c>
      <c r="H78" s="20">
        <v>18174822</v>
      </c>
      <c r="I78" s="20">
        <v>21846352</v>
      </c>
      <c r="J78" s="20">
        <v>13954069</v>
      </c>
      <c r="K78" s="20">
        <v>15393886</v>
      </c>
      <c r="L78" s="20">
        <v>17506921</v>
      </c>
      <c r="M78" s="20">
        <v>46854876</v>
      </c>
      <c r="N78" s="20">
        <v>13306889</v>
      </c>
      <c r="O78" s="20">
        <v>12167578</v>
      </c>
      <c r="P78" s="20">
        <v>16519902</v>
      </c>
      <c r="Q78" s="20">
        <v>41994369</v>
      </c>
      <c r="R78" s="20">
        <v>12131340</v>
      </c>
      <c r="S78" s="20">
        <v>16191527</v>
      </c>
      <c r="T78" s="20">
        <v>14718206</v>
      </c>
      <c r="U78" s="20">
        <v>43041073</v>
      </c>
      <c r="V78" s="20">
        <v>153736670</v>
      </c>
      <c r="W78" s="20">
        <v>238851152</v>
      </c>
      <c r="X78" s="20"/>
      <c r="Y78" s="19"/>
      <c r="Z78" s="22">
        <v>238851152</v>
      </c>
    </row>
    <row r="79" spans="1:26" ht="13.5" hidden="1">
      <c r="A79" s="38" t="s">
        <v>110</v>
      </c>
      <c r="B79" s="18"/>
      <c r="C79" s="18"/>
      <c r="D79" s="19">
        <v>152723393</v>
      </c>
      <c r="E79" s="20">
        <v>152723393</v>
      </c>
      <c r="F79" s="20"/>
      <c r="G79" s="20">
        <v>2914325</v>
      </c>
      <c r="H79" s="20">
        <v>13368617</v>
      </c>
      <c r="I79" s="20">
        <v>16282942</v>
      </c>
      <c r="J79" s="20">
        <v>10263724</v>
      </c>
      <c r="K79" s="20">
        <v>11665699</v>
      </c>
      <c r="L79" s="20">
        <v>13749426</v>
      </c>
      <c r="M79" s="20">
        <v>35678849</v>
      </c>
      <c r="N79" s="20">
        <v>10544315</v>
      </c>
      <c r="O79" s="20">
        <v>9978947</v>
      </c>
      <c r="P79" s="20">
        <v>12749761</v>
      </c>
      <c r="Q79" s="20">
        <v>33273023</v>
      </c>
      <c r="R79" s="20">
        <v>9585928</v>
      </c>
      <c r="S79" s="20">
        <v>12190819</v>
      </c>
      <c r="T79" s="20">
        <v>10896578</v>
      </c>
      <c r="U79" s="20">
        <v>32673325</v>
      </c>
      <c r="V79" s="20">
        <v>117908139</v>
      </c>
      <c r="W79" s="20">
        <v>152723393</v>
      </c>
      <c r="X79" s="20"/>
      <c r="Y79" s="19"/>
      <c r="Z79" s="22">
        <v>152723393</v>
      </c>
    </row>
    <row r="80" spans="1:26" ht="13.5" hidden="1">
      <c r="A80" s="38" t="s">
        <v>111</v>
      </c>
      <c r="B80" s="18"/>
      <c r="C80" s="18"/>
      <c r="D80" s="19">
        <v>50784264</v>
      </c>
      <c r="E80" s="20">
        <v>50784264</v>
      </c>
      <c r="F80" s="20"/>
      <c r="G80" s="20">
        <v>394791</v>
      </c>
      <c r="H80" s="20">
        <v>2631919</v>
      </c>
      <c r="I80" s="20">
        <v>3026710</v>
      </c>
      <c r="J80" s="20">
        <v>1998626</v>
      </c>
      <c r="K80" s="20">
        <v>1849572</v>
      </c>
      <c r="L80" s="20">
        <v>1797997</v>
      </c>
      <c r="M80" s="20">
        <v>5646195</v>
      </c>
      <c r="N80" s="20">
        <v>1260220</v>
      </c>
      <c r="O80" s="20">
        <v>829016</v>
      </c>
      <c r="P80" s="20">
        <v>1958995</v>
      </c>
      <c r="Q80" s="20">
        <v>4048231</v>
      </c>
      <c r="R80" s="20">
        <v>1122934</v>
      </c>
      <c r="S80" s="20">
        <v>1915080</v>
      </c>
      <c r="T80" s="20">
        <v>1912165</v>
      </c>
      <c r="U80" s="20">
        <v>4950179</v>
      </c>
      <c r="V80" s="20">
        <v>17671315</v>
      </c>
      <c r="W80" s="20">
        <v>50784264</v>
      </c>
      <c r="X80" s="20"/>
      <c r="Y80" s="19"/>
      <c r="Z80" s="22">
        <v>50784264</v>
      </c>
    </row>
    <row r="81" spans="1:26" ht="13.5" hidden="1">
      <c r="A81" s="38" t="s">
        <v>112</v>
      </c>
      <c r="B81" s="18"/>
      <c r="C81" s="18"/>
      <c r="D81" s="19">
        <v>18857711</v>
      </c>
      <c r="E81" s="20">
        <v>18857711</v>
      </c>
      <c r="F81" s="20"/>
      <c r="G81" s="20">
        <v>213763</v>
      </c>
      <c r="H81" s="20">
        <v>1369449</v>
      </c>
      <c r="I81" s="20">
        <v>1583212</v>
      </c>
      <c r="J81" s="20">
        <v>1070141</v>
      </c>
      <c r="K81" s="20">
        <v>1171053</v>
      </c>
      <c r="L81" s="20">
        <v>1265638</v>
      </c>
      <c r="M81" s="20">
        <v>3506832</v>
      </c>
      <c r="N81" s="20">
        <v>920609</v>
      </c>
      <c r="O81" s="20">
        <v>895760</v>
      </c>
      <c r="P81" s="20">
        <v>1104214</v>
      </c>
      <c r="Q81" s="20">
        <v>2920583</v>
      </c>
      <c r="R81" s="20">
        <v>904967</v>
      </c>
      <c r="S81" s="20">
        <v>1343477</v>
      </c>
      <c r="T81" s="20">
        <v>1221790</v>
      </c>
      <c r="U81" s="20">
        <v>3470234</v>
      </c>
      <c r="V81" s="20">
        <v>11480861</v>
      </c>
      <c r="W81" s="20">
        <v>18857711</v>
      </c>
      <c r="X81" s="20"/>
      <c r="Y81" s="19"/>
      <c r="Z81" s="22">
        <v>18857711</v>
      </c>
    </row>
    <row r="82" spans="1:26" ht="13.5" hidden="1">
      <c r="A82" s="38" t="s">
        <v>113</v>
      </c>
      <c r="B82" s="18"/>
      <c r="C82" s="18"/>
      <c r="D82" s="19">
        <v>16485784</v>
      </c>
      <c r="E82" s="20">
        <v>16485784</v>
      </c>
      <c r="F82" s="20"/>
      <c r="G82" s="20">
        <v>148651</v>
      </c>
      <c r="H82" s="20">
        <v>804837</v>
      </c>
      <c r="I82" s="20">
        <v>953488</v>
      </c>
      <c r="J82" s="20">
        <v>621578</v>
      </c>
      <c r="K82" s="20">
        <v>707562</v>
      </c>
      <c r="L82" s="20">
        <v>693860</v>
      </c>
      <c r="M82" s="20">
        <v>2023000</v>
      </c>
      <c r="N82" s="20">
        <v>581745</v>
      </c>
      <c r="O82" s="20">
        <v>463855</v>
      </c>
      <c r="P82" s="20">
        <v>706932</v>
      </c>
      <c r="Q82" s="20">
        <v>1752532</v>
      </c>
      <c r="R82" s="20">
        <v>517511</v>
      </c>
      <c r="S82" s="20">
        <v>742151</v>
      </c>
      <c r="T82" s="20">
        <v>687673</v>
      </c>
      <c r="U82" s="20">
        <v>1947335</v>
      </c>
      <c r="V82" s="20">
        <v>6676355</v>
      </c>
      <c r="W82" s="20">
        <v>16485784</v>
      </c>
      <c r="X82" s="20"/>
      <c r="Y82" s="19"/>
      <c r="Z82" s="22">
        <v>16485784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1631924</v>
      </c>
      <c r="E84" s="29">
        <v>1631924</v>
      </c>
      <c r="F84" s="29"/>
      <c r="G84" s="29">
        <v>60481</v>
      </c>
      <c r="H84" s="29">
        <v>204807</v>
      </c>
      <c r="I84" s="29">
        <v>265288</v>
      </c>
      <c r="J84" s="29">
        <v>237573</v>
      </c>
      <c r="K84" s="29">
        <v>171623</v>
      </c>
      <c r="L84" s="29">
        <v>146698</v>
      </c>
      <c r="M84" s="29">
        <v>555894</v>
      </c>
      <c r="N84" s="29">
        <v>321139</v>
      </c>
      <c r="O84" s="29">
        <v>280642</v>
      </c>
      <c r="P84" s="29">
        <v>260533</v>
      </c>
      <c r="Q84" s="29">
        <v>862314</v>
      </c>
      <c r="R84" s="29">
        <v>2024444</v>
      </c>
      <c r="S84" s="29">
        <v>314589</v>
      </c>
      <c r="T84" s="29">
        <v>433045</v>
      </c>
      <c r="U84" s="29">
        <v>2772078</v>
      </c>
      <c r="V84" s="29">
        <v>4455574</v>
      </c>
      <c r="W84" s="29">
        <v>1631924</v>
      </c>
      <c r="X84" s="29"/>
      <c r="Y84" s="28"/>
      <c r="Z84" s="30">
        <v>1631924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1847800</v>
      </c>
      <c r="E6" s="59">
        <v>1847800</v>
      </c>
      <c r="F6" s="59">
        <v>91068</v>
      </c>
      <c r="G6" s="59">
        <v>92887</v>
      </c>
      <c r="H6" s="59">
        <v>83602</v>
      </c>
      <c r="I6" s="59">
        <v>267557</v>
      </c>
      <c r="J6" s="59">
        <v>342453</v>
      </c>
      <c r="K6" s="59">
        <v>68069</v>
      </c>
      <c r="L6" s="59">
        <v>99358</v>
      </c>
      <c r="M6" s="59">
        <v>509880</v>
      </c>
      <c r="N6" s="59">
        <v>63181</v>
      </c>
      <c r="O6" s="59">
        <v>64723</v>
      </c>
      <c r="P6" s="59">
        <v>74115</v>
      </c>
      <c r="Q6" s="59">
        <v>202019</v>
      </c>
      <c r="R6" s="59">
        <v>68041</v>
      </c>
      <c r="S6" s="59">
        <v>0</v>
      </c>
      <c r="T6" s="59">
        <v>0</v>
      </c>
      <c r="U6" s="59">
        <v>68041</v>
      </c>
      <c r="V6" s="59">
        <v>1047497</v>
      </c>
      <c r="W6" s="59">
        <v>1847796</v>
      </c>
      <c r="X6" s="59">
        <v>-800299</v>
      </c>
      <c r="Y6" s="60">
        <v>-43.31</v>
      </c>
      <c r="Z6" s="61">
        <v>1847800</v>
      </c>
    </row>
    <row r="7" spans="1:26" ht="13.5">
      <c r="A7" s="57" t="s">
        <v>33</v>
      </c>
      <c r="B7" s="18">
        <v>0</v>
      </c>
      <c r="C7" s="18">
        <v>0</v>
      </c>
      <c r="D7" s="58">
        <v>8677000</v>
      </c>
      <c r="E7" s="59">
        <v>8677000</v>
      </c>
      <c r="F7" s="59">
        <v>829696</v>
      </c>
      <c r="G7" s="59">
        <v>1182015</v>
      </c>
      <c r="H7" s="59">
        <v>715856</v>
      </c>
      <c r="I7" s="59">
        <v>2727567</v>
      </c>
      <c r="J7" s="59">
        <v>992492</v>
      </c>
      <c r="K7" s="59">
        <v>1094598</v>
      </c>
      <c r="L7" s="59">
        <v>1075789</v>
      </c>
      <c r="M7" s="59">
        <v>3162879</v>
      </c>
      <c r="N7" s="59">
        <v>1085593</v>
      </c>
      <c r="O7" s="59">
        <v>1131516</v>
      </c>
      <c r="P7" s="59">
        <v>832668</v>
      </c>
      <c r="Q7" s="59">
        <v>3049777</v>
      </c>
      <c r="R7" s="59">
        <v>894330</v>
      </c>
      <c r="S7" s="59">
        <v>0</v>
      </c>
      <c r="T7" s="59">
        <v>0</v>
      </c>
      <c r="U7" s="59">
        <v>894330</v>
      </c>
      <c r="V7" s="59">
        <v>9834553</v>
      </c>
      <c r="W7" s="59">
        <v>8676996</v>
      </c>
      <c r="X7" s="59">
        <v>1157557</v>
      </c>
      <c r="Y7" s="60">
        <v>13.34</v>
      </c>
      <c r="Z7" s="61">
        <v>8677000</v>
      </c>
    </row>
    <row r="8" spans="1:26" ht="13.5">
      <c r="A8" s="57" t="s">
        <v>34</v>
      </c>
      <c r="B8" s="18">
        <v>0</v>
      </c>
      <c r="C8" s="18">
        <v>0</v>
      </c>
      <c r="D8" s="58">
        <v>119766000</v>
      </c>
      <c r="E8" s="59">
        <v>118566000</v>
      </c>
      <c r="F8" s="59">
        <v>47199000</v>
      </c>
      <c r="G8" s="59">
        <v>91532</v>
      </c>
      <c r="H8" s="59">
        <v>8532729</v>
      </c>
      <c r="I8" s="59">
        <v>55823261</v>
      </c>
      <c r="J8" s="59">
        <v>6378786</v>
      </c>
      <c r="K8" s="59">
        <v>33003</v>
      </c>
      <c r="L8" s="59">
        <v>37927435</v>
      </c>
      <c r="M8" s="59">
        <v>44339224</v>
      </c>
      <c r="N8" s="59">
        <v>70203</v>
      </c>
      <c r="O8" s="59">
        <v>132533</v>
      </c>
      <c r="P8" s="59">
        <v>28352002</v>
      </c>
      <c r="Q8" s="59">
        <v>28554738</v>
      </c>
      <c r="R8" s="59">
        <v>197863</v>
      </c>
      <c r="S8" s="59">
        <v>0</v>
      </c>
      <c r="T8" s="59">
        <v>0</v>
      </c>
      <c r="U8" s="59">
        <v>197863</v>
      </c>
      <c r="V8" s="59">
        <v>128915086</v>
      </c>
      <c r="W8" s="59">
        <v>118566000</v>
      </c>
      <c r="X8" s="59">
        <v>10349086</v>
      </c>
      <c r="Y8" s="60">
        <v>8.73</v>
      </c>
      <c r="Z8" s="61">
        <v>118566000</v>
      </c>
    </row>
    <row r="9" spans="1:26" ht="13.5">
      <c r="A9" s="57" t="s">
        <v>35</v>
      </c>
      <c r="B9" s="18">
        <v>0</v>
      </c>
      <c r="C9" s="18">
        <v>0</v>
      </c>
      <c r="D9" s="58">
        <v>30100</v>
      </c>
      <c r="E9" s="59">
        <v>1230100</v>
      </c>
      <c r="F9" s="59">
        <v>626</v>
      </c>
      <c r="G9" s="59">
        <v>802</v>
      </c>
      <c r="H9" s="59">
        <v>1215</v>
      </c>
      <c r="I9" s="59">
        <v>2643</v>
      </c>
      <c r="J9" s="59">
        <v>11091</v>
      </c>
      <c r="K9" s="59">
        <v>3147</v>
      </c>
      <c r="L9" s="59">
        <v>23470</v>
      </c>
      <c r="M9" s="59">
        <v>37708</v>
      </c>
      <c r="N9" s="59">
        <v>732</v>
      </c>
      <c r="O9" s="59">
        <v>7315</v>
      </c>
      <c r="P9" s="59">
        <v>2067</v>
      </c>
      <c r="Q9" s="59">
        <v>10114</v>
      </c>
      <c r="R9" s="59">
        <v>789</v>
      </c>
      <c r="S9" s="59">
        <v>0</v>
      </c>
      <c r="T9" s="59">
        <v>0</v>
      </c>
      <c r="U9" s="59">
        <v>789</v>
      </c>
      <c r="V9" s="59">
        <v>51254</v>
      </c>
      <c r="W9" s="59">
        <v>1230096</v>
      </c>
      <c r="X9" s="59">
        <v>-1178842</v>
      </c>
      <c r="Y9" s="60">
        <v>-95.83</v>
      </c>
      <c r="Z9" s="61">
        <v>1230100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130320900</v>
      </c>
      <c r="E10" s="65">
        <f t="shared" si="0"/>
        <v>130320900</v>
      </c>
      <c r="F10" s="65">
        <f t="shared" si="0"/>
        <v>48120390</v>
      </c>
      <c r="G10" s="65">
        <f t="shared" si="0"/>
        <v>1367236</v>
      </c>
      <c r="H10" s="65">
        <f t="shared" si="0"/>
        <v>9333402</v>
      </c>
      <c r="I10" s="65">
        <f t="shared" si="0"/>
        <v>58821028</v>
      </c>
      <c r="J10" s="65">
        <f t="shared" si="0"/>
        <v>7724822</v>
      </c>
      <c r="K10" s="65">
        <f t="shared" si="0"/>
        <v>1198817</v>
      </c>
      <c r="L10" s="65">
        <f t="shared" si="0"/>
        <v>39126052</v>
      </c>
      <c r="M10" s="65">
        <f t="shared" si="0"/>
        <v>48049691</v>
      </c>
      <c r="N10" s="65">
        <f t="shared" si="0"/>
        <v>1219709</v>
      </c>
      <c r="O10" s="65">
        <f t="shared" si="0"/>
        <v>1336087</v>
      </c>
      <c r="P10" s="65">
        <f t="shared" si="0"/>
        <v>29260852</v>
      </c>
      <c r="Q10" s="65">
        <f t="shared" si="0"/>
        <v>31816648</v>
      </c>
      <c r="R10" s="65">
        <f t="shared" si="0"/>
        <v>1161023</v>
      </c>
      <c r="S10" s="65">
        <f t="shared" si="0"/>
        <v>0</v>
      </c>
      <c r="T10" s="65">
        <f t="shared" si="0"/>
        <v>0</v>
      </c>
      <c r="U10" s="65">
        <f t="shared" si="0"/>
        <v>1161023</v>
      </c>
      <c r="V10" s="65">
        <f t="shared" si="0"/>
        <v>139848390</v>
      </c>
      <c r="W10" s="65">
        <f t="shared" si="0"/>
        <v>130320888</v>
      </c>
      <c r="X10" s="65">
        <f t="shared" si="0"/>
        <v>9527502</v>
      </c>
      <c r="Y10" s="66">
        <f>+IF(W10&lt;&gt;0,(X10/W10)*100,0)</f>
        <v>7.3108019337621455</v>
      </c>
      <c r="Z10" s="67">
        <f t="shared" si="0"/>
        <v>130320900</v>
      </c>
    </row>
    <row r="11" spans="1:26" ht="13.5">
      <c r="A11" s="57" t="s">
        <v>36</v>
      </c>
      <c r="B11" s="18">
        <v>0</v>
      </c>
      <c r="C11" s="18">
        <v>0</v>
      </c>
      <c r="D11" s="58">
        <v>79949195</v>
      </c>
      <c r="E11" s="59">
        <v>83987801</v>
      </c>
      <c r="F11" s="59">
        <v>102238</v>
      </c>
      <c r="G11" s="59">
        <v>30150</v>
      </c>
      <c r="H11" s="59">
        <v>17552404</v>
      </c>
      <c r="I11" s="59">
        <v>17684792</v>
      </c>
      <c r="J11" s="59">
        <v>5490850</v>
      </c>
      <c r="K11" s="59">
        <v>5818536</v>
      </c>
      <c r="L11" s="59">
        <v>6093286</v>
      </c>
      <c r="M11" s="59">
        <v>17402672</v>
      </c>
      <c r="N11" s="59">
        <v>5694890</v>
      </c>
      <c r="O11" s="59">
        <v>5722991</v>
      </c>
      <c r="P11" s="59">
        <v>5966646</v>
      </c>
      <c r="Q11" s="59">
        <v>17384527</v>
      </c>
      <c r="R11" s="59">
        <v>6320980</v>
      </c>
      <c r="S11" s="59">
        <v>0</v>
      </c>
      <c r="T11" s="59">
        <v>0</v>
      </c>
      <c r="U11" s="59">
        <v>6320980</v>
      </c>
      <c r="V11" s="59">
        <v>58792971</v>
      </c>
      <c r="W11" s="59">
        <v>83987797</v>
      </c>
      <c r="X11" s="59">
        <v>-25194826</v>
      </c>
      <c r="Y11" s="60">
        <v>-30</v>
      </c>
      <c r="Z11" s="61">
        <v>83987801</v>
      </c>
    </row>
    <row r="12" spans="1:26" ht="13.5">
      <c r="A12" s="57" t="s">
        <v>37</v>
      </c>
      <c r="B12" s="18">
        <v>0</v>
      </c>
      <c r="C12" s="18">
        <v>0</v>
      </c>
      <c r="D12" s="58">
        <v>7358900</v>
      </c>
      <c r="E12" s="59">
        <v>7358900</v>
      </c>
      <c r="F12" s="59">
        <v>82008</v>
      </c>
      <c r="G12" s="59">
        <v>1681</v>
      </c>
      <c r="H12" s="59">
        <v>1452871</v>
      </c>
      <c r="I12" s="59">
        <v>1536560</v>
      </c>
      <c r="J12" s="59">
        <v>488808</v>
      </c>
      <c r="K12" s="59">
        <v>542349</v>
      </c>
      <c r="L12" s="59">
        <v>615396</v>
      </c>
      <c r="M12" s="59">
        <v>1646553</v>
      </c>
      <c r="N12" s="59">
        <v>536801</v>
      </c>
      <c r="O12" s="59">
        <v>609484</v>
      </c>
      <c r="P12" s="59">
        <v>551328</v>
      </c>
      <c r="Q12" s="59">
        <v>1697613</v>
      </c>
      <c r="R12" s="59">
        <v>654015</v>
      </c>
      <c r="S12" s="59">
        <v>0</v>
      </c>
      <c r="T12" s="59">
        <v>0</v>
      </c>
      <c r="U12" s="59">
        <v>654015</v>
      </c>
      <c r="V12" s="59">
        <v>5534741</v>
      </c>
      <c r="W12" s="59">
        <v>7358904</v>
      </c>
      <c r="X12" s="59">
        <v>-1824163</v>
      </c>
      <c r="Y12" s="60">
        <v>-24.79</v>
      </c>
      <c r="Z12" s="61">
        <v>7358900</v>
      </c>
    </row>
    <row r="13" spans="1:26" ht="13.5">
      <c r="A13" s="57" t="s">
        <v>103</v>
      </c>
      <c r="B13" s="18">
        <v>0</v>
      </c>
      <c r="C13" s="18">
        <v>0</v>
      </c>
      <c r="D13" s="58">
        <v>8329000</v>
      </c>
      <c r="E13" s="59">
        <v>8691400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701219</v>
      </c>
      <c r="M13" s="59">
        <v>701219</v>
      </c>
      <c r="N13" s="59">
        <v>0</v>
      </c>
      <c r="O13" s="59">
        <v>0</v>
      </c>
      <c r="P13" s="59">
        <v>342951</v>
      </c>
      <c r="Q13" s="59">
        <v>342951</v>
      </c>
      <c r="R13" s="59">
        <v>0</v>
      </c>
      <c r="S13" s="59">
        <v>0</v>
      </c>
      <c r="T13" s="59">
        <v>0</v>
      </c>
      <c r="U13" s="59">
        <v>0</v>
      </c>
      <c r="V13" s="59">
        <v>1044170</v>
      </c>
      <c r="W13" s="59">
        <v>8691396</v>
      </c>
      <c r="X13" s="59">
        <v>-7647226</v>
      </c>
      <c r="Y13" s="60">
        <v>-87.99</v>
      </c>
      <c r="Z13" s="61">
        <v>8691400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10844000</v>
      </c>
      <c r="E16" s="59">
        <v>10844000</v>
      </c>
      <c r="F16" s="59">
        <v>0</v>
      </c>
      <c r="G16" s="59">
        <v>0</v>
      </c>
      <c r="H16" s="59">
        <v>7447674</v>
      </c>
      <c r="I16" s="59">
        <v>7447674</v>
      </c>
      <c r="J16" s="59">
        <v>5895230</v>
      </c>
      <c r="K16" s="59">
        <v>3081264</v>
      </c>
      <c r="L16" s="59">
        <v>658080</v>
      </c>
      <c r="M16" s="59">
        <v>9634574</v>
      </c>
      <c r="N16" s="59">
        <v>6969</v>
      </c>
      <c r="O16" s="59">
        <v>4376032</v>
      </c>
      <c r="P16" s="59">
        <v>3183185</v>
      </c>
      <c r="Q16" s="59">
        <v>7566186</v>
      </c>
      <c r="R16" s="59">
        <v>11805948</v>
      </c>
      <c r="S16" s="59">
        <v>0</v>
      </c>
      <c r="T16" s="59">
        <v>0</v>
      </c>
      <c r="U16" s="59">
        <v>11805948</v>
      </c>
      <c r="V16" s="59">
        <v>36454382</v>
      </c>
      <c r="W16" s="59">
        <v>10844000</v>
      </c>
      <c r="X16" s="59">
        <v>25610382</v>
      </c>
      <c r="Y16" s="60">
        <v>236.17</v>
      </c>
      <c r="Z16" s="61">
        <v>10844000</v>
      </c>
    </row>
    <row r="17" spans="1:26" ht="13.5">
      <c r="A17" s="57" t="s">
        <v>41</v>
      </c>
      <c r="B17" s="18">
        <v>0</v>
      </c>
      <c r="C17" s="18">
        <v>0</v>
      </c>
      <c r="D17" s="58">
        <v>47319832</v>
      </c>
      <c r="E17" s="59">
        <v>42918800</v>
      </c>
      <c r="F17" s="59">
        <v>379557</v>
      </c>
      <c r="G17" s="59">
        <v>1493928</v>
      </c>
      <c r="H17" s="59">
        <v>2264636</v>
      </c>
      <c r="I17" s="59">
        <v>4138121</v>
      </c>
      <c r="J17" s="59">
        <v>3734039</v>
      </c>
      <c r="K17" s="59">
        <v>1302834</v>
      </c>
      <c r="L17" s="59">
        <v>3229831</v>
      </c>
      <c r="M17" s="59">
        <v>8266704</v>
      </c>
      <c r="N17" s="59">
        <v>770770</v>
      </c>
      <c r="O17" s="59">
        <v>3325145</v>
      </c>
      <c r="P17" s="59">
        <v>3475378</v>
      </c>
      <c r="Q17" s="59">
        <v>7571293</v>
      </c>
      <c r="R17" s="59">
        <v>2807736</v>
      </c>
      <c r="S17" s="59">
        <v>0</v>
      </c>
      <c r="T17" s="59">
        <v>0</v>
      </c>
      <c r="U17" s="59">
        <v>2807736</v>
      </c>
      <c r="V17" s="59">
        <v>22783854</v>
      </c>
      <c r="W17" s="59">
        <v>42918803</v>
      </c>
      <c r="X17" s="59">
        <v>-20134949</v>
      </c>
      <c r="Y17" s="60">
        <v>-46.91</v>
      </c>
      <c r="Z17" s="61">
        <v>42918800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153800927</v>
      </c>
      <c r="E18" s="72">
        <f t="shared" si="1"/>
        <v>153800901</v>
      </c>
      <c r="F18" s="72">
        <f t="shared" si="1"/>
        <v>563803</v>
      </c>
      <c r="G18" s="72">
        <f t="shared" si="1"/>
        <v>1525759</v>
      </c>
      <c r="H18" s="72">
        <f t="shared" si="1"/>
        <v>28717585</v>
      </c>
      <c r="I18" s="72">
        <f t="shared" si="1"/>
        <v>30807147</v>
      </c>
      <c r="J18" s="72">
        <f t="shared" si="1"/>
        <v>15608927</v>
      </c>
      <c r="K18" s="72">
        <f t="shared" si="1"/>
        <v>10744983</v>
      </c>
      <c r="L18" s="72">
        <f t="shared" si="1"/>
        <v>11297812</v>
      </c>
      <c r="M18" s="72">
        <f t="shared" si="1"/>
        <v>37651722</v>
      </c>
      <c r="N18" s="72">
        <f t="shared" si="1"/>
        <v>7009430</v>
      </c>
      <c r="O18" s="72">
        <f t="shared" si="1"/>
        <v>14033652</v>
      </c>
      <c r="P18" s="72">
        <f t="shared" si="1"/>
        <v>13519488</v>
      </c>
      <c r="Q18" s="72">
        <f t="shared" si="1"/>
        <v>34562570</v>
      </c>
      <c r="R18" s="72">
        <f t="shared" si="1"/>
        <v>21588679</v>
      </c>
      <c r="S18" s="72">
        <f t="shared" si="1"/>
        <v>0</v>
      </c>
      <c r="T18" s="72">
        <f t="shared" si="1"/>
        <v>0</v>
      </c>
      <c r="U18" s="72">
        <f t="shared" si="1"/>
        <v>21588679</v>
      </c>
      <c r="V18" s="72">
        <f t="shared" si="1"/>
        <v>124610118</v>
      </c>
      <c r="W18" s="72">
        <f t="shared" si="1"/>
        <v>153800900</v>
      </c>
      <c r="X18" s="72">
        <f t="shared" si="1"/>
        <v>-29190782</v>
      </c>
      <c r="Y18" s="66">
        <f>+IF(W18&lt;&gt;0,(X18/W18)*100,0)</f>
        <v>-18.979591146735814</v>
      </c>
      <c r="Z18" s="73">
        <f t="shared" si="1"/>
        <v>153800901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-23480027</v>
      </c>
      <c r="E19" s="76">
        <f t="shared" si="2"/>
        <v>-23480001</v>
      </c>
      <c r="F19" s="76">
        <f t="shared" si="2"/>
        <v>47556587</v>
      </c>
      <c r="G19" s="76">
        <f t="shared" si="2"/>
        <v>-158523</v>
      </c>
      <c r="H19" s="76">
        <f t="shared" si="2"/>
        <v>-19384183</v>
      </c>
      <c r="I19" s="76">
        <f t="shared" si="2"/>
        <v>28013881</v>
      </c>
      <c r="J19" s="76">
        <f t="shared" si="2"/>
        <v>-7884105</v>
      </c>
      <c r="K19" s="76">
        <f t="shared" si="2"/>
        <v>-9546166</v>
      </c>
      <c r="L19" s="76">
        <f t="shared" si="2"/>
        <v>27828240</v>
      </c>
      <c r="M19" s="76">
        <f t="shared" si="2"/>
        <v>10397969</v>
      </c>
      <c r="N19" s="76">
        <f t="shared" si="2"/>
        <v>-5789721</v>
      </c>
      <c r="O19" s="76">
        <f t="shared" si="2"/>
        <v>-12697565</v>
      </c>
      <c r="P19" s="76">
        <f t="shared" si="2"/>
        <v>15741364</v>
      </c>
      <c r="Q19" s="76">
        <f t="shared" si="2"/>
        <v>-2745922</v>
      </c>
      <c r="R19" s="76">
        <f t="shared" si="2"/>
        <v>-20427656</v>
      </c>
      <c r="S19" s="76">
        <f t="shared" si="2"/>
        <v>0</v>
      </c>
      <c r="T19" s="76">
        <f t="shared" si="2"/>
        <v>0</v>
      </c>
      <c r="U19" s="76">
        <f t="shared" si="2"/>
        <v>-20427656</v>
      </c>
      <c r="V19" s="76">
        <f t="shared" si="2"/>
        <v>15238272</v>
      </c>
      <c r="W19" s="76">
        <f>IF(E10=E18,0,W10-W18)</f>
        <v>-23480012</v>
      </c>
      <c r="X19" s="76">
        <f t="shared" si="2"/>
        <v>38718284</v>
      </c>
      <c r="Y19" s="77">
        <f>+IF(W19&lt;&gt;0,(X19/W19)*100,0)</f>
        <v>-164.89891061384466</v>
      </c>
      <c r="Z19" s="78">
        <f t="shared" si="2"/>
        <v>-23480001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-23480027</v>
      </c>
      <c r="E22" s="87">
        <f t="shared" si="3"/>
        <v>-23480001</v>
      </c>
      <c r="F22" s="87">
        <f t="shared" si="3"/>
        <v>47556587</v>
      </c>
      <c r="G22" s="87">
        <f t="shared" si="3"/>
        <v>-158523</v>
      </c>
      <c r="H22" s="87">
        <f t="shared" si="3"/>
        <v>-19384183</v>
      </c>
      <c r="I22" s="87">
        <f t="shared" si="3"/>
        <v>28013881</v>
      </c>
      <c r="J22" s="87">
        <f t="shared" si="3"/>
        <v>-7884105</v>
      </c>
      <c r="K22" s="87">
        <f t="shared" si="3"/>
        <v>-9546166</v>
      </c>
      <c r="L22" s="87">
        <f t="shared" si="3"/>
        <v>27828240</v>
      </c>
      <c r="M22" s="87">
        <f t="shared" si="3"/>
        <v>10397969</v>
      </c>
      <c r="N22" s="87">
        <f t="shared" si="3"/>
        <v>-5789721</v>
      </c>
      <c r="O22" s="87">
        <f t="shared" si="3"/>
        <v>-12697565</v>
      </c>
      <c r="P22" s="87">
        <f t="shared" si="3"/>
        <v>15741364</v>
      </c>
      <c r="Q22" s="87">
        <f t="shared" si="3"/>
        <v>-2745922</v>
      </c>
      <c r="R22" s="87">
        <f t="shared" si="3"/>
        <v>-20427656</v>
      </c>
      <c r="S22" s="87">
        <f t="shared" si="3"/>
        <v>0</v>
      </c>
      <c r="T22" s="87">
        <f t="shared" si="3"/>
        <v>0</v>
      </c>
      <c r="U22" s="87">
        <f t="shared" si="3"/>
        <v>-20427656</v>
      </c>
      <c r="V22" s="87">
        <f t="shared" si="3"/>
        <v>15238272</v>
      </c>
      <c r="W22" s="87">
        <f t="shared" si="3"/>
        <v>-23480012</v>
      </c>
      <c r="X22" s="87">
        <f t="shared" si="3"/>
        <v>38718284</v>
      </c>
      <c r="Y22" s="88">
        <f>+IF(W22&lt;&gt;0,(X22/W22)*100,0)</f>
        <v>-164.89891061384466</v>
      </c>
      <c r="Z22" s="89">
        <f t="shared" si="3"/>
        <v>-23480001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-23480027</v>
      </c>
      <c r="E24" s="76">
        <f t="shared" si="4"/>
        <v>-23480001</v>
      </c>
      <c r="F24" s="76">
        <f t="shared" si="4"/>
        <v>47556587</v>
      </c>
      <c r="G24" s="76">
        <f t="shared" si="4"/>
        <v>-158523</v>
      </c>
      <c r="H24" s="76">
        <f t="shared" si="4"/>
        <v>-19384183</v>
      </c>
      <c r="I24" s="76">
        <f t="shared" si="4"/>
        <v>28013881</v>
      </c>
      <c r="J24" s="76">
        <f t="shared" si="4"/>
        <v>-7884105</v>
      </c>
      <c r="K24" s="76">
        <f t="shared" si="4"/>
        <v>-9546166</v>
      </c>
      <c r="L24" s="76">
        <f t="shared" si="4"/>
        <v>27828240</v>
      </c>
      <c r="M24" s="76">
        <f t="shared" si="4"/>
        <v>10397969</v>
      </c>
      <c r="N24" s="76">
        <f t="shared" si="4"/>
        <v>-5789721</v>
      </c>
      <c r="O24" s="76">
        <f t="shared" si="4"/>
        <v>-12697565</v>
      </c>
      <c r="P24" s="76">
        <f t="shared" si="4"/>
        <v>15741364</v>
      </c>
      <c r="Q24" s="76">
        <f t="shared" si="4"/>
        <v>-2745922</v>
      </c>
      <c r="R24" s="76">
        <f t="shared" si="4"/>
        <v>-20427656</v>
      </c>
      <c r="S24" s="76">
        <f t="shared" si="4"/>
        <v>0</v>
      </c>
      <c r="T24" s="76">
        <f t="shared" si="4"/>
        <v>0</v>
      </c>
      <c r="U24" s="76">
        <f t="shared" si="4"/>
        <v>-20427656</v>
      </c>
      <c r="V24" s="76">
        <f t="shared" si="4"/>
        <v>15238272</v>
      </c>
      <c r="W24" s="76">
        <f t="shared" si="4"/>
        <v>-23480012</v>
      </c>
      <c r="X24" s="76">
        <f t="shared" si="4"/>
        <v>38718284</v>
      </c>
      <c r="Y24" s="77">
        <f>+IF(W24&lt;&gt;0,(X24/W24)*100,0)</f>
        <v>-164.89891061384466</v>
      </c>
      <c r="Z24" s="78">
        <f t="shared" si="4"/>
        <v>-23480001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/>
      <c r="X27" s="99">
        <v>0</v>
      </c>
      <c r="Y27" s="100">
        <v>0</v>
      </c>
      <c r="Z27" s="101">
        <v>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100">
        <f>+IF(W32&lt;&gt;0,(X32/W32)*100,0)</f>
        <v>0</v>
      </c>
      <c r="Z32" s="101">
        <f t="shared" si="5"/>
        <v>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99852300</v>
      </c>
      <c r="E35" s="59">
        <v>99852300</v>
      </c>
      <c r="F35" s="59">
        <v>217582254</v>
      </c>
      <c r="G35" s="59">
        <v>219223637</v>
      </c>
      <c r="H35" s="59">
        <v>192527087</v>
      </c>
      <c r="I35" s="59">
        <v>192527087</v>
      </c>
      <c r="J35" s="59">
        <v>177733837</v>
      </c>
      <c r="K35" s="59">
        <v>162445348</v>
      </c>
      <c r="L35" s="59">
        <v>211654444</v>
      </c>
      <c r="M35" s="59">
        <v>211654444</v>
      </c>
      <c r="N35" s="59">
        <v>191437340</v>
      </c>
      <c r="O35" s="59">
        <v>177464985</v>
      </c>
      <c r="P35" s="59">
        <v>208699294</v>
      </c>
      <c r="Q35" s="59">
        <v>208699294</v>
      </c>
      <c r="R35" s="59">
        <v>188228990</v>
      </c>
      <c r="S35" s="59">
        <v>170163964</v>
      </c>
      <c r="T35" s="59">
        <v>0</v>
      </c>
      <c r="U35" s="59">
        <v>170163964</v>
      </c>
      <c r="V35" s="59">
        <v>170163964</v>
      </c>
      <c r="W35" s="59">
        <v>99852300</v>
      </c>
      <c r="X35" s="59">
        <v>70311664</v>
      </c>
      <c r="Y35" s="60">
        <v>70.42</v>
      </c>
      <c r="Z35" s="61">
        <v>99852300</v>
      </c>
    </row>
    <row r="36" spans="1:26" ht="13.5">
      <c r="A36" s="57" t="s">
        <v>53</v>
      </c>
      <c r="B36" s="18">
        <v>0</v>
      </c>
      <c r="C36" s="18">
        <v>0</v>
      </c>
      <c r="D36" s="58">
        <v>49164400</v>
      </c>
      <c r="E36" s="59">
        <v>49164400</v>
      </c>
      <c r="F36" s="59">
        <v>61481512</v>
      </c>
      <c r="G36" s="59">
        <v>61583017</v>
      </c>
      <c r="H36" s="59">
        <v>61583017</v>
      </c>
      <c r="I36" s="59">
        <v>61583017</v>
      </c>
      <c r="J36" s="59">
        <v>61583017</v>
      </c>
      <c r="K36" s="59">
        <v>61399552</v>
      </c>
      <c r="L36" s="59">
        <v>61399552</v>
      </c>
      <c r="M36" s="59">
        <v>61399552</v>
      </c>
      <c r="N36" s="59">
        <v>60684394</v>
      </c>
      <c r="O36" s="59">
        <v>60684394</v>
      </c>
      <c r="P36" s="59">
        <v>60341443</v>
      </c>
      <c r="Q36" s="59">
        <v>60341443</v>
      </c>
      <c r="R36" s="59">
        <v>60341443</v>
      </c>
      <c r="S36" s="59">
        <v>60227126</v>
      </c>
      <c r="T36" s="59">
        <v>0</v>
      </c>
      <c r="U36" s="59">
        <v>60227126</v>
      </c>
      <c r="V36" s="59">
        <v>60227126</v>
      </c>
      <c r="W36" s="59">
        <v>49164400</v>
      </c>
      <c r="X36" s="59">
        <v>11062726</v>
      </c>
      <c r="Y36" s="60">
        <v>22.5</v>
      </c>
      <c r="Z36" s="61">
        <v>49164400</v>
      </c>
    </row>
    <row r="37" spans="1:26" ht="13.5">
      <c r="A37" s="57" t="s">
        <v>54</v>
      </c>
      <c r="B37" s="18">
        <v>0</v>
      </c>
      <c r="C37" s="18">
        <v>0</v>
      </c>
      <c r="D37" s="58">
        <v>12856600</v>
      </c>
      <c r="E37" s="59">
        <v>12856600</v>
      </c>
      <c r="F37" s="59">
        <v>69543612</v>
      </c>
      <c r="G37" s="59">
        <v>71390812</v>
      </c>
      <c r="H37" s="59">
        <v>63950237</v>
      </c>
      <c r="I37" s="59">
        <v>63950237</v>
      </c>
      <c r="J37" s="59">
        <v>57462177</v>
      </c>
      <c r="K37" s="59">
        <v>57437910</v>
      </c>
      <c r="L37" s="59">
        <v>75012811</v>
      </c>
      <c r="M37" s="59">
        <v>75012811</v>
      </c>
      <c r="N37" s="59">
        <v>74942609</v>
      </c>
      <c r="O37" s="59">
        <v>74652286</v>
      </c>
      <c r="P37" s="59">
        <v>89802283</v>
      </c>
      <c r="Q37" s="59">
        <v>89802283</v>
      </c>
      <c r="R37" s="59">
        <v>89698282</v>
      </c>
      <c r="S37" s="59">
        <v>85840086</v>
      </c>
      <c r="T37" s="59">
        <v>0</v>
      </c>
      <c r="U37" s="59">
        <v>85840086</v>
      </c>
      <c r="V37" s="59">
        <v>85840086</v>
      </c>
      <c r="W37" s="59">
        <v>12856600</v>
      </c>
      <c r="X37" s="59">
        <v>72983486</v>
      </c>
      <c r="Y37" s="60">
        <v>567.67</v>
      </c>
      <c r="Z37" s="61">
        <v>12856600</v>
      </c>
    </row>
    <row r="38" spans="1:26" ht="13.5">
      <c r="A38" s="57" t="s">
        <v>55</v>
      </c>
      <c r="B38" s="18">
        <v>0</v>
      </c>
      <c r="C38" s="18">
        <v>0</v>
      </c>
      <c r="D38" s="58">
        <v>21245000</v>
      </c>
      <c r="E38" s="59">
        <v>21245000</v>
      </c>
      <c r="F38" s="59">
        <v>23821523</v>
      </c>
      <c r="G38" s="59">
        <v>25268852</v>
      </c>
      <c r="H38" s="59">
        <v>25268852</v>
      </c>
      <c r="I38" s="59">
        <v>25268852</v>
      </c>
      <c r="J38" s="59">
        <v>25049953</v>
      </c>
      <c r="K38" s="59">
        <v>25009271</v>
      </c>
      <c r="L38" s="59">
        <v>24921713</v>
      </c>
      <c r="M38" s="59">
        <v>24921713</v>
      </c>
      <c r="N38" s="59">
        <v>24868825</v>
      </c>
      <c r="O38" s="59">
        <v>24868825</v>
      </c>
      <c r="P38" s="59">
        <v>24868825</v>
      </c>
      <c r="Q38" s="59">
        <v>24868825</v>
      </c>
      <c r="R38" s="59">
        <v>24867776</v>
      </c>
      <c r="S38" s="59">
        <v>24732633</v>
      </c>
      <c r="T38" s="59">
        <v>0</v>
      </c>
      <c r="U38" s="59">
        <v>24732633</v>
      </c>
      <c r="V38" s="59">
        <v>24732633</v>
      </c>
      <c r="W38" s="59">
        <v>21245000</v>
      </c>
      <c r="X38" s="59">
        <v>3487633</v>
      </c>
      <c r="Y38" s="60">
        <v>16.42</v>
      </c>
      <c r="Z38" s="61">
        <v>21245000</v>
      </c>
    </row>
    <row r="39" spans="1:26" ht="13.5">
      <c r="A39" s="57" t="s">
        <v>56</v>
      </c>
      <c r="B39" s="18">
        <v>0</v>
      </c>
      <c r="C39" s="18">
        <v>0</v>
      </c>
      <c r="D39" s="58">
        <v>114915100</v>
      </c>
      <c r="E39" s="59">
        <v>114915100</v>
      </c>
      <c r="F39" s="59">
        <v>185698631</v>
      </c>
      <c r="G39" s="59">
        <v>184146990</v>
      </c>
      <c r="H39" s="59">
        <v>164891015</v>
      </c>
      <c r="I39" s="59">
        <v>164891015</v>
      </c>
      <c r="J39" s="59">
        <v>156804724</v>
      </c>
      <c r="K39" s="59">
        <v>141397719</v>
      </c>
      <c r="L39" s="59">
        <v>173119472</v>
      </c>
      <c r="M39" s="59">
        <v>173119472</v>
      </c>
      <c r="N39" s="59">
        <v>152310300</v>
      </c>
      <c r="O39" s="59">
        <v>138628268</v>
      </c>
      <c r="P39" s="59">
        <v>154369629</v>
      </c>
      <c r="Q39" s="59">
        <v>154369629</v>
      </c>
      <c r="R39" s="59">
        <v>134004375</v>
      </c>
      <c r="S39" s="59">
        <v>119818371</v>
      </c>
      <c r="T39" s="59">
        <v>0</v>
      </c>
      <c r="U39" s="59">
        <v>119818371</v>
      </c>
      <c r="V39" s="59">
        <v>119818371</v>
      </c>
      <c r="W39" s="59">
        <v>114915100</v>
      </c>
      <c r="X39" s="59">
        <v>4903271</v>
      </c>
      <c r="Y39" s="60">
        <v>4.27</v>
      </c>
      <c r="Z39" s="61">
        <v>114915100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-24679911</v>
      </c>
      <c r="E42" s="59">
        <v>-24679911</v>
      </c>
      <c r="F42" s="59">
        <v>47556587</v>
      </c>
      <c r="G42" s="59">
        <v>-158523</v>
      </c>
      <c r="H42" s="59">
        <v>-19384183</v>
      </c>
      <c r="I42" s="59">
        <v>28013881</v>
      </c>
      <c r="J42" s="59">
        <v>-7884105</v>
      </c>
      <c r="K42" s="59">
        <v>-9546166</v>
      </c>
      <c r="L42" s="59">
        <v>28538221</v>
      </c>
      <c r="M42" s="59">
        <v>11107950</v>
      </c>
      <c r="N42" s="59">
        <v>-5789721</v>
      </c>
      <c r="O42" s="59">
        <v>-12697565</v>
      </c>
      <c r="P42" s="59">
        <v>16084315</v>
      </c>
      <c r="Q42" s="59">
        <v>-2402971</v>
      </c>
      <c r="R42" s="59">
        <v>-20427656</v>
      </c>
      <c r="S42" s="59">
        <v>-27425627</v>
      </c>
      <c r="T42" s="59">
        <v>0</v>
      </c>
      <c r="U42" s="59">
        <v>-47853283</v>
      </c>
      <c r="V42" s="59">
        <v>-11134423</v>
      </c>
      <c r="W42" s="59">
        <v>-24679911</v>
      </c>
      <c r="X42" s="59">
        <v>13545488</v>
      </c>
      <c r="Y42" s="60">
        <v>-54.88</v>
      </c>
      <c r="Z42" s="61">
        <v>-24679911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-24679910</v>
      </c>
      <c r="E45" s="99">
        <v>-24679910</v>
      </c>
      <c r="F45" s="99">
        <v>162985950</v>
      </c>
      <c r="G45" s="99">
        <v>162827427</v>
      </c>
      <c r="H45" s="99">
        <v>143443244</v>
      </c>
      <c r="I45" s="99">
        <v>143443244</v>
      </c>
      <c r="J45" s="99">
        <v>135559139</v>
      </c>
      <c r="K45" s="99">
        <v>126012973</v>
      </c>
      <c r="L45" s="99">
        <v>154551194</v>
      </c>
      <c r="M45" s="99">
        <v>154551194</v>
      </c>
      <c r="N45" s="99">
        <v>148761473</v>
      </c>
      <c r="O45" s="99">
        <v>136063908</v>
      </c>
      <c r="P45" s="99">
        <v>152148223</v>
      </c>
      <c r="Q45" s="99">
        <v>148761473</v>
      </c>
      <c r="R45" s="99">
        <v>131720567</v>
      </c>
      <c r="S45" s="99">
        <v>104294940</v>
      </c>
      <c r="T45" s="99">
        <v>0</v>
      </c>
      <c r="U45" s="99">
        <v>104294940</v>
      </c>
      <c r="V45" s="99">
        <v>104294940</v>
      </c>
      <c r="W45" s="99">
        <v>-24679910</v>
      </c>
      <c r="X45" s="99">
        <v>128974850</v>
      </c>
      <c r="Y45" s="100">
        <v>-522.59</v>
      </c>
      <c r="Z45" s="101">
        <v>-24679910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99.99956707614048</v>
      </c>
      <c r="E58" s="7">
        <f t="shared" si="6"/>
        <v>99.99956707614048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0</v>
      </c>
      <c r="T58" s="7">
        <f t="shared" si="6"/>
        <v>0</v>
      </c>
      <c r="U58" s="7">
        <f t="shared" si="6"/>
        <v>225.1421936773416</v>
      </c>
      <c r="V58" s="7">
        <f t="shared" si="6"/>
        <v>108.12864855060357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99.99956707614048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99.99978352635567</v>
      </c>
      <c r="E60" s="13">
        <f t="shared" si="7"/>
        <v>99.99978352635567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0</v>
      </c>
      <c r="T60" s="13">
        <f t="shared" si="7"/>
        <v>0</v>
      </c>
      <c r="U60" s="13">
        <f t="shared" si="7"/>
        <v>225.1421936773416</v>
      </c>
      <c r="V60" s="13">
        <f t="shared" si="7"/>
        <v>108.12871063115217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99.99978352635567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99.99978352635567</v>
      </c>
      <c r="E65" s="13">
        <f t="shared" si="7"/>
        <v>99.99978352635567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0</v>
      </c>
      <c r="T65" s="13">
        <f t="shared" si="7"/>
        <v>0</v>
      </c>
      <c r="U65" s="13">
        <f t="shared" si="7"/>
        <v>225.1421936773416</v>
      </c>
      <c r="V65" s="13">
        <f t="shared" si="7"/>
        <v>108.12871063115217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99.99978352635567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3.5" hidden="1">
      <c r="A67" s="40" t="s">
        <v>116</v>
      </c>
      <c r="B67" s="23"/>
      <c r="C67" s="23"/>
      <c r="D67" s="24">
        <v>1847900</v>
      </c>
      <c r="E67" s="25">
        <v>1847900</v>
      </c>
      <c r="F67" s="25">
        <v>91068</v>
      </c>
      <c r="G67" s="25">
        <v>92887</v>
      </c>
      <c r="H67" s="25">
        <v>83602</v>
      </c>
      <c r="I67" s="25">
        <v>267557</v>
      </c>
      <c r="J67" s="25">
        <v>342461</v>
      </c>
      <c r="K67" s="25">
        <v>68069</v>
      </c>
      <c r="L67" s="25">
        <v>99358</v>
      </c>
      <c r="M67" s="25">
        <v>509888</v>
      </c>
      <c r="N67" s="25">
        <v>63181</v>
      </c>
      <c r="O67" s="25">
        <v>64723</v>
      </c>
      <c r="P67" s="25">
        <v>74115</v>
      </c>
      <c r="Q67" s="25">
        <v>202019</v>
      </c>
      <c r="R67" s="25">
        <v>68041</v>
      </c>
      <c r="S67" s="25"/>
      <c r="T67" s="25"/>
      <c r="U67" s="25">
        <v>68041</v>
      </c>
      <c r="V67" s="25">
        <v>1047505</v>
      </c>
      <c r="W67" s="25">
        <v>1847892</v>
      </c>
      <c r="X67" s="25"/>
      <c r="Y67" s="24"/>
      <c r="Z67" s="26">
        <v>1847900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>
        <v>1847800</v>
      </c>
      <c r="E69" s="20">
        <v>1847800</v>
      </c>
      <c r="F69" s="20">
        <v>91068</v>
      </c>
      <c r="G69" s="20">
        <v>92887</v>
      </c>
      <c r="H69" s="20">
        <v>83602</v>
      </c>
      <c r="I69" s="20">
        <v>267557</v>
      </c>
      <c r="J69" s="20">
        <v>342453</v>
      </c>
      <c r="K69" s="20">
        <v>68069</v>
      </c>
      <c r="L69" s="20">
        <v>99358</v>
      </c>
      <c r="M69" s="20">
        <v>509880</v>
      </c>
      <c r="N69" s="20">
        <v>63181</v>
      </c>
      <c r="O69" s="20">
        <v>64723</v>
      </c>
      <c r="P69" s="20">
        <v>74115</v>
      </c>
      <c r="Q69" s="20">
        <v>202019</v>
      </c>
      <c r="R69" s="20">
        <v>68041</v>
      </c>
      <c r="S69" s="20"/>
      <c r="T69" s="20"/>
      <c r="U69" s="20">
        <v>68041</v>
      </c>
      <c r="V69" s="20">
        <v>1047497</v>
      </c>
      <c r="W69" s="20">
        <v>1847796</v>
      </c>
      <c r="X69" s="20"/>
      <c r="Y69" s="19"/>
      <c r="Z69" s="22">
        <v>1847800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>
        <v>1847800</v>
      </c>
      <c r="E74" s="20">
        <v>1847800</v>
      </c>
      <c r="F74" s="20">
        <v>91068</v>
      </c>
      <c r="G74" s="20">
        <v>92887</v>
      </c>
      <c r="H74" s="20">
        <v>83602</v>
      </c>
      <c r="I74" s="20">
        <v>267557</v>
      </c>
      <c r="J74" s="20">
        <v>342453</v>
      </c>
      <c r="K74" s="20">
        <v>68069</v>
      </c>
      <c r="L74" s="20">
        <v>99358</v>
      </c>
      <c r="M74" s="20">
        <v>509880</v>
      </c>
      <c r="N74" s="20">
        <v>63181</v>
      </c>
      <c r="O74" s="20">
        <v>64723</v>
      </c>
      <c r="P74" s="20">
        <v>74115</v>
      </c>
      <c r="Q74" s="20">
        <v>202019</v>
      </c>
      <c r="R74" s="20">
        <v>68041</v>
      </c>
      <c r="S74" s="20"/>
      <c r="T74" s="20"/>
      <c r="U74" s="20">
        <v>68041</v>
      </c>
      <c r="V74" s="20">
        <v>1047497</v>
      </c>
      <c r="W74" s="20">
        <v>1847796</v>
      </c>
      <c r="X74" s="20"/>
      <c r="Y74" s="19"/>
      <c r="Z74" s="22">
        <v>1847800</v>
      </c>
    </row>
    <row r="75" spans="1:26" ht="13.5" hidden="1">
      <c r="A75" s="39" t="s">
        <v>115</v>
      </c>
      <c r="B75" s="27"/>
      <c r="C75" s="27"/>
      <c r="D75" s="28">
        <v>100</v>
      </c>
      <c r="E75" s="29">
        <v>100</v>
      </c>
      <c r="F75" s="29"/>
      <c r="G75" s="29"/>
      <c r="H75" s="29"/>
      <c r="I75" s="29"/>
      <c r="J75" s="29">
        <v>8</v>
      </c>
      <c r="K75" s="29"/>
      <c r="L75" s="29"/>
      <c r="M75" s="29">
        <v>8</v>
      </c>
      <c r="N75" s="29"/>
      <c r="O75" s="29"/>
      <c r="P75" s="29"/>
      <c r="Q75" s="29"/>
      <c r="R75" s="29"/>
      <c r="S75" s="29"/>
      <c r="T75" s="29"/>
      <c r="U75" s="29"/>
      <c r="V75" s="29">
        <v>8</v>
      </c>
      <c r="W75" s="29">
        <v>96</v>
      </c>
      <c r="X75" s="29"/>
      <c r="Y75" s="28"/>
      <c r="Z75" s="30">
        <v>100</v>
      </c>
    </row>
    <row r="76" spans="1:26" ht="13.5" hidden="1">
      <c r="A76" s="41" t="s">
        <v>117</v>
      </c>
      <c r="B76" s="31"/>
      <c r="C76" s="31"/>
      <c r="D76" s="32">
        <v>1847892</v>
      </c>
      <c r="E76" s="33">
        <v>1847892</v>
      </c>
      <c r="F76" s="33">
        <v>91068</v>
      </c>
      <c r="G76" s="33">
        <v>92887</v>
      </c>
      <c r="H76" s="33">
        <v>83602</v>
      </c>
      <c r="I76" s="33">
        <v>267557</v>
      </c>
      <c r="J76" s="33">
        <v>342461</v>
      </c>
      <c r="K76" s="33">
        <v>68069</v>
      </c>
      <c r="L76" s="33">
        <v>99358</v>
      </c>
      <c r="M76" s="33">
        <v>509888</v>
      </c>
      <c r="N76" s="33">
        <v>63181</v>
      </c>
      <c r="O76" s="33">
        <v>64723</v>
      </c>
      <c r="P76" s="33">
        <v>74115</v>
      </c>
      <c r="Q76" s="33">
        <v>202019</v>
      </c>
      <c r="R76" s="33">
        <v>68041</v>
      </c>
      <c r="S76" s="33">
        <v>85148</v>
      </c>
      <c r="T76" s="33"/>
      <c r="U76" s="33">
        <v>153189</v>
      </c>
      <c r="V76" s="33">
        <v>1132653</v>
      </c>
      <c r="W76" s="33">
        <v>1847892</v>
      </c>
      <c r="X76" s="33"/>
      <c r="Y76" s="32"/>
      <c r="Z76" s="34">
        <v>1847892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1847796</v>
      </c>
      <c r="E78" s="20">
        <v>1847796</v>
      </c>
      <c r="F78" s="20">
        <v>91068</v>
      </c>
      <c r="G78" s="20">
        <v>92887</v>
      </c>
      <c r="H78" s="20">
        <v>83602</v>
      </c>
      <c r="I78" s="20">
        <v>267557</v>
      </c>
      <c r="J78" s="20">
        <v>342453</v>
      </c>
      <c r="K78" s="20">
        <v>68069</v>
      </c>
      <c r="L78" s="20">
        <v>99358</v>
      </c>
      <c r="M78" s="20">
        <v>509880</v>
      </c>
      <c r="N78" s="20">
        <v>63181</v>
      </c>
      <c r="O78" s="20">
        <v>64723</v>
      </c>
      <c r="P78" s="20">
        <v>74115</v>
      </c>
      <c r="Q78" s="20">
        <v>202019</v>
      </c>
      <c r="R78" s="20">
        <v>68041</v>
      </c>
      <c r="S78" s="20">
        <v>85148</v>
      </c>
      <c r="T78" s="20"/>
      <c r="U78" s="20">
        <v>153189</v>
      </c>
      <c r="V78" s="20">
        <v>1132645</v>
      </c>
      <c r="W78" s="20">
        <v>1847796</v>
      </c>
      <c r="X78" s="20"/>
      <c r="Y78" s="19"/>
      <c r="Z78" s="22">
        <v>1847796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1847796</v>
      </c>
      <c r="E83" s="20">
        <v>1847796</v>
      </c>
      <c r="F83" s="20">
        <v>91068</v>
      </c>
      <c r="G83" s="20">
        <v>92887</v>
      </c>
      <c r="H83" s="20">
        <v>83602</v>
      </c>
      <c r="I83" s="20">
        <v>267557</v>
      </c>
      <c r="J83" s="20">
        <v>342453</v>
      </c>
      <c r="K83" s="20">
        <v>68069</v>
      </c>
      <c r="L83" s="20">
        <v>99358</v>
      </c>
      <c r="M83" s="20">
        <v>509880</v>
      </c>
      <c r="N83" s="20">
        <v>63181</v>
      </c>
      <c r="O83" s="20">
        <v>64723</v>
      </c>
      <c r="P83" s="20">
        <v>74115</v>
      </c>
      <c r="Q83" s="20">
        <v>202019</v>
      </c>
      <c r="R83" s="20">
        <v>68041</v>
      </c>
      <c r="S83" s="20">
        <v>85148</v>
      </c>
      <c r="T83" s="20"/>
      <c r="U83" s="20">
        <v>153189</v>
      </c>
      <c r="V83" s="20">
        <v>1132645</v>
      </c>
      <c r="W83" s="20">
        <v>1847796</v>
      </c>
      <c r="X83" s="20"/>
      <c r="Y83" s="19"/>
      <c r="Z83" s="22">
        <v>1847796</v>
      </c>
    </row>
    <row r="84" spans="1:26" ht="13.5" hidden="1">
      <c r="A84" s="39" t="s">
        <v>115</v>
      </c>
      <c r="B84" s="27"/>
      <c r="C84" s="27"/>
      <c r="D84" s="28">
        <v>96</v>
      </c>
      <c r="E84" s="29">
        <v>96</v>
      </c>
      <c r="F84" s="29"/>
      <c r="G84" s="29"/>
      <c r="H84" s="29"/>
      <c r="I84" s="29"/>
      <c r="J84" s="29">
        <v>8</v>
      </c>
      <c r="K84" s="29"/>
      <c r="L84" s="29"/>
      <c r="M84" s="29">
        <v>8</v>
      </c>
      <c r="N84" s="29"/>
      <c r="O84" s="29"/>
      <c r="P84" s="29"/>
      <c r="Q84" s="29"/>
      <c r="R84" s="29"/>
      <c r="S84" s="29"/>
      <c r="T84" s="29"/>
      <c r="U84" s="29"/>
      <c r="V84" s="29">
        <v>8</v>
      </c>
      <c r="W84" s="29">
        <v>96</v>
      </c>
      <c r="X84" s="29"/>
      <c r="Y84" s="28"/>
      <c r="Z84" s="30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29797752</v>
      </c>
      <c r="C5" s="18">
        <v>0</v>
      </c>
      <c r="D5" s="58">
        <v>28372336</v>
      </c>
      <c r="E5" s="59">
        <v>30057755</v>
      </c>
      <c r="F5" s="59">
        <v>2388554</v>
      </c>
      <c r="G5" s="59">
        <v>2387223</v>
      </c>
      <c r="H5" s="59">
        <v>2402739</v>
      </c>
      <c r="I5" s="59">
        <v>7178516</v>
      </c>
      <c r="J5" s="59">
        <v>1667000</v>
      </c>
      <c r="K5" s="59">
        <v>2398863</v>
      </c>
      <c r="L5" s="59">
        <v>3784068</v>
      </c>
      <c r="M5" s="59">
        <v>7849931</v>
      </c>
      <c r="N5" s="59">
        <v>4509000</v>
      </c>
      <c r="O5" s="59">
        <v>2787512</v>
      </c>
      <c r="P5" s="59">
        <v>2574651</v>
      </c>
      <c r="Q5" s="59">
        <v>9871163</v>
      </c>
      <c r="R5" s="59">
        <v>0</v>
      </c>
      <c r="S5" s="59">
        <v>0</v>
      </c>
      <c r="T5" s="59">
        <v>3382105</v>
      </c>
      <c r="U5" s="59">
        <v>3382105</v>
      </c>
      <c r="V5" s="59">
        <v>28281715</v>
      </c>
      <c r="W5" s="59">
        <v>28372332</v>
      </c>
      <c r="X5" s="59">
        <v>-90617</v>
      </c>
      <c r="Y5" s="60">
        <v>-0.32</v>
      </c>
      <c r="Z5" s="61">
        <v>30057755</v>
      </c>
    </row>
    <row r="6" spans="1:26" ht="13.5">
      <c r="A6" s="57" t="s">
        <v>32</v>
      </c>
      <c r="B6" s="18">
        <v>49000161</v>
      </c>
      <c r="C6" s="18">
        <v>0</v>
      </c>
      <c r="D6" s="58">
        <v>58611396</v>
      </c>
      <c r="E6" s="59">
        <v>51997064</v>
      </c>
      <c r="F6" s="59">
        <v>3874687</v>
      </c>
      <c r="G6" s="59">
        <v>4402525</v>
      </c>
      <c r="H6" s="59">
        <v>4601186</v>
      </c>
      <c r="I6" s="59">
        <v>12878398</v>
      </c>
      <c r="J6" s="59">
        <v>4222000</v>
      </c>
      <c r="K6" s="59">
        <v>4343888</v>
      </c>
      <c r="L6" s="59">
        <v>3963993</v>
      </c>
      <c r="M6" s="59">
        <v>12529881</v>
      </c>
      <c r="N6" s="59">
        <v>3545000</v>
      </c>
      <c r="O6" s="59">
        <v>6344138</v>
      </c>
      <c r="P6" s="59">
        <v>4591683</v>
      </c>
      <c r="Q6" s="59">
        <v>14480821</v>
      </c>
      <c r="R6" s="59">
        <v>0</v>
      </c>
      <c r="S6" s="59">
        <v>0</v>
      </c>
      <c r="T6" s="59">
        <v>6344138</v>
      </c>
      <c r="U6" s="59">
        <v>6344138</v>
      </c>
      <c r="V6" s="59">
        <v>46233238</v>
      </c>
      <c r="W6" s="59">
        <v>58611407</v>
      </c>
      <c r="X6" s="59">
        <v>-12378169</v>
      </c>
      <c r="Y6" s="60">
        <v>-21.12</v>
      </c>
      <c r="Z6" s="61">
        <v>51997064</v>
      </c>
    </row>
    <row r="7" spans="1:26" ht="13.5">
      <c r="A7" s="57" t="s">
        <v>33</v>
      </c>
      <c r="B7" s="18">
        <v>4676603</v>
      </c>
      <c r="C7" s="18">
        <v>0</v>
      </c>
      <c r="D7" s="58">
        <v>1240600</v>
      </c>
      <c r="E7" s="59">
        <v>6534678</v>
      </c>
      <c r="F7" s="59">
        <v>137669</v>
      </c>
      <c r="G7" s="59">
        <v>0</v>
      </c>
      <c r="H7" s="59">
        <v>134772</v>
      </c>
      <c r="I7" s="59">
        <v>272441</v>
      </c>
      <c r="J7" s="59">
        <v>140000</v>
      </c>
      <c r="K7" s="59">
        <v>136308</v>
      </c>
      <c r="L7" s="59">
        <v>141638</v>
      </c>
      <c r="M7" s="59">
        <v>417946</v>
      </c>
      <c r="N7" s="59">
        <v>119000</v>
      </c>
      <c r="O7" s="59">
        <v>333290</v>
      </c>
      <c r="P7" s="59">
        <v>622372</v>
      </c>
      <c r="Q7" s="59">
        <v>1074662</v>
      </c>
      <c r="R7" s="59">
        <v>0</v>
      </c>
      <c r="S7" s="59">
        <v>0</v>
      </c>
      <c r="T7" s="59">
        <v>636011</v>
      </c>
      <c r="U7" s="59">
        <v>636011</v>
      </c>
      <c r="V7" s="59">
        <v>2401060</v>
      </c>
      <c r="W7" s="59">
        <v>1240596</v>
      </c>
      <c r="X7" s="59">
        <v>1160464</v>
      </c>
      <c r="Y7" s="60">
        <v>93.54</v>
      </c>
      <c r="Z7" s="61">
        <v>6534678</v>
      </c>
    </row>
    <row r="8" spans="1:26" ht="13.5">
      <c r="A8" s="57" t="s">
        <v>34</v>
      </c>
      <c r="B8" s="18">
        <v>121287155</v>
      </c>
      <c r="C8" s="18">
        <v>0</v>
      </c>
      <c r="D8" s="58">
        <v>120624000</v>
      </c>
      <c r="E8" s="59">
        <v>120624000</v>
      </c>
      <c r="F8" s="59">
        <v>49030644</v>
      </c>
      <c r="G8" s="59">
        <v>32333</v>
      </c>
      <c r="H8" s="59">
        <v>0</v>
      </c>
      <c r="I8" s="59">
        <v>49062977</v>
      </c>
      <c r="J8" s="59">
        <v>25249</v>
      </c>
      <c r="K8" s="59">
        <v>135360</v>
      </c>
      <c r="L8" s="59">
        <v>39280773</v>
      </c>
      <c r="M8" s="59">
        <v>39441382</v>
      </c>
      <c r="N8" s="59">
        <v>0</v>
      </c>
      <c r="O8" s="59">
        <v>167070</v>
      </c>
      <c r="P8" s="59">
        <v>29569487</v>
      </c>
      <c r="Q8" s="59">
        <v>29736557</v>
      </c>
      <c r="R8" s="59">
        <v>0</v>
      </c>
      <c r="S8" s="59">
        <v>0</v>
      </c>
      <c r="T8" s="59">
        <v>0</v>
      </c>
      <c r="U8" s="59">
        <v>0</v>
      </c>
      <c r="V8" s="59">
        <v>118240916</v>
      </c>
      <c r="W8" s="59">
        <v>120624000</v>
      </c>
      <c r="X8" s="59">
        <v>-2383084</v>
      </c>
      <c r="Y8" s="60">
        <v>-1.98</v>
      </c>
      <c r="Z8" s="61">
        <v>120624000</v>
      </c>
    </row>
    <row r="9" spans="1:26" ht="13.5">
      <c r="A9" s="57" t="s">
        <v>35</v>
      </c>
      <c r="B9" s="18">
        <v>12559028</v>
      </c>
      <c r="C9" s="18">
        <v>0</v>
      </c>
      <c r="D9" s="58">
        <v>20740515</v>
      </c>
      <c r="E9" s="59">
        <v>18834953</v>
      </c>
      <c r="F9" s="59">
        <v>1685249</v>
      </c>
      <c r="G9" s="59">
        <v>2108309</v>
      </c>
      <c r="H9" s="59">
        <v>1833808</v>
      </c>
      <c r="I9" s="59">
        <v>5627366</v>
      </c>
      <c r="J9" s="59">
        <v>1597902</v>
      </c>
      <c r="K9" s="59">
        <v>2141739</v>
      </c>
      <c r="L9" s="59">
        <v>2026059</v>
      </c>
      <c r="M9" s="59">
        <v>5765700</v>
      </c>
      <c r="N9" s="59">
        <v>1015000</v>
      </c>
      <c r="O9" s="59">
        <v>1548714</v>
      </c>
      <c r="P9" s="59">
        <v>1404335</v>
      </c>
      <c r="Q9" s="59">
        <v>3968049</v>
      </c>
      <c r="R9" s="59">
        <v>0</v>
      </c>
      <c r="S9" s="59">
        <v>0</v>
      </c>
      <c r="T9" s="59">
        <v>1339212</v>
      </c>
      <c r="U9" s="59">
        <v>1339212</v>
      </c>
      <c r="V9" s="59">
        <v>16700327</v>
      </c>
      <c r="W9" s="59">
        <v>20740523</v>
      </c>
      <c r="X9" s="59">
        <v>-4040196</v>
      </c>
      <c r="Y9" s="60">
        <v>-19.48</v>
      </c>
      <c r="Z9" s="61">
        <v>18834953</v>
      </c>
    </row>
    <row r="10" spans="1:26" ht="25.5">
      <c r="A10" s="62" t="s">
        <v>102</v>
      </c>
      <c r="B10" s="63">
        <f>SUM(B5:B9)</f>
        <v>217320699</v>
      </c>
      <c r="C10" s="63">
        <f>SUM(C5:C9)</f>
        <v>0</v>
      </c>
      <c r="D10" s="64">
        <f aca="true" t="shared" si="0" ref="D10:Z10">SUM(D5:D9)</f>
        <v>229588847</v>
      </c>
      <c r="E10" s="65">
        <f t="shared" si="0"/>
        <v>228048450</v>
      </c>
      <c r="F10" s="65">
        <f t="shared" si="0"/>
        <v>57116803</v>
      </c>
      <c r="G10" s="65">
        <f t="shared" si="0"/>
        <v>8930390</v>
      </c>
      <c r="H10" s="65">
        <f t="shared" si="0"/>
        <v>8972505</v>
      </c>
      <c r="I10" s="65">
        <f t="shared" si="0"/>
        <v>75019698</v>
      </c>
      <c r="J10" s="65">
        <f t="shared" si="0"/>
        <v>7652151</v>
      </c>
      <c r="K10" s="65">
        <f t="shared" si="0"/>
        <v>9156158</v>
      </c>
      <c r="L10" s="65">
        <f t="shared" si="0"/>
        <v>49196531</v>
      </c>
      <c r="M10" s="65">
        <f t="shared" si="0"/>
        <v>66004840</v>
      </c>
      <c r="N10" s="65">
        <f t="shared" si="0"/>
        <v>9188000</v>
      </c>
      <c r="O10" s="65">
        <f t="shared" si="0"/>
        <v>11180724</v>
      </c>
      <c r="P10" s="65">
        <f t="shared" si="0"/>
        <v>38762528</v>
      </c>
      <c r="Q10" s="65">
        <f t="shared" si="0"/>
        <v>59131252</v>
      </c>
      <c r="R10" s="65">
        <f t="shared" si="0"/>
        <v>0</v>
      </c>
      <c r="S10" s="65">
        <f t="shared" si="0"/>
        <v>0</v>
      </c>
      <c r="T10" s="65">
        <f t="shared" si="0"/>
        <v>11701466</v>
      </c>
      <c r="U10" s="65">
        <f t="shared" si="0"/>
        <v>11701466</v>
      </c>
      <c r="V10" s="65">
        <f t="shared" si="0"/>
        <v>211857256</v>
      </c>
      <c r="W10" s="65">
        <f t="shared" si="0"/>
        <v>229588858</v>
      </c>
      <c r="X10" s="65">
        <f t="shared" si="0"/>
        <v>-17731602</v>
      </c>
      <c r="Y10" s="66">
        <f>+IF(W10&lt;&gt;0,(X10/W10)*100,0)</f>
        <v>-7.723197961113601</v>
      </c>
      <c r="Z10" s="67">
        <f t="shared" si="0"/>
        <v>228048450</v>
      </c>
    </row>
    <row r="11" spans="1:26" ht="13.5">
      <c r="A11" s="57" t="s">
        <v>36</v>
      </c>
      <c r="B11" s="18">
        <v>57171372</v>
      </c>
      <c r="C11" s="18">
        <v>0</v>
      </c>
      <c r="D11" s="58">
        <v>70709751</v>
      </c>
      <c r="E11" s="59">
        <v>73121631</v>
      </c>
      <c r="F11" s="59">
        <v>4846248</v>
      </c>
      <c r="G11" s="59">
        <v>4856494</v>
      </c>
      <c r="H11" s="59">
        <v>4730775</v>
      </c>
      <c r="I11" s="59">
        <v>14433517</v>
      </c>
      <c r="J11" s="59">
        <v>4490001</v>
      </c>
      <c r="K11" s="59">
        <v>5500256</v>
      </c>
      <c r="L11" s="59">
        <v>4888588</v>
      </c>
      <c r="M11" s="59">
        <v>14878845</v>
      </c>
      <c r="N11" s="59">
        <v>4390667</v>
      </c>
      <c r="O11" s="59">
        <v>5038952</v>
      </c>
      <c r="P11" s="59">
        <v>5114280</v>
      </c>
      <c r="Q11" s="59">
        <v>14543899</v>
      </c>
      <c r="R11" s="59">
        <v>0</v>
      </c>
      <c r="S11" s="59">
        <v>0</v>
      </c>
      <c r="T11" s="59">
        <v>5103328</v>
      </c>
      <c r="U11" s="59">
        <v>5103328</v>
      </c>
      <c r="V11" s="59">
        <v>48959589</v>
      </c>
      <c r="W11" s="59">
        <v>70709748</v>
      </c>
      <c r="X11" s="59">
        <v>-21750159</v>
      </c>
      <c r="Y11" s="60">
        <v>-30.76</v>
      </c>
      <c r="Z11" s="61">
        <v>73121631</v>
      </c>
    </row>
    <row r="12" spans="1:26" ht="13.5">
      <c r="A12" s="57" t="s">
        <v>37</v>
      </c>
      <c r="B12" s="18">
        <v>10633213</v>
      </c>
      <c r="C12" s="18">
        <v>0</v>
      </c>
      <c r="D12" s="58">
        <v>11663148</v>
      </c>
      <c r="E12" s="59">
        <v>11663000</v>
      </c>
      <c r="F12" s="59">
        <v>832372</v>
      </c>
      <c r="G12" s="59">
        <v>878199</v>
      </c>
      <c r="H12" s="59">
        <v>921885</v>
      </c>
      <c r="I12" s="59">
        <v>2632456</v>
      </c>
      <c r="J12" s="59">
        <v>878199</v>
      </c>
      <c r="K12" s="59">
        <v>877776</v>
      </c>
      <c r="L12" s="59">
        <v>877776</v>
      </c>
      <c r="M12" s="59">
        <v>2633751</v>
      </c>
      <c r="N12" s="59">
        <v>880000</v>
      </c>
      <c r="O12" s="59">
        <v>895985</v>
      </c>
      <c r="P12" s="59">
        <v>877776</v>
      </c>
      <c r="Q12" s="59">
        <v>2653761</v>
      </c>
      <c r="R12" s="59">
        <v>0</v>
      </c>
      <c r="S12" s="59">
        <v>0</v>
      </c>
      <c r="T12" s="59">
        <v>964867</v>
      </c>
      <c r="U12" s="59">
        <v>964867</v>
      </c>
      <c r="V12" s="59">
        <v>8884835</v>
      </c>
      <c r="W12" s="59">
        <v>11663148</v>
      </c>
      <c r="X12" s="59">
        <v>-2778313</v>
      </c>
      <c r="Y12" s="60">
        <v>-23.82</v>
      </c>
      <c r="Z12" s="61">
        <v>11663000</v>
      </c>
    </row>
    <row r="13" spans="1:26" ht="13.5">
      <c r="A13" s="57" t="s">
        <v>103</v>
      </c>
      <c r="B13" s="18">
        <v>41865500</v>
      </c>
      <c r="C13" s="18">
        <v>0</v>
      </c>
      <c r="D13" s="58">
        <v>44944000</v>
      </c>
      <c r="E13" s="59">
        <v>44944000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44944000</v>
      </c>
      <c r="X13" s="59">
        <v>-44944000</v>
      </c>
      <c r="Y13" s="60">
        <v>-100</v>
      </c>
      <c r="Z13" s="61">
        <v>44944000</v>
      </c>
    </row>
    <row r="14" spans="1:26" ht="13.5">
      <c r="A14" s="57" t="s">
        <v>38</v>
      </c>
      <c r="B14" s="18">
        <v>375511</v>
      </c>
      <c r="C14" s="18">
        <v>0</v>
      </c>
      <c r="D14" s="58">
        <v>797981</v>
      </c>
      <c r="E14" s="59">
        <v>398000</v>
      </c>
      <c r="F14" s="59">
        <v>0</v>
      </c>
      <c r="G14" s="59">
        <v>0</v>
      </c>
      <c r="H14" s="59">
        <v>136001</v>
      </c>
      <c r="I14" s="59">
        <v>136001</v>
      </c>
      <c r="J14" s="59">
        <v>0</v>
      </c>
      <c r="K14" s="59">
        <v>135753</v>
      </c>
      <c r="L14" s="59">
        <v>135532</v>
      </c>
      <c r="M14" s="59">
        <v>271285</v>
      </c>
      <c r="N14" s="59">
        <v>163000</v>
      </c>
      <c r="O14" s="59">
        <v>22026</v>
      </c>
      <c r="P14" s="59">
        <v>18952</v>
      </c>
      <c r="Q14" s="59">
        <v>203978</v>
      </c>
      <c r="R14" s="59">
        <v>0</v>
      </c>
      <c r="S14" s="59">
        <v>0</v>
      </c>
      <c r="T14" s="59">
        <v>0</v>
      </c>
      <c r="U14" s="59">
        <v>0</v>
      </c>
      <c r="V14" s="59">
        <v>611264</v>
      </c>
      <c r="W14" s="59">
        <v>797976</v>
      </c>
      <c r="X14" s="59">
        <v>-186712</v>
      </c>
      <c r="Y14" s="60">
        <v>-23.4</v>
      </c>
      <c r="Z14" s="61">
        <v>398000</v>
      </c>
    </row>
    <row r="15" spans="1:26" ht="13.5">
      <c r="A15" s="57" t="s">
        <v>39</v>
      </c>
      <c r="B15" s="18">
        <v>35141578</v>
      </c>
      <c r="C15" s="18">
        <v>0</v>
      </c>
      <c r="D15" s="58">
        <v>42448505</v>
      </c>
      <c r="E15" s="59">
        <v>39843741</v>
      </c>
      <c r="F15" s="59">
        <v>252593</v>
      </c>
      <c r="G15" s="59">
        <v>3635641</v>
      </c>
      <c r="H15" s="59">
        <v>0</v>
      </c>
      <c r="I15" s="59">
        <v>3888234</v>
      </c>
      <c r="J15" s="59">
        <v>2135163</v>
      </c>
      <c r="K15" s="59">
        <v>2400616</v>
      </c>
      <c r="L15" s="59">
        <v>2727639</v>
      </c>
      <c r="M15" s="59">
        <v>7263418</v>
      </c>
      <c r="N15" s="59">
        <v>2309606</v>
      </c>
      <c r="O15" s="59">
        <v>2313329</v>
      </c>
      <c r="P15" s="59">
        <v>6020843</v>
      </c>
      <c r="Q15" s="59">
        <v>10643778</v>
      </c>
      <c r="R15" s="59">
        <v>0</v>
      </c>
      <c r="S15" s="59">
        <v>0</v>
      </c>
      <c r="T15" s="59">
        <v>2602122</v>
      </c>
      <c r="U15" s="59">
        <v>2602122</v>
      </c>
      <c r="V15" s="59">
        <v>24397552</v>
      </c>
      <c r="W15" s="59">
        <v>42448510</v>
      </c>
      <c r="X15" s="59">
        <v>-18050958</v>
      </c>
      <c r="Y15" s="60">
        <v>-42.52</v>
      </c>
      <c r="Z15" s="61">
        <v>39843741</v>
      </c>
    </row>
    <row r="16" spans="1:26" ht="13.5">
      <c r="A16" s="68" t="s">
        <v>40</v>
      </c>
      <c r="B16" s="18">
        <v>6452758</v>
      </c>
      <c r="C16" s="18">
        <v>0</v>
      </c>
      <c r="D16" s="58">
        <v>2749886</v>
      </c>
      <c r="E16" s="59">
        <v>2443106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7578</v>
      </c>
      <c r="P16" s="59">
        <v>0</v>
      </c>
      <c r="Q16" s="59">
        <v>7578</v>
      </c>
      <c r="R16" s="59">
        <v>0</v>
      </c>
      <c r="S16" s="59">
        <v>0</v>
      </c>
      <c r="T16" s="59">
        <v>3789</v>
      </c>
      <c r="U16" s="59">
        <v>3789</v>
      </c>
      <c r="V16" s="59">
        <v>11367</v>
      </c>
      <c r="W16" s="59">
        <v>2749884</v>
      </c>
      <c r="X16" s="59">
        <v>-2738517</v>
      </c>
      <c r="Y16" s="60">
        <v>-99.59</v>
      </c>
      <c r="Z16" s="61">
        <v>2443106</v>
      </c>
    </row>
    <row r="17" spans="1:26" ht="13.5">
      <c r="A17" s="57" t="s">
        <v>41</v>
      </c>
      <c r="B17" s="18">
        <v>48903292</v>
      </c>
      <c r="C17" s="18">
        <v>0</v>
      </c>
      <c r="D17" s="58">
        <v>74942578</v>
      </c>
      <c r="E17" s="59">
        <v>78291318</v>
      </c>
      <c r="F17" s="59">
        <v>2316757</v>
      </c>
      <c r="G17" s="59">
        <v>4616176</v>
      </c>
      <c r="H17" s="59">
        <v>5441972</v>
      </c>
      <c r="I17" s="59">
        <v>12374905</v>
      </c>
      <c r="J17" s="59">
        <v>6358637</v>
      </c>
      <c r="K17" s="59">
        <v>4839616</v>
      </c>
      <c r="L17" s="59">
        <v>5108206</v>
      </c>
      <c r="M17" s="59">
        <v>16306459</v>
      </c>
      <c r="N17" s="59">
        <v>6508727</v>
      </c>
      <c r="O17" s="59">
        <v>3730130</v>
      </c>
      <c r="P17" s="59">
        <v>5869400</v>
      </c>
      <c r="Q17" s="59">
        <v>16108257</v>
      </c>
      <c r="R17" s="59">
        <v>0</v>
      </c>
      <c r="S17" s="59">
        <v>0</v>
      </c>
      <c r="T17" s="59">
        <v>6821119</v>
      </c>
      <c r="U17" s="59">
        <v>6821119</v>
      </c>
      <c r="V17" s="59">
        <v>51610740</v>
      </c>
      <c r="W17" s="59">
        <v>74942578</v>
      </c>
      <c r="X17" s="59">
        <v>-23331838</v>
      </c>
      <c r="Y17" s="60">
        <v>-31.13</v>
      </c>
      <c r="Z17" s="61">
        <v>78291318</v>
      </c>
    </row>
    <row r="18" spans="1:26" ht="13.5">
      <c r="A18" s="69" t="s">
        <v>42</v>
      </c>
      <c r="B18" s="70">
        <f>SUM(B11:B17)</f>
        <v>200543224</v>
      </c>
      <c r="C18" s="70">
        <f>SUM(C11:C17)</f>
        <v>0</v>
      </c>
      <c r="D18" s="71">
        <f aca="true" t="shared" si="1" ref="D18:Z18">SUM(D11:D17)</f>
        <v>248255849</v>
      </c>
      <c r="E18" s="72">
        <f t="shared" si="1"/>
        <v>250704796</v>
      </c>
      <c r="F18" s="72">
        <f t="shared" si="1"/>
        <v>8247970</v>
      </c>
      <c r="G18" s="72">
        <f t="shared" si="1"/>
        <v>13986510</v>
      </c>
      <c r="H18" s="72">
        <f t="shared" si="1"/>
        <v>11230633</v>
      </c>
      <c r="I18" s="72">
        <f t="shared" si="1"/>
        <v>33465113</v>
      </c>
      <c r="J18" s="72">
        <f t="shared" si="1"/>
        <v>13862000</v>
      </c>
      <c r="K18" s="72">
        <f t="shared" si="1"/>
        <v>13754017</v>
      </c>
      <c r="L18" s="72">
        <f t="shared" si="1"/>
        <v>13737741</v>
      </c>
      <c r="M18" s="72">
        <f t="shared" si="1"/>
        <v>41353758</v>
      </c>
      <c r="N18" s="72">
        <f t="shared" si="1"/>
        <v>14252000</v>
      </c>
      <c r="O18" s="72">
        <f t="shared" si="1"/>
        <v>12008000</v>
      </c>
      <c r="P18" s="72">
        <f t="shared" si="1"/>
        <v>17901251</v>
      </c>
      <c r="Q18" s="72">
        <f t="shared" si="1"/>
        <v>44161251</v>
      </c>
      <c r="R18" s="72">
        <f t="shared" si="1"/>
        <v>0</v>
      </c>
      <c r="S18" s="72">
        <f t="shared" si="1"/>
        <v>0</v>
      </c>
      <c r="T18" s="72">
        <f t="shared" si="1"/>
        <v>15495225</v>
      </c>
      <c r="U18" s="72">
        <f t="shared" si="1"/>
        <v>15495225</v>
      </c>
      <c r="V18" s="72">
        <f t="shared" si="1"/>
        <v>134475347</v>
      </c>
      <c r="W18" s="72">
        <f t="shared" si="1"/>
        <v>248255844</v>
      </c>
      <c r="X18" s="72">
        <f t="shared" si="1"/>
        <v>-113780497</v>
      </c>
      <c r="Y18" s="66">
        <f>+IF(W18&lt;&gt;0,(X18/W18)*100,0)</f>
        <v>-45.83195108994091</v>
      </c>
      <c r="Z18" s="73">
        <f t="shared" si="1"/>
        <v>250704796</v>
      </c>
    </row>
    <row r="19" spans="1:26" ht="13.5">
      <c r="A19" s="69" t="s">
        <v>43</v>
      </c>
      <c r="B19" s="74">
        <f>+B10-B18</f>
        <v>16777475</v>
      </c>
      <c r="C19" s="74">
        <f>+C10-C18</f>
        <v>0</v>
      </c>
      <c r="D19" s="75">
        <f aca="true" t="shared" si="2" ref="D19:Z19">+D10-D18</f>
        <v>-18667002</v>
      </c>
      <c r="E19" s="76">
        <f t="shared" si="2"/>
        <v>-22656346</v>
      </c>
      <c r="F19" s="76">
        <f t="shared" si="2"/>
        <v>48868833</v>
      </c>
      <c r="G19" s="76">
        <f t="shared" si="2"/>
        <v>-5056120</v>
      </c>
      <c r="H19" s="76">
        <f t="shared" si="2"/>
        <v>-2258128</v>
      </c>
      <c r="I19" s="76">
        <f t="shared" si="2"/>
        <v>41554585</v>
      </c>
      <c r="J19" s="76">
        <f t="shared" si="2"/>
        <v>-6209849</v>
      </c>
      <c r="K19" s="76">
        <f t="shared" si="2"/>
        <v>-4597859</v>
      </c>
      <c r="L19" s="76">
        <f t="shared" si="2"/>
        <v>35458790</v>
      </c>
      <c r="M19" s="76">
        <f t="shared" si="2"/>
        <v>24651082</v>
      </c>
      <c r="N19" s="76">
        <f t="shared" si="2"/>
        <v>-5064000</v>
      </c>
      <c r="O19" s="76">
        <f t="shared" si="2"/>
        <v>-827276</v>
      </c>
      <c r="P19" s="76">
        <f t="shared" si="2"/>
        <v>20861277</v>
      </c>
      <c r="Q19" s="76">
        <f t="shared" si="2"/>
        <v>14970001</v>
      </c>
      <c r="R19" s="76">
        <f t="shared" si="2"/>
        <v>0</v>
      </c>
      <c r="S19" s="76">
        <f t="shared" si="2"/>
        <v>0</v>
      </c>
      <c r="T19" s="76">
        <f t="shared" si="2"/>
        <v>-3793759</v>
      </c>
      <c r="U19" s="76">
        <f t="shared" si="2"/>
        <v>-3793759</v>
      </c>
      <c r="V19" s="76">
        <f t="shared" si="2"/>
        <v>77381909</v>
      </c>
      <c r="W19" s="76">
        <f>IF(E10=E18,0,W10-W18)</f>
        <v>-18666986</v>
      </c>
      <c r="X19" s="76">
        <f t="shared" si="2"/>
        <v>96048895</v>
      </c>
      <c r="Y19" s="77">
        <f>+IF(W19&lt;&gt;0,(X19/W19)*100,0)</f>
        <v>-514.5388494961104</v>
      </c>
      <c r="Z19" s="78">
        <f t="shared" si="2"/>
        <v>-22656346</v>
      </c>
    </row>
    <row r="20" spans="1:26" ht="13.5">
      <c r="A20" s="57" t="s">
        <v>44</v>
      </c>
      <c r="B20" s="18">
        <v>46983017</v>
      </c>
      <c r="C20" s="18">
        <v>0</v>
      </c>
      <c r="D20" s="58">
        <v>31917000</v>
      </c>
      <c r="E20" s="59">
        <v>40324309</v>
      </c>
      <c r="F20" s="59">
        <v>99333</v>
      </c>
      <c r="G20" s="59">
        <v>96737</v>
      </c>
      <c r="H20" s="59">
        <v>0</v>
      </c>
      <c r="I20" s="59">
        <v>196070</v>
      </c>
      <c r="J20" s="59">
        <v>143849</v>
      </c>
      <c r="K20" s="59">
        <v>172039</v>
      </c>
      <c r="L20" s="59">
        <v>0</v>
      </c>
      <c r="M20" s="59">
        <v>315888</v>
      </c>
      <c r="N20" s="59">
        <v>0</v>
      </c>
      <c r="O20" s="59">
        <v>464314</v>
      </c>
      <c r="P20" s="59">
        <v>818368</v>
      </c>
      <c r="Q20" s="59">
        <v>1282682</v>
      </c>
      <c r="R20" s="59">
        <v>0</v>
      </c>
      <c r="S20" s="59">
        <v>0</v>
      </c>
      <c r="T20" s="59">
        <v>464314</v>
      </c>
      <c r="U20" s="59">
        <v>464314</v>
      </c>
      <c r="V20" s="59">
        <v>2258954</v>
      </c>
      <c r="W20" s="59">
        <v>31917000</v>
      </c>
      <c r="X20" s="59">
        <v>-29658046</v>
      </c>
      <c r="Y20" s="60">
        <v>-92.92</v>
      </c>
      <c r="Z20" s="61">
        <v>40324309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63760492</v>
      </c>
      <c r="C22" s="85">
        <f>SUM(C19:C21)</f>
        <v>0</v>
      </c>
      <c r="D22" s="86">
        <f aca="true" t="shared" si="3" ref="D22:Z22">SUM(D19:D21)</f>
        <v>13249998</v>
      </c>
      <c r="E22" s="87">
        <f t="shared" si="3"/>
        <v>17667963</v>
      </c>
      <c r="F22" s="87">
        <f t="shared" si="3"/>
        <v>48968166</v>
      </c>
      <c r="G22" s="87">
        <f t="shared" si="3"/>
        <v>-4959383</v>
      </c>
      <c r="H22" s="87">
        <f t="shared" si="3"/>
        <v>-2258128</v>
      </c>
      <c r="I22" s="87">
        <f t="shared" si="3"/>
        <v>41750655</v>
      </c>
      <c r="J22" s="87">
        <f t="shared" si="3"/>
        <v>-6066000</v>
      </c>
      <c r="K22" s="87">
        <f t="shared" si="3"/>
        <v>-4425820</v>
      </c>
      <c r="L22" s="87">
        <f t="shared" si="3"/>
        <v>35458790</v>
      </c>
      <c r="M22" s="87">
        <f t="shared" si="3"/>
        <v>24966970</v>
      </c>
      <c r="N22" s="87">
        <f t="shared" si="3"/>
        <v>-5064000</v>
      </c>
      <c r="O22" s="87">
        <f t="shared" si="3"/>
        <v>-362962</v>
      </c>
      <c r="P22" s="87">
        <f t="shared" si="3"/>
        <v>21679645</v>
      </c>
      <c r="Q22" s="87">
        <f t="shared" si="3"/>
        <v>16252683</v>
      </c>
      <c r="R22" s="87">
        <f t="shared" si="3"/>
        <v>0</v>
      </c>
      <c r="S22" s="87">
        <f t="shared" si="3"/>
        <v>0</v>
      </c>
      <c r="T22" s="87">
        <f t="shared" si="3"/>
        <v>-3329445</v>
      </c>
      <c r="U22" s="87">
        <f t="shared" si="3"/>
        <v>-3329445</v>
      </c>
      <c r="V22" s="87">
        <f t="shared" si="3"/>
        <v>79640863</v>
      </c>
      <c r="W22" s="87">
        <f t="shared" si="3"/>
        <v>13250014</v>
      </c>
      <c r="X22" s="87">
        <f t="shared" si="3"/>
        <v>66390849</v>
      </c>
      <c r="Y22" s="88">
        <f>+IF(W22&lt;&gt;0,(X22/W22)*100,0)</f>
        <v>501.0624818962455</v>
      </c>
      <c r="Z22" s="89">
        <f t="shared" si="3"/>
        <v>17667963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63760492</v>
      </c>
      <c r="C24" s="74">
        <f>SUM(C22:C23)</f>
        <v>0</v>
      </c>
      <c r="D24" s="75">
        <f aca="true" t="shared" si="4" ref="D24:Z24">SUM(D22:D23)</f>
        <v>13249998</v>
      </c>
      <c r="E24" s="76">
        <f t="shared" si="4"/>
        <v>17667963</v>
      </c>
      <c r="F24" s="76">
        <f t="shared" si="4"/>
        <v>48968166</v>
      </c>
      <c r="G24" s="76">
        <f t="shared" si="4"/>
        <v>-4959383</v>
      </c>
      <c r="H24" s="76">
        <f t="shared" si="4"/>
        <v>-2258128</v>
      </c>
      <c r="I24" s="76">
        <f t="shared" si="4"/>
        <v>41750655</v>
      </c>
      <c r="J24" s="76">
        <f t="shared" si="4"/>
        <v>-6066000</v>
      </c>
      <c r="K24" s="76">
        <f t="shared" si="4"/>
        <v>-4425820</v>
      </c>
      <c r="L24" s="76">
        <f t="shared" si="4"/>
        <v>35458790</v>
      </c>
      <c r="M24" s="76">
        <f t="shared" si="4"/>
        <v>24966970</v>
      </c>
      <c r="N24" s="76">
        <f t="shared" si="4"/>
        <v>-5064000</v>
      </c>
      <c r="O24" s="76">
        <f t="shared" si="4"/>
        <v>-362962</v>
      </c>
      <c r="P24" s="76">
        <f t="shared" si="4"/>
        <v>21679645</v>
      </c>
      <c r="Q24" s="76">
        <f t="shared" si="4"/>
        <v>16252683</v>
      </c>
      <c r="R24" s="76">
        <f t="shared" si="4"/>
        <v>0</v>
      </c>
      <c r="S24" s="76">
        <f t="shared" si="4"/>
        <v>0</v>
      </c>
      <c r="T24" s="76">
        <f t="shared" si="4"/>
        <v>-3329445</v>
      </c>
      <c r="U24" s="76">
        <f t="shared" si="4"/>
        <v>-3329445</v>
      </c>
      <c r="V24" s="76">
        <f t="shared" si="4"/>
        <v>79640863</v>
      </c>
      <c r="W24" s="76">
        <f t="shared" si="4"/>
        <v>13250014</v>
      </c>
      <c r="X24" s="76">
        <f t="shared" si="4"/>
        <v>66390849</v>
      </c>
      <c r="Y24" s="77">
        <f>+IF(W24&lt;&gt;0,(X24/W24)*100,0)</f>
        <v>501.0624818962455</v>
      </c>
      <c r="Z24" s="78">
        <f t="shared" si="4"/>
        <v>17667963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64980181</v>
      </c>
      <c r="C27" s="21">
        <v>0</v>
      </c>
      <c r="D27" s="98">
        <v>65507958</v>
      </c>
      <c r="E27" s="99">
        <v>69926019</v>
      </c>
      <c r="F27" s="99">
        <v>99617</v>
      </c>
      <c r="G27" s="99">
        <v>2340084</v>
      </c>
      <c r="H27" s="99">
        <v>5092348</v>
      </c>
      <c r="I27" s="99">
        <v>7532049</v>
      </c>
      <c r="J27" s="99">
        <v>525767</v>
      </c>
      <c r="K27" s="99">
        <v>204361</v>
      </c>
      <c r="L27" s="99">
        <v>2029488</v>
      </c>
      <c r="M27" s="99">
        <v>2759616</v>
      </c>
      <c r="N27" s="99">
        <v>130000</v>
      </c>
      <c r="O27" s="99">
        <v>3580000</v>
      </c>
      <c r="P27" s="99">
        <v>3016874</v>
      </c>
      <c r="Q27" s="99">
        <v>6726874</v>
      </c>
      <c r="R27" s="99">
        <v>12388223</v>
      </c>
      <c r="S27" s="99">
        <v>5311165</v>
      </c>
      <c r="T27" s="99">
        <v>17238707</v>
      </c>
      <c r="U27" s="99">
        <v>34938095</v>
      </c>
      <c r="V27" s="99">
        <v>51956634</v>
      </c>
      <c r="W27" s="99">
        <v>69926019</v>
      </c>
      <c r="X27" s="99">
        <v>-17969385</v>
      </c>
      <c r="Y27" s="100">
        <v>-25.7</v>
      </c>
      <c r="Z27" s="101">
        <v>69926019</v>
      </c>
    </row>
    <row r="28" spans="1:26" ht="13.5">
      <c r="A28" s="102" t="s">
        <v>44</v>
      </c>
      <c r="B28" s="18">
        <v>46308893</v>
      </c>
      <c r="C28" s="18">
        <v>0</v>
      </c>
      <c r="D28" s="58">
        <v>31917000</v>
      </c>
      <c r="E28" s="59">
        <v>57207309</v>
      </c>
      <c r="F28" s="59">
        <v>98821</v>
      </c>
      <c r="G28" s="59">
        <v>96737</v>
      </c>
      <c r="H28" s="59">
        <v>118684</v>
      </c>
      <c r="I28" s="59">
        <v>314242</v>
      </c>
      <c r="J28" s="59">
        <v>457323</v>
      </c>
      <c r="K28" s="59">
        <v>171527</v>
      </c>
      <c r="L28" s="59">
        <v>72049</v>
      </c>
      <c r="M28" s="59">
        <v>700899</v>
      </c>
      <c r="N28" s="59">
        <v>129000</v>
      </c>
      <c r="O28" s="59">
        <v>2274000</v>
      </c>
      <c r="P28" s="59">
        <v>2227218</v>
      </c>
      <c r="Q28" s="59">
        <v>4630218</v>
      </c>
      <c r="R28" s="59">
        <v>742670</v>
      </c>
      <c r="S28" s="59">
        <v>3517124</v>
      </c>
      <c r="T28" s="59">
        <v>10570617</v>
      </c>
      <c r="U28" s="59">
        <v>14830411</v>
      </c>
      <c r="V28" s="59">
        <v>20475770</v>
      </c>
      <c r="W28" s="59">
        <v>57207309</v>
      </c>
      <c r="X28" s="59">
        <v>-36731539</v>
      </c>
      <c r="Y28" s="60">
        <v>-64.21</v>
      </c>
      <c r="Z28" s="61">
        <v>57207309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796</v>
      </c>
      <c r="G29" s="59">
        <v>2243347</v>
      </c>
      <c r="H29" s="59">
        <v>4973664</v>
      </c>
      <c r="I29" s="59">
        <v>7217807</v>
      </c>
      <c r="J29" s="59">
        <v>1313</v>
      </c>
      <c r="K29" s="59">
        <v>32834</v>
      </c>
      <c r="L29" s="59">
        <v>37698</v>
      </c>
      <c r="M29" s="59">
        <v>71845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7289652</v>
      </c>
      <c r="W29" s="59"/>
      <c r="X29" s="59">
        <v>7289652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18671288</v>
      </c>
      <c r="C31" s="18">
        <v>0</v>
      </c>
      <c r="D31" s="58">
        <v>33590958</v>
      </c>
      <c r="E31" s="59">
        <v>12718710</v>
      </c>
      <c r="F31" s="59">
        <v>0</v>
      </c>
      <c r="G31" s="59">
        <v>0</v>
      </c>
      <c r="H31" s="59">
        <v>0</v>
      </c>
      <c r="I31" s="59">
        <v>0</v>
      </c>
      <c r="J31" s="59">
        <v>67131</v>
      </c>
      <c r="K31" s="59">
        <v>0</v>
      </c>
      <c r="L31" s="59">
        <v>1919741</v>
      </c>
      <c r="M31" s="59">
        <v>1986872</v>
      </c>
      <c r="N31" s="59">
        <v>1000</v>
      </c>
      <c r="O31" s="59">
        <v>1306000</v>
      </c>
      <c r="P31" s="59">
        <v>789656</v>
      </c>
      <c r="Q31" s="59">
        <v>2096656</v>
      </c>
      <c r="R31" s="59">
        <v>11645553</v>
      </c>
      <c r="S31" s="59">
        <v>1794040</v>
      </c>
      <c r="T31" s="59">
        <v>6668090</v>
      </c>
      <c r="U31" s="59">
        <v>20107683</v>
      </c>
      <c r="V31" s="59">
        <v>24191211</v>
      </c>
      <c r="W31" s="59">
        <v>12718710</v>
      </c>
      <c r="X31" s="59">
        <v>11472501</v>
      </c>
      <c r="Y31" s="60">
        <v>90.2</v>
      </c>
      <c r="Z31" s="61">
        <v>12718710</v>
      </c>
    </row>
    <row r="32" spans="1:26" ht="13.5">
      <c r="A32" s="69" t="s">
        <v>50</v>
      </c>
      <c r="B32" s="21">
        <f>SUM(B28:B31)</f>
        <v>64980181</v>
      </c>
      <c r="C32" s="21">
        <f>SUM(C28:C31)</f>
        <v>0</v>
      </c>
      <c r="D32" s="98">
        <f aca="true" t="shared" si="5" ref="D32:Z32">SUM(D28:D31)</f>
        <v>65507958</v>
      </c>
      <c r="E32" s="99">
        <f t="shared" si="5"/>
        <v>69926019</v>
      </c>
      <c r="F32" s="99">
        <f t="shared" si="5"/>
        <v>99617</v>
      </c>
      <c r="G32" s="99">
        <f t="shared" si="5"/>
        <v>2340084</v>
      </c>
      <c r="H32" s="99">
        <f t="shared" si="5"/>
        <v>5092348</v>
      </c>
      <c r="I32" s="99">
        <f t="shared" si="5"/>
        <v>7532049</v>
      </c>
      <c r="J32" s="99">
        <f t="shared" si="5"/>
        <v>525767</v>
      </c>
      <c r="K32" s="99">
        <f t="shared" si="5"/>
        <v>204361</v>
      </c>
      <c r="L32" s="99">
        <f t="shared" si="5"/>
        <v>2029488</v>
      </c>
      <c r="M32" s="99">
        <f t="shared" si="5"/>
        <v>2759616</v>
      </c>
      <c r="N32" s="99">
        <f t="shared" si="5"/>
        <v>130000</v>
      </c>
      <c r="O32" s="99">
        <f t="shared" si="5"/>
        <v>3580000</v>
      </c>
      <c r="P32" s="99">
        <f t="shared" si="5"/>
        <v>3016874</v>
      </c>
      <c r="Q32" s="99">
        <f t="shared" si="5"/>
        <v>6726874</v>
      </c>
      <c r="R32" s="99">
        <f t="shared" si="5"/>
        <v>12388223</v>
      </c>
      <c r="S32" s="99">
        <f t="shared" si="5"/>
        <v>5311164</v>
      </c>
      <c r="T32" s="99">
        <f t="shared" si="5"/>
        <v>17238707</v>
      </c>
      <c r="U32" s="99">
        <f t="shared" si="5"/>
        <v>34938094</v>
      </c>
      <c r="V32" s="99">
        <f t="shared" si="5"/>
        <v>51956633</v>
      </c>
      <c r="W32" s="99">
        <f t="shared" si="5"/>
        <v>69926019</v>
      </c>
      <c r="X32" s="99">
        <f t="shared" si="5"/>
        <v>-17969386</v>
      </c>
      <c r="Y32" s="100">
        <f>+IF(W32&lt;&gt;0,(X32/W32)*100,0)</f>
        <v>-25.697710604689224</v>
      </c>
      <c r="Z32" s="101">
        <f t="shared" si="5"/>
        <v>69926019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163983000</v>
      </c>
      <c r="C35" s="18">
        <v>0</v>
      </c>
      <c r="D35" s="58">
        <v>106506819</v>
      </c>
      <c r="E35" s="59">
        <v>141618182</v>
      </c>
      <c r="F35" s="59">
        <v>165354363</v>
      </c>
      <c r="G35" s="59">
        <v>150728530</v>
      </c>
      <c r="H35" s="59">
        <v>135939227</v>
      </c>
      <c r="I35" s="59">
        <v>135939227</v>
      </c>
      <c r="J35" s="59">
        <v>197507828</v>
      </c>
      <c r="K35" s="59">
        <v>123720260</v>
      </c>
      <c r="L35" s="59">
        <v>179286000</v>
      </c>
      <c r="M35" s="59">
        <v>179286000</v>
      </c>
      <c r="N35" s="59">
        <v>201461066</v>
      </c>
      <c r="O35" s="59">
        <v>254233000</v>
      </c>
      <c r="P35" s="59">
        <v>267213111</v>
      </c>
      <c r="Q35" s="59">
        <v>267213111</v>
      </c>
      <c r="R35" s="59">
        <v>230449170</v>
      </c>
      <c r="S35" s="59">
        <v>0</v>
      </c>
      <c r="T35" s="59">
        <v>230449170</v>
      </c>
      <c r="U35" s="59">
        <v>230449170</v>
      </c>
      <c r="V35" s="59">
        <v>230449170</v>
      </c>
      <c r="W35" s="59">
        <v>141618182</v>
      </c>
      <c r="X35" s="59">
        <v>88830988</v>
      </c>
      <c r="Y35" s="60">
        <v>62.73</v>
      </c>
      <c r="Z35" s="61">
        <v>141618182</v>
      </c>
    </row>
    <row r="36" spans="1:26" ht="13.5">
      <c r="A36" s="57" t="s">
        <v>53</v>
      </c>
      <c r="B36" s="18">
        <v>860907000</v>
      </c>
      <c r="C36" s="18">
        <v>0</v>
      </c>
      <c r="D36" s="58">
        <v>972907800</v>
      </c>
      <c r="E36" s="59">
        <v>910470500</v>
      </c>
      <c r="F36" s="59">
        <v>952808299</v>
      </c>
      <c r="G36" s="59">
        <v>881095754</v>
      </c>
      <c r="H36" s="59">
        <v>881368990</v>
      </c>
      <c r="I36" s="59">
        <v>881368990</v>
      </c>
      <c r="J36" s="59">
        <v>593063681</v>
      </c>
      <c r="K36" s="59">
        <v>892715618</v>
      </c>
      <c r="L36" s="59">
        <v>892632000</v>
      </c>
      <c r="M36" s="59">
        <v>892632000</v>
      </c>
      <c r="N36" s="59">
        <v>868095354</v>
      </c>
      <c r="O36" s="59">
        <v>899029000</v>
      </c>
      <c r="P36" s="59">
        <v>899029000</v>
      </c>
      <c r="Q36" s="59">
        <v>899029000</v>
      </c>
      <c r="R36" s="59">
        <v>888805158</v>
      </c>
      <c r="S36" s="59">
        <v>0</v>
      </c>
      <c r="T36" s="59">
        <v>888805158</v>
      </c>
      <c r="U36" s="59">
        <v>888805158</v>
      </c>
      <c r="V36" s="59">
        <v>888805158</v>
      </c>
      <c r="W36" s="59">
        <v>910470500</v>
      </c>
      <c r="X36" s="59">
        <v>-21665342</v>
      </c>
      <c r="Y36" s="60">
        <v>-2.38</v>
      </c>
      <c r="Z36" s="61">
        <v>910470500</v>
      </c>
    </row>
    <row r="37" spans="1:26" ht="13.5">
      <c r="A37" s="57" t="s">
        <v>54</v>
      </c>
      <c r="B37" s="18">
        <v>54835000</v>
      </c>
      <c r="C37" s="18">
        <v>0</v>
      </c>
      <c r="D37" s="58">
        <v>46793000</v>
      </c>
      <c r="E37" s="59">
        <v>46793000</v>
      </c>
      <c r="F37" s="59">
        <v>111564892</v>
      </c>
      <c r="G37" s="59">
        <v>94530419</v>
      </c>
      <c r="H37" s="59">
        <v>97992185</v>
      </c>
      <c r="I37" s="59">
        <v>97992185</v>
      </c>
      <c r="J37" s="59">
        <v>90755349</v>
      </c>
      <c r="K37" s="59">
        <v>99984749</v>
      </c>
      <c r="L37" s="59">
        <v>84753000</v>
      </c>
      <c r="M37" s="59">
        <v>84753000</v>
      </c>
      <c r="N37" s="59">
        <v>83752927</v>
      </c>
      <c r="O37" s="59">
        <v>78490000</v>
      </c>
      <c r="P37" s="59">
        <v>78490000</v>
      </c>
      <c r="Q37" s="59">
        <v>78490000</v>
      </c>
      <c r="R37" s="59">
        <v>69753707</v>
      </c>
      <c r="S37" s="59">
        <v>0</v>
      </c>
      <c r="T37" s="59">
        <v>69753707</v>
      </c>
      <c r="U37" s="59">
        <v>69753707</v>
      </c>
      <c r="V37" s="59">
        <v>69753707</v>
      </c>
      <c r="W37" s="59">
        <v>46793000</v>
      </c>
      <c r="X37" s="59">
        <v>22960707</v>
      </c>
      <c r="Y37" s="60">
        <v>49.07</v>
      </c>
      <c r="Z37" s="61">
        <v>46793000</v>
      </c>
    </row>
    <row r="38" spans="1:26" ht="13.5">
      <c r="A38" s="57" t="s">
        <v>55</v>
      </c>
      <c r="B38" s="18">
        <v>28490000</v>
      </c>
      <c r="C38" s="18">
        <v>0</v>
      </c>
      <c r="D38" s="58">
        <v>28830000</v>
      </c>
      <c r="E38" s="59">
        <v>28830000</v>
      </c>
      <c r="F38" s="59">
        <v>0</v>
      </c>
      <c r="G38" s="59">
        <v>2070549</v>
      </c>
      <c r="H38" s="59">
        <v>2070549</v>
      </c>
      <c r="I38" s="59">
        <v>2070549</v>
      </c>
      <c r="J38" s="59">
        <v>0</v>
      </c>
      <c r="K38" s="59">
        <v>2070549</v>
      </c>
      <c r="L38" s="59">
        <v>22620000</v>
      </c>
      <c r="M38" s="59">
        <v>22620000</v>
      </c>
      <c r="N38" s="59">
        <v>22507517</v>
      </c>
      <c r="O38" s="59">
        <v>28620000</v>
      </c>
      <c r="P38" s="59">
        <v>28620000</v>
      </c>
      <c r="Q38" s="59">
        <v>28620000</v>
      </c>
      <c r="R38" s="59">
        <v>28489295</v>
      </c>
      <c r="S38" s="59">
        <v>0</v>
      </c>
      <c r="T38" s="59">
        <v>28489295</v>
      </c>
      <c r="U38" s="59">
        <v>28489295</v>
      </c>
      <c r="V38" s="59">
        <v>28489295</v>
      </c>
      <c r="W38" s="59">
        <v>28830000</v>
      </c>
      <c r="X38" s="59">
        <v>-340705</v>
      </c>
      <c r="Y38" s="60">
        <v>-1.18</v>
      </c>
      <c r="Z38" s="61">
        <v>28830000</v>
      </c>
    </row>
    <row r="39" spans="1:26" ht="13.5">
      <c r="A39" s="57" t="s">
        <v>56</v>
      </c>
      <c r="B39" s="18">
        <v>941565000</v>
      </c>
      <c r="C39" s="18">
        <v>0</v>
      </c>
      <c r="D39" s="58">
        <v>1003791619</v>
      </c>
      <c r="E39" s="59">
        <v>976465682</v>
      </c>
      <c r="F39" s="59">
        <v>1006597770</v>
      </c>
      <c r="G39" s="59">
        <v>935223316</v>
      </c>
      <c r="H39" s="59">
        <v>917245483</v>
      </c>
      <c r="I39" s="59">
        <v>917245483</v>
      </c>
      <c r="J39" s="59">
        <v>699816160</v>
      </c>
      <c r="K39" s="59">
        <v>914380580</v>
      </c>
      <c r="L39" s="59">
        <v>964545000</v>
      </c>
      <c r="M39" s="59">
        <v>964545000</v>
      </c>
      <c r="N39" s="59">
        <v>963295976</v>
      </c>
      <c r="O39" s="59">
        <v>1046152000</v>
      </c>
      <c r="P39" s="59">
        <v>1059132111</v>
      </c>
      <c r="Q39" s="59">
        <v>1059132111</v>
      </c>
      <c r="R39" s="59">
        <v>1021011326</v>
      </c>
      <c r="S39" s="59">
        <v>0</v>
      </c>
      <c r="T39" s="59">
        <v>1021011326</v>
      </c>
      <c r="U39" s="59">
        <v>1021011326</v>
      </c>
      <c r="V39" s="59">
        <v>1021011326</v>
      </c>
      <c r="W39" s="59">
        <v>976465682</v>
      </c>
      <c r="X39" s="59">
        <v>44545644</v>
      </c>
      <c r="Y39" s="60">
        <v>4.56</v>
      </c>
      <c r="Z39" s="61">
        <v>976465682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98830946</v>
      </c>
      <c r="C42" s="18">
        <v>0</v>
      </c>
      <c r="D42" s="58">
        <v>52996090</v>
      </c>
      <c r="E42" s="59">
        <v>48494239</v>
      </c>
      <c r="F42" s="59">
        <v>61911284</v>
      </c>
      <c r="G42" s="59">
        <v>-6387661</v>
      </c>
      <c r="H42" s="59">
        <v>-5737209</v>
      </c>
      <c r="I42" s="59">
        <v>49786414</v>
      </c>
      <c r="J42" s="59">
        <v>7485663</v>
      </c>
      <c r="K42" s="59">
        <v>-5194667</v>
      </c>
      <c r="L42" s="59">
        <v>28226866</v>
      </c>
      <c r="M42" s="59">
        <v>30517862</v>
      </c>
      <c r="N42" s="59">
        <v>-7740504</v>
      </c>
      <c r="O42" s="59">
        <v>-3237088</v>
      </c>
      <c r="P42" s="59">
        <v>15393472</v>
      </c>
      <c r="Q42" s="59">
        <v>4415880</v>
      </c>
      <c r="R42" s="59">
        <v>8261659</v>
      </c>
      <c r="S42" s="59">
        <v>-3037959</v>
      </c>
      <c r="T42" s="59">
        <v>-4489054</v>
      </c>
      <c r="U42" s="59">
        <v>734646</v>
      </c>
      <c r="V42" s="59">
        <v>85454802</v>
      </c>
      <c r="W42" s="59">
        <v>48494239</v>
      </c>
      <c r="X42" s="59">
        <v>36960563</v>
      </c>
      <c r="Y42" s="60">
        <v>76.22</v>
      </c>
      <c r="Z42" s="61">
        <v>48494239</v>
      </c>
    </row>
    <row r="43" spans="1:26" ht="13.5">
      <c r="A43" s="57" t="s">
        <v>59</v>
      </c>
      <c r="B43" s="18">
        <v>-64980181</v>
      </c>
      <c r="C43" s="18">
        <v>0</v>
      </c>
      <c r="D43" s="58">
        <v>-63657961</v>
      </c>
      <c r="E43" s="59">
        <v>-69926019</v>
      </c>
      <c r="F43" s="59">
        <v>-99617</v>
      </c>
      <c r="G43" s="59">
        <v>-2340083</v>
      </c>
      <c r="H43" s="59">
        <v>-5092348</v>
      </c>
      <c r="I43" s="59">
        <v>-7532048</v>
      </c>
      <c r="J43" s="59">
        <v>0</v>
      </c>
      <c r="K43" s="59">
        <v>-204361</v>
      </c>
      <c r="L43" s="59">
        <v>-109747</v>
      </c>
      <c r="M43" s="59">
        <v>-314108</v>
      </c>
      <c r="N43" s="59">
        <v>-130000</v>
      </c>
      <c r="O43" s="59">
        <v>-3580000</v>
      </c>
      <c r="P43" s="59">
        <v>0</v>
      </c>
      <c r="Q43" s="59">
        <v>-3710000</v>
      </c>
      <c r="R43" s="59">
        <v>-12389083</v>
      </c>
      <c r="S43" s="59">
        <v>-5311165</v>
      </c>
      <c r="T43" s="59">
        <v>-17238708</v>
      </c>
      <c r="U43" s="59">
        <v>-34938956</v>
      </c>
      <c r="V43" s="59">
        <v>-46495112</v>
      </c>
      <c r="W43" s="59">
        <v>-69926019</v>
      </c>
      <c r="X43" s="59">
        <v>23430907</v>
      </c>
      <c r="Y43" s="60">
        <v>-33.51</v>
      </c>
      <c r="Z43" s="61">
        <v>-69926019</v>
      </c>
    </row>
    <row r="44" spans="1:26" ht="13.5">
      <c r="A44" s="57" t="s">
        <v>60</v>
      </c>
      <c r="B44" s="18">
        <v>-1406820</v>
      </c>
      <c r="C44" s="18">
        <v>0</v>
      </c>
      <c r="D44" s="58">
        <v>-1865187</v>
      </c>
      <c r="E44" s="59">
        <v>-1365190</v>
      </c>
      <c r="F44" s="59">
        <v>0</v>
      </c>
      <c r="G44" s="59">
        <v>-108001</v>
      </c>
      <c r="H44" s="59">
        <v>-108873</v>
      </c>
      <c r="I44" s="59">
        <v>-216874</v>
      </c>
      <c r="J44" s="59">
        <v>0</v>
      </c>
      <c r="K44" s="59">
        <v>-110643</v>
      </c>
      <c r="L44" s="59">
        <v>0</v>
      </c>
      <c r="M44" s="59">
        <v>-110643</v>
      </c>
      <c r="N44" s="59">
        <v>-112000</v>
      </c>
      <c r="O44" s="59">
        <v>-113000</v>
      </c>
      <c r="P44" s="59">
        <v>0</v>
      </c>
      <c r="Q44" s="59">
        <v>-225000</v>
      </c>
      <c r="R44" s="59">
        <v>1748</v>
      </c>
      <c r="S44" s="59">
        <v>0</v>
      </c>
      <c r="T44" s="59">
        <v>0</v>
      </c>
      <c r="U44" s="59">
        <v>1748</v>
      </c>
      <c r="V44" s="59">
        <v>-550769</v>
      </c>
      <c r="W44" s="59">
        <v>-1365190</v>
      </c>
      <c r="X44" s="59">
        <v>814421</v>
      </c>
      <c r="Y44" s="60">
        <v>-59.66</v>
      </c>
      <c r="Z44" s="61">
        <v>-1365190</v>
      </c>
    </row>
    <row r="45" spans="1:26" ht="13.5">
      <c r="A45" s="69" t="s">
        <v>61</v>
      </c>
      <c r="B45" s="21">
        <v>113248542</v>
      </c>
      <c r="C45" s="21">
        <v>0</v>
      </c>
      <c r="D45" s="98">
        <v>62351819</v>
      </c>
      <c r="E45" s="99">
        <v>-22796970</v>
      </c>
      <c r="F45" s="99">
        <v>166270977</v>
      </c>
      <c r="G45" s="99">
        <v>157435232</v>
      </c>
      <c r="H45" s="99">
        <v>146496802</v>
      </c>
      <c r="I45" s="99">
        <v>146496802</v>
      </c>
      <c r="J45" s="99">
        <v>153982465</v>
      </c>
      <c r="K45" s="99">
        <v>148472794</v>
      </c>
      <c r="L45" s="99">
        <v>176589913</v>
      </c>
      <c r="M45" s="99">
        <v>176589913</v>
      </c>
      <c r="N45" s="99">
        <v>168607409</v>
      </c>
      <c r="O45" s="99">
        <v>161677321</v>
      </c>
      <c r="P45" s="99">
        <v>177070793</v>
      </c>
      <c r="Q45" s="99">
        <v>168607409</v>
      </c>
      <c r="R45" s="99">
        <v>172945117</v>
      </c>
      <c r="S45" s="99">
        <v>164595993</v>
      </c>
      <c r="T45" s="99">
        <v>142868231</v>
      </c>
      <c r="U45" s="99">
        <v>142868231</v>
      </c>
      <c r="V45" s="99">
        <v>142868231</v>
      </c>
      <c r="W45" s="99">
        <v>-22796970</v>
      </c>
      <c r="X45" s="99">
        <v>165665201</v>
      </c>
      <c r="Y45" s="100">
        <v>-726.7</v>
      </c>
      <c r="Z45" s="101">
        <v>-22796970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8019505</v>
      </c>
      <c r="C49" s="51">
        <v>0</v>
      </c>
      <c r="D49" s="128">
        <v>2401297</v>
      </c>
      <c r="E49" s="53">
        <v>1925580</v>
      </c>
      <c r="F49" s="53">
        <v>0</v>
      </c>
      <c r="G49" s="53">
        <v>0</v>
      </c>
      <c r="H49" s="53">
        <v>0</v>
      </c>
      <c r="I49" s="53">
        <v>1720859</v>
      </c>
      <c r="J49" s="53">
        <v>0</v>
      </c>
      <c r="K49" s="53">
        <v>0</v>
      </c>
      <c r="L49" s="53">
        <v>0</v>
      </c>
      <c r="M49" s="53">
        <v>1818976</v>
      </c>
      <c r="N49" s="53">
        <v>0</v>
      </c>
      <c r="O49" s="53">
        <v>0</v>
      </c>
      <c r="P49" s="53">
        <v>0</v>
      </c>
      <c r="Q49" s="53">
        <v>62131644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78017861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76.29788780273806</v>
      </c>
      <c r="C58" s="5">
        <f>IF(C67=0,0,+(C76/C67)*100)</f>
        <v>0</v>
      </c>
      <c r="D58" s="6">
        <f aca="true" t="shared" si="6" ref="D58:Z58">IF(D67=0,0,+(D76/D67)*100)</f>
        <v>84.87431084284003</v>
      </c>
      <c r="E58" s="7">
        <f t="shared" si="6"/>
        <v>80.81928449320462</v>
      </c>
      <c r="F58" s="7">
        <f t="shared" si="6"/>
        <v>73.99102747446395</v>
      </c>
      <c r="G58" s="7">
        <f t="shared" si="6"/>
        <v>80.52743053626608</v>
      </c>
      <c r="H58" s="7">
        <f t="shared" si="6"/>
        <v>78.38138450993091</v>
      </c>
      <c r="I58" s="7">
        <f t="shared" si="6"/>
        <v>77.73149981468127</v>
      </c>
      <c r="J58" s="7">
        <f t="shared" si="6"/>
        <v>102.45194020356234</v>
      </c>
      <c r="K58" s="7">
        <f t="shared" si="6"/>
        <v>98.07011810644244</v>
      </c>
      <c r="L58" s="7">
        <f t="shared" si="6"/>
        <v>81.33217831897176</v>
      </c>
      <c r="M58" s="7">
        <f t="shared" si="6"/>
        <v>93.01991110579017</v>
      </c>
      <c r="N58" s="7">
        <f t="shared" si="6"/>
        <v>65.83880958141786</v>
      </c>
      <c r="O58" s="7">
        <f t="shared" si="6"/>
        <v>67.95995046147432</v>
      </c>
      <c r="P58" s="7">
        <f t="shared" si="6"/>
        <v>88.64418467226658</v>
      </c>
      <c r="Q58" s="7">
        <f t="shared" si="6"/>
        <v>73.4565301689092</v>
      </c>
      <c r="R58" s="7">
        <f t="shared" si="6"/>
        <v>0</v>
      </c>
      <c r="S58" s="7">
        <f t="shared" si="6"/>
        <v>0</v>
      </c>
      <c r="T58" s="7">
        <f t="shared" si="6"/>
        <v>67.127837973171</v>
      </c>
      <c r="U58" s="7">
        <f t="shared" si="6"/>
        <v>181.46381810208237</v>
      </c>
      <c r="V58" s="7">
        <f t="shared" si="6"/>
        <v>94.00411162677362</v>
      </c>
      <c r="W58" s="7">
        <f t="shared" si="6"/>
        <v>78.50592789011395</v>
      </c>
      <c r="X58" s="7">
        <f t="shared" si="6"/>
        <v>0</v>
      </c>
      <c r="Y58" s="7">
        <f t="shared" si="6"/>
        <v>0</v>
      </c>
      <c r="Z58" s="8">
        <f t="shared" si="6"/>
        <v>80.81928449320462</v>
      </c>
    </row>
    <row r="59" spans="1:26" ht="13.5">
      <c r="A59" s="36" t="s">
        <v>31</v>
      </c>
      <c r="B59" s="9">
        <f aca="true" t="shared" si="7" ref="B59:Z66">IF(B68=0,0,+(B77/B68)*100)</f>
        <v>63.615537172065864</v>
      </c>
      <c r="C59" s="9">
        <f t="shared" si="7"/>
        <v>0</v>
      </c>
      <c r="D59" s="2">
        <f t="shared" si="7"/>
        <v>84.99829199823378</v>
      </c>
      <c r="E59" s="10">
        <f t="shared" si="7"/>
        <v>81.99999966730715</v>
      </c>
      <c r="F59" s="10">
        <f t="shared" si="7"/>
        <v>55.46431020609121</v>
      </c>
      <c r="G59" s="10">
        <f t="shared" si="7"/>
        <v>59.48627338124675</v>
      </c>
      <c r="H59" s="10">
        <f t="shared" si="7"/>
        <v>59.426887398090265</v>
      </c>
      <c r="I59" s="10">
        <f t="shared" si="7"/>
        <v>58.12814236257188</v>
      </c>
      <c r="J59" s="10">
        <f t="shared" si="7"/>
        <v>97.09622075584883</v>
      </c>
      <c r="K59" s="10">
        <f t="shared" si="7"/>
        <v>76.26421350448108</v>
      </c>
      <c r="L59" s="10">
        <f t="shared" si="7"/>
        <v>41.69029203492115</v>
      </c>
      <c r="M59" s="10">
        <f t="shared" si="7"/>
        <v>64.02167101850958</v>
      </c>
      <c r="N59" s="10">
        <f t="shared" si="7"/>
        <v>37.68210246174318</v>
      </c>
      <c r="O59" s="10">
        <f t="shared" si="7"/>
        <v>54.647154882203196</v>
      </c>
      <c r="P59" s="10">
        <f t="shared" si="7"/>
        <v>58.23297992621136</v>
      </c>
      <c r="Q59" s="10">
        <f t="shared" si="7"/>
        <v>47.833046622773836</v>
      </c>
      <c r="R59" s="10">
        <f t="shared" si="7"/>
        <v>0</v>
      </c>
      <c r="S59" s="10">
        <f t="shared" si="7"/>
        <v>0</v>
      </c>
      <c r="T59" s="10">
        <f t="shared" si="7"/>
        <v>52.054977595314156</v>
      </c>
      <c r="U59" s="10">
        <f t="shared" si="7"/>
        <v>157.22326775780172</v>
      </c>
      <c r="V59" s="10">
        <f t="shared" si="7"/>
        <v>68.02108358704555</v>
      </c>
      <c r="W59" s="10">
        <f t="shared" si="7"/>
        <v>86.87110738729548</v>
      </c>
      <c r="X59" s="10">
        <f t="shared" si="7"/>
        <v>0</v>
      </c>
      <c r="Y59" s="10">
        <f t="shared" si="7"/>
        <v>0</v>
      </c>
      <c r="Z59" s="11">
        <f t="shared" si="7"/>
        <v>81.99999966730715</v>
      </c>
    </row>
    <row r="60" spans="1:26" ht="13.5">
      <c r="A60" s="37" t="s">
        <v>32</v>
      </c>
      <c r="B60" s="12">
        <f t="shared" si="7"/>
        <v>82.3160560635709</v>
      </c>
      <c r="C60" s="12">
        <f t="shared" si="7"/>
        <v>0</v>
      </c>
      <c r="D60" s="3">
        <f t="shared" si="7"/>
        <v>84.2011338545835</v>
      </c>
      <c r="E60" s="13">
        <f t="shared" si="7"/>
        <v>79.9999996153629</v>
      </c>
      <c r="F60" s="13">
        <f t="shared" si="7"/>
        <v>82.86751936349955</v>
      </c>
      <c r="G60" s="13">
        <f t="shared" si="7"/>
        <v>90.2803731949279</v>
      </c>
      <c r="H60" s="13">
        <f t="shared" si="7"/>
        <v>86.37955518425032</v>
      </c>
      <c r="I60" s="13">
        <f t="shared" si="7"/>
        <v>86.65640710902086</v>
      </c>
      <c r="J60" s="13">
        <f t="shared" si="7"/>
        <v>103.62423022264329</v>
      </c>
      <c r="K60" s="13">
        <f t="shared" si="7"/>
        <v>109.92659110916303</v>
      </c>
      <c r="L60" s="13">
        <f t="shared" si="7"/>
        <v>117.19501018291405</v>
      </c>
      <c r="M60" s="13">
        <f t="shared" si="7"/>
        <v>110.10244231369795</v>
      </c>
      <c r="N60" s="13">
        <f t="shared" si="7"/>
        <v>101.66375176304653</v>
      </c>
      <c r="O60" s="13">
        <f t="shared" si="7"/>
        <v>77.12029593303298</v>
      </c>
      <c r="P60" s="13">
        <f t="shared" si="7"/>
        <v>104.61562786455423</v>
      </c>
      <c r="Q60" s="13">
        <f t="shared" si="7"/>
        <v>91.84711281218102</v>
      </c>
      <c r="R60" s="13">
        <f t="shared" si="7"/>
        <v>0</v>
      </c>
      <c r="S60" s="13">
        <f t="shared" si="7"/>
        <v>0</v>
      </c>
      <c r="T60" s="13">
        <f t="shared" si="7"/>
        <v>72.89967525927085</v>
      </c>
      <c r="U60" s="13">
        <f t="shared" si="7"/>
        <v>186.05586763717938</v>
      </c>
      <c r="V60" s="13">
        <f t="shared" si="7"/>
        <v>108.27603941562562</v>
      </c>
      <c r="W60" s="13">
        <f t="shared" si="7"/>
        <v>70.97193725446652</v>
      </c>
      <c r="X60" s="13">
        <f t="shared" si="7"/>
        <v>0</v>
      </c>
      <c r="Y60" s="13">
        <f t="shared" si="7"/>
        <v>0</v>
      </c>
      <c r="Z60" s="14">
        <f t="shared" si="7"/>
        <v>79.9999996153629</v>
      </c>
    </row>
    <row r="61" spans="1:26" ht="13.5">
      <c r="A61" s="38" t="s">
        <v>110</v>
      </c>
      <c r="B61" s="12">
        <f t="shared" si="7"/>
        <v>82.54977121078095</v>
      </c>
      <c r="C61" s="12">
        <f t="shared" si="7"/>
        <v>0</v>
      </c>
      <c r="D61" s="3">
        <f t="shared" si="7"/>
        <v>85.17372577465588</v>
      </c>
      <c r="E61" s="13">
        <f t="shared" si="7"/>
        <v>79.99999874048798</v>
      </c>
      <c r="F61" s="13">
        <f t="shared" si="7"/>
        <v>77.41552331055037</v>
      </c>
      <c r="G61" s="13">
        <f t="shared" si="7"/>
        <v>89.46935747998236</v>
      </c>
      <c r="H61" s="13">
        <f t="shared" si="7"/>
        <v>83.7212070542717</v>
      </c>
      <c r="I61" s="13">
        <f t="shared" si="7"/>
        <v>83.7445386681042</v>
      </c>
      <c r="J61" s="13">
        <f t="shared" si="7"/>
        <v>103.31951600312257</v>
      </c>
      <c r="K61" s="13">
        <f t="shared" si="7"/>
        <v>103.23860309541415</v>
      </c>
      <c r="L61" s="13">
        <f t="shared" si="7"/>
        <v>96.79853117803184</v>
      </c>
      <c r="M61" s="13">
        <f t="shared" si="7"/>
        <v>101.09626330368586</v>
      </c>
      <c r="N61" s="13">
        <f t="shared" si="7"/>
        <v>86.13944051644636</v>
      </c>
      <c r="O61" s="13">
        <f t="shared" si="7"/>
        <v>96.43740583912603</v>
      </c>
      <c r="P61" s="13">
        <f t="shared" si="7"/>
        <v>88.56278645158429</v>
      </c>
      <c r="Q61" s="13">
        <f t="shared" si="7"/>
        <v>90.62850168979755</v>
      </c>
      <c r="R61" s="13">
        <f t="shared" si="7"/>
        <v>0</v>
      </c>
      <c r="S61" s="13">
        <f t="shared" si="7"/>
        <v>0</v>
      </c>
      <c r="T61" s="13">
        <f t="shared" si="7"/>
        <v>109.04345680700445</v>
      </c>
      <c r="U61" s="13">
        <f t="shared" si="7"/>
        <v>272.6856551466519</v>
      </c>
      <c r="V61" s="13">
        <f t="shared" si="7"/>
        <v>110.46456503679225</v>
      </c>
      <c r="W61" s="13">
        <f t="shared" si="7"/>
        <v>70.30861573578525</v>
      </c>
      <c r="X61" s="13">
        <f t="shared" si="7"/>
        <v>0</v>
      </c>
      <c r="Y61" s="13">
        <f t="shared" si="7"/>
        <v>0</v>
      </c>
      <c r="Z61" s="14">
        <f t="shared" si="7"/>
        <v>79.99999874048798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78.98842570780937</v>
      </c>
      <c r="C64" s="12">
        <f t="shared" si="7"/>
        <v>0</v>
      </c>
      <c r="D64" s="3">
        <f t="shared" si="7"/>
        <v>72.24016125160577</v>
      </c>
      <c r="E64" s="13">
        <f t="shared" si="7"/>
        <v>80.00000917522313</v>
      </c>
      <c r="F64" s="13">
        <f t="shared" si="7"/>
        <v>57.822181366619894</v>
      </c>
      <c r="G64" s="13">
        <f t="shared" si="7"/>
        <v>52.246734508752624</v>
      </c>
      <c r="H64" s="13">
        <f t="shared" si="7"/>
        <v>68.18132747980353</v>
      </c>
      <c r="I64" s="13">
        <f t="shared" si="7"/>
        <v>58.72082119848204</v>
      </c>
      <c r="J64" s="13">
        <f t="shared" si="7"/>
        <v>87.96701846965699</v>
      </c>
      <c r="K64" s="13">
        <f t="shared" si="7"/>
        <v>67.86322536490346</v>
      </c>
      <c r="L64" s="13">
        <f t="shared" si="7"/>
        <v>0</v>
      </c>
      <c r="M64" s="13">
        <f t="shared" si="7"/>
        <v>108.75206715026454</v>
      </c>
      <c r="N64" s="13">
        <f t="shared" si="7"/>
        <v>81.46027397260274</v>
      </c>
      <c r="O64" s="13">
        <f t="shared" si="7"/>
        <v>9.900033114247622</v>
      </c>
      <c r="P64" s="13">
        <f t="shared" si="7"/>
        <v>74.64533665075986</v>
      </c>
      <c r="Q64" s="13">
        <f t="shared" si="7"/>
        <v>23.958839508541914</v>
      </c>
      <c r="R64" s="13">
        <f t="shared" si="7"/>
        <v>0</v>
      </c>
      <c r="S64" s="13">
        <f t="shared" si="7"/>
        <v>0</v>
      </c>
      <c r="T64" s="13">
        <f t="shared" si="7"/>
        <v>9.656877447810386</v>
      </c>
      <c r="U64" s="13">
        <f t="shared" si="7"/>
        <v>34.47487911565888</v>
      </c>
      <c r="V64" s="13">
        <f t="shared" si="7"/>
        <v>41.86177154645529</v>
      </c>
      <c r="W64" s="13">
        <f t="shared" si="7"/>
        <v>79.12948028917796</v>
      </c>
      <c r="X64" s="13">
        <f t="shared" si="7"/>
        <v>0</v>
      </c>
      <c r="Y64" s="13">
        <f t="shared" si="7"/>
        <v>0</v>
      </c>
      <c r="Z64" s="14">
        <f t="shared" si="7"/>
        <v>80.00000917522313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100.00004208816206</v>
      </c>
      <c r="E66" s="16">
        <f t="shared" si="7"/>
        <v>82.31721138184665</v>
      </c>
      <c r="F66" s="16">
        <f t="shared" si="7"/>
        <v>100.00026382718264</v>
      </c>
      <c r="G66" s="16">
        <f t="shared" si="7"/>
        <v>100</v>
      </c>
      <c r="H66" s="16">
        <f t="shared" si="7"/>
        <v>100</v>
      </c>
      <c r="I66" s="16">
        <f t="shared" si="7"/>
        <v>100.00008636421343</v>
      </c>
      <c r="J66" s="16">
        <f t="shared" si="7"/>
        <v>112.42330827067669</v>
      </c>
      <c r="K66" s="16">
        <f t="shared" si="7"/>
        <v>100</v>
      </c>
      <c r="L66" s="16">
        <f t="shared" si="7"/>
        <v>100</v>
      </c>
      <c r="M66" s="16">
        <f t="shared" si="7"/>
        <v>104.00680936918761</v>
      </c>
      <c r="N66" s="16">
        <f t="shared" si="7"/>
        <v>65.64622641509435</v>
      </c>
      <c r="O66" s="16">
        <f t="shared" si="7"/>
        <v>18.104808945241015</v>
      </c>
      <c r="P66" s="16">
        <f t="shared" si="7"/>
        <v>100</v>
      </c>
      <c r="Q66" s="16">
        <f t="shared" si="7"/>
        <v>60.95818610239612</v>
      </c>
      <c r="R66" s="16">
        <f t="shared" si="7"/>
        <v>0</v>
      </c>
      <c r="S66" s="16">
        <f t="shared" si="7"/>
        <v>0</v>
      </c>
      <c r="T66" s="16">
        <f t="shared" si="7"/>
        <v>100</v>
      </c>
      <c r="U66" s="16">
        <f t="shared" si="7"/>
        <v>302.4430944184002</v>
      </c>
      <c r="V66" s="16">
        <f t="shared" si="7"/>
        <v>113.22595244099203</v>
      </c>
      <c r="W66" s="16">
        <f t="shared" si="7"/>
        <v>164.46604409831124</v>
      </c>
      <c r="X66" s="16">
        <f t="shared" si="7"/>
        <v>0</v>
      </c>
      <c r="Y66" s="16">
        <f t="shared" si="7"/>
        <v>0</v>
      </c>
      <c r="Z66" s="17">
        <f t="shared" si="7"/>
        <v>82.31721138184665</v>
      </c>
    </row>
    <row r="67" spans="1:26" ht="13.5" hidden="1">
      <c r="A67" s="40" t="s">
        <v>116</v>
      </c>
      <c r="B67" s="23">
        <v>82300315</v>
      </c>
      <c r="C67" s="23"/>
      <c r="D67" s="24">
        <v>89359697</v>
      </c>
      <c r="E67" s="25">
        <v>86801887</v>
      </c>
      <c r="F67" s="25">
        <v>6642277</v>
      </c>
      <c r="G67" s="25">
        <v>7164242</v>
      </c>
      <c r="H67" s="25">
        <v>7408282</v>
      </c>
      <c r="I67" s="25">
        <v>21214801</v>
      </c>
      <c r="J67" s="25">
        <v>6288000</v>
      </c>
      <c r="K67" s="25">
        <v>7160490</v>
      </c>
      <c r="L67" s="25">
        <v>8168441</v>
      </c>
      <c r="M67" s="25">
        <v>21616931</v>
      </c>
      <c r="N67" s="25">
        <v>8266000</v>
      </c>
      <c r="O67" s="25">
        <v>9552969</v>
      </c>
      <c r="P67" s="25">
        <v>7603329</v>
      </c>
      <c r="Q67" s="25">
        <v>25422298</v>
      </c>
      <c r="R67" s="25"/>
      <c r="S67" s="25"/>
      <c r="T67" s="25">
        <v>10163107</v>
      </c>
      <c r="U67" s="25">
        <v>10163107</v>
      </c>
      <c r="V67" s="25">
        <v>78417137</v>
      </c>
      <c r="W67" s="25">
        <v>89359703</v>
      </c>
      <c r="X67" s="25"/>
      <c r="Y67" s="24"/>
      <c r="Z67" s="26">
        <v>86801887</v>
      </c>
    </row>
    <row r="68" spans="1:26" ht="13.5" hidden="1">
      <c r="A68" s="36" t="s">
        <v>31</v>
      </c>
      <c r="B68" s="18">
        <v>29797752</v>
      </c>
      <c r="C68" s="18"/>
      <c r="D68" s="19">
        <v>28372336</v>
      </c>
      <c r="E68" s="20">
        <v>30057755</v>
      </c>
      <c r="F68" s="20">
        <v>2388554</v>
      </c>
      <c r="G68" s="20">
        <v>2387223</v>
      </c>
      <c r="H68" s="20">
        <v>2402739</v>
      </c>
      <c r="I68" s="20">
        <v>7178516</v>
      </c>
      <c r="J68" s="20">
        <v>1667000</v>
      </c>
      <c r="K68" s="20">
        <v>2398863</v>
      </c>
      <c r="L68" s="20">
        <v>3784068</v>
      </c>
      <c r="M68" s="20">
        <v>7849931</v>
      </c>
      <c r="N68" s="20">
        <v>4509000</v>
      </c>
      <c r="O68" s="20">
        <v>2787512</v>
      </c>
      <c r="P68" s="20">
        <v>2574651</v>
      </c>
      <c r="Q68" s="20">
        <v>9871163</v>
      </c>
      <c r="R68" s="20"/>
      <c r="S68" s="20"/>
      <c r="T68" s="20">
        <v>3382105</v>
      </c>
      <c r="U68" s="20">
        <v>3382105</v>
      </c>
      <c r="V68" s="20">
        <v>28281715</v>
      </c>
      <c r="W68" s="20">
        <v>28372332</v>
      </c>
      <c r="X68" s="20"/>
      <c r="Y68" s="19"/>
      <c r="Z68" s="22">
        <v>30057755</v>
      </c>
    </row>
    <row r="69" spans="1:26" ht="13.5" hidden="1">
      <c r="A69" s="37" t="s">
        <v>32</v>
      </c>
      <c r="B69" s="18">
        <v>49000161</v>
      </c>
      <c r="C69" s="18"/>
      <c r="D69" s="19">
        <v>58611396</v>
      </c>
      <c r="E69" s="20">
        <v>51997064</v>
      </c>
      <c r="F69" s="20">
        <v>3874687</v>
      </c>
      <c r="G69" s="20">
        <v>4402525</v>
      </c>
      <c r="H69" s="20">
        <v>4601186</v>
      </c>
      <c r="I69" s="20">
        <v>12878398</v>
      </c>
      <c r="J69" s="20">
        <v>4222000</v>
      </c>
      <c r="K69" s="20">
        <v>4343888</v>
      </c>
      <c r="L69" s="20">
        <v>3963993</v>
      </c>
      <c r="M69" s="20">
        <v>12529881</v>
      </c>
      <c r="N69" s="20">
        <v>3545000</v>
      </c>
      <c r="O69" s="20">
        <v>6344138</v>
      </c>
      <c r="P69" s="20">
        <v>4591683</v>
      </c>
      <c r="Q69" s="20">
        <v>14480821</v>
      </c>
      <c r="R69" s="20"/>
      <c r="S69" s="20"/>
      <c r="T69" s="20">
        <v>6344138</v>
      </c>
      <c r="U69" s="20">
        <v>6344138</v>
      </c>
      <c r="V69" s="20">
        <v>46233238</v>
      </c>
      <c r="W69" s="20">
        <v>58611407</v>
      </c>
      <c r="X69" s="20"/>
      <c r="Y69" s="19"/>
      <c r="Z69" s="22">
        <v>51997064</v>
      </c>
    </row>
    <row r="70" spans="1:26" ht="13.5" hidden="1">
      <c r="A70" s="38" t="s">
        <v>110</v>
      </c>
      <c r="B70" s="18">
        <v>45784500</v>
      </c>
      <c r="C70" s="18"/>
      <c r="D70" s="19">
        <v>54203874</v>
      </c>
      <c r="E70" s="20">
        <v>47637497</v>
      </c>
      <c r="F70" s="20">
        <v>3564652</v>
      </c>
      <c r="G70" s="20">
        <v>3958258</v>
      </c>
      <c r="H70" s="20">
        <v>4267712</v>
      </c>
      <c r="I70" s="20">
        <v>11790622</v>
      </c>
      <c r="J70" s="20">
        <v>3843000</v>
      </c>
      <c r="K70" s="20">
        <v>3963993</v>
      </c>
      <c r="L70" s="20">
        <v>3963993</v>
      </c>
      <c r="M70" s="20">
        <v>11770986</v>
      </c>
      <c r="N70" s="20">
        <v>3253000</v>
      </c>
      <c r="O70" s="20">
        <v>4036974</v>
      </c>
      <c r="P70" s="20">
        <v>4283010</v>
      </c>
      <c r="Q70" s="20">
        <v>11572984</v>
      </c>
      <c r="R70" s="20"/>
      <c r="S70" s="20"/>
      <c r="T70" s="20">
        <v>4036974</v>
      </c>
      <c r="U70" s="20">
        <v>4036974</v>
      </c>
      <c r="V70" s="20">
        <v>39171566</v>
      </c>
      <c r="W70" s="20">
        <v>54203879</v>
      </c>
      <c r="X70" s="20"/>
      <c r="Y70" s="19"/>
      <c r="Z70" s="22">
        <v>47637497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3215661</v>
      </c>
      <c r="C73" s="18"/>
      <c r="D73" s="19">
        <v>4407522</v>
      </c>
      <c r="E73" s="20">
        <v>4359567</v>
      </c>
      <c r="F73" s="20">
        <v>310035</v>
      </c>
      <c r="G73" s="20">
        <v>444267</v>
      </c>
      <c r="H73" s="20">
        <v>333474</v>
      </c>
      <c r="I73" s="20">
        <v>1087776</v>
      </c>
      <c r="J73" s="20">
        <v>379000</v>
      </c>
      <c r="K73" s="20">
        <v>379895</v>
      </c>
      <c r="L73" s="20"/>
      <c r="M73" s="20">
        <v>758895</v>
      </c>
      <c r="N73" s="20">
        <v>292000</v>
      </c>
      <c r="O73" s="20">
        <v>2307164</v>
      </c>
      <c r="P73" s="20">
        <v>308673</v>
      </c>
      <c r="Q73" s="20">
        <v>2907837</v>
      </c>
      <c r="R73" s="20"/>
      <c r="S73" s="20"/>
      <c r="T73" s="20">
        <v>2307164</v>
      </c>
      <c r="U73" s="20">
        <v>2307164</v>
      </c>
      <c r="V73" s="20">
        <v>7061672</v>
      </c>
      <c r="W73" s="20">
        <v>4407528</v>
      </c>
      <c r="X73" s="20"/>
      <c r="Y73" s="19"/>
      <c r="Z73" s="22">
        <v>4359567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3502402</v>
      </c>
      <c r="C75" s="27"/>
      <c r="D75" s="28">
        <v>2375965</v>
      </c>
      <c r="E75" s="29">
        <v>4747068</v>
      </c>
      <c r="F75" s="29">
        <v>379036</v>
      </c>
      <c r="G75" s="29">
        <v>374494</v>
      </c>
      <c r="H75" s="29">
        <v>404357</v>
      </c>
      <c r="I75" s="29">
        <v>1157887</v>
      </c>
      <c r="J75" s="29">
        <v>399000</v>
      </c>
      <c r="K75" s="29">
        <v>417739</v>
      </c>
      <c r="L75" s="29">
        <v>420380</v>
      </c>
      <c r="M75" s="29">
        <v>1237119</v>
      </c>
      <c r="N75" s="29">
        <v>212000</v>
      </c>
      <c r="O75" s="29">
        <v>421319</v>
      </c>
      <c r="P75" s="29">
        <v>436995</v>
      </c>
      <c r="Q75" s="29">
        <v>1070314</v>
      </c>
      <c r="R75" s="29"/>
      <c r="S75" s="29"/>
      <c r="T75" s="29">
        <v>436864</v>
      </c>
      <c r="U75" s="29">
        <v>436864</v>
      </c>
      <c r="V75" s="29">
        <v>3902184</v>
      </c>
      <c r="W75" s="29">
        <v>2375964</v>
      </c>
      <c r="X75" s="29"/>
      <c r="Y75" s="28"/>
      <c r="Z75" s="30">
        <v>4747068</v>
      </c>
    </row>
    <row r="76" spans="1:26" ht="13.5" hidden="1">
      <c r="A76" s="41" t="s">
        <v>117</v>
      </c>
      <c r="B76" s="31">
        <v>62793402</v>
      </c>
      <c r="C76" s="31"/>
      <c r="D76" s="32">
        <v>75843427</v>
      </c>
      <c r="E76" s="33">
        <v>70152664</v>
      </c>
      <c r="F76" s="33">
        <v>4914689</v>
      </c>
      <c r="G76" s="33">
        <v>5769180</v>
      </c>
      <c r="H76" s="33">
        <v>5806714</v>
      </c>
      <c r="I76" s="33">
        <v>16490583</v>
      </c>
      <c r="J76" s="33">
        <v>6442178</v>
      </c>
      <c r="K76" s="33">
        <v>7022301</v>
      </c>
      <c r="L76" s="33">
        <v>6643571</v>
      </c>
      <c r="M76" s="33">
        <v>20108050</v>
      </c>
      <c r="N76" s="33">
        <v>5442236</v>
      </c>
      <c r="O76" s="33">
        <v>6492193</v>
      </c>
      <c r="P76" s="33">
        <v>6739909</v>
      </c>
      <c r="Q76" s="33">
        <v>18674338</v>
      </c>
      <c r="R76" s="33">
        <v>6558696</v>
      </c>
      <c r="S76" s="33">
        <v>5061392</v>
      </c>
      <c r="T76" s="33">
        <v>6822274</v>
      </c>
      <c r="U76" s="33">
        <v>18442362</v>
      </c>
      <c r="V76" s="33">
        <v>73715333</v>
      </c>
      <c r="W76" s="33">
        <v>70152664</v>
      </c>
      <c r="X76" s="33"/>
      <c r="Y76" s="32"/>
      <c r="Z76" s="34">
        <v>70152664</v>
      </c>
    </row>
    <row r="77" spans="1:26" ht="13.5" hidden="1">
      <c r="A77" s="36" t="s">
        <v>31</v>
      </c>
      <c r="B77" s="18">
        <v>18956000</v>
      </c>
      <c r="C77" s="18"/>
      <c r="D77" s="19">
        <v>24116001</v>
      </c>
      <c r="E77" s="20">
        <v>24647359</v>
      </c>
      <c r="F77" s="20">
        <v>1324795</v>
      </c>
      <c r="G77" s="20">
        <v>1420070</v>
      </c>
      <c r="H77" s="20">
        <v>1427873</v>
      </c>
      <c r="I77" s="20">
        <v>4172738</v>
      </c>
      <c r="J77" s="20">
        <v>1618594</v>
      </c>
      <c r="K77" s="20">
        <v>1829474</v>
      </c>
      <c r="L77" s="20">
        <v>1577589</v>
      </c>
      <c r="M77" s="20">
        <v>5025657</v>
      </c>
      <c r="N77" s="20">
        <v>1699086</v>
      </c>
      <c r="O77" s="20">
        <v>1523296</v>
      </c>
      <c r="P77" s="20">
        <v>1499296</v>
      </c>
      <c r="Q77" s="20">
        <v>4721678</v>
      </c>
      <c r="R77" s="20">
        <v>1782200</v>
      </c>
      <c r="S77" s="20">
        <v>1774702</v>
      </c>
      <c r="T77" s="20">
        <v>1760554</v>
      </c>
      <c r="U77" s="20">
        <v>5317456</v>
      </c>
      <c r="V77" s="20">
        <v>19237529</v>
      </c>
      <c r="W77" s="20">
        <v>24647359</v>
      </c>
      <c r="X77" s="20"/>
      <c r="Y77" s="19"/>
      <c r="Z77" s="22">
        <v>24647359</v>
      </c>
    </row>
    <row r="78" spans="1:26" ht="13.5" hidden="1">
      <c r="A78" s="37" t="s">
        <v>32</v>
      </c>
      <c r="B78" s="18">
        <v>40335000</v>
      </c>
      <c r="C78" s="18"/>
      <c r="D78" s="19">
        <v>49351460</v>
      </c>
      <c r="E78" s="20">
        <v>41597651</v>
      </c>
      <c r="F78" s="20">
        <v>3210857</v>
      </c>
      <c r="G78" s="20">
        <v>3974616</v>
      </c>
      <c r="H78" s="20">
        <v>3974484</v>
      </c>
      <c r="I78" s="20">
        <v>11159957</v>
      </c>
      <c r="J78" s="20">
        <v>4375015</v>
      </c>
      <c r="K78" s="20">
        <v>4775088</v>
      </c>
      <c r="L78" s="20">
        <v>4645602</v>
      </c>
      <c r="M78" s="20">
        <v>13795705</v>
      </c>
      <c r="N78" s="20">
        <v>3603980</v>
      </c>
      <c r="O78" s="20">
        <v>4892618</v>
      </c>
      <c r="P78" s="20">
        <v>4803618</v>
      </c>
      <c r="Q78" s="20">
        <v>13300216</v>
      </c>
      <c r="R78" s="20">
        <v>4331893</v>
      </c>
      <c r="S78" s="20">
        <v>2846892</v>
      </c>
      <c r="T78" s="20">
        <v>4624856</v>
      </c>
      <c r="U78" s="20">
        <v>11803641</v>
      </c>
      <c r="V78" s="20">
        <v>50059519</v>
      </c>
      <c r="W78" s="20">
        <v>41597651</v>
      </c>
      <c r="X78" s="20"/>
      <c r="Y78" s="19"/>
      <c r="Z78" s="22">
        <v>41597651</v>
      </c>
    </row>
    <row r="79" spans="1:26" ht="13.5" hidden="1">
      <c r="A79" s="38" t="s">
        <v>110</v>
      </c>
      <c r="B79" s="18">
        <v>37795000</v>
      </c>
      <c r="C79" s="18"/>
      <c r="D79" s="19">
        <v>46167459</v>
      </c>
      <c r="E79" s="20">
        <v>38109997</v>
      </c>
      <c r="F79" s="20">
        <v>2759594</v>
      </c>
      <c r="G79" s="20">
        <v>3541428</v>
      </c>
      <c r="H79" s="20">
        <v>3572980</v>
      </c>
      <c r="I79" s="20">
        <v>9874002</v>
      </c>
      <c r="J79" s="20">
        <v>3970569</v>
      </c>
      <c r="K79" s="20">
        <v>4092371</v>
      </c>
      <c r="L79" s="20">
        <v>3837087</v>
      </c>
      <c r="M79" s="20">
        <v>11900027</v>
      </c>
      <c r="N79" s="20">
        <v>2802116</v>
      </c>
      <c r="O79" s="20">
        <v>3893153</v>
      </c>
      <c r="P79" s="20">
        <v>3793153</v>
      </c>
      <c r="Q79" s="20">
        <v>10488422</v>
      </c>
      <c r="R79" s="20">
        <v>4022915</v>
      </c>
      <c r="S79" s="20">
        <v>2583278</v>
      </c>
      <c r="T79" s="20">
        <v>4402056</v>
      </c>
      <c r="U79" s="20">
        <v>11008249</v>
      </c>
      <c r="V79" s="20">
        <v>43270700</v>
      </c>
      <c r="W79" s="20">
        <v>38109997</v>
      </c>
      <c r="X79" s="20"/>
      <c r="Y79" s="19"/>
      <c r="Z79" s="22">
        <v>38109997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2540000</v>
      </c>
      <c r="C82" s="18"/>
      <c r="D82" s="19">
        <v>3184001</v>
      </c>
      <c r="E82" s="20">
        <v>3487654</v>
      </c>
      <c r="F82" s="20">
        <v>179269</v>
      </c>
      <c r="G82" s="20">
        <v>232115</v>
      </c>
      <c r="H82" s="20">
        <v>227367</v>
      </c>
      <c r="I82" s="20">
        <v>638751</v>
      </c>
      <c r="J82" s="20">
        <v>333395</v>
      </c>
      <c r="K82" s="20">
        <v>257809</v>
      </c>
      <c r="L82" s="20">
        <v>234110</v>
      </c>
      <c r="M82" s="20">
        <v>825314</v>
      </c>
      <c r="N82" s="20">
        <v>237864</v>
      </c>
      <c r="O82" s="20">
        <v>228410</v>
      </c>
      <c r="P82" s="20">
        <v>230410</v>
      </c>
      <c r="Q82" s="20">
        <v>696684</v>
      </c>
      <c r="R82" s="20">
        <v>308978</v>
      </c>
      <c r="S82" s="20">
        <v>263614</v>
      </c>
      <c r="T82" s="20">
        <v>222800</v>
      </c>
      <c r="U82" s="20">
        <v>795392</v>
      </c>
      <c r="V82" s="20">
        <v>2956141</v>
      </c>
      <c r="W82" s="20">
        <v>3487654</v>
      </c>
      <c r="X82" s="20"/>
      <c r="Y82" s="19"/>
      <c r="Z82" s="22">
        <v>3487654</v>
      </c>
    </row>
    <row r="83" spans="1:26" ht="13.5" hidden="1">
      <c r="A83" s="38" t="s">
        <v>114</v>
      </c>
      <c r="B83" s="18"/>
      <c r="C83" s="18"/>
      <c r="D83" s="19"/>
      <c r="E83" s="20"/>
      <c r="F83" s="20">
        <v>271994</v>
      </c>
      <c r="G83" s="20">
        <v>201073</v>
      </c>
      <c r="H83" s="20">
        <v>174137</v>
      </c>
      <c r="I83" s="20">
        <v>647204</v>
      </c>
      <c r="J83" s="20">
        <v>71051</v>
      </c>
      <c r="K83" s="20">
        <v>424908</v>
      </c>
      <c r="L83" s="20">
        <v>574405</v>
      </c>
      <c r="M83" s="20">
        <v>1070364</v>
      </c>
      <c r="N83" s="20">
        <v>564000</v>
      </c>
      <c r="O83" s="20">
        <v>771055</v>
      </c>
      <c r="P83" s="20">
        <v>780055</v>
      </c>
      <c r="Q83" s="20">
        <v>2115110</v>
      </c>
      <c r="R83" s="20"/>
      <c r="S83" s="20"/>
      <c r="T83" s="20"/>
      <c r="U83" s="20"/>
      <c r="V83" s="20">
        <v>3832678</v>
      </c>
      <c r="W83" s="20"/>
      <c r="X83" s="20"/>
      <c r="Y83" s="19"/>
      <c r="Z83" s="22"/>
    </row>
    <row r="84" spans="1:26" ht="13.5" hidden="1">
      <c r="A84" s="39" t="s">
        <v>115</v>
      </c>
      <c r="B84" s="27">
        <v>3502402</v>
      </c>
      <c r="C84" s="27"/>
      <c r="D84" s="28">
        <v>2375966</v>
      </c>
      <c r="E84" s="29">
        <v>3907654</v>
      </c>
      <c r="F84" s="29">
        <v>379037</v>
      </c>
      <c r="G84" s="29">
        <v>374494</v>
      </c>
      <c r="H84" s="29">
        <v>404357</v>
      </c>
      <c r="I84" s="29">
        <v>1157888</v>
      </c>
      <c r="J84" s="29">
        <v>448569</v>
      </c>
      <c r="K84" s="29">
        <v>417739</v>
      </c>
      <c r="L84" s="29">
        <v>420380</v>
      </c>
      <c r="M84" s="29">
        <v>1286688</v>
      </c>
      <c r="N84" s="29">
        <v>139170</v>
      </c>
      <c r="O84" s="29">
        <v>76279</v>
      </c>
      <c r="P84" s="29">
        <v>436995</v>
      </c>
      <c r="Q84" s="29">
        <v>652444</v>
      </c>
      <c r="R84" s="29">
        <v>444603</v>
      </c>
      <c r="S84" s="29">
        <v>439798</v>
      </c>
      <c r="T84" s="29">
        <v>436864</v>
      </c>
      <c r="U84" s="29">
        <v>1321265</v>
      </c>
      <c r="V84" s="29">
        <v>4418285</v>
      </c>
      <c r="W84" s="29">
        <v>3907654</v>
      </c>
      <c r="X84" s="29"/>
      <c r="Y84" s="28"/>
      <c r="Z84" s="30">
        <v>3907654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22395062</v>
      </c>
      <c r="C5" s="18">
        <v>0</v>
      </c>
      <c r="D5" s="58">
        <v>23981147</v>
      </c>
      <c r="E5" s="59">
        <v>24881147</v>
      </c>
      <c r="F5" s="59">
        <v>2303450</v>
      </c>
      <c r="G5" s="59">
        <v>2186794</v>
      </c>
      <c r="H5" s="59">
        <v>1638841</v>
      </c>
      <c r="I5" s="59">
        <v>6129085</v>
      </c>
      <c r="J5" s="59">
        <v>1987234</v>
      </c>
      <c r="K5" s="59">
        <v>1954708</v>
      </c>
      <c r="L5" s="59">
        <v>2009553</v>
      </c>
      <c r="M5" s="59">
        <v>5951495</v>
      </c>
      <c r="N5" s="59">
        <v>2010977</v>
      </c>
      <c r="O5" s="59">
        <v>1601070</v>
      </c>
      <c r="P5" s="59">
        <v>1981336</v>
      </c>
      <c r="Q5" s="59">
        <v>5593383</v>
      </c>
      <c r="R5" s="59">
        <v>2035272</v>
      </c>
      <c r="S5" s="59">
        <v>1865352</v>
      </c>
      <c r="T5" s="59">
        <v>10780342</v>
      </c>
      <c r="U5" s="59">
        <v>14680966</v>
      </c>
      <c r="V5" s="59">
        <v>32354929</v>
      </c>
      <c r="W5" s="59">
        <v>23981148</v>
      </c>
      <c r="X5" s="59">
        <v>8373781</v>
      </c>
      <c r="Y5" s="60">
        <v>34.92</v>
      </c>
      <c r="Z5" s="61">
        <v>24881147</v>
      </c>
    </row>
    <row r="6" spans="1:26" ht="13.5">
      <c r="A6" s="57" t="s">
        <v>32</v>
      </c>
      <c r="B6" s="18">
        <v>68787523</v>
      </c>
      <c r="C6" s="18">
        <v>0</v>
      </c>
      <c r="D6" s="58">
        <v>81101633</v>
      </c>
      <c r="E6" s="59">
        <v>75934683</v>
      </c>
      <c r="F6" s="59">
        <v>5443186</v>
      </c>
      <c r="G6" s="59">
        <v>5993807</v>
      </c>
      <c r="H6" s="59">
        <v>6421927</v>
      </c>
      <c r="I6" s="59">
        <v>17858920</v>
      </c>
      <c r="J6" s="59">
        <v>6771345</v>
      </c>
      <c r="K6" s="59">
        <v>7099574</v>
      </c>
      <c r="L6" s="59">
        <v>6055600</v>
      </c>
      <c r="M6" s="59">
        <v>19926519</v>
      </c>
      <c r="N6" s="59">
        <v>9331183</v>
      </c>
      <c r="O6" s="59">
        <v>5040416</v>
      </c>
      <c r="P6" s="59">
        <v>7461526</v>
      </c>
      <c r="Q6" s="59">
        <v>21833125</v>
      </c>
      <c r="R6" s="59">
        <v>6449020</v>
      </c>
      <c r="S6" s="59">
        <v>5600567</v>
      </c>
      <c r="T6" s="59">
        <v>8126005</v>
      </c>
      <c r="U6" s="59">
        <v>20175592</v>
      </c>
      <c r="V6" s="59">
        <v>79794156</v>
      </c>
      <c r="W6" s="59">
        <v>81101640</v>
      </c>
      <c r="X6" s="59">
        <v>-1307484</v>
      </c>
      <c r="Y6" s="60">
        <v>-1.61</v>
      </c>
      <c r="Z6" s="61">
        <v>75934683</v>
      </c>
    </row>
    <row r="7" spans="1:26" ht="13.5">
      <c r="A7" s="57" t="s">
        <v>33</v>
      </c>
      <c r="B7" s="18">
        <v>4290304</v>
      </c>
      <c r="C7" s="18">
        <v>0</v>
      </c>
      <c r="D7" s="58">
        <v>3828826</v>
      </c>
      <c r="E7" s="59">
        <v>3478826</v>
      </c>
      <c r="F7" s="59">
        <v>397880</v>
      </c>
      <c r="G7" s="59">
        <v>308412</v>
      </c>
      <c r="H7" s="59">
        <v>346612</v>
      </c>
      <c r="I7" s="59">
        <v>1052904</v>
      </c>
      <c r="J7" s="59">
        <v>106095</v>
      </c>
      <c r="K7" s="59">
        <v>36971</v>
      </c>
      <c r="L7" s="59">
        <v>192909</v>
      </c>
      <c r="M7" s="59">
        <v>335975</v>
      </c>
      <c r="N7" s="59">
        <v>313314</v>
      </c>
      <c r="O7" s="59">
        <v>175001</v>
      </c>
      <c r="P7" s="59">
        <v>201534</v>
      </c>
      <c r="Q7" s="59">
        <v>689849</v>
      </c>
      <c r="R7" s="59">
        <v>313988</v>
      </c>
      <c r="S7" s="59">
        <v>273589</v>
      </c>
      <c r="T7" s="59">
        <v>190068</v>
      </c>
      <c r="U7" s="59">
        <v>777645</v>
      </c>
      <c r="V7" s="59">
        <v>2856373</v>
      </c>
      <c r="W7" s="59">
        <v>3828825</v>
      </c>
      <c r="X7" s="59">
        <v>-972452</v>
      </c>
      <c r="Y7" s="60">
        <v>-25.4</v>
      </c>
      <c r="Z7" s="61">
        <v>3478826</v>
      </c>
    </row>
    <row r="8" spans="1:26" ht="13.5">
      <c r="A8" s="57" t="s">
        <v>34</v>
      </c>
      <c r="B8" s="18">
        <v>216652000</v>
      </c>
      <c r="C8" s="18">
        <v>0</v>
      </c>
      <c r="D8" s="58">
        <v>213105000</v>
      </c>
      <c r="E8" s="59">
        <v>213105000</v>
      </c>
      <c r="F8" s="59">
        <v>87745157</v>
      </c>
      <c r="G8" s="59">
        <v>203036</v>
      </c>
      <c r="H8" s="59">
        <v>131024</v>
      </c>
      <c r="I8" s="59">
        <v>88079217</v>
      </c>
      <c r="J8" s="59">
        <v>154977</v>
      </c>
      <c r="K8" s="59">
        <v>70352170</v>
      </c>
      <c r="L8" s="59">
        <v>41667</v>
      </c>
      <c r="M8" s="59">
        <v>70548814</v>
      </c>
      <c r="N8" s="59">
        <v>1368462</v>
      </c>
      <c r="O8" s="59">
        <v>274051</v>
      </c>
      <c r="P8" s="59">
        <v>434062</v>
      </c>
      <c r="Q8" s="59">
        <v>2076575</v>
      </c>
      <c r="R8" s="59">
        <v>41667</v>
      </c>
      <c r="S8" s="59">
        <v>421000</v>
      </c>
      <c r="T8" s="59">
        <v>246040</v>
      </c>
      <c r="U8" s="59">
        <v>708707</v>
      </c>
      <c r="V8" s="59">
        <v>161413313</v>
      </c>
      <c r="W8" s="59">
        <v>213105000</v>
      </c>
      <c r="X8" s="59">
        <v>-51691687</v>
      </c>
      <c r="Y8" s="60">
        <v>-24.26</v>
      </c>
      <c r="Z8" s="61">
        <v>213105000</v>
      </c>
    </row>
    <row r="9" spans="1:26" ht="13.5">
      <c r="A9" s="57" t="s">
        <v>35</v>
      </c>
      <c r="B9" s="18">
        <v>18177751</v>
      </c>
      <c r="C9" s="18">
        <v>0</v>
      </c>
      <c r="D9" s="58">
        <v>15588904</v>
      </c>
      <c r="E9" s="59">
        <v>22156957</v>
      </c>
      <c r="F9" s="59">
        <v>1506483</v>
      </c>
      <c r="G9" s="59">
        <v>1254100</v>
      </c>
      <c r="H9" s="59">
        <v>1087560</v>
      </c>
      <c r="I9" s="59">
        <v>3848143</v>
      </c>
      <c r="J9" s="59">
        <v>1702161</v>
      </c>
      <c r="K9" s="59">
        <v>1122881</v>
      </c>
      <c r="L9" s="59">
        <v>1087899</v>
      </c>
      <c r="M9" s="59">
        <v>3912941</v>
      </c>
      <c r="N9" s="59">
        <v>1017606</v>
      </c>
      <c r="O9" s="59">
        <v>1281554</v>
      </c>
      <c r="P9" s="59">
        <v>1512011</v>
      </c>
      <c r="Q9" s="59">
        <v>3811171</v>
      </c>
      <c r="R9" s="59">
        <v>1448425</v>
      </c>
      <c r="S9" s="59">
        <v>2182293</v>
      </c>
      <c r="T9" s="59">
        <v>9833462</v>
      </c>
      <c r="U9" s="59">
        <v>13464180</v>
      </c>
      <c r="V9" s="59">
        <v>25036435</v>
      </c>
      <c r="W9" s="59">
        <v>15588907</v>
      </c>
      <c r="X9" s="59">
        <v>9447528</v>
      </c>
      <c r="Y9" s="60">
        <v>60.6</v>
      </c>
      <c r="Z9" s="61">
        <v>22156957</v>
      </c>
    </row>
    <row r="10" spans="1:26" ht="25.5">
      <c r="A10" s="62" t="s">
        <v>102</v>
      </c>
      <c r="B10" s="63">
        <f>SUM(B5:B9)</f>
        <v>330302640</v>
      </c>
      <c r="C10" s="63">
        <f>SUM(C5:C9)</f>
        <v>0</v>
      </c>
      <c r="D10" s="64">
        <f aca="true" t="shared" si="0" ref="D10:Z10">SUM(D5:D9)</f>
        <v>337605510</v>
      </c>
      <c r="E10" s="65">
        <f t="shared" si="0"/>
        <v>339556613</v>
      </c>
      <c r="F10" s="65">
        <f t="shared" si="0"/>
        <v>97396156</v>
      </c>
      <c r="G10" s="65">
        <f t="shared" si="0"/>
        <v>9946149</v>
      </c>
      <c r="H10" s="65">
        <f t="shared" si="0"/>
        <v>9625964</v>
      </c>
      <c r="I10" s="65">
        <f t="shared" si="0"/>
        <v>116968269</v>
      </c>
      <c r="J10" s="65">
        <f t="shared" si="0"/>
        <v>10721812</v>
      </c>
      <c r="K10" s="65">
        <f t="shared" si="0"/>
        <v>80566304</v>
      </c>
      <c r="L10" s="65">
        <f t="shared" si="0"/>
        <v>9387628</v>
      </c>
      <c r="M10" s="65">
        <f t="shared" si="0"/>
        <v>100675744</v>
      </c>
      <c r="N10" s="65">
        <f t="shared" si="0"/>
        <v>14041542</v>
      </c>
      <c r="O10" s="65">
        <f t="shared" si="0"/>
        <v>8372092</v>
      </c>
      <c r="P10" s="65">
        <f t="shared" si="0"/>
        <v>11590469</v>
      </c>
      <c r="Q10" s="65">
        <f t="shared" si="0"/>
        <v>34004103</v>
      </c>
      <c r="R10" s="65">
        <f t="shared" si="0"/>
        <v>10288372</v>
      </c>
      <c r="S10" s="65">
        <f t="shared" si="0"/>
        <v>10342801</v>
      </c>
      <c r="T10" s="65">
        <f t="shared" si="0"/>
        <v>29175917</v>
      </c>
      <c r="U10" s="65">
        <f t="shared" si="0"/>
        <v>49807090</v>
      </c>
      <c r="V10" s="65">
        <f t="shared" si="0"/>
        <v>301455206</v>
      </c>
      <c r="W10" s="65">
        <f t="shared" si="0"/>
        <v>337605520</v>
      </c>
      <c r="X10" s="65">
        <f t="shared" si="0"/>
        <v>-36150314</v>
      </c>
      <c r="Y10" s="66">
        <f>+IF(W10&lt;&gt;0,(X10/W10)*100,0)</f>
        <v>-10.707856317041262</v>
      </c>
      <c r="Z10" s="67">
        <f t="shared" si="0"/>
        <v>339556613</v>
      </c>
    </row>
    <row r="11" spans="1:26" ht="13.5">
      <c r="A11" s="57" t="s">
        <v>36</v>
      </c>
      <c r="B11" s="18">
        <v>112150611</v>
      </c>
      <c r="C11" s="18">
        <v>0</v>
      </c>
      <c r="D11" s="58">
        <v>109053193</v>
      </c>
      <c r="E11" s="59">
        <v>112496271</v>
      </c>
      <c r="F11" s="59">
        <v>8304709</v>
      </c>
      <c r="G11" s="59">
        <v>11022287</v>
      </c>
      <c r="H11" s="59">
        <v>8448126</v>
      </c>
      <c r="I11" s="59">
        <v>27775122</v>
      </c>
      <c r="J11" s="59">
        <v>8782054</v>
      </c>
      <c r="K11" s="59">
        <v>8643983</v>
      </c>
      <c r="L11" s="59">
        <v>13858155</v>
      </c>
      <c r="M11" s="59">
        <v>31284192</v>
      </c>
      <c r="N11" s="59">
        <v>7576394</v>
      </c>
      <c r="O11" s="59">
        <v>9073702</v>
      </c>
      <c r="P11" s="59">
        <v>8919681</v>
      </c>
      <c r="Q11" s="59">
        <v>25569777</v>
      </c>
      <c r="R11" s="59">
        <v>9054547</v>
      </c>
      <c r="S11" s="59">
        <v>9179178</v>
      </c>
      <c r="T11" s="59">
        <v>8964020</v>
      </c>
      <c r="U11" s="59">
        <v>27197745</v>
      </c>
      <c r="V11" s="59">
        <v>111826836</v>
      </c>
      <c r="W11" s="59">
        <v>109053190</v>
      </c>
      <c r="X11" s="59">
        <v>2773646</v>
      </c>
      <c r="Y11" s="60">
        <v>2.54</v>
      </c>
      <c r="Z11" s="61">
        <v>112496271</v>
      </c>
    </row>
    <row r="12" spans="1:26" ht="13.5">
      <c r="A12" s="57" t="s">
        <v>37</v>
      </c>
      <c r="B12" s="18">
        <v>19060569</v>
      </c>
      <c r="C12" s="18">
        <v>0</v>
      </c>
      <c r="D12" s="58">
        <v>18908378</v>
      </c>
      <c r="E12" s="59">
        <v>20292025</v>
      </c>
      <c r="F12" s="59">
        <v>1615422</v>
      </c>
      <c r="G12" s="59">
        <v>1666596</v>
      </c>
      <c r="H12" s="59">
        <v>1478375</v>
      </c>
      <c r="I12" s="59">
        <v>4760393</v>
      </c>
      <c r="J12" s="59">
        <v>1580136</v>
      </c>
      <c r="K12" s="59">
        <v>1584104</v>
      </c>
      <c r="L12" s="59">
        <v>1586443</v>
      </c>
      <c r="M12" s="59">
        <v>4750683</v>
      </c>
      <c r="N12" s="59">
        <v>1585967</v>
      </c>
      <c r="O12" s="59">
        <v>2257498</v>
      </c>
      <c r="P12" s="59">
        <v>1694295</v>
      </c>
      <c r="Q12" s="59">
        <v>5537760</v>
      </c>
      <c r="R12" s="59">
        <v>1694295</v>
      </c>
      <c r="S12" s="59">
        <v>1694295</v>
      </c>
      <c r="T12" s="59">
        <v>1694295</v>
      </c>
      <c r="U12" s="59">
        <v>5082885</v>
      </c>
      <c r="V12" s="59">
        <v>20131721</v>
      </c>
      <c r="W12" s="59">
        <v>18908376</v>
      </c>
      <c r="X12" s="59">
        <v>1223345</v>
      </c>
      <c r="Y12" s="60">
        <v>6.47</v>
      </c>
      <c r="Z12" s="61">
        <v>20292025</v>
      </c>
    </row>
    <row r="13" spans="1:26" ht="13.5">
      <c r="A13" s="57" t="s">
        <v>103</v>
      </c>
      <c r="B13" s="18">
        <v>49728016</v>
      </c>
      <c r="C13" s="18">
        <v>0</v>
      </c>
      <c r="D13" s="58">
        <v>35796474</v>
      </c>
      <c r="E13" s="59">
        <v>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26892</v>
      </c>
      <c r="O13" s="59">
        <v>0</v>
      </c>
      <c r="P13" s="59">
        <v>0</v>
      </c>
      <c r="Q13" s="59">
        <v>26892</v>
      </c>
      <c r="R13" s="59">
        <v>0</v>
      </c>
      <c r="S13" s="59">
        <v>0</v>
      </c>
      <c r="T13" s="59">
        <v>0</v>
      </c>
      <c r="U13" s="59">
        <v>0</v>
      </c>
      <c r="V13" s="59">
        <v>26892</v>
      </c>
      <c r="W13" s="59">
        <v>35796474</v>
      </c>
      <c r="X13" s="59">
        <v>-35769582</v>
      </c>
      <c r="Y13" s="60">
        <v>-99.92</v>
      </c>
      <c r="Z13" s="61">
        <v>50000000</v>
      </c>
    </row>
    <row r="14" spans="1:26" ht="13.5">
      <c r="A14" s="57" t="s">
        <v>38</v>
      </c>
      <c r="B14" s="18">
        <v>2141105</v>
      </c>
      <c r="C14" s="18">
        <v>0</v>
      </c>
      <c r="D14" s="58">
        <v>60000</v>
      </c>
      <c r="E14" s="59">
        <v>2760000</v>
      </c>
      <c r="F14" s="59">
        <v>219225</v>
      </c>
      <c r="G14" s="59">
        <v>0</v>
      </c>
      <c r="H14" s="59">
        <v>335179</v>
      </c>
      <c r="I14" s="59">
        <v>554404</v>
      </c>
      <c r="J14" s="59">
        <v>0</v>
      </c>
      <c r="K14" s="59">
        <v>0</v>
      </c>
      <c r="L14" s="59">
        <v>799655</v>
      </c>
      <c r="M14" s="59">
        <v>799655</v>
      </c>
      <c r="N14" s="59">
        <v>358277</v>
      </c>
      <c r="O14" s="59">
        <v>0</v>
      </c>
      <c r="P14" s="59">
        <v>106632</v>
      </c>
      <c r="Q14" s="59">
        <v>464909</v>
      </c>
      <c r="R14" s="59">
        <v>100135</v>
      </c>
      <c r="S14" s="59">
        <v>86957</v>
      </c>
      <c r="T14" s="59">
        <v>-856665</v>
      </c>
      <c r="U14" s="59">
        <v>-669573</v>
      </c>
      <c r="V14" s="59">
        <v>1149395</v>
      </c>
      <c r="W14" s="59">
        <v>60000</v>
      </c>
      <c r="X14" s="59">
        <v>1089395</v>
      </c>
      <c r="Y14" s="60">
        <v>1815.66</v>
      </c>
      <c r="Z14" s="61">
        <v>2760000</v>
      </c>
    </row>
    <row r="15" spans="1:26" ht="13.5">
      <c r="A15" s="57" t="s">
        <v>39</v>
      </c>
      <c r="B15" s="18">
        <v>69981149</v>
      </c>
      <c r="C15" s="18">
        <v>0</v>
      </c>
      <c r="D15" s="58">
        <v>68905811</v>
      </c>
      <c r="E15" s="59">
        <v>83458877</v>
      </c>
      <c r="F15" s="59">
        <v>7582216</v>
      </c>
      <c r="G15" s="59">
        <v>9729127</v>
      </c>
      <c r="H15" s="59">
        <v>5988287</v>
      </c>
      <c r="I15" s="59">
        <v>23299630</v>
      </c>
      <c r="J15" s="59">
        <v>462686</v>
      </c>
      <c r="K15" s="59">
        <v>5504609</v>
      </c>
      <c r="L15" s="59">
        <v>11719713</v>
      </c>
      <c r="M15" s="59">
        <v>17687008</v>
      </c>
      <c r="N15" s="59">
        <v>921063</v>
      </c>
      <c r="O15" s="59">
        <v>5980062</v>
      </c>
      <c r="P15" s="59">
        <v>5349149</v>
      </c>
      <c r="Q15" s="59">
        <v>12250274</v>
      </c>
      <c r="R15" s="59">
        <v>9589581</v>
      </c>
      <c r="S15" s="59">
        <v>5259244</v>
      </c>
      <c r="T15" s="59">
        <v>646678</v>
      </c>
      <c r="U15" s="59">
        <v>15495503</v>
      </c>
      <c r="V15" s="59">
        <v>68732415</v>
      </c>
      <c r="W15" s="59">
        <v>68905811</v>
      </c>
      <c r="X15" s="59">
        <v>-173396</v>
      </c>
      <c r="Y15" s="60">
        <v>-0.25</v>
      </c>
      <c r="Z15" s="61">
        <v>83458877</v>
      </c>
    </row>
    <row r="16" spans="1:26" ht="13.5">
      <c r="A16" s="68" t="s">
        <v>40</v>
      </c>
      <c r="B16" s="18">
        <v>1279474</v>
      </c>
      <c r="C16" s="18">
        <v>0</v>
      </c>
      <c r="D16" s="58">
        <v>2128000</v>
      </c>
      <c r="E16" s="59">
        <v>2248000</v>
      </c>
      <c r="F16" s="59">
        <v>95604</v>
      </c>
      <c r="G16" s="59">
        <v>195793</v>
      </c>
      <c r="H16" s="59">
        <v>167476</v>
      </c>
      <c r="I16" s="59">
        <v>458873</v>
      </c>
      <c r="J16" s="59">
        <v>179797</v>
      </c>
      <c r="K16" s="59">
        <v>101036</v>
      </c>
      <c r="L16" s="59">
        <v>282127</v>
      </c>
      <c r="M16" s="59">
        <v>562960</v>
      </c>
      <c r="N16" s="59">
        <v>0</v>
      </c>
      <c r="O16" s="59">
        <v>379767</v>
      </c>
      <c r="P16" s="59">
        <v>874848</v>
      </c>
      <c r="Q16" s="59">
        <v>1254615</v>
      </c>
      <c r="R16" s="59">
        <v>831389</v>
      </c>
      <c r="S16" s="59">
        <v>599438</v>
      </c>
      <c r="T16" s="59">
        <v>101299</v>
      </c>
      <c r="U16" s="59">
        <v>1532126</v>
      </c>
      <c r="V16" s="59">
        <v>3808574</v>
      </c>
      <c r="W16" s="59">
        <v>2127996</v>
      </c>
      <c r="X16" s="59">
        <v>1680578</v>
      </c>
      <c r="Y16" s="60">
        <v>78.97</v>
      </c>
      <c r="Z16" s="61">
        <v>2248000</v>
      </c>
    </row>
    <row r="17" spans="1:26" ht="13.5">
      <c r="A17" s="57" t="s">
        <v>41</v>
      </c>
      <c r="B17" s="18">
        <v>113783759</v>
      </c>
      <c r="C17" s="18">
        <v>0</v>
      </c>
      <c r="D17" s="58">
        <v>94063175</v>
      </c>
      <c r="E17" s="59">
        <v>107178404</v>
      </c>
      <c r="F17" s="59">
        <v>11093100</v>
      </c>
      <c r="G17" s="59">
        <v>7478889</v>
      </c>
      <c r="H17" s="59">
        <v>11350515</v>
      </c>
      <c r="I17" s="59">
        <v>29922504</v>
      </c>
      <c r="J17" s="59">
        <v>5148316</v>
      </c>
      <c r="K17" s="59">
        <v>4819155</v>
      </c>
      <c r="L17" s="59">
        <v>7339165</v>
      </c>
      <c r="M17" s="59">
        <v>17306636</v>
      </c>
      <c r="N17" s="59">
        <v>5968155</v>
      </c>
      <c r="O17" s="59">
        <v>10131860</v>
      </c>
      <c r="P17" s="59">
        <v>4126263</v>
      </c>
      <c r="Q17" s="59">
        <v>20226278</v>
      </c>
      <c r="R17" s="59">
        <v>11108606</v>
      </c>
      <c r="S17" s="59">
        <v>14003204</v>
      </c>
      <c r="T17" s="59">
        <v>3962230</v>
      </c>
      <c r="U17" s="59">
        <v>29074040</v>
      </c>
      <c r="V17" s="59">
        <v>96529458</v>
      </c>
      <c r="W17" s="59">
        <v>94063173</v>
      </c>
      <c r="X17" s="59">
        <v>2466285</v>
      </c>
      <c r="Y17" s="60">
        <v>2.62</v>
      </c>
      <c r="Z17" s="61">
        <v>107178404</v>
      </c>
    </row>
    <row r="18" spans="1:26" ht="13.5">
      <c r="A18" s="69" t="s">
        <v>42</v>
      </c>
      <c r="B18" s="70">
        <f>SUM(B11:B17)</f>
        <v>368124683</v>
      </c>
      <c r="C18" s="70">
        <f>SUM(C11:C17)</f>
        <v>0</v>
      </c>
      <c r="D18" s="71">
        <f aca="true" t="shared" si="1" ref="D18:Z18">SUM(D11:D17)</f>
        <v>328915031</v>
      </c>
      <c r="E18" s="72">
        <f t="shared" si="1"/>
        <v>378433577</v>
      </c>
      <c r="F18" s="72">
        <f t="shared" si="1"/>
        <v>28910276</v>
      </c>
      <c r="G18" s="72">
        <f t="shared" si="1"/>
        <v>30092692</v>
      </c>
      <c r="H18" s="72">
        <f t="shared" si="1"/>
        <v>27767958</v>
      </c>
      <c r="I18" s="72">
        <f t="shared" si="1"/>
        <v>86770926</v>
      </c>
      <c r="J18" s="72">
        <f t="shared" si="1"/>
        <v>16152989</v>
      </c>
      <c r="K18" s="72">
        <f t="shared" si="1"/>
        <v>20652887</v>
      </c>
      <c r="L18" s="72">
        <f t="shared" si="1"/>
        <v>35585258</v>
      </c>
      <c r="M18" s="72">
        <f t="shared" si="1"/>
        <v>72391134</v>
      </c>
      <c r="N18" s="72">
        <f t="shared" si="1"/>
        <v>16436748</v>
      </c>
      <c r="O18" s="72">
        <f t="shared" si="1"/>
        <v>27822889</v>
      </c>
      <c r="P18" s="72">
        <f t="shared" si="1"/>
        <v>21070868</v>
      </c>
      <c r="Q18" s="72">
        <f t="shared" si="1"/>
        <v>65330505</v>
      </c>
      <c r="R18" s="72">
        <f t="shared" si="1"/>
        <v>32378553</v>
      </c>
      <c r="S18" s="72">
        <f t="shared" si="1"/>
        <v>30822316</v>
      </c>
      <c r="T18" s="72">
        <f t="shared" si="1"/>
        <v>14511857</v>
      </c>
      <c r="U18" s="72">
        <f t="shared" si="1"/>
        <v>77712726</v>
      </c>
      <c r="V18" s="72">
        <f t="shared" si="1"/>
        <v>302205291</v>
      </c>
      <c r="W18" s="72">
        <f t="shared" si="1"/>
        <v>328915020</v>
      </c>
      <c r="X18" s="72">
        <f t="shared" si="1"/>
        <v>-26709729</v>
      </c>
      <c r="Y18" s="66">
        <f>+IF(W18&lt;&gt;0,(X18/W18)*100,0)</f>
        <v>-8.120556184998788</v>
      </c>
      <c r="Z18" s="73">
        <f t="shared" si="1"/>
        <v>378433577</v>
      </c>
    </row>
    <row r="19" spans="1:26" ht="13.5">
      <c r="A19" s="69" t="s">
        <v>43</v>
      </c>
      <c r="B19" s="74">
        <f>+B10-B18</f>
        <v>-37822043</v>
      </c>
      <c r="C19" s="74">
        <f>+C10-C18</f>
        <v>0</v>
      </c>
      <c r="D19" s="75">
        <f aca="true" t="shared" si="2" ref="D19:Z19">+D10-D18</f>
        <v>8690479</v>
      </c>
      <c r="E19" s="76">
        <f t="shared" si="2"/>
        <v>-38876964</v>
      </c>
      <c r="F19" s="76">
        <f t="shared" si="2"/>
        <v>68485880</v>
      </c>
      <c r="G19" s="76">
        <f t="shared" si="2"/>
        <v>-20146543</v>
      </c>
      <c r="H19" s="76">
        <f t="shared" si="2"/>
        <v>-18141994</v>
      </c>
      <c r="I19" s="76">
        <f t="shared" si="2"/>
        <v>30197343</v>
      </c>
      <c r="J19" s="76">
        <f t="shared" si="2"/>
        <v>-5431177</v>
      </c>
      <c r="K19" s="76">
        <f t="shared" si="2"/>
        <v>59913417</v>
      </c>
      <c r="L19" s="76">
        <f t="shared" si="2"/>
        <v>-26197630</v>
      </c>
      <c r="M19" s="76">
        <f t="shared" si="2"/>
        <v>28284610</v>
      </c>
      <c r="N19" s="76">
        <f t="shared" si="2"/>
        <v>-2395206</v>
      </c>
      <c r="O19" s="76">
        <f t="shared" si="2"/>
        <v>-19450797</v>
      </c>
      <c r="P19" s="76">
        <f t="shared" si="2"/>
        <v>-9480399</v>
      </c>
      <c r="Q19" s="76">
        <f t="shared" si="2"/>
        <v>-31326402</v>
      </c>
      <c r="R19" s="76">
        <f t="shared" si="2"/>
        <v>-22090181</v>
      </c>
      <c r="S19" s="76">
        <f t="shared" si="2"/>
        <v>-20479515</v>
      </c>
      <c r="T19" s="76">
        <f t="shared" si="2"/>
        <v>14664060</v>
      </c>
      <c r="U19" s="76">
        <f t="shared" si="2"/>
        <v>-27905636</v>
      </c>
      <c r="V19" s="76">
        <f t="shared" si="2"/>
        <v>-750085</v>
      </c>
      <c r="W19" s="76">
        <f>IF(E10=E18,0,W10-W18)</f>
        <v>8690500</v>
      </c>
      <c r="X19" s="76">
        <f t="shared" si="2"/>
        <v>-9440585</v>
      </c>
      <c r="Y19" s="77">
        <f>+IF(W19&lt;&gt;0,(X19/W19)*100,0)</f>
        <v>-108.63109142166734</v>
      </c>
      <c r="Z19" s="78">
        <f t="shared" si="2"/>
        <v>-38876964</v>
      </c>
    </row>
    <row r="20" spans="1:26" ht="13.5">
      <c r="A20" s="57" t="s">
        <v>44</v>
      </c>
      <c r="B20" s="18">
        <v>77188422</v>
      </c>
      <c r="C20" s="18">
        <v>0</v>
      </c>
      <c r="D20" s="58">
        <v>75419000</v>
      </c>
      <c r="E20" s="59">
        <v>75419000</v>
      </c>
      <c r="F20" s="59">
        <v>1188081</v>
      </c>
      <c r="G20" s="59">
        <v>3940331</v>
      </c>
      <c r="H20" s="59">
        <v>4693156</v>
      </c>
      <c r="I20" s="59">
        <v>9821568</v>
      </c>
      <c r="J20" s="59">
        <v>17022500</v>
      </c>
      <c r="K20" s="59">
        <v>15752191</v>
      </c>
      <c r="L20" s="59">
        <v>-7776907</v>
      </c>
      <c r="M20" s="59">
        <v>24997784</v>
      </c>
      <c r="N20" s="59">
        <v>62744</v>
      </c>
      <c r="O20" s="59">
        <v>1484056</v>
      </c>
      <c r="P20" s="59">
        <v>10917583</v>
      </c>
      <c r="Q20" s="59">
        <v>12464383</v>
      </c>
      <c r="R20" s="59">
        <v>1304513</v>
      </c>
      <c r="S20" s="59">
        <v>2877558</v>
      </c>
      <c r="T20" s="59">
        <v>1185730</v>
      </c>
      <c r="U20" s="59">
        <v>5367801</v>
      </c>
      <c r="V20" s="59">
        <v>52651536</v>
      </c>
      <c r="W20" s="59">
        <v>75419000</v>
      </c>
      <c r="X20" s="59">
        <v>-22767464</v>
      </c>
      <c r="Y20" s="60">
        <v>-30.19</v>
      </c>
      <c r="Z20" s="61">
        <v>75419000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39366379</v>
      </c>
      <c r="C22" s="85">
        <f>SUM(C19:C21)</f>
        <v>0</v>
      </c>
      <c r="D22" s="86">
        <f aca="true" t="shared" si="3" ref="D22:Z22">SUM(D19:D21)</f>
        <v>84109479</v>
      </c>
      <c r="E22" s="87">
        <f t="shared" si="3"/>
        <v>36542036</v>
      </c>
      <c r="F22" s="87">
        <f t="shared" si="3"/>
        <v>69673961</v>
      </c>
      <c r="G22" s="87">
        <f t="shared" si="3"/>
        <v>-16206212</v>
      </c>
      <c r="H22" s="87">
        <f t="shared" si="3"/>
        <v>-13448838</v>
      </c>
      <c r="I22" s="87">
        <f t="shared" si="3"/>
        <v>40018911</v>
      </c>
      <c r="J22" s="87">
        <f t="shared" si="3"/>
        <v>11591323</v>
      </c>
      <c r="K22" s="87">
        <f t="shared" si="3"/>
        <v>75665608</v>
      </c>
      <c r="L22" s="87">
        <f t="shared" si="3"/>
        <v>-33974537</v>
      </c>
      <c r="M22" s="87">
        <f t="shared" si="3"/>
        <v>53282394</v>
      </c>
      <c r="N22" s="87">
        <f t="shared" si="3"/>
        <v>-2332462</v>
      </c>
      <c r="O22" s="87">
        <f t="shared" si="3"/>
        <v>-17966741</v>
      </c>
      <c r="P22" s="87">
        <f t="shared" si="3"/>
        <v>1437184</v>
      </c>
      <c r="Q22" s="87">
        <f t="shared" si="3"/>
        <v>-18862019</v>
      </c>
      <c r="R22" s="87">
        <f t="shared" si="3"/>
        <v>-20785668</v>
      </c>
      <c r="S22" s="87">
        <f t="shared" si="3"/>
        <v>-17601957</v>
      </c>
      <c r="T22" s="87">
        <f t="shared" si="3"/>
        <v>15849790</v>
      </c>
      <c r="U22" s="87">
        <f t="shared" si="3"/>
        <v>-22537835</v>
      </c>
      <c r="V22" s="87">
        <f t="shared" si="3"/>
        <v>51901451</v>
      </c>
      <c r="W22" s="87">
        <f t="shared" si="3"/>
        <v>84109500</v>
      </c>
      <c r="X22" s="87">
        <f t="shared" si="3"/>
        <v>-32208049</v>
      </c>
      <c r="Y22" s="88">
        <f>+IF(W22&lt;&gt;0,(X22/W22)*100,0)</f>
        <v>-38.29299781832017</v>
      </c>
      <c r="Z22" s="89">
        <f t="shared" si="3"/>
        <v>36542036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39366379</v>
      </c>
      <c r="C24" s="74">
        <f>SUM(C22:C23)</f>
        <v>0</v>
      </c>
      <c r="D24" s="75">
        <f aca="true" t="shared" si="4" ref="D24:Z24">SUM(D22:D23)</f>
        <v>84109479</v>
      </c>
      <c r="E24" s="76">
        <f t="shared" si="4"/>
        <v>36542036</v>
      </c>
      <c r="F24" s="76">
        <f t="shared" si="4"/>
        <v>69673961</v>
      </c>
      <c r="G24" s="76">
        <f t="shared" si="4"/>
        <v>-16206212</v>
      </c>
      <c r="H24" s="76">
        <f t="shared" si="4"/>
        <v>-13448838</v>
      </c>
      <c r="I24" s="76">
        <f t="shared" si="4"/>
        <v>40018911</v>
      </c>
      <c r="J24" s="76">
        <f t="shared" si="4"/>
        <v>11591323</v>
      </c>
      <c r="K24" s="76">
        <f t="shared" si="4"/>
        <v>75665608</v>
      </c>
      <c r="L24" s="76">
        <f t="shared" si="4"/>
        <v>-33974537</v>
      </c>
      <c r="M24" s="76">
        <f t="shared" si="4"/>
        <v>53282394</v>
      </c>
      <c r="N24" s="76">
        <f t="shared" si="4"/>
        <v>-2332462</v>
      </c>
      <c r="O24" s="76">
        <f t="shared" si="4"/>
        <v>-17966741</v>
      </c>
      <c r="P24" s="76">
        <f t="shared" si="4"/>
        <v>1437184</v>
      </c>
      <c r="Q24" s="76">
        <f t="shared" si="4"/>
        <v>-18862019</v>
      </c>
      <c r="R24" s="76">
        <f t="shared" si="4"/>
        <v>-20785668</v>
      </c>
      <c r="S24" s="76">
        <f t="shared" si="4"/>
        <v>-17601957</v>
      </c>
      <c r="T24" s="76">
        <f t="shared" si="4"/>
        <v>15849790</v>
      </c>
      <c r="U24" s="76">
        <f t="shared" si="4"/>
        <v>-22537835</v>
      </c>
      <c r="V24" s="76">
        <f t="shared" si="4"/>
        <v>51901451</v>
      </c>
      <c r="W24" s="76">
        <f t="shared" si="4"/>
        <v>84109500</v>
      </c>
      <c r="X24" s="76">
        <f t="shared" si="4"/>
        <v>-32208049</v>
      </c>
      <c r="Y24" s="77">
        <f>+IF(W24&lt;&gt;0,(X24/W24)*100,0)</f>
        <v>-38.29299781832017</v>
      </c>
      <c r="Z24" s="78">
        <f t="shared" si="4"/>
        <v>36542036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108388067</v>
      </c>
      <c r="C27" s="21">
        <v>0</v>
      </c>
      <c r="D27" s="98">
        <v>94449000</v>
      </c>
      <c r="E27" s="99">
        <v>87619740</v>
      </c>
      <c r="F27" s="99">
        <v>5226250</v>
      </c>
      <c r="G27" s="99">
        <v>4483240</v>
      </c>
      <c r="H27" s="99">
        <v>8405622</v>
      </c>
      <c r="I27" s="99">
        <v>18115112</v>
      </c>
      <c r="J27" s="99">
        <v>16628040</v>
      </c>
      <c r="K27" s="99">
        <v>10577437</v>
      </c>
      <c r="L27" s="99">
        <v>3098971</v>
      </c>
      <c r="M27" s="99">
        <v>30304448</v>
      </c>
      <c r="N27" s="99">
        <v>1128339</v>
      </c>
      <c r="O27" s="99">
        <v>2236545</v>
      </c>
      <c r="P27" s="99">
        <v>2493095</v>
      </c>
      <c r="Q27" s="99">
        <v>5857979</v>
      </c>
      <c r="R27" s="99">
        <v>1231934</v>
      </c>
      <c r="S27" s="99">
        <v>3992320</v>
      </c>
      <c r="T27" s="99">
        <v>1185730</v>
      </c>
      <c r="U27" s="99">
        <v>6409984</v>
      </c>
      <c r="V27" s="99">
        <v>60687523</v>
      </c>
      <c r="W27" s="99">
        <v>87619740</v>
      </c>
      <c r="X27" s="99">
        <v>-26932217</v>
      </c>
      <c r="Y27" s="100">
        <v>-30.74</v>
      </c>
      <c r="Z27" s="101">
        <v>87619740</v>
      </c>
    </row>
    <row r="28" spans="1:26" ht="13.5">
      <c r="A28" s="102" t="s">
        <v>44</v>
      </c>
      <c r="B28" s="18">
        <v>77188424</v>
      </c>
      <c r="C28" s="18">
        <v>0</v>
      </c>
      <c r="D28" s="58">
        <v>75419000</v>
      </c>
      <c r="E28" s="59">
        <v>66239800</v>
      </c>
      <c r="F28" s="59">
        <v>1452440</v>
      </c>
      <c r="G28" s="59">
        <v>2003991</v>
      </c>
      <c r="H28" s="59">
        <v>5133299</v>
      </c>
      <c r="I28" s="59">
        <v>8589730</v>
      </c>
      <c r="J28" s="59">
        <v>13030457</v>
      </c>
      <c r="K28" s="59">
        <v>10391983</v>
      </c>
      <c r="L28" s="59">
        <v>4008560</v>
      </c>
      <c r="M28" s="59">
        <v>27431000</v>
      </c>
      <c r="N28" s="59">
        <v>1245758</v>
      </c>
      <c r="O28" s="59">
        <v>1563942</v>
      </c>
      <c r="P28" s="59">
        <v>1873333</v>
      </c>
      <c r="Q28" s="59">
        <v>4683033</v>
      </c>
      <c r="R28" s="59">
        <v>1231934</v>
      </c>
      <c r="S28" s="59">
        <v>3062499</v>
      </c>
      <c r="T28" s="59">
        <v>1185730</v>
      </c>
      <c r="U28" s="59">
        <v>5480163</v>
      </c>
      <c r="V28" s="59">
        <v>46183926</v>
      </c>
      <c r="W28" s="59">
        <v>66239800</v>
      </c>
      <c r="X28" s="59">
        <v>-20055874</v>
      </c>
      <c r="Y28" s="60">
        <v>-30.28</v>
      </c>
      <c r="Z28" s="61">
        <v>66239800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31199642</v>
      </c>
      <c r="C31" s="18">
        <v>0</v>
      </c>
      <c r="D31" s="58">
        <v>19030000</v>
      </c>
      <c r="E31" s="59">
        <v>21379940</v>
      </c>
      <c r="F31" s="59">
        <v>3773810</v>
      </c>
      <c r="G31" s="59">
        <v>2479248</v>
      </c>
      <c r="H31" s="59">
        <v>3272324</v>
      </c>
      <c r="I31" s="59">
        <v>9525382</v>
      </c>
      <c r="J31" s="59">
        <v>3597583</v>
      </c>
      <c r="K31" s="59">
        <v>185454</v>
      </c>
      <c r="L31" s="59">
        <v>-909589</v>
      </c>
      <c r="M31" s="59">
        <v>2873448</v>
      </c>
      <c r="N31" s="59">
        <v>-117419</v>
      </c>
      <c r="O31" s="59">
        <v>672603</v>
      </c>
      <c r="P31" s="59">
        <v>619762</v>
      </c>
      <c r="Q31" s="59">
        <v>1174946</v>
      </c>
      <c r="R31" s="59">
        <v>0</v>
      </c>
      <c r="S31" s="59">
        <v>929822</v>
      </c>
      <c r="T31" s="59">
        <v>0</v>
      </c>
      <c r="U31" s="59">
        <v>929822</v>
      </c>
      <c r="V31" s="59">
        <v>14503598</v>
      </c>
      <c r="W31" s="59">
        <v>21379940</v>
      </c>
      <c r="X31" s="59">
        <v>-6876342</v>
      </c>
      <c r="Y31" s="60">
        <v>-32.16</v>
      </c>
      <c r="Z31" s="61">
        <v>21379940</v>
      </c>
    </row>
    <row r="32" spans="1:26" ht="13.5">
      <c r="A32" s="69" t="s">
        <v>50</v>
      </c>
      <c r="B32" s="21">
        <f>SUM(B28:B31)</f>
        <v>108388066</v>
      </c>
      <c r="C32" s="21">
        <f>SUM(C28:C31)</f>
        <v>0</v>
      </c>
      <c r="D32" s="98">
        <f aca="true" t="shared" si="5" ref="D32:Z32">SUM(D28:D31)</f>
        <v>94449000</v>
      </c>
      <c r="E32" s="99">
        <f t="shared" si="5"/>
        <v>87619740</v>
      </c>
      <c r="F32" s="99">
        <f t="shared" si="5"/>
        <v>5226250</v>
      </c>
      <c r="G32" s="99">
        <f t="shared" si="5"/>
        <v>4483239</v>
      </c>
      <c r="H32" s="99">
        <f t="shared" si="5"/>
        <v>8405623</v>
      </c>
      <c r="I32" s="99">
        <f t="shared" si="5"/>
        <v>18115112</v>
      </c>
      <c r="J32" s="99">
        <f t="shared" si="5"/>
        <v>16628040</v>
      </c>
      <c r="K32" s="99">
        <f t="shared" si="5"/>
        <v>10577437</v>
      </c>
      <c r="L32" s="99">
        <f t="shared" si="5"/>
        <v>3098971</v>
      </c>
      <c r="M32" s="99">
        <f t="shared" si="5"/>
        <v>30304448</v>
      </c>
      <c r="N32" s="99">
        <f t="shared" si="5"/>
        <v>1128339</v>
      </c>
      <c r="O32" s="99">
        <f t="shared" si="5"/>
        <v>2236545</v>
      </c>
      <c r="P32" s="99">
        <f t="shared" si="5"/>
        <v>2493095</v>
      </c>
      <c r="Q32" s="99">
        <f t="shared" si="5"/>
        <v>5857979</v>
      </c>
      <c r="R32" s="99">
        <f t="shared" si="5"/>
        <v>1231934</v>
      </c>
      <c r="S32" s="99">
        <f t="shared" si="5"/>
        <v>3992321</v>
      </c>
      <c r="T32" s="99">
        <f t="shared" si="5"/>
        <v>1185730</v>
      </c>
      <c r="U32" s="99">
        <f t="shared" si="5"/>
        <v>6409985</v>
      </c>
      <c r="V32" s="99">
        <f t="shared" si="5"/>
        <v>60687524</v>
      </c>
      <c r="W32" s="99">
        <f t="shared" si="5"/>
        <v>87619740</v>
      </c>
      <c r="X32" s="99">
        <f t="shared" si="5"/>
        <v>-26932216</v>
      </c>
      <c r="Y32" s="100">
        <f>+IF(W32&lt;&gt;0,(X32/W32)*100,0)</f>
        <v>-30.737612323433055</v>
      </c>
      <c r="Z32" s="101">
        <f t="shared" si="5"/>
        <v>87619740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58123708</v>
      </c>
      <c r="C35" s="18">
        <v>0</v>
      </c>
      <c r="D35" s="58">
        <v>72417777</v>
      </c>
      <c r="E35" s="59">
        <v>60700986</v>
      </c>
      <c r="F35" s="59">
        <v>135154811</v>
      </c>
      <c r="G35" s="59">
        <v>94107611</v>
      </c>
      <c r="H35" s="59">
        <v>96647387</v>
      </c>
      <c r="I35" s="59">
        <v>96647387</v>
      </c>
      <c r="J35" s="59">
        <v>81261236</v>
      </c>
      <c r="K35" s="59">
        <v>134033543</v>
      </c>
      <c r="L35" s="59">
        <v>124912682</v>
      </c>
      <c r="M35" s="59">
        <v>124912682</v>
      </c>
      <c r="N35" s="59">
        <v>72417777</v>
      </c>
      <c r="O35" s="59">
        <v>87723464</v>
      </c>
      <c r="P35" s="59">
        <v>126970127</v>
      </c>
      <c r="Q35" s="59">
        <v>126970127</v>
      </c>
      <c r="R35" s="59">
        <v>129116139</v>
      </c>
      <c r="S35" s="59">
        <v>107912626</v>
      </c>
      <c r="T35" s="59">
        <v>58588818</v>
      </c>
      <c r="U35" s="59">
        <v>58588818</v>
      </c>
      <c r="V35" s="59">
        <v>58588818</v>
      </c>
      <c r="W35" s="59">
        <v>60700986</v>
      </c>
      <c r="X35" s="59">
        <v>-2112168</v>
      </c>
      <c r="Y35" s="60">
        <v>-3.48</v>
      </c>
      <c r="Z35" s="61">
        <v>60700986</v>
      </c>
    </row>
    <row r="36" spans="1:26" ht="13.5">
      <c r="A36" s="57" t="s">
        <v>53</v>
      </c>
      <c r="B36" s="18">
        <v>979291813</v>
      </c>
      <c r="C36" s="18">
        <v>0</v>
      </c>
      <c r="D36" s="58">
        <v>993472863</v>
      </c>
      <c r="E36" s="59">
        <v>1040124027</v>
      </c>
      <c r="F36" s="59">
        <v>965591632</v>
      </c>
      <c r="G36" s="59">
        <v>955477453</v>
      </c>
      <c r="H36" s="59">
        <v>960882116</v>
      </c>
      <c r="I36" s="59">
        <v>960882116</v>
      </c>
      <c r="J36" s="59">
        <v>1014758844</v>
      </c>
      <c r="K36" s="59">
        <v>1024872816</v>
      </c>
      <c r="L36" s="59">
        <v>1032329230</v>
      </c>
      <c r="M36" s="59">
        <v>1032329230</v>
      </c>
      <c r="N36" s="59">
        <v>993472863</v>
      </c>
      <c r="O36" s="59">
        <v>1033666833</v>
      </c>
      <c r="P36" s="59">
        <v>1037911200</v>
      </c>
      <c r="Q36" s="59">
        <v>1037911200</v>
      </c>
      <c r="R36" s="59">
        <v>1036226495</v>
      </c>
      <c r="S36" s="59">
        <v>1040218815</v>
      </c>
      <c r="T36" s="59">
        <v>1040295832</v>
      </c>
      <c r="U36" s="59">
        <v>1040295832</v>
      </c>
      <c r="V36" s="59">
        <v>1040295832</v>
      </c>
      <c r="W36" s="59">
        <v>1040124027</v>
      </c>
      <c r="X36" s="59">
        <v>171805</v>
      </c>
      <c r="Y36" s="60">
        <v>0.02</v>
      </c>
      <c r="Z36" s="61">
        <v>1040124027</v>
      </c>
    </row>
    <row r="37" spans="1:26" ht="13.5">
      <c r="A37" s="57" t="s">
        <v>54</v>
      </c>
      <c r="B37" s="18">
        <v>69263087</v>
      </c>
      <c r="C37" s="18">
        <v>0</v>
      </c>
      <c r="D37" s="58">
        <v>31895951</v>
      </c>
      <c r="E37" s="59">
        <v>51751524</v>
      </c>
      <c r="F37" s="59">
        <v>78527967</v>
      </c>
      <c r="G37" s="59">
        <v>69219430</v>
      </c>
      <c r="H37" s="59">
        <v>86261260</v>
      </c>
      <c r="I37" s="59">
        <v>86261260</v>
      </c>
      <c r="J37" s="59">
        <v>75089590</v>
      </c>
      <c r="K37" s="59">
        <v>62594732</v>
      </c>
      <c r="L37" s="59">
        <v>97248210</v>
      </c>
      <c r="M37" s="59">
        <v>97248210</v>
      </c>
      <c r="N37" s="59">
        <v>31895951</v>
      </c>
      <c r="O37" s="59">
        <v>97407023</v>
      </c>
      <c r="P37" s="59">
        <v>79170930</v>
      </c>
      <c r="Q37" s="59">
        <v>79170930</v>
      </c>
      <c r="R37" s="59">
        <v>156364749</v>
      </c>
      <c r="S37" s="59">
        <v>100359000</v>
      </c>
      <c r="T37" s="59">
        <v>85108076</v>
      </c>
      <c r="U37" s="59">
        <v>85108076</v>
      </c>
      <c r="V37" s="59">
        <v>85108076</v>
      </c>
      <c r="W37" s="59">
        <v>51751524</v>
      </c>
      <c r="X37" s="59">
        <v>33356552</v>
      </c>
      <c r="Y37" s="60">
        <v>64.46</v>
      </c>
      <c r="Z37" s="61">
        <v>51751524</v>
      </c>
    </row>
    <row r="38" spans="1:26" ht="13.5">
      <c r="A38" s="57" t="s">
        <v>55</v>
      </c>
      <c r="B38" s="18">
        <v>95864926</v>
      </c>
      <c r="C38" s="18">
        <v>0</v>
      </c>
      <c r="D38" s="58">
        <v>90513311</v>
      </c>
      <c r="E38" s="59">
        <v>85185030</v>
      </c>
      <c r="F38" s="59">
        <v>83594352</v>
      </c>
      <c r="G38" s="59">
        <v>104554062</v>
      </c>
      <c r="H38" s="59">
        <v>95819341</v>
      </c>
      <c r="I38" s="59">
        <v>95819341</v>
      </c>
      <c r="J38" s="59">
        <v>108097376</v>
      </c>
      <c r="K38" s="59">
        <v>107604902</v>
      </c>
      <c r="L38" s="59">
        <v>96357499</v>
      </c>
      <c r="M38" s="59">
        <v>96357499</v>
      </c>
      <c r="N38" s="59">
        <v>90513311</v>
      </c>
      <c r="O38" s="59">
        <v>94316812</v>
      </c>
      <c r="P38" s="59">
        <v>93623790</v>
      </c>
      <c r="Q38" s="59">
        <v>93623790</v>
      </c>
      <c r="R38" s="59">
        <v>90763661</v>
      </c>
      <c r="S38" s="59">
        <v>90050964</v>
      </c>
      <c r="T38" s="59">
        <v>94896411</v>
      </c>
      <c r="U38" s="59">
        <v>94896411</v>
      </c>
      <c r="V38" s="59">
        <v>94896411</v>
      </c>
      <c r="W38" s="59">
        <v>85185030</v>
      </c>
      <c r="X38" s="59">
        <v>9711381</v>
      </c>
      <c r="Y38" s="60">
        <v>11.4</v>
      </c>
      <c r="Z38" s="61">
        <v>85185030</v>
      </c>
    </row>
    <row r="39" spans="1:26" ht="13.5">
      <c r="A39" s="57" t="s">
        <v>56</v>
      </c>
      <c r="B39" s="18">
        <v>872287508</v>
      </c>
      <c r="C39" s="18">
        <v>0</v>
      </c>
      <c r="D39" s="58">
        <v>943481377</v>
      </c>
      <c r="E39" s="59">
        <v>963888459</v>
      </c>
      <c r="F39" s="59">
        <v>938624123</v>
      </c>
      <c r="G39" s="59">
        <v>875811571</v>
      </c>
      <c r="H39" s="59">
        <v>875448902</v>
      </c>
      <c r="I39" s="59">
        <v>875448902</v>
      </c>
      <c r="J39" s="59">
        <v>912833112</v>
      </c>
      <c r="K39" s="59">
        <v>988706726</v>
      </c>
      <c r="L39" s="59">
        <v>963636203</v>
      </c>
      <c r="M39" s="59">
        <v>963636203</v>
      </c>
      <c r="N39" s="59">
        <v>943481377</v>
      </c>
      <c r="O39" s="59">
        <v>929666461</v>
      </c>
      <c r="P39" s="59">
        <v>992086608</v>
      </c>
      <c r="Q39" s="59">
        <v>992086608</v>
      </c>
      <c r="R39" s="59">
        <v>918214224</v>
      </c>
      <c r="S39" s="59">
        <v>957721478</v>
      </c>
      <c r="T39" s="59">
        <v>918880163</v>
      </c>
      <c r="U39" s="59">
        <v>918880163</v>
      </c>
      <c r="V39" s="59">
        <v>918880163</v>
      </c>
      <c r="W39" s="59">
        <v>963888459</v>
      </c>
      <c r="X39" s="59">
        <v>-45008296</v>
      </c>
      <c r="Y39" s="60">
        <v>-4.67</v>
      </c>
      <c r="Z39" s="61">
        <v>963888459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22789796</v>
      </c>
      <c r="C42" s="18">
        <v>0</v>
      </c>
      <c r="D42" s="58">
        <v>119326446</v>
      </c>
      <c r="E42" s="59">
        <v>88937734</v>
      </c>
      <c r="F42" s="59">
        <v>77048087</v>
      </c>
      <c r="G42" s="59">
        <v>-18214252</v>
      </c>
      <c r="H42" s="59">
        <v>-16941549</v>
      </c>
      <c r="I42" s="59">
        <v>41892286</v>
      </c>
      <c r="J42" s="59">
        <v>-288456</v>
      </c>
      <c r="K42" s="59">
        <v>61676202</v>
      </c>
      <c r="L42" s="59">
        <v>-7365764</v>
      </c>
      <c r="M42" s="59">
        <v>54021982</v>
      </c>
      <c r="N42" s="59">
        <v>-21522323</v>
      </c>
      <c r="O42" s="59">
        <v>-17830741</v>
      </c>
      <c r="P42" s="59">
        <v>52813232</v>
      </c>
      <c r="Q42" s="59">
        <v>13460168</v>
      </c>
      <c r="R42" s="59">
        <v>-4535337</v>
      </c>
      <c r="S42" s="59">
        <v>-15109642</v>
      </c>
      <c r="T42" s="59">
        <v>-18490777</v>
      </c>
      <c r="U42" s="59">
        <v>-38135756</v>
      </c>
      <c r="V42" s="59">
        <v>71238680</v>
      </c>
      <c r="W42" s="59">
        <v>88937734</v>
      </c>
      <c r="X42" s="59">
        <v>-17699054</v>
      </c>
      <c r="Y42" s="60">
        <v>-19.9</v>
      </c>
      <c r="Z42" s="61">
        <v>88937734</v>
      </c>
    </row>
    <row r="43" spans="1:26" ht="13.5">
      <c r="A43" s="57" t="s">
        <v>59</v>
      </c>
      <c r="B43" s="18">
        <v>-30567362</v>
      </c>
      <c r="C43" s="18">
        <v>0</v>
      </c>
      <c r="D43" s="58">
        <v>-89449000</v>
      </c>
      <c r="E43" s="59">
        <v>-87619741</v>
      </c>
      <c r="F43" s="59">
        <v>-5226251</v>
      </c>
      <c r="G43" s="59">
        <v>-4483240</v>
      </c>
      <c r="H43" s="59">
        <v>-8405622</v>
      </c>
      <c r="I43" s="59">
        <v>-18115113</v>
      </c>
      <c r="J43" s="59">
        <v>-17022499</v>
      </c>
      <c r="K43" s="59">
        <v>-10577435</v>
      </c>
      <c r="L43" s="59">
        <v>-3098971</v>
      </c>
      <c r="M43" s="59">
        <v>-30698905</v>
      </c>
      <c r="N43" s="59">
        <v>-1128339</v>
      </c>
      <c r="O43" s="59">
        <v>-2236545</v>
      </c>
      <c r="P43" s="59">
        <v>-1712000</v>
      </c>
      <c r="Q43" s="59">
        <v>-5076884</v>
      </c>
      <c r="R43" s="59">
        <v>-1231934</v>
      </c>
      <c r="S43" s="59">
        <v>-3992320</v>
      </c>
      <c r="T43" s="59">
        <v>-1185730</v>
      </c>
      <c r="U43" s="59">
        <v>-6409984</v>
      </c>
      <c r="V43" s="59">
        <v>-60300886</v>
      </c>
      <c r="W43" s="59">
        <v>-87619741</v>
      </c>
      <c r="X43" s="59">
        <v>27318855</v>
      </c>
      <c r="Y43" s="60">
        <v>-31.18</v>
      </c>
      <c r="Z43" s="61">
        <v>-87619741</v>
      </c>
    </row>
    <row r="44" spans="1:26" ht="13.5">
      <c r="A44" s="57" t="s">
        <v>60</v>
      </c>
      <c r="B44" s="18">
        <v>-5414929</v>
      </c>
      <c r="C44" s="18">
        <v>0</v>
      </c>
      <c r="D44" s="58">
        <v>-8857000</v>
      </c>
      <c r="E44" s="59">
        <v>-5019140</v>
      </c>
      <c r="F44" s="59">
        <v>-777951</v>
      </c>
      <c r="G44" s="59">
        <v>36075</v>
      </c>
      <c r="H44" s="59">
        <v>-699626</v>
      </c>
      <c r="I44" s="59">
        <v>-1441502</v>
      </c>
      <c r="J44" s="59">
        <v>4600</v>
      </c>
      <c r="K44" s="59">
        <v>3</v>
      </c>
      <c r="L44" s="59">
        <v>-625189</v>
      </c>
      <c r="M44" s="59">
        <v>-620586</v>
      </c>
      <c r="N44" s="59">
        <v>-521920</v>
      </c>
      <c r="O44" s="59">
        <v>476833</v>
      </c>
      <c r="P44" s="59">
        <v>-705704</v>
      </c>
      <c r="Q44" s="59">
        <v>-750791</v>
      </c>
      <c r="R44" s="59">
        <v>-4205</v>
      </c>
      <c r="S44" s="59">
        <v>-9410</v>
      </c>
      <c r="T44" s="59">
        <v>0</v>
      </c>
      <c r="U44" s="59">
        <v>-13615</v>
      </c>
      <c r="V44" s="59">
        <v>-2826494</v>
      </c>
      <c r="W44" s="59">
        <v>-5019140</v>
      </c>
      <c r="X44" s="59">
        <v>2192646</v>
      </c>
      <c r="Y44" s="60">
        <v>-43.69</v>
      </c>
      <c r="Z44" s="61">
        <v>-5019140</v>
      </c>
    </row>
    <row r="45" spans="1:26" ht="13.5">
      <c r="A45" s="69" t="s">
        <v>61</v>
      </c>
      <c r="B45" s="21">
        <v>11965225</v>
      </c>
      <c r="C45" s="21">
        <v>0</v>
      </c>
      <c r="D45" s="98">
        <v>27258765</v>
      </c>
      <c r="E45" s="99">
        <v>8264078</v>
      </c>
      <c r="F45" s="99">
        <v>82739030</v>
      </c>
      <c r="G45" s="99">
        <v>60077613</v>
      </c>
      <c r="H45" s="99">
        <v>34030816</v>
      </c>
      <c r="I45" s="99">
        <v>34030816</v>
      </c>
      <c r="J45" s="99">
        <v>16724461</v>
      </c>
      <c r="K45" s="99">
        <v>67823231</v>
      </c>
      <c r="L45" s="99">
        <v>56733307</v>
      </c>
      <c r="M45" s="99">
        <v>56733307</v>
      </c>
      <c r="N45" s="99">
        <v>33560725</v>
      </c>
      <c r="O45" s="99">
        <v>13970272</v>
      </c>
      <c r="P45" s="99">
        <v>64365800</v>
      </c>
      <c r="Q45" s="99">
        <v>33560725</v>
      </c>
      <c r="R45" s="99">
        <v>58594324</v>
      </c>
      <c r="S45" s="99">
        <v>39482952</v>
      </c>
      <c r="T45" s="99">
        <v>19806445</v>
      </c>
      <c r="U45" s="99">
        <v>19806445</v>
      </c>
      <c r="V45" s="99">
        <v>19806445</v>
      </c>
      <c r="W45" s="99">
        <v>8264078</v>
      </c>
      <c r="X45" s="99">
        <v>11542367</v>
      </c>
      <c r="Y45" s="100">
        <v>139.67</v>
      </c>
      <c r="Z45" s="101">
        <v>8264078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-580250</v>
      </c>
      <c r="C49" s="51">
        <v>0</v>
      </c>
      <c r="D49" s="128">
        <v>3536778</v>
      </c>
      <c r="E49" s="53">
        <v>1477258</v>
      </c>
      <c r="F49" s="53">
        <v>0</v>
      </c>
      <c r="G49" s="53">
        <v>0</v>
      </c>
      <c r="H49" s="53">
        <v>0</v>
      </c>
      <c r="I49" s="53">
        <v>1325741</v>
      </c>
      <c r="J49" s="53">
        <v>0</v>
      </c>
      <c r="K49" s="53">
        <v>0</v>
      </c>
      <c r="L49" s="53">
        <v>0</v>
      </c>
      <c r="M49" s="53">
        <v>1199729</v>
      </c>
      <c r="N49" s="53">
        <v>0</v>
      </c>
      <c r="O49" s="53">
        <v>0</v>
      </c>
      <c r="P49" s="53">
        <v>0</v>
      </c>
      <c r="Q49" s="53">
        <v>1034393</v>
      </c>
      <c r="R49" s="53">
        <v>0</v>
      </c>
      <c r="S49" s="53">
        <v>0</v>
      </c>
      <c r="T49" s="53">
        <v>0</v>
      </c>
      <c r="U49" s="53">
        <v>5336598</v>
      </c>
      <c r="V49" s="53">
        <v>19844003</v>
      </c>
      <c r="W49" s="53">
        <v>33174250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76.29393380816137</v>
      </c>
      <c r="C58" s="5">
        <f>IF(C67=0,0,+(C76/C67)*100)</f>
        <v>0</v>
      </c>
      <c r="D58" s="6">
        <f aca="true" t="shared" si="6" ref="D58:Z58">IF(D67=0,0,+(D76/D67)*100)</f>
        <v>88.97186151458472</v>
      </c>
      <c r="E58" s="7">
        <f t="shared" si="6"/>
        <v>89.8891063450371</v>
      </c>
      <c r="F58" s="7">
        <f t="shared" si="6"/>
        <v>102.83051029408352</v>
      </c>
      <c r="G58" s="7">
        <f t="shared" si="6"/>
        <v>72.6024229056889</v>
      </c>
      <c r="H58" s="7">
        <f t="shared" si="6"/>
        <v>86.4877199108379</v>
      </c>
      <c r="I58" s="7">
        <f t="shared" si="6"/>
        <v>87.12615941269269</v>
      </c>
      <c r="J58" s="7">
        <f t="shared" si="6"/>
        <v>91.08333214547032</v>
      </c>
      <c r="K58" s="7">
        <f t="shared" si="6"/>
        <v>74.92025469966086</v>
      </c>
      <c r="L58" s="7">
        <f t="shared" si="6"/>
        <v>68.03053114201553</v>
      </c>
      <c r="M58" s="7">
        <f t="shared" si="6"/>
        <v>78.20505903043014</v>
      </c>
      <c r="N58" s="7">
        <f t="shared" si="6"/>
        <v>54.79856131370586</v>
      </c>
      <c r="O58" s="7">
        <f t="shared" si="6"/>
        <v>111.77023593553723</v>
      </c>
      <c r="P58" s="7">
        <f t="shared" si="6"/>
        <v>88.80902689252673</v>
      </c>
      <c r="Q58" s="7">
        <f t="shared" si="6"/>
        <v>80.39689465828882</v>
      </c>
      <c r="R58" s="7">
        <f t="shared" si="6"/>
        <v>77.41412295821868</v>
      </c>
      <c r="S58" s="7">
        <f t="shared" si="6"/>
        <v>106.57925099128008</v>
      </c>
      <c r="T58" s="7">
        <f t="shared" si="6"/>
        <v>18.654527046330482</v>
      </c>
      <c r="U58" s="7">
        <f t="shared" si="6"/>
        <v>46.40765624727257</v>
      </c>
      <c r="V58" s="7">
        <f t="shared" si="6"/>
        <v>69.21562815294267</v>
      </c>
      <c r="W58" s="7">
        <f t="shared" si="6"/>
        <v>87.00589414091833</v>
      </c>
      <c r="X58" s="7">
        <f t="shared" si="6"/>
        <v>0</v>
      </c>
      <c r="Y58" s="7">
        <f t="shared" si="6"/>
        <v>0</v>
      </c>
      <c r="Z58" s="8">
        <f t="shared" si="6"/>
        <v>89.8891063450371</v>
      </c>
    </row>
    <row r="59" spans="1:26" ht="13.5">
      <c r="A59" s="36" t="s">
        <v>31</v>
      </c>
      <c r="B59" s="9">
        <f aca="true" t="shared" si="7" ref="B59:Z66">IF(B68=0,0,+(B77/B68)*100)</f>
        <v>39.774500289394155</v>
      </c>
      <c r="C59" s="9">
        <f t="shared" si="7"/>
        <v>0</v>
      </c>
      <c r="D59" s="2">
        <f t="shared" si="7"/>
        <v>93.0000053792256</v>
      </c>
      <c r="E59" s="10">
        <f t="shared" si="7"/>
        <v>94.99997729204365</v>
      </c>
      <c r="F59" s="10">
        <f t="shared" si="7"/>
        <v>54.83583320671167</v>
      </c>
      <c r="G59" s="10">
        <f t="shared" si="7"/>
        <v>67.27954256322269</v>
      </c>
      <c r="H59" s="10">
        <f t="shared" si="7"/>
        <v>81.78285751942988</v>
      </c>
      <c r="I59" s="10">
        <f t="shared" si="7"/>
        <v>66.48091844051763</v>
      </c>
      <c r="J59" s="10">
        <f t="shared" si="7"/>
        <v>97.62574513117227</v>
      </c>
      <c r="K59" s="10">
        <f t="shared" si="7"/>
        <v>72.00528160727842</v>
      </c>
      <c r="L59" s="10">
        <f t="shared" si="7"/>
        <v>56.57885111763661</v>
      </c>
      <c r="M59" s="10">
        <f t="shared" si="7"/>
        <v>75.35126888286052</v>
      </c>
      <c r="N59" s="10">
        <f t="shared" si="7"/>
        <v>76.72171287886435</v>
      </c>
      <c r="O59" s="10">
        <f t="shared" si="7"/>
        <v>96.27892596825872</v>
      </c>
      <c r="P59" s="10">
        <f t="shared" si="7"/>
        <v>97.35062604222605</v>
      </c>
      <c r="Q59" s="10">
        <f t="shared" si="7"/>
        <v>89.62718984199724</v>
      </c>
      <c r="R59" s="10">
        <f t="shared" si="7"/>
        <v>62.64253623102957</v>
      </c>
      <c r="S59" s="10">
        <f t="shared" si="7"/>
        <v>89.07310791743328</v>
      </c>
      <c r="T59" s="10">
        <f t="shared" si="7"/>
        <v>10.78999163477374</v>
      </c>
      <c r="U59" s="10">
        <f t="shared" si="7"/>
        <v>27.925076592371372</v>
      </c>
      <c r="V59" s="10">
        <f t="shared" si="7"/>
        <v>54.619381176821626</v>
      </c>
      <c r="W59" s="10">
        <f t="shared" si="7"/>
        <v>98.56527302195875</v>
      </c>
      <c r="X59" s="10">
        <f t="shared" si="7"/>
        <v>0</v>
      </c>
      <c r="Y59" s="10">
        <f t="shared" si="7"/>
        <v>0</v>
      </c>
      <c r="Z59" s="11">
        <f t="shared" si="7"/>
        <v>94.99997729204365</v>
      </c>
    </row>
    <row r="60" spans="1:26" ht="13.5">
      <c r="A60" s="37" t="s">
        <v>32</v>
      </c>
      <c r="B60" s="12">
        <f t="shared" si="7"/>
        <v>86.15974731347718</v>
      </c>
      <c r="C60" s="12">
        <f t="shared" si="7"/>
        <v>0</v>
      </c>
      <c r="D60" s="3">
        <f t="shared" si="7"/>
        <v>92.23319461397281</v>
      </c>
      <c r="E60" s="13">
        <f t="shared" si="7"/>
        <v>94.05681854232539</v>
      </c>
      <c r="F60" s="13">
        <f t="shared" si="7"/>
        <v>129.71263521033453</v>
      </c>
      <c r="G60" s="13">
        <f t="shared" si="7"/>
        <v>76.76903844251241</v>
      </c>
      <c r="H60" s="13">
        <f t="shared" si="7"/>
        <v>93.69348172285359</v>
      </c>
      <c r="I60" s="13">
        <f t="shared" si="7"/>
        <v>98.99151236468947</v>
      </c>
      <c r="J60" s="13">
        <f t="shared" si="7"/>
        <v>95.0190397919468</v>
      </c>
      <c r="K60" s="13">
        <f t="shared" si="7"/>
        <v>80.9152351958019</v>
      </c>
      <c r="L60" s="13">
        <f t="shared" si="7"/>
        <v>77.00204769139309</v>
      </c>
      <c r="M60" s="13">
        <f t="shared" si="7"/>
        <v>84.51872602535346</v>
      </c>
      <c r="N60" s="13">
        <f t="shared" si="7"/>
        <v>52.72024994044163</v>
      </c>
      <c r="O60" s="13">
        <f t="shared" si="7"/>
        <v>121.79657393358008</v>
      </c>
      <c r="P60" s="13">
        <f t="shared" si="7"/>
        <v>92.2165385472087</v>
      </c>
      <c r="Q60" s="13">
        <f t="shared" si="7"/>
        <v>82.16523287435949</v>
      </c>
      <c r="R60" s="13">
        <f t="shared" si="7"/>
        <v>89.33268930783281</v>
      </c>
      <c r="S60" s="13">
        <f t="shared" si="7"/>
        <v>122.53977141957233</v>
      </c>
      <c r="T60" s="13">
        <f t="shared" si="7"/>
        <v>49.05267717654616</v>
      </c>
      <c r="U60" s="13">
        <f t="shared" si="7"/>
        <v>82.32733889543366</v>
      </c>
      <c r="V60" s="13">
        <f t="shared" si="7"/>
        <v>86.55987413414084</v>
      </c>
      <c r="W60" s="13">
        <f t="shared" si="7"/>
        <v>88.06449166749279</v>
      </c>
      <c r="X60" s="13">
        <f t="shared" si="7"/>
        <v>0</v>
      </c>
      <c r="Y60" s="13">
        <f t="shared" si="7"/>
        <v>0</v>
      </c>
      <c r="Z60" s="14">
        <f t="shared" si="7"/>
        <v>94.05681854232539</v>
      </c>
    </row>
    <row r="61" spans="1:26" ht="13.5">
      <c r="A61" s="38" t="s">
        <v>110</v>
      </c>
      <c r="B61" s="12">
        <f t="shared" si="7"/>
        <v>87.33211402521121</v>
      </c>
      <c r="C61" s="12">
        <f t="shared" si="7"/>
        <v>0</v>
      </c>
      <c r="D61" s="3">
        <f t="shared" si="7"/>
        <v>92.99999574514997</v>
      </c>
      <c r="E61" s="13">
        <f t="shared" si="7"/>
        <v>99.16032092090651</v>
      </c>
      <c r="F61" s="13">
        <f t="shared" si="7"/>
        <v>132.0886365567525</v>
      </c>
      <c r="G61" s="13">
        <f t="shared" si="7"/>
        <v>74.70151326016156</v>
      </c>
      <c r="H61" s="13">
        <f t="shared" si="7"/>
        <v>99.00021885243677</v>
      </c>
      <c r="I61" s="13">
        <f t="shared" si="7"/>
        <v>100.7311571845531</v>
      </c>
      <c r="J61" s="13">
        <f t="shared" si="7"/>
        <v>110.61376206000868</v>
      </c>
      <c r="K61" s="13">
        <f t="shared" si="7"/>
        <v>84.56586922124804</v>
      </c>
      <c r="L61" s="13">
        <f t="shared" si="7"/>
        <v>81.47003709777356</v>
      </c>
      <c r="M61" s="13">
        <f t="shared" si="7"/>
        <v>91.86301555916533</v>
      </c>
      <c r="N61" s="13">
        <f t="shared" si="7"/>
        <v>53.34025204771874</v>
      </c>
      <c r="O61" s="13">
        <f t="shared" si="7"/>
        <v>130.61245074904394</v>
      </c>
      <c r="P61" s="13">
        <f t="shared" si="7"/>
        <v>96.86624946695873</v>
      </c>
      <c r="Q61" s="13">
        <f t="shared" si="7"/>
        <v>85.44765955580016</v>
      </c>
      <c r="R61" s="13">
        <f t="shared" si="7"/>
        <v>94.58459181571116</v>
      </c>
      <c r="S61" s="13">
        <f t="shared" si="7"/>
        <v>131.06446272724997</v>
      </c>
      <c r="T61" s="13">
        <f t="shared" si="7"/>
        <v>84.54859176443283</v>
      </c>
      <c r="U61" s="13">
        <f t="shared" si="7"/>
        <v>103.59546810905731</v>
      </c>
      <c r="V61" s="13">
        <f t="shared" si="7"/>
        <v>94.72498245970438</v>
      </c>
      <c r="W61" s="13">
        <f t="shared" si="7"/>
        <v>92.99999067206008</v>
      </c>
      <c r="X61" s="13">
        <f t="shared" si="7"/>
        <v>0</v>
      </c>
      <c r="Y61" s="13">
        <f t="shared" si="7"/>
        <v>0</v>
      </c>
      <c r="Z61" s="14">
        <f t="shared" si="7"/>
        <v>99.16032092090651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65.44458624034532</v>
      </c>
      <c r="C64" s="12">
        <f t="shared" si="7"/>
        <v>0</v>
      </c>
      <c r="D64" s="3">
        <f t="shared" si="7"/>
        <v>84.99994018176254</v>
      </c>
      <c r="E64" s="13">
        <f t="shared" si="7"/>
        <v>45.051485604988144</v>
      </c>
      <c r="F64" s="13">
        <f t="shared" si="7"/>
        <v>90.6406435278659</v>
      </c>
      <c r="G64" s="13">
        <f t="shared" si="7"/>
        <v>136.81978586036814</v>
      </c>
      <c r="H64" s="13">
        <f t="shared" si="7"/>
        <v>42.262837278761616</v>
      </c>
      <c r="I64" s="13">
        <f t="shared" si="7"/>
        <v>72.79664514435177</v>
      </c>
      <c r="J64" s="13">
        <f t="shared" si="7"/>
        <v>23.93651382562808</v>
      </c>
      <c r="K64" s="13">
        <f t="shared" si="7"/>
        <v>41.18695583770449</v>
      </c>
      <c r="L64" s="13">
        <f t="shared" si="7"/>
        <v>36.53883518523747</v>
      </c>
      <c r="M64" s="13">
        <f t="shared" si="7"/>
        <v>31.337688570232746</v>
      </c>
      <c r="N64" s="13">
        <f t="shared" si="7"/>
        <v>43.733238569846286</v>
      </c>
      <c r="O64" s="13">
        <f t="shared" si="7"/>
        <v>52.54320666639728</v>
      </c>
      <c r="P64" s="13">
        <f t="shared" si="7"/>
        <v>39.263922855847824</v>
      </c>
      <c r="Q64" s="13">
        <f t="shared" si="7"/>
        <v>45.04272179107339</v>
      </c>
      <c r="R64" s="13">
        <f t="shared" si="7"/>
        <v>38.170476785342494</v>
      </c>
      <c r="S64" s="13">
        <f t="shared" si="7"/>
        <v>51.74933797608408</v>
      </c>
      <c r="T64" s="13">
        <f t="shared" si="7"/>
        <v>6.253861262726559</v>
      </c>
      <c r="U64" s="13">
        <f t="shared" si="7"/>
        <v>15.779913207110837</v>
      </c>
      <c r="V64" s="13">
        <f t="shared" si="7"/>
        <v>30.787895869154312</v>
      </c>
      <c r="W64" s="13">
        <f t="shared" si="7"/>
        <v>41.50782036320076</v>
      </c>
      <c r="X64" s="13">
        <f t="shared" si="7"/>
        <v>0</v>
      </c>
      <c r="Y64" s="13">
        <f t="shared" si="7"/>
        <v>0</v>
      </c>
      <c r="Z64" s="14">
        <f t="shared" si="7"/>
        <v>45.051485604988144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29.999995100633797</v>
      </c>
      <c r="E66" s="16">
        <f t="shared" si="7"/>
        <v>24.8704098243049</v>
      </c>
      <c r="F66" s="16">
        <f t="shared" si="7"/>
        <v>34.73405672948791</v>
      </c>
      <c r="G66" s="16">
        <f t="shared" si="7"/>
        <v>37.95258525480943</v>
      </c>
      <c r="H66" s="16">
        <f t="shared" si="7"/>
        <v>17.55965732894598</v>
      </c>
      <c r="I66" s="16">
        <f t="shared" si="7"/>
        <v>29.038434843672174</v>
      </c>
      <c r="J66" s="16">
        <f t="shared" si="7"/>
        <v>21.750929355029356</v>
      </c>
      <c r="K66" s="16">
        <f t="shared" si="7"/>
        <v>12.357760003258473</v>
      </c>
      <c r="L66" s="16">
        <f t="shared" si="7"/>
        <v>18.434931344134554</v>
      </c>
      <c r="M66" s="16">
        <f t="shared" si="7"/>
        <v>17.495237218591445</v>
      </c>
      <c r="N66" s="16">
        <f t="shared" si="7"/>
        <v>16.589171516238395</v>
      </c>
      <c r="O66" s="16">
        <f t="shared" si="7"/>
        <v>51.48052094095487</v>
      </c>
      <c r="P66" s="16">
        <f t="shared" si="7"/>
        <v>26.225324304913123</v>
      </c>
      <c r="Q66" s="16">
        <f t="shared" si="7"/>
        <v>28.826984600508172</v>
      </c>
      <c r="R66" s="16">
        <f t="shared" si="7"/>
        <v>10.508693625818111</v>
      </c>
      <c r="S66" s="16">
        <f t="shared" si="7"/>
        <v>21.134744936917617</v>
      </c>
      <c r="T66" s="16">
        <f t="shared" si="7"/>
        <v>0.5893048114050892</v>
      </c>
      <c r="U66" s="16">
        <f t="shared" si="7"/>
        <v>2.578891464436449</v>
      </c>
      <c r="V66" s="16">
        <f t="shared" si="7"/>
        <v>9.84338175583053</v>
      </c>
      <c r="W66" s="16">
        <f t="shared" si="7"/>
        <v>27.71356340760774</v>
      </c>
      <c r="X66" s="16">
        <f t="shared" si="7"/>
        <v>0</v>
      </c>
      <c r="Y66" s="16">
        <f t="shared" si="7"/>
        <v>0</v>
      </c>
      <c r="Z66" s="17">
        <f t="shared" si="7"/>
        <v>24.8704098243049</v>
      </c>
    </row>
    <row r="67" spans="1:26" ht="13.5" hidden="1">
      <c r="A67" s="40" t="s">
        <v>116</v>
      </c>
      <c r="B67" s="23">
        <v>97054926</v>
      </c>
      <c r="C67" s="23"/>
      <c r="D67" s="24">
        <v>111206021</v>
      </c>
      <c r="E67" s="25">
        <v>107639071</v>
      </c>
      <c r="F67" s="25">
        <v>8271936</v>
      </c>
      <c r="G67" s="25">
        <v>8565418</v>
      </c>
      <c r="H67" s="25">
        <v>8620255</v>
      </c>
      <c r="I67" s="25">
        <v>25457609</v>
      </c>
      <c r="J67" s="25">
        <v>9330481</v>
      </c>
      <c r="K67" s="25">
        <v>9643515</v>
      </c>
      <c r="L67" s="25">
        <v>8696563</v>
      </c>
      <c r="M67" s="25">
        <v>27670559</v>
      </c>
      <c r="N67" s="25">
        <v>11988437</v>
      </c>
      <c r="O67" s="25">
        <v>7068329</v>
      </c>
      <c r="P67" s="25">
        <v>10119540</v>
      </c>
      <c r="Q67" s="25">
        <v>29176306</v>
      </c>
      <c r="R67" s="25">
        <v>9183770</v>
      </c>
      <c r="S67" s="25">
        <v>8129892</v>
      </c>
      <c r="T67" s="25">
        <v>27886759</v>
      </c>
      <c r="U67" s="25">
        <v>45200421</v>
      </c>
      <c r="V67" s="25">
        <v>127504895</v>
      </c>
      <c r="W67" s="25">
        <v>111206028</v>
      </c>
      <c r="X67" s="25"/>
      <c r="Y67" s="24"/>
      <c r="Z67" s="26">
        <v>107639071</v>
      </c>
    </row>
    <row r="68" spans="1:26" ht="13.5" hidden="1">
      <c r="A68" s="36" t="s">
        <v>31</v>
      </c>
      <c r="B68" s="18">
        <v>22395062</v>
      </c>
      <c r="C68" s="18"/>
      <c r="D68" s="19">
        <v>23981147</v>
      </c>
      <c r="E68" s="20">
        <v>24881147</v>
      </c>
      <c r="F68" s="20">
        <v>2303450</v>
      </c>
      <c r="G68" s="20">
        <v>2186794</v>
      </c>
      <c r="H68" s="20">
        <v>1638841</v>
      </c>
      <c r="I68" s="20">
        <v>6129085</v>
      </c>
      <c r="J68" s="20">
        <v>1987234</v>
      </c>
      <c r="K68" s="20">
        <v>1954708</v>
      </c>
      <c r="L68" s="20">
        <v>2009553</v>
      </c>
      <c r="M68" s="20">
        <v>5951495</v>
      </c>
      <c r="N68" s="20">
        <v>2010977</v>
      </c>
      <c r="O68" s="20">
        <v>1601070</v>
      </c>
      <c r="P68" s="20">
        <v>1981336</v>
      </c>
      <c r="Q68" s="20">
        <v>5593383</v>
      </c>
      <c r="R68" s="20">
        <v>2035272</v>
      </c>
      <c r="S68" s="20">
        <v>1865352</v>
      </c>
      <c r="T68" s="20">
        <v>10780342</v>
      </c>
      <c r="U68" s="20">
        <v>14680966</v>
      </c>
      <c r="V68" s="20">
        <v>32354929</v>
      </c>
      <c r="W68" s="20">
        <v>23981148</v>
      </c>
      <c r="X68" s="20"/>
      <c r="Y68" s="19"/>
      <c r="Z68" s="22">
        <v>24881147</v>
      </c>
    </row>
    <row r="69" spans="1:26" ht="13.5" hidden="1">
      <c r="A69" s="37" t="s">
        <v>32</v>
      </c>
      <c r="B69" s="18">
        <v>68787523</v>
      </c>
      <c r="C69" s="18"/>
      <c r="D69" s="19">
        <v>81101633</v>
      </c>
      <c r="E69" s="20">
        <v>75934683</v>
      </c>
      <c r="F69" s="20">
        <v>5443186</v>
      </c>
      <c r="G69" s="20">
        <v>5993807</v>
      </c>
      <c r="H69" s="20">
        <v>6421927</v>
      </c>
      <c r="I69" s="20">
        <v>17858920</v>
      </c>
      <c r="J69" s="20">
        <v>6771345</v>
      </c>
      <c r="K69" s="20">
        <v>7099574</v>
      </c>
      <c r="L69" s="20">
        <v>6055600</v>
      </c>
      <c r="M69" s="20">
        <v>19926519</v>
      </c>
      <c r="N69" s="20">
        <v>9331183</v>
      </c>
      <c r="O69" s="20">
        <v>5040416</v>
      </c>
      <c r="P69" s="20">
        <v>7461526</v>
      </c>
      <c r="Q69" s="20">
        <v>21833125</v>
      </c>
      <c r="R69" s="20">
        <v>6449020</v>
      </c>
      <c r="S69" s="20">
        <v>5600567</v>
      </c>
      <c r="T69" s="20">
        <v>8126005</v>
      </c>
      <c r="U69" s="20">
        <v>20175592</v>
      </c>
      <c r="V69" s="20">
        <v>79794156</v>
      </c>
      <c r="W69" s="20">
        <v>81101640</v>
      </c>
      <c r="X69" s="20"/>
      <c r="Y69" s="19"/>
      <c r="Z69" s="22">
        <v>75934683</v>
      </c>
    </row>
    <row r="70" spans="1:26" ht="13.5" hidden="1">
      <c r="A70" s="38" t="s">
        <v>110</v>
      </c>
      <c r="B70" s="18">
        <v>65103041</v>
      </c>
      <c r="C70" s="18"/>
      <c r="D70" s="19">
        <v>73328084</v>
      </c>
      <c r="E70" s="20">
        <v>68772584</v>
      </c>
      <c r="F70" s="20">
        <v>5131156</v>
      </c>
      <c r="G70" s="20">
        <v>5794311</v>
      </c>
      <c r="H70" s="20">
        <v>5821274</v>
      </c>
      <c r="I70" s="20">
        <v>16746741</v>
      </c>
      <c r="J70" s="20">
        <v>5553064</v>
      </c>
      <c r="K70" s="20">
        <v>6502096</v>
      </c>
      <c r="L70" s="20">
        <v>5453427</v>
      </c>
      <c r="M70" s="20">
        <v>17508587</v>
      </c>
      <c r="N70" s="20">
        <v>8728982</v>
      </c>
      <c r="O70" s="20">
        <v>4471233</v>
      </c>
      <c r="P70" s="20">
        <v>6859225</v>
      </c>
      <c r="Q70" s="20">
        <v>20059440</v>
      </c>
      <c r="R70" s="20">
        <v>5848645</v>
      </c>
      <c r="S70" s="20">
        <v>4998625</v>
      </c>
      <c r="T70" s="20">
        <v>4441977</v>
      </c>
      <c r="U70" s="20">
        <v>15289247</v>
      </c>
      <c r="V70" s="20">
        <v>69604015</v>
      </c>
      <c r="W70" s="20">
        <v>73328088</v>
      </c>
      <c r="X70" s="20"/>
      <c r="Y70" s="19"/>
      <c r="Z70" s="22">
        <v>68772584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3684482</v>
      </c>
      <c r="C73" s="18"/>
      <c r="D73" s="19">
        <v>7773549</v>
      </c>
      <c r="E73" s="20">
        <v>7162099</v>
      </c>
      <c r="F73" s="20">
        <v>312030</v>
      </c>
      <c r="G73" s="20">
        <v>199496</v>
      </c>
      <c r="H73" s="20">
        <v>600653</v>
      </c>
      <c r="I73" s="20">
        <v>1112179</v>
      </c>
      <c r="J73" s="20">
        <v>1218281</v>
      </c>
      <c r="K73" s="20">
        <v>597478</v>
      </c>
      <c r="L73" s="20">
        <v>602173</v>
      </c>
      <c r="M73" s="20">
        <v>2417932</v>
      </c>
      <c r="N73" s="20">
        <v>602201</v>
      </c>
      <c r="O73" s="20">
        <v>569183</v>
      </c>
      <c r="P73" s="20">
        <v>602301</v>
      </c>
      <c r="Q73" s="20">
        <v>1773685</v>
      </c>
      <c r="R73" s="20">
        <v>600375</v>
      </c>
      <c r="S73" s="20">
        <v>601942</v>
      </c>
      <c r="T73" s="20">
        <v>3684028</v>
      </c>
      <c r="U73" s="20">
        <v>4886345</v>
      </c>
      <c r="V73" s="20">
        <v>10190141</v>
      </c>
      <c r="W73" s="20">
        <v>7773552</v>
      </c>
      <c r="X73" s="20"/>
      <c r="Y73" s="19"/>
      <c r="Z73" s="22">
        <v>7162099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5872341</v>
      </c>
      <c r="C75" s="27"/>
      <c r="D75" s="28">
        <v>6123241</v>
      </c>
      <c r="E75" s="29">
        <v>6823241</v>
      </c>
      <c r="F75" s="29">
        <v>525300</v>
      </c>
      <c r="G75" s="29">
        <v>384817</v>
      </c>
      <c r="H75" s="29">
        <v>559487</v>
      </c>
      <c r="I75" s="29">
        <v>1469604</v>
      </c>
      <c r="J75" s="29">
        <v>571902</v>
      </c>
      <c r="K75" s="29">
        <v>589233</v>
      </c>
      <c r="L75" s="29">
        <v>631410</v>
      </c>
      <c r="M75" s="29">
        <v>1792545</v>
      </c>
      <c r="N75" s="29">
        <v>646277</v>
      </c>
      <c r="O75" s="29">
        <v>426843</v>
      </c>
      <c r="P75" s="29">
        <v>676678</v>
      </c>
      <c r="Q75" s="29">
        <v>1749798</v>
      </c>
      <c r="R75" s="29">
        <v>699478</v>
      </c>
      <c r="S75" s="29">
        <v>663973</v>
      </c>
      <c r="T75" s="29">
        <v>8980412</v>
      </c>
      <c r="U75" s="29">
        <v>10343863</v>
      </c>
      <c r="V75" s="29">
        <v>15355810</v>
      </c>
      <c r="W75" s="29">
        <v>6123240</v>
      </c>
      <c r="X75" s="29"/>
      <c r="Y75" s="28"/>
      <c r="Z75" s="30">
        <v>6823241</v>
      </c>
    </row>
    <row r="76" spans="1:26" ht="13.5" hidden="1">
      <c r="A76" s="41" t="s">
        <v>117</v>
      </c>
      <c r="B76" s="31">
        <v>74047021</v>
      </c>
      <c r="C76" s="31"/>
      <c r="D76" s="32">
        <v>98942067</v>
      </c>
      <c r="E76" s="33">
        <v>96755799</v>
      </c>
      <c r="F76" s="33">
        <v>8506074</v>
      </c>
      <c r="G76" s="33">
        <v>6218701</v>
      </c>
      <c r="H76" s="33">
        <v>7455462</v>
      </c>
      <c r="I76" s="33">
        <v>22180237</v>
      </c>
      <c r="J76" s="33">
        <v>8498513</v>
      </c>
      <c r="K76" s="33">
        <v>7224946</v>
      </c>
      <c r="L76" s="33">
        <v>5916318</v>
      </c>
      <c r="M76" s="33">
        <v>21639777</v>
      </c>
      <c r="N76" s="33">
        <v>6569491</v>
      </c>
      <c r="O76" s="33">
        <v>7900288</v>
      </c>
      <c r="P76" s="33">
        <v>8987065</v>
      </c>
      <c r="Q76" s="33">
        <v>23456844</v>
      </c>
      <c r="R76" s="33">
        <v>7109535</v>
      </c>
      <c r="S76" s="33">
        <v>8664778</v>
      </c>
      <c r="T76" s="33">
        <v>5202143</v>
      </c>
      <c r="U76" s="33">
        <v>20976456</v>
      </c>
      <c r="V76" s="33">
        <v>88253314</v>
      </c>
      <c r="W76" s="33">
        <v>96755799</v>
      </c>
      <c r="X76" s="33"/>
      <c r="Y76" s="32"/>
      <c r="Z76" s="34">
        <v>96755799</v>
      </c>
    </row>
    <row r="77" spans="1:26" ht="13.5" hidden="1">
      <c r="A77" s="36" t="s">
        <v>31</v>
      </c>
      <c r="B77" s="18">
        <v>8907524</v>
      </c>
      <c r="C77" s="18"/>
      <c r="D77" s="19">
        <v>22302468</v>
      </c>
      <c r="E77" s="20">
        <v>23637084</v>
      </c>
      <c r="F77" s="20">
        <v>1263116</v>
      </c>
      <c r="G77" s="20">
        <v>1471265</v>
      </c>
      <c r="H77" s="20">
        <v>1340291</v>
      </c>
      <c r="I77" s="20">
        <v>4074672</v>
      </c>
      <c r="J77" s="20">
        <v>1940052</v>
      </c>
      <c r="K77" s="20">
        <v>1407493</v>
      </c>
      <c r="L77" s="20">
        <v>1136982</v>
      </c>
      <c r="M77" s="20">
        <v>4484527</v>
      </c>
      <c r="N77" s="20">
        <v>1542856</v>
      </c>
      <c r="O77" s="20">
        <v>1541493</v>
      </c>
      <c r="P77" s="20">
        <v>1928843</v>
      </c>
      <c r="Q77" s="20">
        <v>5013192</v>
      </c>
      <c r="R77" s="20">
        <v>1274946</v>
      </c>
      <c r="S77" s="20">
        <v>1661527</v>
      </c>
      <c r="T77" s="20">
        <v>1163198</v>
      </c>
      <c r="U77" s="20">
        <v>4099671</v>
      </c>
      <c r="V77" s="20">
        <v>17672062</v>
      </c>
      <c r="W77" s="20">
        <v>23637084</v>
      </c>
      <c r="X77" s="20"/>
      <c r="Y77" s="19"/>
      <c r="Z77" s="22">
        <v>23637084</v>
      </c>
    </row>
    <row r="78" spans="1:26" ht="13.5" hidden="1">
      <c r="A78" s="37" t="s">
        <v>32</v>
      </c>
      <c r="B78" s="18">
        <v>59267156</v>
      </c>
      <c r="C78" s="18"/>
      <c r="D78" s="19">
        <v>74802627</v>
      </c>
      <c r="E78" s="20">
        <v>71421747</v>
      </c>
      <c r="F78" s="20">
        <v>7060500</v>
      </c>
      <c r="G78" s="20">
        <v>4601388</v>
      </c>
      <c r="H78" s="20">
        <v>6016927</v>
      </c>
      <c r="I78" s="20">
        <v>17678815</v>
      </c>
      <c r="J78" s="20">
        <v>6434067</v>
      </c>
      <c r="K78" s="20">
        <v>5744637</v>
      </c>
      <c r="L78" s="20">
        <v>4662936</v>
      </c>
      <c r="M78" s="20">
        <v>16841640</v>
      </c>
      <c r="N78" s="20">
        <v>4919423</v>
      </c>
      <c r="O78" s="20">
        <v>6139054</v>
      </c>
      <c r="P78" s="20">
        <v>6880761</v>
      </c>
      <c r="Q78" s="20">
        <v>17939238</v>
      </c>
      <c r="R78" s="20">
        <v>5761083</v>
      </c>
      <c r="S78" s="20">
        <v>6862922</v>
      </c>
      <c r="T78" s="20">
        <v>3986023</v>
      </c>
      <c r="U78" s="20">
        <v>16610028</v>
      </c>
      <c r="V78" s="20">
        <v>69069721</v>
      </c>
      <c r="W78" s="20">
        <v>71421747</v>
      </c>
      <c r="X78" s="20"/>
      <c r="Y78" s="19"/>
      <c r="Z78" s="22">
        <v>71421747</v>
      </c>
    </row>
    <row r="79" spans="1:26" ht="13.5" hidden="1">
      <c r="A79" s="38" t="s">
        <v>110</v>
      </c>
      <c r="B79" s="18">
        <v>56855862</v>
      </c>
      <c r="C79" s="18"/>
      <c r="D79" s="19">
        <v>68195115</v>
      </c>
      <c r="E79" s="20">
        <v>68195115</v>
      </c>
      <c r="F79" s="20">
        <v>6777674</v>
      </c>
      <c r="G79" s="20">
        <v>4328438</v>
      </c>
      <c r="H79" s="20">
        <v>5763074</v>
      </c>
      <c r="I79" s="20">
        <v>16869186</v>
      </c>
      <c r="J79" s="20">
        <v>6142453</v>
      </c>
      <c r="K79" s="20">
        <v>5498554</v>
      </c>
      <c r="L79" s="20">
        <v>4442909</v>
      </c>
      <c r="M79" s="20">
        <v>16083916</v>
      </c>
      <c r="N79" s="20">
        <v>4656061</v>
      </c>
      <c r="O79" s="20">
        <v>5839987</v>
      </c>
      <c r="P79" s="20">
        <v>6644274</v>
      </c>
      <c r="Q79" s="20">
        <v>17140322</v>
      </c>
      <c r="R79" s="20">
        <v>5531917</v>
      </c>
      <c r="S79" s="20">
        <v>6551421</v>
      </c>
      <c r="T79" s="20">
        <v>3755629</v>
      </c>
      <c r="U79" s="20">
        <v>15838967</v>
      </c>
      <c r="V79" s="20">
        <v>65932391</v>
      </c>
      <c r="W79" s="20">
        <v>68195115</v>
      </c>
      <c r="X79" s="20"/>
      <c r="Y79" s="19"/>
      <c r="Z79" s="22">
        <v>68195115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2411294</v>
      </c>
      <c r="C82" s="18"/>
      <c r="D82" s="19">
        <v>6607512</v>
      </c>
      <c r="E82" s="20">
        <v>3226632</v>
      </c>
      <c r="F82" s="20">
        <v>282826</v>
      </c>
      <c r="G82" s="20">
        <v>272950</v>
      </c>
      <c r="H82" s="20">
        <v>253853</v>
      </c>
      <c r="I82" s="20">
        <v>809629</v>
      </c>
      <c r="J82" s="20">
        <v>291614</v>
      </c>
      <c r="K82" s="20">
        <v>246083</v>
      </c>
      <c r="L82" s="20">
        <v>220027</v>
      </c>
      <c r="M82" s="20">
        <v>757724</v>
      </c>
      <c r="N82" s="20">
        <v>263362</v>
      </c>
      <c r="O82" s="20">
        <v>299067</v>
      </c>
      <c r="P82" s="20">
        <v>236487</v>
      </c>
      <c r="Q82" s="20">
        <v>798916</v>
      </c>
      <c r="R82" s="20">
        <v>229166</v>
      </c>
      <c r="S82" s="20">
        <v>311501</v>
      </c>
      <c r="T82" s="20">
        <v>230394</v>
      </c>
      <c r="U82" s="20">
        <v>771061</v>
      </c>
      <c r="V82" s="20">
        <v>3137330</v>
      </c>
      <c r="W82" s="20">
        <v>3226632</v>
      </c>
      <c r="X82" s="20"/>
      <c r="Y82" s="19"/>
      <c r="Z82" s="22">
        <v>3226632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5872341</v>
      </c>
      <c r="C84" s="27"/>
      <c r="D84" s="28">
        <v>1836972</v>
      </c>
      <c r="E84" s="29">
        <v>1696968</v>
      </c>
      <c r="F84" s="29">
        <v>182458</v>
      </c>
      <c r="G84" s="29">
        <v>146048</v>
      </c>
      <c r="H84" s="29">
        <v>98244</v>
      </c>
      <c r="I84" s="29">
        <v>426750</v>
      </c>
      <c r="J84" s="29">
        <v>124394</v>
      </c>
      <c r="K84" s="29">
        <v>72816</v>
      </c>
      <c r="L84" s="29">
        <v>116400</v>
      </c>
      <c r="M84" s="29">
        <v>313610</v>
      </c>
      <c r="N84" s="29">
        <v>107212</v>
      </c>
      <c r="O84" s="29">
        <v>219741</v>
      </c>
      <c r="P84" s="29">
        <v>177461</v>
      </c>
      <c r="Q84" s="29">
        <v>504414</v>
      </c>
      <c r="R84" s="29">
        <v>73506</v>
      </c>
      <c r="S84" s="29">
        <v>140329</v>
      </c>
      <c r="T84" s="29">
        <v>52922</v>
      </c>
      <c r="U84" s="29">
        <v>266757</v>
      </c>
      <c r="V84" s="29">
        <v>1511531</v>
      </c>
      <c r="W84" s="29">
        <v>1696968</v>
      </c>
      <c r="X84" s="29"/>
      <c r="Y84" s="28"/>
      <c r="Z84" s="30">
        <v>1696968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31833949</v>
      </c>
      <c r="C5" s="18">
        <v>0</v>
      </c>
      <c r="D5" s="58">
        <v>33425646</v>
      </c>
      <c r="E5" s="59">
        <v>37893650</v>
      </c>
      <c r="F5" s="59">
        <v>3157804</v>
      </c>
      <c r="G5" s="59">
        <v>3157804</v>
      </c>
      <c r="H5" s="59">
        <v>3157804</v>
      </c>
      <c r="I5" s="59">
        <v>9473412</v>
      </c>
      <c r="J5" s="59">
        <v>3157804</v>
      </c>
      <c r="K5" s="59">
        <v>3157804</v>
      </c>
      <c r="L5" s="59">
        <v>3157804</v>
      </c>
      <c r="M5" s="59">
        <v>9473412</v>
      </c>
      <c r="N5" s="59">
        <v>3157804</v>
      </c>
      <c r="O5" s="59">
        <v>3157804</v>
      </c>
      <c r="P5" s="59">
        <v>3157429</v>
      </c>
      <c r="Q5" s="59">
        <v>9473037</v>
      </c>
      <c r="R5" s="59">
        <v>3157429</v>
      </c>
      <c r="S5" s="59">
        <v>3157429</v>
      </c>
      <c r="T5" s="59">
        <v>3157429</v>
      </c>
      <c r="U5" s="59">
        <v>9472287</v>
      </c>
      <c r="V5" s="59">
        <v>37892148</v>
      </c>
      <c r="W5" s="59">
        <v>33425645</v>
      </c>
      <c r="X5" s="59">
        <v>4466503</v>
      </c>
      <c r="Y5" s="60">
        <v>13.36</v>
      </c>
      <c r="Z5" s="61">
        <v>37893650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8940172</v>
      </c>
      <c r="C7" s="18">
        <v>0</v>
      </c>
      <c r="D7" s="58">
        <v>12224527</v>
      </c>
      <c r="E7" s="59">
        <v>10224527</v>
      </c>
      <c r="F7" s="59">
        <v>494715</v>
      </c>
      <c r="G7" s="59">
        <v>426471</v>
      </c>
      <c r="H7" s="59">
        <v>940431</v>
      </c>
      <c r="I7" s="59">
        <v>1861617</v>
      </c>
      <c r="J7" s="59">
        <v>497987</v>
      </c>
      <c r="K7" s="59">
        <v>290881</v>
      </c>
      <c r="L7" s="59">
        <v>956882</v>
      </c>
      <c r="M7" s="59">
        <v>1745750</v>
      </c>
      <c r="N7" s="59">
        <v>956599</v>
      </c>
      <c r="O7" s="59">
        <v>935370</v>
      </c>
      <c r="P7" s="59">
        <v>412338</v>
      </c>
      <c r="Q7" s="59">
        <v>2304307</v>
      </c>
      <c r="R7" s="59">
        <v>733382</v>
      </c>
      <c r="S7" s="59">
        <v>347365</v>
      </c>
      <c r="T7" s="59">
        <v>135673</v>
      </c>
      <c r="U7" s="59">
        <v>1216420</v>
      </c>
      <c r="V7" s="59">
        <v>7128094</v>
      </c>
      <c r="W7" s="59">
        <v>12224532</v>
      </c>
      <c r="X7" s="59">
        <v>-5096438</v>
      </c>
      <c r="Y7" s="60">
        <v>-41.69</v>
      </c>
      <c r="Z7" s="61">
        <v>10224527</v>
      </c>
    </row>
    <row r="8" spans="1:26" ht="13.5">
      <c r="A8" s="57" t="s">
        <v>34</v>
      </c>
      <c r="B8" s="18">
        <v>232170648</v>
      </c>
      <c r="C8" s="18">
        <v>0</v>
      </c>
      <c r="D8" s="58">
        <v>228253000</v>
      </c>
      <c r="E8" s="59">
        <v>228253000</v>
      </c>
      <c r="F8" s="59">
        <v>93801000</v>
      </c>
      <c r="G8" s="59">
        <v>64344</v>
      </c>
      <c r="H8" s="59">
        <v>176451</v>
      </c>
      <c r="I8" s="59">
        <v>94041795</v>
      </c>
      <c r="J8" s="59">
        <v>137788</v>
      </c>
      <c r="K8" s="59">
        <v>81073</v>
      </c>
      <c r="L8" s="59">
        <v>62845673</v>
      </c>
      <c r="M8" s="59">
        <v>63064534</v>
      </c>
      <c r="N8" s="59">
        <v>198807</v>
      </c>
      <c r="O8" s="59">
        <v>381248</v>
      </c>
      <c r="P8" s="59">
        <v>57036325</v>
      </c>
      <c r="Q8" s="59">
        <v>57616380</v>
      </c>
      <c r="R8" s="59">
        <v>285498</v>
      </c>
      <c r="S8" s="59">
        <v>313189</v>
      </c>
      <c r="T8" s="59">
        <v>92534</v>
      </c>
      <c r="U8" s="59">
        <v>691221</v>
      </c>
      <c r="V8" s="59">
        <v>215413930</v>
      </c>
      <c r="W8" s="59">
        <v>228253000</v>
      </c>
      <c r="X8" s="59">
        <v>-12839070</v>
      </c>
      <c r="Y8" s="60">
        <v>-5.62</v>
      </c>
      <c r="Z8" s="61">
        <v>228253000</v>
      </c>
    </row>
    <row r="9" spans="1:26" ht="13.5">
      <c r="A9" s="57" t="s">
        <v>35</v>
      </c>
      <c r="B9" s="18">
        <v>29000857</v>
      </c>
      <c r="C9" s="18">
        <v>0</v>
      </c>
      <c r="D9" s="58">
        <v>27931554</v>
      </c>
      <c r="E9" s="59">
        <v>30115554</v>
      </c>
      <c r="F9" s="59">
        <v>2660451</v>
      </c>
      <c r="G9" s="59">
        <v>2867430</v>
      </c>
      <c r="H9" s="59">
        <v>2912632</v>
      </c>
      <c r="I9" s="59">
        <v>8440513</v>
      </c>
      <c r="J9" s="59">
        <v>2828640</v>
      </c>
      <c r="K9" s="59">
        <v>2822978</v>
      </c>
      <c r="L9" s="59">
        <v>3089535</v>
      </c>
      <c r="M9" s="59">
        <v>8741153</v>
      </c>
      <c r="N9" s="59">
        <v>3209659</v>
      </c>
      <c r="O9" s="59">
        <v>4001048</v>
      </c>
      <c r="P9" s="59">
        <v>3238704</v>
      </c>
      <c r="Q9" s="59">
        <v>10449411</v>
      </c>
      <c r="R9" s="59">
        <v>3020661</v>
      </c>
      <c r="S9" s="59">
        <v>3362253</v>
      </c>
      <c r="T9" s="59">
        <v>3238370</v>
      </c>
      <c r="U9" s="59">
        <v>9621284</v>
      </c>
      <c r="V9" s="59">
        <v>37252361</v>
      </c>
      <c r="W9" s="59">
        <v>27931560</v>
      </c>
      <c r="X9" s="59">
        <v>9320801</v>
      </c>
      <c r="Y9" s="60">
        <v>33.37</v>
      </c>
      <c r="Z9" s="61">
        <v>30115554</v>
      </c>
    </row>
    <row r="10" spans="1:26" ht="25.5">
      <c r="A10" s="62" t="s">
        <v>102</v>
      </c>
      <c r="B10" s="63">
        <f>SUM(B5:B9)</f>
        <v>301945626</v>
      </c>
      <c r="C10" s="63">
        <f>SUM(C5:C9)</f>
        <v>0</v>
      </c>
      <c r="D10" s="64">
        <f aca="true" t="shared" si="0" ref="D10:Z10">SUM(D5:D9)</f>
        <v>301834727</v>
      </c>
      <c r="E10" s="65">
        <f t="shared" si="0"/>
        <v>306486731</v>
      </c>
      <c r="F10" s="65">
        <f t="shared" si="0"/>
        <v>100113970</v>
      </c>
      <c r="G10" s="65">
        <f t="shared" si="0"/>
        <v>6516049</v>
      </c>
      <c r="H10" s="65">
        <f t="shared" si="0"/>
        <v>7187318</v>
      </c>
      <c r="I10" s="65">
        <f t="shared" si="0"/>
        <v>113817337</v>
      </c>
      <c r="J10" s="65">
        <f t="shared" si="0"/>
        <v>6622219</v>
      </c>
      <c r="K10" s="65">
        <f t="shared" si="0"/>
        <v>6352736</v>
      </c>
      <c r="L10" s="65">
        <f t="shared" si="0"/>
        <v>70049894</v>
      </c>
      <c r="M10" s="65">
        <f t="shared" si="0"/>
        <v>83024849</v>
      </c>
      <c r="N10" s="65">
        <f t="shared" si="0"/>
        <v>7522869</v>
      </c>
      <c r="O10" s="65">
        <f t="shared" si="0"/>
        <v>8475470</v>
      </c>
      <c r="P10" s="65">
        <f t="shared" si="0"/>
        <v>63844796</v>
      </c>
      <c r="Q10" s="65">
        <f t="shared" si="0"/>
        <v>79843135</v>
      </c>
      <c r="R10" s="65">
        <f t="shared" si="0"/>
        <v>7196970</v>
      </c>
      <c r="S10" s="65">
        <f t="shared" si="0"/>
        <v>7180236</v>
      </c>
      <c r="T10" s="65">
        <f t="shared" si="0"/>
        <v>6624006</v>
      </c>
      <c r="U10" s="65">
        <f t="shared" si="0"/>
        <v>21001212</v>
      </c>
      <c r="V10" s="65">
        <f t="shared" si="0"/>
        <v>297686533</v>
      </c>
      <c r="W10" s="65">
        <f t="shared" si="0"/>
        <v>301834737</v>
      </c>
      <c r="X10" s="65">
        <f t="shared" si="0"/>
        <v>-4148204</v>
      </c>
      <c r="Y10" s="66">
        <f>+IF(W10&lt;&gt;0,(X10/W10)*100,0)</f>
        <v>-1.3743295557131319</v>
      </c>
      <c r="Z10" s="67">
        <f t="shared" si="0"/>
        <v>306486731</v>
      </c>
    </row>
    <row r="11" spans="1:26" ht="13.5">
      <c r="A11" s="57" t="s">
        <v>36</v>
      </c>
      <c r="B11" s="18">
        <v>49281533</v>
      </c>
      <c r="C11" s="18">
        <v>0</v>
      </c>
      <c r="D11" s="58">
        <v>71518220</v>
      </c>
      <c r="E11" s="59">
        <v>63112268</v>
      </c>
      <c r="F11" s="59">
        <v>4049430</v>
      </c>
      <c r="G11" s="59">
        <v>4374512</v>
      </c>
      <c r="H11" s="59">
        <v>4380666</v>
      </c>
      <c r="I11" s="59">
        <v>12804608</v>
      </c>
      <c r="J11" s="59">
        <v>4305984</v>
      </c>
      <c r="K11" s="59">
        <v>4293305</v>
      </c>
      <c r="L11" s="59">
        <v>4547071</v>
      </c>
      <c r="M11" s="59">
        <v>13146360</v>
      </c>
      <c r="N11" s="59">
        <v>4732407</v>
      </c>
      <c r="O11" s="59">
        <v>4507812</v>
      </c>
      <c r="P11" s="59">
        <v>4441525</v>
      </c>
      <c r="Q11" s="59">
        <v>13681744</v>
      </c>
      <c r="R11" s="59">
        <v>4321763</v>
      </c>
      <c r="S11" s="59">
        <v>4654994</v>
      </c>
      <c r="T11" s="59">
        <v>4154515</v>
      </c>
      <c r="U11" s="59">
        <v>13131272</v>
      </c>
      <c r="V11" s="59">
        <v>52763984</v>
      </c>
      <c r="W11" s="59">
        <v>71518218</v>
      </c>
      <c r="X11" s="59">
        <v>-18754234</v>
      </c>
      <c r="Y11" s="60">
        <v>-26.22</v>
      </c>
      <c r="Z11" s="61">
        <v>63112268</v>
      </c>
    </row>
    <row r="12" spans="1:26" ht="13.5">
      <c r="A12" s="57" t="s">
        <v>37</v>
      </c>
      <c r="B12" s="18">
        <v>18858063</v>
      </c>
      <c r="C12" s="18">
        <v>0</v>
      </c>
      <c r="D12" s="58">
        <v>20792343</v>
      </c>
      <c r="E12" s="59">
        <v>20792343</v>
      </c>
      <c r="F12" s="59">
        <v>1644825</v>
      </c>
      <c r="G12" s="59">
        <v>1100757</v>
      </c>
      <c r="H12" s="59">
        <v>2065020</v>
      </c>
      <c r="I12" s="59">
        <v>4810602</v>
      </c>
      <c r="J12" s="59">
        <v>1610299</v>
      </c>
      <c r="K12" s="59">
        <v>1624961</v>
      </c>
      <c r="L12" s="59">
        <v>1614333</v>
      </c>
      <c r="M12" s="59">
        <v>4849593</v>
      </c>
      <c r="N12" s="59">
        <v>1603896</v>
      </c>
      <c r="O12" s="59">
        <v>1615123</v>
      </c>
      <c r="P12" s="59">
        <v>1702830</v>
      </c>
      <c r="Q12" s="59">
        <v>4921849</v>
      </c>
      <c r="R12" s="59">
        <v>1663524</v>
      </c>
      <c r="S12" s="59">
        <v>1673358</v>
      </c>
      <c r="T12" s="59">
        <v>1707276</v>
      </c>
      <c r="U12" s="59">
        <v>5044158</v>
      </c>
      <c r="V12" s="59">
        <v>19626202</v>
      </c>
      <c r="W12" s="59">
        <v>20792340</v>
      </c>
      <c r="X12" s="59">
        <v>-1166138</v>
      </c>
      <c r="Y12" s="60">
        <v>-5.61</v>
      </c>
      <c r="Z12" s="61">
        <v>20792343</v>
      </c>
    </row>
    <row r="13" spans="1:26" ht="13.5">
      <c r="A13" s="57" t="s">
        <v>103</v>
      </c>
      <c r="B13" s="18">
        <v>18036091</v>
      </c>
      <c r="C13" s="18">
        <v>0</v>
      </c>
      <c r="D13" s="58">
        <v>13637775</v>
      </c>
      <c r="E13" s="59">
        <v>18937775</v>
      </c>
      <c r="F13" s="59">
        <v>1136481</v>
      </c>
      <c r="G13" s="59">
        <v>1236249</v>
      </c>
      <c r="H13" s="59">
        <v>1388387</v>
      </c>
      <c r="I13" s="59">
        <v>3761117</v>
      </c>
      <c r="J13" s="59">
        <v>1690327</v>
      </c>
      <c r="K13" s="59">
        <v>1690327</v>
      </c>
      <c r="L13" s="59">
        <v>1690327</v>
      </c>
      <c r="M13" s="59">
        <v>5070981</v>
      </c>
      <c r="N13" s="59">
        <v>1726316</v>
      </c>
      <c r="O13" s="59">
        <v>1441886</v>
      </c>
      <c r="P13" s="59">
        <v>1741715</v>
      </c>
      <c r="Q13" s="59">
        <v>4909917</v>
      </c>
      <c r="R13" s="59">
        <v>1576073</v>
      </c>
      <c r="S13" s="59">
        <v>1760519</v>
      </c>
      <c r="T13" s="59">
        <v>1760519</v>
      </c>
      <c r="U13" s="59">
        <v>5097111</v>
      </c>
      <c r="V13" s="59">
        <v>18839126</v>
      </c>
      <c r="W13" s="59">
        <v>13637772</v>
      </c>
      <c r="X13" s="59">
        <v>5201354</v>
      </c>
      <c r="Y13" s="60">
        <v>38.14</v>
      </c>
      <c r="Z13" s="61">
        <v>18937775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930000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258558385</v>
      </c>
      <c r="C17" s="18">
        <v>0</v>
      </c>
      <c r="D17" s="58">
        <v>125165431</v>
      </c>
      <c r="E17" s="59">
        <v>170163356</v>
      </c>
      <c r="F17" s="59">
        <v>6317938</v>
      </c>
      <c r="G17" s="59">
        <v>3392907</v>
      </c>
      <c r="H17" s="59">
        <v>9517086</v>
      </c>
      <c r="I17" s="59">
        <v>19227931</v>
      </c>
      <c r="J17" s="59">
        <v>8833566</v>
      </c>
      <c r="K17" s="59">
        <v>9340102</v>
      </c>
      <c r="L17" s="59">
        <v>9897761</v>
      </c>
      <c r="M17" s="59">
        <v>28071429</v>
      </c>
      <c r="N17" s="59">
        <v>7708925</v>
      </c>
      <c r="O17" s="59">
        <v>9765720</v>
      </c>
      <c r="P17" s="59">
        <v>6493451</v>
      </c>
      <c r="Q17" s="59">
        <v>23968096</v>
      </c>
      <c r="R17" s="59">
        <v>15446803</v>
      </c>
      <c r="S17" s="59">
        <v>11485222</v>
      </c>
      <c r="T17" s="59">
        <v>47538734</v>
      </c>
      <c r="U17" s="59">
        <v>74470759</v>
      </c>
      <c r="V17" s="59">
        <v>145738215</v>
      </c>
      <c r="W17" s="59">
        <v>125165432</v>
      </c>
      <c r="X17" s="59">
        <v>20572783</v>
      </c>
      <c r="Y17" s="60">
        <v>16.44</v>
      </c>
      <c r="Z17" s="61">
        <v>170163356</v>
      </c>
    </row>
    <row r="18" spans="1:26" ht="13.5">
      <c r="A18" s="69" t="s">
        <v>42</v>
      </c>
      <c r="B18" s="70">
        <f>SUM(B11:B17)</f>
        <v>345664072</v>
      </c>
      <c r="C18" s="70">
        <f>SUM(C11:C17)</f>
        <v>0</v>
      </c>
      <c r="D18" s="71">
        <f aca="true" t="shared" si="1" ref="D18:Z18">SUM(D11:D17)</f>
        <v>231113769</v>
      </c>
      <c r="E18" s="72">
        <f t="shared" si="1"/>
        <v>273005742</v>
      </c>
      <c r="F18" s="72">
        <f t="shared" si="1"/>
        <v>13148674</v>
      </c>
      <c r="G18" s="72">
        <f t="shared" si="1"/>
        <v>10104425</v>
      </c>
      <c r="H18" s="72">
        <f t="shared" si="1"/>
        <v>17351159</v>
      </c>
      <c r="I18" s="72">
        <f t="shared" si="1"/>
        <v>40604258</v>
      </c>
      <c r="J18" s="72">
        <f t="shared" si="1"/>
        <v>16440176</v>
      </c>
      <c r="K18" s="72">
        <f t="shared" si="1"/>
        <v>16948695</v>
      </c>
      <c r="L18" s="72">
        <f t="shared" si="1"/>
        <v>17749492</v>
      </c>
      <c r="M18" s="72">
        <f t="shared" si="1"/>
        <v>51138363</v>
      </c>
      <c r="N18" s="72">
        <f t="shared" si="1"/>
        <v>15771544</v>
      </c>
      <c r="O18" s="72">
        <f t="shared" si="1"/>
        <v>17330541</v>
      </c>
      <c r="P18" s="72">
        <f t="shared" si="1"/>
        <v>14379521</v>
      </c>
      <c r="Q18" s="72">
        <f t="shared" si="1"/>
        <v>47481606</v>
      </c>
      <c r="R18" s="72">
        <f t="shared" si="1"/>
        <v>23008163</v>
      </c>
      <c r="S18" s="72">
        <f t="shared" si="1"/>
        <v>19574093</v>
      </c>
      <c r="T18" s="72">
        <f t="shared" si="1"/>
        <v>55161044</v>
      </c>
      <c r="U18" s="72">
        <f t="shared" si="1"/>
        <v>97743300</v>
      </c>
      <c r="V18" s="72">
        <f t="shared" si="1"/>
        <v>236967527</v>
      </c>
      <c r="W18" s="72">
        <f t="shared" si="1"/>
        <v>231113762</v>
      </c>
      <c r="X18" s="72">
        <f t="shared" si="1"/>
        <v>5853765</v>
      </c>
      <c r="Y18" s="66">
        <f>+IF(W18&lt;&gt;0,(X18/W18)*100,0)</f>
        <v>2.532850034261482</v>
      </c>
      <c r="Z18" s="73">
        <f t="shared" si="1"/>
        <v>273005742</v>
      </c>
    </row>
    <row r="19" spans="1:26" ht="13.5">
      <c r="A19" s="69" t="s">
        <v>43</v>
      </c>
      <c r="B19" s="74">
        <f>+B10-B18</f>
        <v>-43718446</v>
      </c>
      <c r="C19" s="74">
        <f>+C10-C18</f>
        <v>0</v>
      </c>
      <c r="D19" s="75">
        <f aca="true" t="shared" si="2" ref="D19:Z19">+D10-D18</f>
        <v>70720958</v>
      </c>
      <c r="E19" s="76">
        <f t="shared" si="2"/>
        <v>33480989</v>
      </c>
      <c r="F19" s="76">
        <f t="shared" si="2"/>
        <v>86965296</v>
      </c>
      <c r="G19" s="76">
        <f t="shared" si="2"/>
        <v>-3588376</v>
      </c>
      <c r="H19" s="76">
        <f t="shared" si="2"/>
        <v>-10163841</v>
      </c>
      <c r="I19" s="76">
        <f t="shared" si="2"/>
        <v>73213079</v>
      </c>
      <c r="J19" s="76">
        <f t="shared" si="2"/>
        <v>-9817957</v>
      </c>
      <c r="K19" s="76">
        <f t="shared" si="2"/>
        <v>-10595959</v>
      </c>
      <c r="L19" s="76">
        <f t="shared" si="2"/>
        <v>52300402</v>
      </c>
      <c r="M19" s="76">
        <f t="shared" si="2"/>
        <v>31886486</v>
      </c>
      <c r="N19" s="76">
        <f t="shared" si="2"/>
        <v>-8248675</v>
      </c>
      <c r="O19" s="76">
        <f t="shared" si="2"/>
        <v>-8855071</v>
      </c>
      <c r="P19" s="76">
        <f t="shared" si="2"/>
        <v>49465275</v>
      </c>
      <c r="Q19" s="76">
        <f t="shared" si="2"/>
        <v>32361529</v>
      </c>
      <c r="R19" s="76">
        <f t="shared" si="2"/>
        <v>-15811193</v>
      </c>
      <c r="S19" s="76">
        <f t="shared" si="2"/>
        <v>-12393857</v>
      </c>
      <c r="T19" s="76">
        <f t="shared" si="2"/>
        <v>-48537038</v>
      </c>
      <c r="U19" s="76">
        <f t="shared" si="2"/>
        <v>-76742088</v>
      </c>
      <c r="V19" s="76">
        <f t="shared" si="2"/>
        <v>60719006</v>
      </c>
      <c r="W19" s="76">
        <f>IF(E10=E18,0,W10-W18)</f>
        <v>70720975</v>
      </c>
      <c r="X19" s="76">
        <f t="shared" si="2"/>
        <v>-10001969</v>
      </c>
      <c r="Y19" s="77">
        <f>+IF(W19&lt;&gt;0,(X19/W19)*100,0)</f>
        <v>-14.142860728376553</v>
      </c>
      <c r="Z19" s="78">
        <f t="shared" si="2"/>
        <v>33480989</v>
      </c>
    </row>
    <row r="20" spans="1:26" ht="13.5">
      <c r="A20" s="57" t="s">
        <v>44</v>
      </c>
      <c r="B20" s="18">
        <v>60450000</v>
      </c>
      <c r="C20" s="18">
        <v>0</v>
      </c>
      <c r="D20" s="58">
        <v>66210000</v>
      </c>
      <c r="E20" s="59">
        <v>94210000</v>
      </c>
      <c r="F20" s="59">
        <v>10841540</v>
      </c>
      <c r="G20" s="59">
        <v>3951258</v>
      </c>
      <c r="H20" s="59">
        <v>9889188</v>
      </c>
      <c r="I20" s="59">
        <v>24681986</v>
      </c>
      <c r="J20" s="59">
        <v>1648833</v>
      </c>
      <c r="K20" s="59">
        <v>0</v>
      </c>
      <c r="L20" s="59">
        <v>24440006</v>
      </c>
      <c r="M20" s="59">
        <v>26088839</v>
      </c>
      <c r="N20" s="59">
        <v>3036951</v>
      </c>
      <c r="O20" s="59">
        <v>272014</v>
      </c>
      <c r="P20" s="59">
        <v>14541793</v>
      </c>
      <c r="Q20" s="59">
        <v>17850758</v>
      </c>
      <c r="R20" s="59">
        <v>2164380</v>
      </c>
      <c r="S20" s="59">
        <v>4658331</v>
      </c>
      <c r="T20" s="59">
        <v>15145670</v>
      </c>
      <c r="U20" s="59">
        <v>21968381</v>
      </c>
      <c r="V20" s="59">
        <v>90589964</v>
      </c>
      <c r="W20" s="59">
        <v>66210000</v>
      </c>
      <c r="X20" s="59">
        <v>24379964</v>
      </c>
      <c r="Y20" s="60">
        <v>36.82</v>
      </c>
      <c r="Z20" s="61">
        <v>94210000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16731554</v>
      </c>
      <c r="C22" s="85">
        <f>SUM(C19:C21)</f>
        <v>0</v>
      </c>
      <c r="D22" s="86">
        <f aca="true" t="shared" si="3" ref="D22:Z22">SUM(D19:D21)</f>
        <v>136930958</v>
      </c>
      <c r="E22" s="87">
        <f t="shared" si="3"/>
        <v>127690989</v>
      </c>
      <c r="F22" s="87">
        <f t="shared" si="3"/>
        <v>97806836</v>
      </c>
      <c r="G22" s="87">
        <f t="shared" si="3"/>
        <v>362882</v>
      </c>
      <c r="H22" s="87">
        <f t="shared" si="3"/>
        <v>-274653</v>
      </c>
      <c r="I22" s="87">
        <f t="shared" si="3"/>
        <v>97895065</v>
      </c>
      <c r="J22" s="87">
        <f t="shared" si="3"/>
        <v>-8169124</v>
      </c>
      <c r="K22" s="87">
        <f t="shared" si="3"/>
        <v>-10595959</v>
      </c>
      <c r="L22" s="87">
        <f t="shared" si="3"/>
        <v>76740408</v>
      </c>
      <c r="M22" s="87">
        <f t="shared" si="3"/>
        <v>57975325</v>
      </c>
      <c r="N22" s="87">
        <f t="shared" si="3"/>
        <v>-5211724</v>
      </c>
      <c r="O22" s="87">
        <f t="shared" si="3"/>
        <v>-8583057</v>
      </c>
      <c r="P22" s="87">
        <f t="shared" si="3"/>
        <v>64007068</v>
      </c>
      <c r="Q22" s="87">
        <f t="shared" si="3"/>
        <v>50212287</v>
      </c>
      <c r="R22" s="87">
        <f t="shared" si="3"/>
        <v>-13646813</v>
      </c>
      <c r="S22" s="87">
        <f t="shared" si="3"/>
        <v>-7735526</v>
      </c>
      <c r="T22" s="87">
        <f t="shared" si="3"/>
        <v>-33391368</v>
      </c>
      <c r="U22" s="87">
        <f t="shared" si="3"/>
        <v>-54773707</v>
      </c>
      <c r="V22" s="87">
        <f t="shared" si="3"/>
        <v>151308970</v>
      </c>
      <c r="W22" s="87">
        <f t="shared" si="3"/>
        <v>136930975</v>
      </c>
      <c r="X22" s="87">
        <f t="shared" si="3"/>
        <v>14377995</v>
      </c>
      <c r="Y22" s="88">
        <f>+IF(W22&lt;&gt;0,(X22/W22)*100,0)</f>
        <v>10.500177187813058</v>
      </c>
      <c r="Z22" s="89">
        <f t="shared" si="3"/>
        <v>127690989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16731554</v>
      </c>
      <c r="C24" s="74">
        <f>SUM(C22:C23)</f>
        <v>0</v>
      </c>
      <c r="D24" s="75">
        <f aca="true" t="shared" si="4" ref="D24:Z24">SUM(D22:D23)</f>
        <v>136930958</v>
      </c>
      <c r="E24" s="76">
        <f t="shared" si="4"/>
        <v>127690989</v>
      </c>
      <c r="F24" s="76">
        <f t="shared" si="4"/>
        <v>97806836</v>
      </c>
      <c r="G24" s="76">
        <f t="shared" si="4"/>
        <v>362882</v>
      </c>
      <c r="H24" s="76">
        <f t="shared" si="4"/>
        <v>-274653</v>
      </c>
      <c r="I24" s="76">
        <f t="shared" si="4"/>
        <v>97895065</v>
      </c>
      <c r="J24" s="76">
        <f t="shared" si="4"/>
        <v>-8169124</v>
      </c>
      <c r="K24" s="76">
        <f t="shared" si="4"/>
        <v>-10595959</v>
      </c>
      <c r="L24" s="76">
        <f t="shared" si="4"/>
        <v>76740408</v>
      </c>
      <c r="M24" s="76">
        <f t="shared" si="4"/>
        <v>57975325</v>
      </c>
      <c r="N24" s="76">
        <f t="shared" si="4"/>
        <v>-5211724</v>
      </c>
      <c r="O24" s="76">
        <f t="shared" si="4"/>
        <v>-8583057</v>
      </c>
      <c r="P24" s="76">
        <f t="shared" si="4"/>
        <v>64007068</v>
      </c>
      <c r="Q24" s="76">
        <f t="shared" si="4"/>
        <v>50212287</v>
      </c>
      <c r="R24" s="76">
        <f t="shared" si="4"/>
        <v>-13646813</v>
      </c>
      <c r="S24" s="76">
        <f t="shared" si="4"/>
        <v>-7735526</v>
      </c>
      <c r="T24" s="76">
        <f t="shared" si="4"/>
        <v>-33391368</v>
      </c>
      <c r="U24" s="76">
        <f t="shared" si="4"/>
        <v>-54773707</v>
      </c>
      <c r="V24" s="76">
        <f t="shared" si="4"/>
        <v>151308970</v>
      </c>
      <c r="W24" s="76">
        <f t="shared" si="4"/>
        <v>136930975</v>
      </c>
      <c r="X24" s="76">
        <f t="shared" si="4"/>
        <v>14377995</v>
      </c>
      <c r="Y24" s="77">
        <f>+IF(W24&lt;&gt;0,(X24/W24)*100,0)</f>
        <v>10.500177187813058</v>
      </c>
      <c r="Z24" s="78">
        <f t="shared" si="4"/>
        <v>127690989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155517751</v>
      </c>
      <c r="C27" s="21">
        <v>0</v>
      </c>
      <c r="D27" s="98">
        <v>154910000</v>
      </c>
      <c r="E27" s="99">
        <v>168070808</v>
      </c>
      <c r="F27" s="99">
        <v>11401197</v>
      </c>
      <c r="G27" s="99">
        <v>11595906</v>
      </c>
      <c r="H27" s="99">
        <v>16298766</v>
      </c>
      <c r="I27" s="99">
        <v>39295869</v>
      </c>
      <c r="J27" s="99">
        <v>10010897</v>
      </c>
      <c r="K27" s="99">
        <v>10940149</v>
      </c>
      <c r="L27" s="99">
        <v>10837165</v>
      </c>
      <c r="M27" s="99">
        <v>31788211</v>
      </c>
      <c r="N27" s="99">
        <v>3361088</v>
      </c>
      <c r="O27" s="99">
        <v>13615396</v>
      </c>
      <c r="P27" s="99">
        <v>14997154</v>
      </c>
      <c r="Q27" s="99">
        <v>31973638</v>
      </c>
      <c r="R27" s="99">
        <v>7999752</v>
      </c>
      <c r="S27" s="99">
        <v>4404468</v>
      </c>
      <c r="T27" s="99">
        <v>22388042</v>
      </c>
      <c r="U27" s="99">
        <v>34792262</v>
      </c>
      <c r="V27" s="99">
        <v>137849980</v>
      </c>
      <c r="W27" s="99">
        <v>168070808</v>
      </c>
      <c r="X27" s="99">
        <v>-30220828</v>
      </c>
      <c r="Y27" s="100">
        <v>-17.98</v>
      </c>
      <c r="Z27" s="101">
        <v>168070808</v>
      </c>
    </row>
    <row r="28" spans="1:26" ht="13.5">
      <c r="A28" s="102" t="s">
        <v>44</v>
      </c>
      <c r="B28" s="18">
        <v>155517751</v>
      </c>
      <c r="C28" s="18">
        <v>0</v>
      </c>
      <c r="D28" s="58">
        <v>154910000</v>
      </c>
      <c r="E28" s="59">
        <v>168070808</v>
      </c>
      <c r="F28" s="59">
        <v>11401197</v>
      </c>
      <c r="G28" s="59">
        <v>11595906</v>
      </c>
      <c r="H28" s="59">
        <v>16298766</v>
      </c>
      <c r="I28" s="59">
        <v>39295869</v>
      </c>
      <c r="J28" s="59">
        <v>10010897</v>
      </c>
      <c r="K28" s="59">
        <v>10940149</v>
      </c>
      <c r="L28" s="59">
        <v>10837165</v>
      </c>
      <c r="M28" s="59">
        <v>31788211</v>
      </c>
      <c r="N28" s="59">
        <v>3361088</v>
      </c>
      <c r="O28" s="59">
        <v>13615396</v>
      </c>
      <c r="P28" s="59">
        <v>14997154</v>
      </c>
      <c r="Q28" s="59">
        <v>31973638</v>
      </c>
      <c r="R28" s="59">
        <v>7999752</v>
      </c>
      <c r="S28" s="59">
        <v>4404468</v>
      </c>
      <c r="T28" s="59">
        <v>22388042</v>
      </c>
      <c r="U28" s="59">
        <v>34792262</v>
      </c>
      <c r="V28" s="59">
        <v>137849980</v>
      </c>
      <c r="W28" s="59">
        <v>168070808</v>
      </c>
      <c r="X28" s="59">
        <v>-30220828</v>
      </c>
      <c r="Y28" s="60">
        <v>-17.98</v>
      </c>
      <c r="Z28" s="61">
        <v>168070808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155517751</v>
      </c>
      <c r="C32" s="21">
        <f>SUM(C28:C31)</f>
        <v>0</v>
      </c>
      <c r="D32" s="98">
        <f aca="true" t="shared" si="5" ref="D32:Z32">SUM(D28:D31)</f>
        <v>154910000</v>
      </c>
      <c r="E32" s="99">
        <f t="shared" si="5"/>
        <v>168070808</v>
      </c>
      <c r="F32" s="99">
        <f t="shared" si="5"/>
        <v>11401197</v>
      </c>
      <c r="G32" s="99">
        <f t="shared" si="5"/>
        <v>11595906</v>
      </c>
      <c r="H32" s="99">
        <f t="shared" si="5"/>
        <v>16298766</v>
      </c>
      <c r="I32" s="99">
        <f t="shared" si="5"/>
        <v>39295869</v>
      </c>
      <c r="J32" s="99">
        <f t="shared" si="5"/>
        <v>10010897</v>
      </c>
      <c r="K32" s="99">
        <f t="shared" si="5"/>
        <v>10940149</v>
      </c>
      <c r="L32" s="99">
        <f t="shared" si="5"/>
        <v>10837165</v>
      </c>
      <c r="M32" s="99">
        <f t="shared" si="5"/>
        <v>31788211</v>
      </c>
      <c r="N32" s="99">
        <f t="shared" si="5"/>
        <v>3361088</v>
      </c>
      <c r="O32" s="99">
        <f t="shared" si="5"/>
        <v>13615396</v>
      </c>
      <c r="P32" s="99">
        <f t="shared" si="5"/>
        <v>14997154</v>
      </c>
      <c r="Q32" s="99">
        <f t="shared" si="5"/>
        <v>31973638</v>
      </c>
      <c r="R32" s="99">
        <f t="shared" si="5"/>
        <v>7999752</v>
      </c>
      <c r="S32" s="99">
        <f t="shared" si="5"/>
        <v>4404468</v>
      </c>
      <c r="T32" s="99">
        <f t="shared" si="5"/>
        <v>22388042</v>
      </c>
      <c r="U32" s="99">
        <f t="shared" si="5"/>
        <v>34792262</v>
      </c>
      <c r="V32" s="99">
        <f t="shared" si="5"/>
        <v>137849980</v>
      </c>
      <c r="W32" s="99">
        <f t="shared" si="5"/>
        <v>168070808</v>
      </c>
      <c r="X32" s="99">
        <f t="shared" si="5"/>
        <v>-30220828</v>
      </c>
      <c r="Y32" s="100">
        <f>+IF(W32&lt;&gt;0,(X32/W32)*100,0)</f>
        <v>-17.981009527841387</v>
      </c>
      <c r="Z32" s="101">
        <f t="shared" si="5"/>
        <v>168070808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129719248</v>
      </c>
      <c r="C35" s="18">
        <v>0</v>
      </c>
      <c r="D35" s="58">
        <v>122624925</v>
      </c>
      <c r="E35" s="59">
        <v>120361551</v>
      </c>
      <c r="F35" s="59">
        <v>231417109</v>
      </c>
      <c r="G35" s="59">
        <v>221870524</v>
      </c>
      <c r="H35" s="59">
        <v>195160992</v>
      </c>
      <c r="I35" s="59">
        <v>195160992</v>
      </c>
      <c r="J35" s="59">
        <v>186712010</v>
      </c>
      <c r="K35" s="59">
        <v>161144235</v>
      </c>
      <c r="L35" s="59">
        <v>228922754</v>
      </c>
      <c r="M35" s="59">
        <v>228922754</v>
      </c>
      <c r="N35" s="59">
        <v>221589363</v>
      </c>
      <c r="O35" s="59">
        <v>205163171</v>
      </c>
      <c r="P35" s="59">
        <v>276685623</v>
      </c>
      <c r="Q35" s="59">
        <v>276685623</v>
      </c>
      <c r="R35" s="59">
        <v>263478272</v>
      </c>
      <c r="S35" s="59">
        <v>237681430</v>
      </c>
      <c r="T35" s="59">
        <v>189559277</v>
      </c>
      <c r="U35" s="59">
        <v>189559277</v>
      </c>
      <c r="V35" s="59">
        <v>189559277</v>
      </c>
      <c r="W35" s="59">
        <v>120361551</v>
      </c>
      <c r="X35" s="59">
        <v>69197726</v>
      </c>
      <c r="Y35" s="60">
        <v>57.49</v>
      </c>
      <c r="Z35" s="61">
        <v>120361551</v>
      </c>
    </row>
    <row r="36" spans="1:26" ht="13.5">
      <c r="A36" s="57" t="s">
        <v>53</v>
      </c>
      <c r="B36" s="18">
        <v>258437111</v>
      </c>
      <c r="C36" s="18">
        <v>0</v>
      </c>
      <c r="D36" s="58">
        <v>301859421</v>
      </c>
      <c r="E36" s="59">
        <v>425341078</v>
      </c>
      <c r="F36" s="59">
        <v>242903604</v>
      </c>
      <c r="G36" s="59">
        <v>257839510</v>
      </c>
      <c r="H36" s="59">
        <v>242771291</v>
      </c>
      <c r="I36" s="59">
        <v>242771291</v>
      </c>
      <c r="J36" s="59">
        <v>241104055</v>
      </c>
      <c r="K36" s="59">
        <v>240756173</v>
      </c>
      <c r="L36" s="59">
        <v>268290276</v>
      </c>
      <c r="M36" s="59">
        <v>268290276</v>
      </c>
      <c r="N36" s="59">
        <v>265388399</v>
      </c>
      <c r="O36" s="59">
        <v>268483980</v>
      </c>
      <c r="P36" s="59">
        <v>274171080</v>
      </c>
      <c r="Q36" s="59">
        <v>274171080</v>
      </c>
      <c r="R36" s="59">
        <v>283097891</v>
      </c>
      <c r="S36" s="59">
        <v>288297201</v>
      </c>
      <c r="T36" s="59">
        <v>288327723</v>
      </c>
      <c r="U36" s="59">
        <v>288327723</v>
      </c>
      <c r="V36" s="59">
        <v>288327723</v>
      </c>
      <c r="W36" s="59">
        <v>425341078</v>
      </c>
      <c r="X36" s="59">
        <v>-137013355</v>
      </c>
      <c r="Y36" s="60">
        <v>-32.21</v>
      </c>
      <c r="Z36" s="61">
        <v>425341078</v>
      </c>
    </row>
    <row r="37" spans="1:26" ht="13.5">
      <c r="A37" s="57" t="s">
        <v>54</v>
      </c>
      <c r="B37" s="18">
        <v>45998593</v>
      </c>
      <c r="C37" s="18">
        <v>0</v>
      </c>
      <c r="D37" s="58">
        <v>15468458</v>
      </c>
      <c r="E37" s="59">
        <v>15468458</v>
      </c>
      <c r="F37" s="59">
        <v>56323656</v>
      </c>
      <c r="G37" s="59">
        <v>59587738</v>
      </c>
      <c r="H37" s="59">
        <v>47050967</v>
      </c>
      <c r="I37" s="59">
        <v>47050967</v>
      </c>
      <c r="J37" s="59">
        <v>53730011</v>
      </c>
      <c r="K37" s="59">
        <v>47987516</v>
      </c>
      <c r="L37" s="59">
        <v>57568011</v>
      </c>
      <c r="M37" s="59">
        <v>57568011</v>
      </c>
      <c r="N37" s="59">
        <v>46764609</v>
      </c>
      <c r="O37" s="59">
        <v>52903430</v>
      </c>
      <c r="P37" s="59">
        <v>74293358</v>
      </c>
      <c r="Q37" s="59">
        <v>74293358</v>
      </c>
      <c r="R37" s="59">
        <v>76081162</v>
      </c>
      <c r="S37" s="59">
        <v>80453912</v>
      </c>
      <c r="T37" s="59">
        <v>58476143</v>
      </c>
      <c r="U37" s="59">
        <v>58476143</v>
      </c>
      <c r="V37" s="59">
        <v>58476143</v>
      </c>
      <c r="W37" s="59">
        <v>15468458</v>
      </c>
      <c r="X37" s="59">
        <v>43007685</v>
      </c>
      <c r="Y37" s="60">
        <v>278.03</v>
      </c>
      <c r="Z37" s="61">
        <v>15468458</v>
      </c>
    </row>
    <row r="38" spans="1:26" ht="13.5">
      <c r="A38" s="57" t="s">
        <v>55</v>
      </c>
      <c r="B38" s="18">
        <v>3240352</v>
      </c>
      <c r="C38" s="18">
        <v>0</v>
      </c>
      <c r="D38" s="58">
        <v>4028436</v>
      </c>
      <c r="E38" s="59">
        <v>4028436</v>
      </c>
      <c r="F38" s="59">
        <v>3321000</v>
      </c>
      <c r="G38" s="59">
        <v>3321000</v>
      </c>
      <c r="H38" s="59">
        <v>3321000</v>
      </c>
      <c r="I38" s="59">
        <v>3321000</v>
      </c>
      <c r="J38" s="59">
        <v>3321000</v>
      </c>
      <c r="K38" s="59">
        <v>3321000</v>
      </c>
      <c r="L38" s="59">
        <v>3321000</v>
      </c>
      <c r="M38" s="59">
        <v>3321000</v>
      </c>
      <c r="N38" s="59">
        <v>3321000</v>
      </c>
      <c r="O38" s="59">
        <v>3321000</v>
      </c>
      <c r="P38" s="59">
        <v>3321000</v>
      </c>
      <c r="Q38" s="59">
        <v>3321000</v>
      </c>
      <c r="R38" s="59">
        <v>3321000</v>
      </c>
      <c r="S38" s="59">
        <v>3321000</v>
      </c>
      <c r="T38" s="59">
        <v>3321000</v>
      </c>
      <c r="U38" s="59">
        <v>3321000</v>
      </c>
      <c r="V38" s="59">
        <v>3321000</v>
      </c>
      <c r="W38" s="59">
        <v>4028436</v>
      </c>
      <c r="X38" s="59">
        <v>-707436</v>
      </c>
      <c r="Y38" s="60">
        <v>-17.56</v>
      </c>
      <c r="Z38" s="61">
        <v>4028436</v>
      </c>
    </row>
    <row r="39" spans="1:26" ht="13.5">
      <c r="A39" s="57" t="s">
        <v>56</v>
      </c>
      <c r="B39" s="18">
        <v>338917414</v>
      </c>
      <c r="C39" s="18">
        <v>0</v>
      </c>
      <c r="D39" s="58">
        <v>404987451</v>
      </c>
      <c r="E39" s="59">
        <v>526205735</v>
      </c>
      <c r="F39" s="59">
        <v>414676057</v>
      </c>
      <c r="G39" s="59">
        <v>416801296</v>
      </c>
      <c r="H39" s="59">
        <v>387560316</v>
      </c>
      <c r="I39" s="59">
        <v>387560316</v>
      </c>
      <c r="J39" s="59">
        <v>370765054</v>
      </c>
      <c r="K39" s="59">
        <v>350591892</v>
      </c>
      <c r="L39" s="59">
        <v>436324019</v>
      </c>
      <c r="M39" s="59">
        <v>436324019</v>
      </c>
      <c r="N39" s="59">
        <v>436892153</v>
      </c>
      <c r="O39" s="59">
        <v>417422721</v>
      </c>
      <c r="P39" s="59">
        <v>473242345</v>
      </c>
      <c r="Q39" s="59">
        <v>473242345</v>
      </c>
      <c r="R39" s="59">
        <v>467174001</v>
      </c>
      <c r="S39" s="59">
        <v>442203719</v>
      </c>
      <c r="T39" s="59">
        <v>416089857</v>
      </c>
      <c r="U39" s="59">
        <v>416089857</v>
      </c>
      <c r="V39" s="59">
        <v>416089857</v>
      </c>
      <c r="W39" s="59">
        <v>526205735</v>
      </c>
      <c r="X39" s="59">
        <v>-110115878</v>
      </c>
      <c r="Y39" s="60">
        <v>-20.93</v>
      </c>
      <c r="Z39" s="61">
        <v>526205735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133703971</v>
      </c>
      <c r="C42" s="18">
        <v>0</v>
      </c>
      <c r="D42" s="58">
        <v>160783607</v>
      </c>
      <c r="E42" s="59">
        <v>164713024</v>
      </c>
      <c r="F42" s="59">
        <v>105955505</v>
      </c>
      <c r="G42" s="59">
        <v>-5460521</v>
      </c>
      <c r="H42" s="59">
        <v>-20026480</v>
      </c>
      <c r="I42" s="59">
        <v>80468504</v>
      </c>
      <c r="J42" s="59">
        <v>-8295129</v>
      </c>
      <c r="K42" s="59">
        <v>-16176304</v>
      </c>
      <c r="L42" s="59">
        <v>76212657</v>
      </c>
      <c r="M42" s="59">
        <v>51741224</v>
      </c>
      <c r="N42" s="59">
        <v>-5559525</v>
      </c>
      <c r="O42" s="59">
        <v>-12568792</v>
      </c>
      <c r="P42" s="59">
        <v>84748451</v>
      </c>
      <c r="Q42" s="59">
        <v>66620134</v>
      </c>
      <c r="R42" s="59">
        <v>-13027261</v>
      </c>
      <c r="S42" s="59">
        <v>-26088616</v>
      </c>
      <c r="T42" s="59">
        <v>-28588128</v>
      </c>
      <c r="U42" s="59">
        <v>-67704005</v>
      </c>
      <c r="V42" s="59">
        <v>131125857</v>
      </c>
      <c r="W42" s="59">
        <v>164713024</v>
      </c>
      <c r="X42" s="59">
        <v>-33587167</v>
      </c>
      <c r="Y42" s="60">
        <v>-20.39</v>
      </c>
      <c r="Z42" s="61">
        <v>164713024</v>
      </c>
    </row>
    <row r="43" spans="1:26" ht="13.5">
      <c r="A43" s="57" t="s">
        <v>59</v>
      </c>
      <c r="B43" s="18">
        <v>-149409467</v>
      </c>
      <c r="C43" s="18">
        <v>0</v>
      </c>
      <c r="D43" s="58">
        <v>-154909999</v>
      </c>
      <c r="E43" s="59">
        <v>-168070808</v>
      </c>
      <c r="F43" s="59">
        <v>-11401197</v>
      </c>
      <c r="G43" s="59">
        <v>-11595907</v>
      </c>
      <c r="H43" s="59">
        <v>-16298766</v>
      </c>
      <c r="I43" s="59">
        <v>-39295870</v>
      </c>
      <c r="J43" s="59">
        <v>-3632992</v>
      </c>
      <c r="K43" s="59">
        <v>-18987226</v>
      </c>
      <c r="L43" s="59">
        <v>-17507100</v>
      </c>
      <c r="M43" s="59">
        <v>-40127318</v>
      </c>
      <c r="N43" s="59">
        <v>-2035564</v>
      </c>
      <c r="O43" s="59">
        <v>-11876001</v>
      </c>
      <c r="P43" s="59">
        <v>-20524029</v>
      </c>
      <c r="Q43" s="59">
        <v>-34435594</v>
      </c>
      <c r="R43" s="59">
        <v>-7029143</v>
      </c>
      <c r="S43" s="59">
        <v>-7610296</v>
      </c>
      <c r="T43" s="59">
        <v>-24601828</v>
      </c>
      <c r="U43" s="59">
        <v>-39241267</v>
      </c>
      <c r="V43" s="59">
        <v>-153100049</v>
      </c>
      <c r="W43" s="59">
        <v>-168070808</v>
      </c>
      <c r="X43" s="59">
        <v>14970759</v>
      </c>
      <c r="Y43" s="60">
        <v>-8.91</v>
      </c>
      <c r="Z43" s="61">
        <v>-168070808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96411918</v>
      </c>
      <c r="C45" s="21">
        <v>0</v>
      </c>
      <c r="D45" s="98">
        <v>74569431</v>
      </c>
      <c r="E45" s="99">
        <v>65338041</v>
      </c>
      <c r="F45" s="99">
        <v>190966226</v>
      </c>
      <c r="G45" s="99">
        <v>173909798</v>
      </c>
      <c r="H45" s="99">
        <v>137584552</v>
      </c>
      <c r="I45" s="99">
        <v>137584552</v>
      </c>
      <c r="J45" s="99">
        <v>125656431</v>
      </c>
      <c r="K45" s="99">
        <v>90492901</v>
      </c>
      <c r="L45" s="99">
        <v>149198458</v>
      </c>
      <c r="M45" s="99">
        <v>149198458</v>
      </c>
      <c r="N45" s="99">
        <v>141603369</v>
      </c>
      <c r="O45" s="99">
        <v>117158576</v>
      </c>
      <c r="P45" s="99">
        <v>181382998</v>
      </c>
      <c r="Q45" s="99">
        <v>141603369</v>
      </c>
      <c r="R45" s="99">
        <v>161326594</v>
      </c>
      <c r="S45" s="99">
        <v>127627682</v>
      </c>
      <c r="T45" s="99">
        <v>74437726</v>
      </c>
      <c r="U45" s="99">
        <v>74437726</v>
      </c>
      <c r="V45" s="99">
        <v>74437726</v>
      </c>
      <c r="W45" s="99">
        <v>65338041</v>
      </c>
      <c r="X45" s="99">
        <v>9099685</v>
      </c>
      <c r="Y45" s="100">
        <v>13.93</v>
      </c>
      <c r="Z45" s="101">
        <v>65338041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14103801</v>
      </c>
      <c r="C49" s="51">
        <v>0</v>
      </c>
      <c r="D49" s="128">
        <v>5370332</v>
      </c>
      <c r="E49" s="53">
        <v>2951696</v>
      </c>
      <c r="F49" s="53">
        <v>0</v>
      </c>
      <c r="G49" s="53">
        <v>0</v>
      </c>
      <c r="H49" s="53">
        <v>0</v>
      </c>
      <c r="I49" s="53">
        <v>275203143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297628972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15162852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15162852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15.821927117723112</v>
      </c>
      <c r="C58" s="5">
        <f>IF(C67=0,0,+(C76/C67)*100)</f>
        <v>0</v>
      </c>
      <c r="D58" s="6">
        <f aca="true" t="shared" si="6" ref="D58:Z58">IF(D67=0,0,+(D76/D67)*100)</f>
        <v>43.19005410397715</v>
      </c>
      <c r="E58" s="7">
        <f t="shared" si="6"/>
        <v>38.2879070159514</v>
      </c>
      <c r="F58" s="7">
        <f t="shared" si="6"/>
        <v>7.482119183920215</v>
      </c>
      <c r="G58" s="7">
        <f t="shared" si="6"/>
        <v>1.863475723026616</v>
      </c>
      <c r="H58" s="7">
        <f t="shared" si="6"/>
        <v>13.511668754352904</v>
      </c>
      <c r="I58" s="7">
        <f t="shared" si="6"/>
        <v>7.608290088652332</v>
      </c>
      <c r="J58" s="7">
        <f t="shared" si="6"/>
        <v>10.43354050425352</v>
      </c>
      <c r="K58" s="7">
        <f t="shared" si="6"/>
        <v>8.726484281486265</v>
      </c>
      <c r="L58" s="7">
        <f t="shared" si="6"/>
        <v>8.302074648534257</v>
      </c>
      <c r="M58" s="7">
        <f t="shared" si="6"/>
        <v>9.140289262663131</v>
      </c>
      <c r="N58" s="7">
        <f t="shared" si="6"/>
        <v>7.724678606744599</v>
      </c>
      <c r="O58" s="7">
        <f t="shared" si="6"/>
        <v>8.261153385231447</v>
      </c>
      <c r="P58" s="7">
        <f t="shared" si="6"/>
        <v>49.5020974126101</v>
      </c>
      <c r="Q58" s="7">
        <f t="shared" si="6"/>
        <v>22.114566730081883</v>
      </c>
      <c r="R58" s="7">
        <f t="shared" si="6"/>
        <v>7.362420042993898</v>
      </c>
      <c r="S58" s="7">
        <f t="shared" si="6"/>
        <v>7.3047130566052</v>
      </c>
      <c r="T58" s="7">
        <f t="shared" si="6"/>
        <v>7.285075855680224</v>
      </c>
      <c r="U58" s="7">
        <f t="shared" si="6"/>
        <v>7.317115287668899</v>
      </c>
      <c r="V58" s="7">
        <f t="shared" si="6"/>
        <v>11.568925605782889</v>
      </c>
      <c r="W58" s="7">
        <f t="shared" si="6"/>
        <v>43.19005147292774</v>
      </c>
      <c r="X58" s="7">
        <f t="shared" si="6"/>
        <v>0</v>
      </c>
      <c r="Y58" s="7">
        <f t="shared" si="6"/>
        <v>0</v>
      </c>
      <c r="Z58" s="8">
        <f t="shared" si="6"/>
        <v>38.2879070159514</v>
      </c>
    </row>
    <row r="59" spans="1:26" ht="13.5">
      <c r="A59" s="36" t="s">
        <v>31</v>
      </c>
      <c r="B59" s="9">
        <f aca="true" t="shared" si="7" ref="B59:Z66">IF(B68=0,0,+(B77/B68)*100)</f>
        <v>27.23145343984813</v>
      </c>
      <c r="C59" s="9">
        <f t="shared" si="7"/>
        <v>0</v>
      </c>
      <c r="D59" s="2">
        <f t="shared" si="7"/>
        <v>70.32144419886454</v>
      </c>
      <c r="E59" s="10">
        <f t="shared" si="7"/>
        <v>62.02990738553821</v>
      </c>
      <c r="F59" s="10">
        <f t="shared" si="7"/>
        <v>12.918502858315462</v>
      </c>
      <c r="G59" s="10">
        <f t="shared" si="7"/>
        <v>3.2440582126059754</v>
      </c>
      <c r="H59" s="10">
        <f t="shared" si="7"/>
        <v>23.38878537109966</v>
      </c>
      <c r="I59" s="10">
        <f t="shared" si="7"/>
        <v>13.183782147340366</v>
      </c>
      <c r="J59" s="10">
        <f t="shared" si="7"/>
        <v>18.060525605769072</v>
      </c>
      <c r="K59" s="10">
        <f t="shared" si="7"/>
        <v>15.364443138332842</v>
      </c>
      <c r="L59" s="10">
        <f t="shared" si="7"/>
        <v>14.956279743771303</v>
      </c>
      <c r="M59" s="10">
        <f t="shared" si="7"/>
        <v>16.127082829291073</v>
      </c>
      <c r="N59" s="10">
        <f t="shared" si="7"/>
        <v>14.058630617986424</v>
      </c>
      <c r="O59" s="10">
        <f t="shared" si="7"/>
        <v>14.499506619156858</v>
      </c>
      <c r="P59" s="10">
        <f t="shared" si="7"/>
        <v>91.2948478018033</v>
      </c>
      <c r="Q59" s="10">
        <f t="shared" si="7"/>
        <v>39.94896251328903</v>
      </c>
      <c r="R59" s="10">
        <f t="shared" si="7"/>
        <v>13.495853746830095</v>
      </c>
      <c r="S59" s="10">
        <f t="shared" si="7"/>
        <v>13.713055780510027</v>
      </c>
      <c r="T59" s="10">
        <f t="shared" si="7"/>
        <v>13.589125836242083</v>
      </c>
      <c r="U59" s="10">
        <f t="shared" si="7"/>
        <v>13.599345121194068</v>
      </c>
      <c r="V59" s="10">
        <f t="shared" si="7"/>
        <v>20.71481405593581</v>
      </c>
      <c r="W59" s="10">
        <f t="shared" si="7"/>
        <v>70.32144331096677</v>
      </c>
      <c r="X59" s="10">
        <f t="shared" si="7"/>
        <v>0</v>
      </c>
      <c r="Y59" s="10">
        <f t="shared" si="7"/>
        <v>0</v>
      </c>
      <c r="Z59" s="11">
        <f t="shared" si="7"/>
        <v>62.02990738553821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54790083</v>
      </c>
      <c r="C67" s="23"/>
      <c r="D67" s="24">
        <v>54423171</v>
      </c>
      <c r="E67" s="25">
        <v>61391175</v>
      </c>
      <c r="F67" s="25">
        <v>5452212</v>
      </c>
      <c r="G67" s="25">
        <v>5497308</v>
      </c>
      <c r="H67" s="25">
        <v>5466179</v>
      </c>
      <c r="I67" s="25">
        <v>16415699</v>
      </c>
      <c r="J67" s="25">
        <v>5466179</v>
      </c>
      <c r="K67" s="25">
        <v>5559845</v>
      </c>
      <c r="L67" s="25">
        <v>5688819</v>
      </c>
      <c r="M67" s="25">
        <v>16714843</v>
      </c>
      <c r="N67" s="25">
        <v>5747087</v>
      </c>
      <c r="O67" s="25">
        <v>5542398</v>
      </c>
      <c r="P67" s="25">
        <v>5823127</v>
      </c>
      <c r="Q67" s="25">
        <v>17112612</v>
      </c>
      <c r="R67" s="25">
        <v>5787798</v>
      </c>
      <c r="S67" s="25">
        <v>5927406</v>
      </c>
      <c r="T67" s="25">
        <v>5889671</v>
      </c>
      <c r="U67" s="25">
        <v>17604875</v>
      </c>
      <c r="V67" s="25">
        <v>67848029</v>
      </c>
      <c r="W67" s="25">
        <v>54423172</v>
      </c>
      <c r="X67" s="25"/>
      <c r="Y67" s="24"/>
      <c r="Z67" s="26">
        <v>61391175</v>
      </c>
    </row>
    <row r="68" spans="1:26" ht="13.5" hidden="1">
      <c r="A68" s="36" t="s">
        <v>31</v>
      </c>
      <c r="B68" s="18">
        <v>31833949</v>
      </c>
      <c r="C68" s="18"/>
      <c r="D68" s="19">
        <v>33425646</v>
      </c>
      <c r="E68" s="20">
        <v>37893650</v>
      </c>
      <c r="F68" s="20">
        <v>3157804</v>
      </c>
      <c r="G68" s="20">
        <v>3157804</v>
      </c>
      <c r="H68" s="20">
        <v>3157804</v>
      </c>
      <c r="I68" s="20">
        <v>9473412</v>
      </c>
      <c r="J68" s="20">
        <v>3157804</v>
      </c>
      <c r="K68" s="20">
        <v>3157804</v>
      </c>
      <c r="L68" s="20">
        <v>3157804</v>
      </c>
      <c r="M68" s="20">
        <v>9473412</v>
      </c>
      <c r="N68" s="20">
        <v>3157804</v>
      </c>
      <c r="O68" s="20">
        <v>3157804</v>
      </c>
      <c r="P68" s="20">
        <v>3157429</v>
      </c>
      <c r="Q68" s="20">
        <v>9473037</v>
      </c>
      <c r="R68" s="20">
        <v>3157429</v>
      </c>
      <c r="S68" s="20">
        <v>3157429</v>
      </c>
      <c r="T68" s="20">
        <v>3157429</v>
      </c>
      <c r="U68" s="20">
        <v>9472287</v>
      </c>
      <c r="V68" s="20">
        <v>37892148</v>
      </c>
      <c r="W68" s="20">
        <v>33425645</v>
      </c>
      <c r="X68" s="20"/>
      <c r="Y68" s="19"/>
      <c r="Z68" s="22">
        <v>37893650</v>
      </c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22956134</v>
      </c>
      <c r="C75" s="27"/>
      <c r="D75" s="28">
        <v>20997525</v>
      </c>
      <c r="E75" s="29">
        <v>23497525</v>
      </c>
      <c r="F75" s="29">
        <v>2294408</v>
      </c>
      <c r="G75" s="29">
        <v>2339504</v>
      </c>
      <c r="H75" s="29">
        <v>2308375</v>
      </c>
      <c r="I75" s="29">
        <v>6942287</v>
      </c>
      <c r="J75" s="29">
        <v>2308375</v>
      </c>
      <c r="K75" s="29">
        <v>2402041</v>
      </c>
      <c r="L75" s="29">
        <v>2531015</v>
      </c>
      <c r="M75" s="29">
        <v>7241431</v>
      </c>
      <c r="N75" s="29">
        <v>2589283</v>
      </c>
      <c r="O75" s="29">
        <v>2384594</v>
      </c>
      <c r="P75" s="29">
        <v>2665698</v>
      </c>
      <c r="Q75" s="29">
        <v>7639575</v>
      </c>
      <c r="R75" s="29">
        <v>2630369</v>
      </c>
      <c r="S75" s="29">
        <v>2769977</v>
      </c>
      <c r="T75" s="29">
        <v>2732242</v>
      </c>
      <c r="U75" s="29">
        <v>8132588</v>
      </c>
      <c r="V75" s="29">
        <v>29955881</v>
      </c>
      <c r="W75" s="29">
        <v>20997527</v>
      </c>
      <c r="X75" s="29"/>
      <c r="Y75" s="28"/>
      <c r="Z75" s="30">
        <v>23497525</v>
      </c>
    </row>
    <row r="76" spans="1:26" ht="13.5" hidden="1">
      <c r="A76" s="41" t="s">
        <v>117</v>
      </c>
      <c r="B76" s="31">
        <v>8668847</v>
      </c>
      <c r="C76" s="31"/>
      <c r="D76" s="32">
        <v>23505397</v>
      </c>
      <c r="E76" s="33">
        <v>23505396</v>
      </c>
      <c r="F76" s="33">
        <v>407941</v>
      </c>
      <c r="G76" s="33">
        <v>102441</v>
      </c>
      <c r="H76" s="33">
        <v>738572</v>
      </c>
      <c r="I76" s="33">
        <v>1248954</v>
      </c>
      <c r="J76" s="33">
        <v>570316</v>
      </c>
      <c r="K76" s="33">
        <v>485179</v>
      </c>
      <c r="L76" s="33">
        <v>472290</v>
      </c>
      <c r="M76" s="33">
        <v>1527785</v>
      </c>
      <c r="N76" s="33">
        <v>443944</v>
      </c>
      <c r="O76" s="33">
        <v>457866</v>
      </c>
      <c r="P76" s="33">
        <v>2882570</v>
      </c>
      <c r="Q76" s="33">
        <v>3784380</v>
      </c>
      <c r="R76" s="33">
        <v>426122</v>
      </c>
      <c r="S76" s="33">
        <v>432980</v>
      </c>
      <c r="T76" s="33">
        <v>429067</v>
      </c>
      <c r="U76" s="33">
        <v>1288169</v>
      </c>
      <c r="V76" s="33">
        <v>7849288</v>
      </c>
      <c r="W76" s="33">
        <v>23505396</v>
      </c>
      <c r="X76" s="33"/>
      <c r="Y76" s="32"/>
      <c r="Z76" s="34">
        <v>23505396</v>
      </c>
    </row>
    <row r="77" spans="1:26" ht="13.5" hidden="1">
      <c r="A77" s="36" t="s">
        <v>31</v>
      </c>
      <c r="B77" s="18">
        <v>8668847</v>
      </c>
      <c r="C77" s="18"/>
      <c r="D77" s="19">
        <v>23505397</v>
      </c>
      <c r="E77" s="20">
        <v>23505396</v>
      </c>
      <c r="F77" s="20">
        <v>407941</v>
      </c>
      <c r="G77" s="20">
        <v>102441</v>
      </c>
      <c r="H77" s="20">
        <v>738572</v>
      </c>
      <c r="I77" s="20">
        <v>1248954</v>
      </c>
      <c r="J77" s="20">
        <v>570316</v>
      </c>
      <c r="K77" s="20">
        <v>485179</v>
      </c>
      <c r="L77" s="20">
        <v>472290</v>
      </c>
      <c r="M77" s="20">
        <v>1527785</v>
      </c>
      <c r="N77" s="20">
        <v>443944</v>
      </c>
      <c r="O77" s="20">
        <v>457866</v>
      </c>
      <c r="P77" s="20">
        <v>2882570</v>
      </c>
      <c r="Q77" s="20">
        <v>3784380</v>
      </c>
      <c r="R77" s="20">
        <v>426122</v>
      </c>
      <c r="S77" s="20">
        <v>432980</v>
      </c>
      <c r="T77" s="20">
        <v>429067</v>
      </c>
      <c r="U77" s="20">
        <v>1288169</v>
      </c>
      <c r="V77" s="20">
        <v>7849288</v>
      </c>
      <c r="W77" s="20">
        <v>23505396</v>
      </c>
      <c r="X77" s="20"/>
      <c r="Y77" s="19"/>
      <c r="Z77" s="22">
        <v>23505396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99297536</v>
      </c>
      <c r="E5" s="59">
        <v>129349536</v>
      </c>
      <c r="F5" s="59">
        <v>0</v>
      </c>
      <c r="G5" s="59">
        <v>0</v>
      </c>
      <c r="H5" s="59">
        <v>7677270</v>
      </c>
      <c r="I5" s="59">
        <v>7677270</v>
      </c>
      <c r="J5" s="59">
        <v>7690581</v>
      </c>
      <c r="K5" s="59">
        <v>15079315</v>
      </c>
      <c r="L5" s="59">
        <v>11076523</v>
      </c>
      <c r="M5" s="59">
        <v>33846419</v>
      </c>
      <c r="N5" s="59">
        <v>7827295</v>
      </c>
      <c r="O5" s="59">
        <v>8809117</v>
      </c>
      <c r="P5" s="59">
        <v>23691440</v>
      </c>
      <c r="Q5" s="59">
        <v>40327852</v>
      </c>
      <c r="R5" s="59">
        <v>0</v>
      </c>
      <c r="S5" s="59">
        <v>0</v>
      </c>
      <c r="T5" s="59">
        <v>7578597</v>
      </c>
      <c r="U5" s="59">
        <v>7578597</v>
      </c>
      <c r="V5" s="59">
        <v>89430138</v>
      </c>
      <c r="W5" s="59">
        <v>99297445</v>
      </c>
      <c r="X5" s="59">
        <v>-9867307</v>
      </c>
      <c r="Y5" s="60">
        <v>-9.94</v>
      </c>
      <c r="Z5" s="61">
        <v>129349536</v>
      </c>
    </row>
    <row r="6" spans="1:26" ht="13.5">
      <c r="A6" s="57" t="s">
        <v>32</v>
      </c>
      <c r="B6" s="18">
        <v>0</v>
      </c>
      <c r="C6" s="18">
        <v>0</v>
      </c>
      <c r="D6" s="58">
        <v>12926016</v>
      </c>
      <c r="E6" s="59">
        <v>12971058</v>
      </c>
      <c r="F6" s="59">
        <v>0</v>
      </c>
      <c r="G6" s="59">
        <v>0</v>
      </c>
      <c r="H6" s="59">
        <v>998305</v>
      </c>
      <c r="I6" s="59">
        <v>998305</v>
      </c>
      <c r="J6" s="59">
        <v>988412</v>
      </c>
      <c r="K6" s="59">
        <v>1979101</v>
      </c>
      <c r="L6" s="59">
        <v>2017409</v>
      </c>
      <c r="M6" s="59">
        <v>4984922</v>
      </c>
      <c r="N6" s="59">
        <v>1342051</v>
      </c>
      <c r="O6" s="59">
        <v>1343232</v>
      </c>
      <c r="P6" s="59">
        <v>2324595</v>
      </c>
      <c r="Q6" s="59">
        <v>5009878</v>
      </c>
      <c r="R6" s="59">
        <v>0</v>
      </c>
      <c r="S6" s="59">
        <v>0</v>
      </c>
      <c r="T6" s="59">
        <v>1764338</v>
      </c>
      <c r="U6" s="59">
        <v>1764338</v>
      </c>
      <c r="V6" s="59">
        <v>12757443</v>
      </c>
      <c r="W6" s="59">
        <v>12925879</v>
      </c>
      <c r="X6" s="59">
        <v>-168436</v>
      </c>
      <c r="Y6" s="60">
        <v>-1.3</v>
      </c>
      <c r="Z6" s="61">
        <v>12971058</v>
      </c>
    </row>
    <row r="7" spans="1:26" ht="13.5">
      <c r="A7" s="57" t="s">
        <v>33</v>
      </c>
      <c r="B7" s="18">
        <v>0</v>
      </c>
      <c r="C7" s="18">
        <v>0</v>
      </c>
      <c r="D7" s="58">
        <v>10958546</v>
      </c>
      <c r="E7" s="59">
        <v>10765226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86455</v>
      </c>
      <c r="O7" s="59">
        <v>110470</v>
      </c>
      <c r="P7" s="59">
        <v>756425</v>
      </c>
      <c r="Q7" s="59">
        <v>953350</v>
      </c>
      <c r="R7" s="59">
        <v>0</v>
      </c>
      <c r="S7" s="59">
        <v>0</v>
      </c>
      <c r="T7" s="59">
        <v>305743</v>
      </c>
      <c r="U7" s="59">
        <v>305743</v>
      </c>
      <c r="V7" s="59">
        <v>1259093</v>
      </c>
      <c r="W7" s="59">
        <v>10958544</v>
      </c>
      <c r="X7" s="59">
        <v>-9699451</v>
      </c>
      <c r="Y7" s="60">
        <v>-88.51</v>
      </c>
      <c r="Z7" s="61">
        <v>10765226</v>
      </c>
    </row>
    <row r="8" spans="1:26" ht="13.5">
      <c r="A8" s="57" t="s">
        <v>34</v>
      </c>
      <c r="B8" s="18">
        <v>0</v>
      </c>
      <c r="C8" s="18">
        <v>0</v>
      </c>
      <c r="D8" s="58">
        <v>314614671</v>
      </c>
      <c r="E8" s="59">
        <v>297357000</v>
      </c>
      <c r="F8" s="59">
        <v>0</v>
      </c>
      <c r="G8" s="59">
        <v>0</v>
      </c>
      <c r="H8" s="59">
        <v>78110000</v>
      </c>
      <c r="I8" s="59">
        <v>78110000</v>
      </c>
      <c r="J8" s="59">
        <v>916000</v>
      </c>
      <c r="K8" s="59">
        <v>534000</v>
      </c>
      <c r="L8" s="59">
        <v>78920827</v>
      </c>
      <c r="M8" s="59">
        <v>80370827</v>
      </c>
      <c r="N8" s="59">
        <v>0</v>
      </c>
      <c r="O8" s="59">
        <v>609511</v>
      </c>
      <c r="P8" s="59">
        <v>129297439</v>
      </c>
      <c r="Q8" s="59">
        <v>129906950</v>
      </c>
      <c r="R8" s="59">
        <v>0</v>
      </c>
      <c r="S8" s="59">
        <v>0</v>
      </c>
      <c r="T8" s="59">
        <v>285459</v>
      </c>
      <c r="U8" s="59">
        <v>285459</v>
      </c>
      <c r="V8" s="59">
        <v>288673236</v>
      </c>
      <c r="W8" s="59">
        <v>314614671</v>
      </c>
      <c r="X8" s="59">
        <v>-25941435</v>
      </c>
      <c r="Y8" s="60">
        <v>-8.25</v>
      </c>
      <c r="Z8" s="61">
        <v>297357000</v>
      </c>
    </row>
    <row r="9" spans="1:26" ht="13.5">
      <c r="A9" s="57" t="s">
        <v>35</v>
      </c>
      <c r="B9" s="18">
        <v>0</v>
      </c>
      <c r="C9" s="18">
        <v>0</v>
      </c>
      <c r="D9" s="58">
        <v>27057463</v>
      </c>
      <c r="E9" s="59">
        <v>27218948</v>
      </c>
      <c r="F9" s="59">
        <v>0</v>
      </c>
      <c r="G9" s="59">
        <v>0</v>
      </c>
      <c r="H9" s="59">
        <v>2598800</v>
      </c>
      <c r="I9" s="59">
        <v>2598800</v>
      </c>
      <c r="J9" s="59">
        <v>573631</v>
      </c>
      <c r="K9" s="59">
        <v>1282958</v>
      </c>
      <c r="L9" s="59">
        <v>833497</v>
      </c>
      <c r="M9" s="59">
        <v>2690086</v>
      </c>
      <c r="N9" s="59">
        <v>696133</v>
      </c>
      <c r="O9" s="59">
        <v>1219670</v>
      </c>
      <c r="P9" s="59">
        <v>3787008</v>
      </c>
      <c r="Q9" s="59">
        <v>5702811</v>
      </c>
      <c r="R9" s="59">
        <v>0</v>
      </c>
      <c r="S9" s="59">
        <v>0</v>
      </c>
      <c r="T9" s="59">
        <v>935214</v>
      </c>
      <c r="U9" s="59">
        <v>935214</v>
      </c>
      <c r="V9" s="59">
        <v>11926911</v>
      </c>
      <c r="W9" s="59">
        <v>27057682</v>
      </c>
      <c r="X9" s="59">
        <v>-15130771</v>
      </c>
      <c r="Y9" s="60">
        <v>-55.92</v>
      </c>
      <c r="Z9" s="61">
        <v>27218948</v>
      </c>
    </row>
    <row r="10" spans="1:26" ht="25.5">
      <c r="A10" s="62" t="s">
        <v>102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464854232</v>
      </c>
      <c r="E10" s="65">
        <f t="shared" si="0"/>
        <v>477661768</v>
      </c>
      <c r="F10" s="65">
        <f t="shared" si="0"/>
        <v>0</v>
      </c>
      <c r="G10" s="65">
        <f t="shared" si="0"/>
        <v>0</v>
      </c>
      <c r="H10" s="65">
        <f t="shared" si="0"/>
        <v>89384375</v>
      </c>
      <c r="I10" s="65">
        <f t="shared" si="0"/>
        <v>89384375</v>
      </c>
      <c r="J10" s="65">
        <f t="shared" si="0"/>
        <v>10168624</v>
      </c>
      <c r="K10" s="65">
        <f t="shared" si="0"/>
        <v>18875374</v>
      </c>
      <c r="L10" s="65">
        <f t="shared" si="0"/>
        <v>92848256</v>
      </c>
      <c r="M10" s="65">
        <f t="shared" si="0"/>
        <v>121892254</v>
      </c>
      <c r="N10" s="65">
        <f t="shared" si="0"/>
        <v>9951934</v>
      </c>
      <c r="O10" s="65">
        <f t="shared" si="0"/>
        <v>12092000</v>
      </c>
      <c r="P10" s="65">
        <f t="shared" si="0"/>
        <v>159856907</v>
      </c>
      <c r="Q10" s="65">
        <f t="shared" si="0"/>
        <v>181900841</v>
      </c>
      <c r="R10" s="65">
        <f t="shared" si="0"/>
        <v>0</v>
      </c>
      <c r="S10" s="65">
        <f t="shared" si="0"/>
        <v>0</v>
      </c>
      <c r="T10" s="65">
        <f t="shared" si="0"/>
        <v>10869351</v>
      </c>
      <c r="U10" s="65">
        <f t="shared" si="0"/>
        <v>10869351</v>
      </c>
      <c r="V10" s="65">
        <f t="shared" si="0"/>
        <v>404046821</v>
      </c>
      <c r="W10" s="65">
        <f t="shared" si="0"/>
        <v>464854221</v>
      </c>
      <c r="X10" s="65">
        <f t="shared" si="0"/>
        <v>-60807400</v>
      </c>
      <c r="Y10" s="66">
        <f>+IF(W10&lt;&gt;0,(X10/W10)*100,0)</f>
        <v>-13.080961138567353</v>
      </c>
      <c r="Z10" s="67">
        <f t="shared" si="0"/>
        <v>477661768</v>
      </c>
    </row>
    <row r="11" spans="1:26" ht="13.5">
      <c r="A11" s="57" t="s">
        <v>36</v>
      </c>
      <c r="B11" s="18">
        <v>0</v>
      </c>
      <c r="C11" s="18">
        <v>0</v>
      </c>
      <c r="D11" s="58">
        <v>160342140</v>
      </c>
      <c r="E11" s="59">
        <v>152139412</v>
      </c>
      <c r="F11" s="59">
        <v>0</v>
      </c>
      <c r="G11" s="59">
        <v>0</v>
      </c>
      <c r="H11" s="59">
        <v>11436068</v>
      </c>
      <c r="I11" s="59">
        <v>11436068</v>
      </c>
      <c r="J11" s="59">
        <v>11822867</v>
      </c>
      <c r="K11" s="59">
        <v>11574172</v>
      </c>
      <c r="L11" s="59">
        <v>11830853</v>
      </c>
      <c r="M11" s="59">
        <v>35227892</v>
      </c>
      <c r="N11" s="59">
        <v>12150879</v>
      </c>
      <c r="O11" s="59">
        <v>11341999</v>
      </c>
      <c r="P11" s="59">
        <v>11427183</v>
      </c>
      <c r="Q11" s="59">
        <v>34920061</v>
      </c>
      <c r="R11" s="59">
        <v>0</v>
      </c>
      <c r="S11" s="59">
        <v>0</v>
      </c>
      <c r="T11" s="59">
        <v>9018192</v>
      </c>
      <c r="U11" s="59">
        <v>9018192</v>
      </c>
      <c r="V11" s="59">
        <v>90602213</v>
      </c>
      <c r="W11" s="59">
        <v>160342289</v>
      </c>
      <c r="X11" s="59">
        <v>-69740076</v>
      </c>
      <c r="Y11" s="60">
        <v>-43.49</v>
      </c>
      <c r="Z11" s="61">
        <v>152139412</v>
      </c>
    </row>
    <row r="12" spans="1:26" ht="13.5">
      <c r="A12" s="57" t="s">
        <v>37</v>
      </c>
      <c r="B12" s="18">
        <v>0</v>
      </c>
      <c r="C12" s="18">
        <v>0</v>
      </c>
      <c r="D12" s="58">
        <v>29028000</v>
      </c>
      <c r="E12" s="59">
        <v>27715588</v>
      </c>
      <c r="F12" s="59">
        <v>0</v>
      </c>
      <c r="G12" s="59">
        <v>0</v>
      </c>
      <c r="H12" s="59">
        <v>2070795</v>
      </c>
      <c r="I12" s="59">
        <v>2070795</v>
      </c>
      <c r="J12" s="59">
        <v>1896533</v>
      </c>
      <c r="K12" s="59">
        <v>1874955</v>
      </c>
      <c r="L12" s="59">
        <v>1874955</v>
      </c>
      <c r="M12" s="59">
        <v>5646443</v>
      </c>
      <c r="N12" s="59">
        <v>1826256</v>
      </c>
      <c r="O12" s="59">
        <v>1826256</v>
      </c>
      <c r="P12" s="59">
        <v>2915607</v>
      </c>
      <c r="Q12" s="59">
        <v>6568119</v>
      </c>
      <c r="R12" s="59">
        <v>0</v>
      </c>
      <c r="S12" s="59">
        <v>0</v>
      </c>
      <c r="T12" s="59">
        <v>2047032</v>
      </c>
      <c r="U12" s="59">
        <v>2047032</v>
      </c>
      <c r="V12" s="59">
        <v>16332389</v>
      </c>
      <c r="W12" s="59">
        <v>29028428</v>
      </c>
      <c r="X12" s="59">
        <v>-12696039</v>
      </c>
      <c r="Y12" s="60">
        <v>-43.74</v>
      </c>
      <c r="Z12" s="61">
        <v>27715588</v>
      </c>
    </row>
    <row r="13" spans="1:26" ht="13.5">
      <c r="A13" s="57" t="s">
        <v>103</v>
      </c>
      <c r="B13" s="18">
        <v>0</v>
      </c>
      <c r="C13" s="18">
        <v>0</v>
      </c>
      <c r="D13" s="58">
        <v>44183000</v>
      </c>
      <c r="E13" s="59">
        <v>41233169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23826000</v>
      </c>
      <c r="Q13" s="59">
        <v>23826000</v>
      </c>
      <c r="R13" s="59">
        <v>0</v>
      </c>
      <c r="S13" s="59">
        <v>0</v>
      </c>
      <c r="T13" s="59">
        <v>3403764</v>
      </c>
      <c r="U13" s="59">
        <v>3403764</v>
      </c>
      <c r="V13" s="59">
        <v>27229764</v>
      </c>
      <c r="W13" s="59">
        <v>44183000</v>
      </c>
      <c r="X13" s="59">
        <v>-16953236</v>
      </c>
      <c r="Y13" s="60">
        <v>-38.37</v>
      </c>
      <c r="Z13" s="61">
        <v>41233169</v>
      </c>
    </row>
    <row r="14" spans="1:26" ht="13.5">
      <c r="A14" s="57" t="s">
        <v>38</v>
      </c>
      <c r="B14" s="18">
        <v>0</v>
      </c>
      <c r="C14" s="18">
        <v>0</v>
      </c>
      <c r="D14" s="58">
        <v>1653000</v>
      </c>
      <c r="E14" s="59">
        <v>1653000</v>
      </c>
      <c r="F14" s="59">
        <v>0</v>
      </c>
      <c r="G14" s="59">
        <v>0</v>
      </c>
      <c r="H14" s="59">
        <v>559196</v>
      </c>
      <c r="I14" s="59">
        <v>559196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1003728</v>
      </c>
      <c r="Q14" s="59">
        <v>1003728</v>
      </c>
      <c r="R14" s="59">
        <v>0</v>
      </c>
      <c r="S14" s="59">
        <v>0</v>
      </c>
      <c r="T14" s="59">
        <v>0</v>
      </c>
      <c r="U14" s="59">
        <v>0</v>
      </c>
      <c r="V14" s="59">
        <v>1562924</v>
      </c>
      <c r="W14" s="59">
        <v>1652500</v>
      </c>
      <c r="X14" s="59">
        <v>-89576</v>
      </c>
      <c r="Y14" s="60">
        <v>-5.42</v>
      </c>
      <c r="Z14" s="61">
        <v>1653000</v>
      </c>
    </row>
    <row r="15" spans="1:26" ht="13.5">
      <c r="A15" s="57" t="s">
        <v>39</v>
      </c>
      <c r="B15" s="18">
        <v>0</v>
      </c>
      <c r="C15" s="18">
        <v>0</v>
      </c>
      <c r="D15" s="58">
        <v>32416550</v>
      </c>
      <c r="E15" s="59">
        <v>70399000</v>
      </c>
      <c r="F15" s="59">
        <v>0</v>
      </c>
      <c r="G15" s="59">
        <v>0</v>
      </c>
      <c r="H15" s="59">
        <v>788590</v>
      </c>
      <c r="I15" s="59">
        <v>788590</v>
      </c>
      <c r="J15" s="59">
        <v>15978762</v>
      </c>
      <c r="K15" s="59">
        <v>653000</v>
      </c>
      <c r="L15" s="59">
        <v>2238103</v>
      </c>
      <c r="M15" s="59">
        <v>18869865</v>
      </c>
      <c r="N15" s="59">
        <v>861720</v>
      </c>
      <c r="O15" s="59">
        <v>1427758</v>
      </c>
      <c r="P15" s="59">
        <v>1388753</v>
      </c>
      <c r="Q15" s="59">
        <v>3678231</v>
      </c>
      <c r="R15" s="59">
        <v>0</v>
      </c>
      <c r="S15" s="59">
        <v>0</v>
      </c>
      <c r="T15" s="59">
        <v>28538396</v>
      </c>
      <c r="U15" s="59">
        <v>28538396</v>
      </c>
      <c r="V15" s="59">
        <v>51875082</v>
      </c>
      <c r="W15" s="59">
        <v>32417129</v>
      </c>
      <c r="X15" s="59">
        <v>19457953</v>
      </c>
      <c r="Y15" s="60">
        <v>60.02</v>
      </c>
      <c r="Z15" s="61">
        <v>70399000</v>
      </c>
    </row>
    <row r="16" spans="1:26" ht="13.5">
      <c r="A16" s="68" t="s">
        <v>40</v>
      </c>
      <c r="B16" s="18">
        <v>0</v>
      </c>
      <c r="C16" s="18">
        <v>0</v>
      </c>
      <c r="D16" s="58">
        <v>5425000</v>
      </c>
      <c r="E16" s="59">
        <v>5425000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281000</v>
      </c>
      <c r="L16" s="59">
        <v>571566</v>
      </c>
      <c r="M16" s="59">
        <v>852566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710966</v>
      </c>
      <c r="U16" s="59">
        <v>710966</v>
      </c>
      <c r="V16" s="59">
        <v>1563532</v>
      </c>
      <c r="W16" s="59">
        <v>5425000</v>
      </c>
      <c r="X16" s="59">
        <v>-3861468</v>
      </c>
      <c r="Y16" s="60">
        <v>-71.18</v>
      </c>
      <c r="Z16" s="61">
        <v>5425000</v>
      </c>
    </row>
    <row r="17" spans="1:26" ht="13.5">
      <c r="A17" s="57" t="s">
        <v>41</v>
      </c>
      <c r="B17" s="18">
        <v>0</v>
      </c>
      <c r="C17" s="18">
        <v>0</v>
      </c>
      <c r="D17" s="58">
        <v>208044564</v>
      </c>
      <c r="E17" s="59">
        <v>211340841</v>
      </c>
      <c r="F17" s="59">
        <v>0</v>
      </c>
      <c r="G17" s="59">
        <v>0</v>
      </c>
      <c r="H17" s="59">
        <v>6802840</v>
      </c>
      <c r="I17" s="59">
        <v>6802840</v>
      </c>
      <c r="J17" s="59">
        <v>14949310</v>
      </c>
      <c r="K17" s="59">
        <v>13737874</v>
      </c>
      <c r="L17" s="59">
        <v>10048342</v>
      </c>
      <c r="M17" s="59">
        <v>38735526</v>
      </c>
      <c r="N17" s="59">
        <v>13836126</v>
      </c>
      <c r="O17" s="59">
        <v>8365549</v>
      </c>
      <c r="P17" s="59">
        <v>31608824</v>
      </c>
      <c r="Q17" s="59">
        <v>53810499</v>
      </c>
      <c r="R17" s="59">
        <v>0</v>
      </c>
      <c r="S17" s="59">
        <v>0</v>
      </c>
      <c r="T17" s="59">
        <v>26659735</v>
      </c>
      <c r="U17" s="59">
        <v>26659735</v>
      </c>
      <c r="V17" s="59">
        <v>126008600</v>
      </c>
      <c r="W17" s="59">
        <v>208043707</v>
      </c>
      <c r="X17" s="59">
        <v>-82035107</v>
      </c>
      <c r="Y17" s="60">
        <v>-39.43</v>
      </c>
      <c r="Z17" s="61">
        <v>211340841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481092254</v>
      </c>
      <c r="E18" s="72">
        <f t="shared" si="1"/>
        <v>509906010</v>
      </c>
      <c r="F18" s="72">
        <f t="shared" si="1"/>
        <v>0</v>
      </c>
      <c r="G18" s="72">
        <f t="shared" si="1"/>
        <v>0</v>
      </c>
      <c r="H18" s="72">
        <f t="shared" si="1"/>
        <v>21657489</v>
      </c>
      <c r="I18" s="72">
        <f t="shared" si="1"/>
        <v>21657489</v>
      </c>
      <c r="J18" s="72">
        <f t="shared" si="1"/>
        <v>44647472</v>
      </c>
      <c r="K18" s="72">
        <f t="shared" si="1"/>
        <v>28121001</v>
      </c>
      <c r="L18" s="72">
        <f t="shared" si="1"/>
        <v>26563819</v>
      </c>
      <c r="M18" s="72">
        <f t="shared" si="1"/>
        <v>99332292</v>
      </c>
      <c r="N18" s="72">
        <f t="shared" si="1"/>
        <v>28674981</v>
      </c>
      <c r="O18" s="72">
        <f t="shared" si="1"/>
        <v>22961562</v>
      </c>
      <c r="P18" s="72">
        <f t="shared" si="1"/>
        <v>72170095</v>
      </c>
      <c r="Q18" s="72">
        <f t="shared" si="1"/>
        <v>123806638</v>
      </c>
      <c r="R18" s="72">
        <f t="shared" si="1"/>
        <v>0</v>
      </c>
      <c r="S18" s="72">
        <f t="shared" si="1"/>
        <v>0</v>
      </c>
      <c r="T18" s="72">
        <f t="shared" si="1"/>
        <v>70378085</v>
      </c>
      <c r="U18" s="72">
        <f t="shared" si="1"/>
        <v>70378085</v>
      </c>
      <c r="V18" s="72">
        <f t="shared" si="1"/>
        <v>315174504</v>
      </c>
      <c r="W18" s="72">
        <f t="shared" si="1"/>
        <v>481092053</v>
      </c>
      <c r="X18" s="72">
        <f t="shared" si="1"/>
        <v>-165917549</v>
      </c>
      <c r="Y18" s="66">
        <f>+IF(W18&lt;&gt;0,(X18/W18)*100,0)</f>
        <v>-34.48769273268374</v>
      </c>
      <c r="Z18" s="73">
        <f t="shared" si="1"/>
        <v>509906010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-16238022</v>
      </c>
      <c r="E19" s="76">
        <f t="shared" si="2"/>
        <v>-32244242</v>
      </c>
      <c r="F19" s="76">
        <f t="shared" si="2"/>
        <v>0</v>
      </c>
      <c r="G19" s="76">
        <f t="shared" si="2"/>
        <v>0</v>
      </c>
      <c r="H19" s="76">
        <f t="shared" si="2"/>
        <v>67726886</v>
      </c>
      <c r="I19" s="76">
        <f t="shared" si="2"/>
        <v>67726886</v>
      </c>
      <c r="J19" s="76">
        <f t="shared" si="2"/>
        <v>-34478848</v>
      </c>
      <c r="K19" s="76">
        <f t="shared" si="2"/>
        <v>-9245627</v>
      </c>
      <c r="L19" s="76">
        <f t="shared" si="2"/>
        <v>66284437</v>
      </c>
      <c r="M19" s="76">
        <f t="shared" si="2"/>
        <v>22559962</v>
      </c>
      <c r="N19" s="76">
        <f t="shared" si="2"/>
        <v>-18723047</v>
      </c>
      <c r="O19" s="76">
        <f t="shared" si="2"/>
        <v>-10869562</v>
      </c>
      <c r="P19" s="76">
        <f t="shared" si="2"/>
        <v>87686812</v>
      </c>
      <c r="Q19" s="76">
        <f t="shared" si="2"/>
        <v>58094203</v>
      </c>
      <c r="R19" s="76">
        <f t="shared" si="2"/>
        <v>0</v>
      </c>
      <c r="S19" s="76">
        <f t="shared" si="2"/>
        <v>0</v>
      </c>
      <c r="T19" s="76">
        <f t="shared" si="2"/>
        <v>-59508734</v>
      </c>
      <c r="U19" s="76">
        <f t="shared" si="2"/>
        <v>-59508734</v>
      </c>
      <c r="V19" s="76">
        <f t="shared" si="2"/>
        <v>88872317</v>
      </c>
      <c r="W19" s="76">
        <f>IF(E10=E18,0,W10-W18)</f>
        <v>-16237832</v>
      </c>
      <c r="X19" s="76">
        <f t="shared" si="2"/>
        <v>105110149</v>
      </c>
      <c r="Y19" s="77">
        <f>+IF(W19&lt;&gt;0,(X19/W19)*100,0)</f>
        <v>-647.3163966716739</v>
      </c>
      <c r="Z19" s="78">
        <f t="shared" si="2"/>
        <v>-32244242</v>
      </c>
    </row>
    <row r="20" spans="1:26" ht="13.5">
      <c r="A20" s="57" t="s">
        <v>44</v>
      </c>
      <c r="B20" s="18">
        <v>0</v>
      </c>
      <c r="C20" s="18">
        <v>0</v>
      </c>
      <c r="D20" s="58">
        <v>164045810</v>
      </c>
      <c r="E20" s="59">
        <v>208024609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12191000</v>
      </c>
      <c r="M20" s="59">
        <v>12191000</v>
      </c>
      <c r="N20" s="59">
        <v>0</v>
      </c>
      <c r="O20" s="59">
        <v>0</v>
      </c>
      <c r="P20" s="59">
        <v>103948000</v>
      </c>
      <c r="Q20" s="59">
        <v>103948000</v>
      </c>
      <c r="R20" s="59">
        <v>0</v>
      </c>
      <c r="S20" s="59">
        <v>0</v>
      </c>
      <c r="T20" s="59">
        <v>0</v>
      </c>
      <c r="U20" s="59">
        <v>0</v>
      </c>
      <c r="V20" s="59">
        <v>116139000</v>
      </c>
      <c r="W20" s="59">
        <v>164045810</v>
      </c>
      <c r="X20" s="59">
        <v>-47906810</v>
      </c>
      <c r="Y20" s="60">
        <v>-29.2</v>
      </c>
      <c r="Z20" s="61">
        <v>208024609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147807788</v>
      </c>
      <c r="E22" s="87">
        <f t="shared" si="3"/>
        <v>175780367</v>
      </c>
      <c r="F22" s="87">
        <f t="shared" si="3"/>
        <v>0</v>
      </c>
      <c r="G22" s="87">
        <f t="shared" si="3"/>
        <v>0</v>
      </c>
      <c r="H22" s="87">
        <f t="shared" si="3"/>
        <v>67726886</v>
      </c>
      <c r="I22" s="87">
        <f t="shared" si="3"/>
        <v>67726886</v>
      </c>
      <c r="J22" s="87">
        <f t="shared" si="3"/>
        <v>-34478848</v>
      </c>
      <c r="K22" s="87">
        <f t="shared" si="3"/>
        <v>-9245627</v>
      </c>
      <c r="L22" s="87">
        <f t="shared" si="3"/>
        <v>78475437</v>
      </c>
      <c r="M22" s="87">
        <f t="shared" si="3"/>
        <v>34750962</v>
      </c>
      <c r="N22" s="87">
        <f t="shared" si="3"/>
        <v>-18723047</v>
      </c>
      <c r="O22" s="87">
        <f t="shared" si="3"/>
        <v>-10869562</v>
      </c>
      <c r="P22" s="87">
        <f t="shared" si="3"/>
        <v>191634812</v>
      </c>
      <c r="Q22" s="87">
        <f t="shared" si="3"/>
        <v>162042203</v>
      </c>
      <c r="R22" s="87">
        <f t="shared" si="3"/>
        <v>0</v>
      </c>
      <c r="S22" s="87">
        <f t="shared" si="3"/>
        <v>0</v>
      </c>
      <c r="T22" s="87">
        <f t="shared" si="3"/>
        <v>-59508734</v>
      </c>
      <c r="U22" s="87">
        <f t="shared" si="3"/>
        <v>-59508734</v>
      </c>
      <c r="V22" s="87">
        <f t="shared" si="3"/>
        <v>205011317</v>
      </c>
      <c r="W22" s="87">
        <f t="shared" si="3"/>
        <v>147807978</v>
      </c>
      <c r="X22" s="87">
        <f t="shared" si="3"/>
        <v>57203339</v>
      </c>
      <c r="Y22" s="88">
        <f>+IF(W22&lt;&gt;0,(X22/W22)*100,0)</f>
        <v>38.70111733752288</v>
      </c>
      <c r="Z22" s="89">
        <f t="shared" si="3"/>
        <v>175780367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147807788</v>
      </c>
      <c r="E24" s="76">
        <f t="shared" si="4"/>
        <v>175780367</v>
      </c>
      <c r="F24" s="76">
        <f t="shared" si="4"/>
        <v>0</v>
      </c>
      <c r="G24" s="76">
        <f t="shared" si="4"/>
        <v>0</v>
      </c>
      <c r="H24" s="76">
        <f t="shared" si="4"/>
        <v>67726886</v>
      </c>
      <c r="I24" s="76">
        <f t="shared" si="4"/>
        <v>67726886</v>
      </c>
      <c r="J24" s="76">
        <f t="shared" si="4"/>
        <v>-34478848</v>
      </c>
      <c r="K24" s="76">
        <f t="shared" si="4"/>
        <v>-9245627</v>
      </c>
      <c r="L24" s="76">
        <f t="shared" si="4"/>
        <v>78475437</v>
      </c>
      <c r="M24" s="76">
        <f t="shared" si="4"/>
        <v>34750962</v>
      </c>
      <c r="N24" s="76">
        <f t="shared" si="4"/>
        <v>-18723047</v>
      </c>
      <c r="O24" s="76">
        <f t="shared" si="4"/>
        <v>-10869562</v>
      </c>
      <c r="P24" s="76">
        <f t="shared" si="4"/>
        <v>191634812</v>
      </c>
      <c r="Q24" s="76">
        <f t="shared" si="4"/>
        <v>162042203</v>
      </c>
      <c r="R24" s="76">
        <f t="shared" si="4"/>
        <v>0</v>
      </c>
      <c r="S24" s="76">
        <f t="shared" si="4"/>
        <v>0</v>
      </c>
      <c r="T24" s="76">
        <f t="shared" si="4"/>
        <v>-59508734</v>
      </c>
      <c r="U24" s="76">
        <f t="shared" si="4"/>
        <v>-59508734</v>
      </c>
      <c r="V24" s="76">
        <f t="shared" si="4"/>
        <v>205011317</v>
      </c>
      <c r="W24" s="76">
        <f t="shared" si="4"/>
        <v>147807978</v>
      </c>
      <c r="X24" s="76">
        <f t="shared" si="4"/>
        <v>57203339</v>
      </c>
      <c r="Y24" s="77">
        <f>+IF(W24&lt;&gt;0,(X24/W24)*100,0)</f>
        <v>38.70111733752288</v>
      </c>
      <c r="Z24" s="78">
        <f t="shared" si="4"/>
        <v>175780367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241013799</v>
      </c>
      <c r="E27" s="99">
        <v>230622546</v>
      </c>
      <c r="F27" s="99">
        <v>0</v>
      </c>
      <c r="G27" s="99">
        <v>0</v>
      </c>
      <c r="H27" s="99">
        <v>8118485</v>
      </c>
      <c r="I27" s="99">
        <v>8118485</v>
      </c>
      <c r="J27" s="99">
        <v>13414315</v>
      </c>
      <c r="K27" s="99">
        <v>7649778</v>
      </c>
      <c r="L27" s="99">
        <v>12191347</v>
      </c>
      <c r="M27" s="99">
        <v>33255440</v>
      </c>
      <c r="N27" s="99">
        <v>966403</v>
      </c>
      <c r="O27" s="99">
        <v>6347749</v>
      </c>
      <c r="P27" s="99">
        <v>81925749</v>
      </c>
      <c r="Q27" s="99">
        <v>89239901</v>
      </c>
      <c r="R27" s="99">
        <v>2141322</v>
      </c>
      <c r="S27" s="99">
        <v>19145967</v>
      </c>
      <c r="T27" s="99">
        <v>28219057</v>
      </c>
      <c r="U27" s="99">
        <v>49506346</v>
      </c>
      <c r="V27" s="99">
        <v>180120172</v>
      </c>
      <c r="W27" s="99">
        <v>230622546</v>
      </c>
      <c r="X27" s="99">
        <v>-50502374</v>
      </c>
      <c r="Y27" s="100">
        <v>-21.9</v>
      </c>
      <c r="Z27" s="101">
        <v>230622546</v>
      </c>
    </row>
    <row r="28" spans="1:26" ht="13.5">
      <c r="A28" s="102" t="s">
        <v>44</v>
      </c>
      <c r="B28" s="18">
        <v>0</v>
      </c>
      <c r="C28" s="18">
        <v>0</v>
      </c>
      <c r="D28" s="58">
        <v>162019000</v>
      </c>
      <c r="E28" s="59">
        <v>230622546</v>
      </c>
      <c r="F28" s="59">
        <v>0</v>
      </c>
      <c r="G28" s="59">
        <v>0</v>
      </c>
      <c r="H28" s="59">
        <v>8118485</v>
      </c>
      <c r="I28" s="59">
        <v>8118485</v>
      </c>
      <c r="J28" s="59">
        <v>13414315</v>
      </c>
      <c r="K28" s="59">
        <v>7649778</v>
      </c>
      <c r="L28" s="59">
        <v>12161347</v>
      </c>
      <c r="M28" s="59">
        <v>33225440</v>
      </c>
      <c r="N28" s="59">
        <v>966403</v>
      </c>
      <c r="O28" s="59">
        <v>6314945</v>
      </c>
      <c r="P28" s="59">
        <v>81658945</v>
      </c>
      <c r="Q28" s="59">
        <v>88940293</v>
      </c>
      <c r="R28" s="59">
        <v>2141322</v>
      </c>
      <c r="S28" s="59">
        <v>18724484</v>
      </c>
      <c r="T28" s="59">
        <v>28192051</v>
      </c>
      <c r="U28" s="59">
        <v>49057857</v>
      </c>
      <c r="V28" s="59">
        <v>179342075</v>
      </c>
      <c r="W28" s="59">
        <v>230622546</v>
      </c>
      <c r="X28" s="59">
        <v>-51280471</v>
      </c>
      <c r="Y28" s="60">
        <v>-22.24</v>
      </c>
      <c r="Z28" s="61">
        <v>230622546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30000</v>
      </c>
      <c r="M29" s="59">
        <v>30000</v>
      </c>
      <c r="N29" s="59">
        <v>0</v>
      </c>
      <c r="O29" s="59">
        <v>32804</v>
      </c>
      <c r="P29" s="59">
        <v>266804</v>
      </c>
      <c r="Q29" s="59">
        <v>299608</v>
      </c>
      <c r="R29" s="59">
        <v>0</v>
      </c>
      <c r="S29" s="59">
        <v>421482</v>
      </c>
      <c r="T29" s="59">
        <v>27006</v>
      </c>
      <c r="U29" s="59">
        <v>448488</v>
      </c>
      <c r="V29" s="59">
        <v>778096</v>
      </c>
      <c r="W29" s="59"/>
      <c r="X29" s="59">
        <v>778096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78994799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241013799</v>
      </c>
      <c r="E32" s="99">
        <f t="shared" si="5"/>
        <v>230622546</v>
      </c>
      <c r="F32" s="99">
        <f t="shared" si="5"/>
        <v>0</v>
      </c>
      <c r="G32" s="99">
        <f t="shared" si="5"/>
        <v>0</v>
      </c>
      <c r="H32" s="99">
        <f t="shared" si="5"/>
        <v>8118485</v>
      </c>
      <c r="I32" s="99">
        <f t="shared" si="5"/>
        <v>8118485</v>
      </c>
      <c r="J32" s="99">
        <f t="shared" si="5"/>
        <v>13414315</v>
      </c>
      <c r="K32" s="99">
        <f t="shared" si="5"/>
        <v>7649778</v>
      </c>
      <c r="L32" s="99">
        <f t="shared" si="5"/>
        <v>12191347</v>
      </c>
      <c r="M32" s="99">
        <f t="shared" si="5"/>
        <v>33255440</v>
      </c>
      <c r="N32" s="99">
        <f t="shared" si="5"/>
        <v>966403</v>
      </c>
      <c r="O32" s="99">
        <f t="shared" si="5"/>
        <v>6347749</v>
      </c>
      <c r="P32" s="99">
        <f t="shared" si="5"/>
        <v>81925749</v>
      </c>
      <c r="Q32" s="99">
        <f t="shared" si="5"/>
        <v>89239901</v>
      </c>
      <c r="R32" s="99">
        <f t="shared" si="5"/>
        <v>2141322</v>
      </c>
      <c r="S32" s="99">
        <f t="shared" si="5"/>
        <v>19145966</v>
      </c>
      <c r="T32" s="99">
        <f t="shared" si="5"/>
        <v>28219057</v>
      </c>
      <c r="U32" s="99">
        <f t="shared" si="5"/>
        <v>49506345</v>
      </c>
      <c r="V32" s="99">
        <f t="shared" si="5"/>
        <v>180120171</v>
      </c>
      <c r="W32" s="99">
        <f t="shared" si="5"/>
        <v>230622546</v>
      </c>
      <c r="X32" s="99">
        <f t="shared" si="5"/>
        <v>-50502375</v>
      </c>
      <c r="Y32" s="100">
        <f>+IF(W32&lt;&gt;0,(X32/W32)*100,0)</f>
        <v>-21.898281792448863</v>
      </c>
      <c r="Z32" s="101">
        <f t="shared" si="5"/>
        <v>230622546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245947103</v>
      </c>
      <c r="E35" s="59">
        <v>351559415</v>
      </c>
      <c r="F35" s="59">
        <v>0</v>
      </c>
      <c r="G35" s="59">
        <v>0</v>
      </c>
      <c r="H35" s="59">
        <v>568808150</v>
      </c>
      <c r="I35" s="59">
        <v>568808150</v>
      </c>
      <c r="J35" s="59">
        <v>456927690</v>
      </c>
      <c r="K35" s="59">
        <v>435896686</v>
      </c>
      <c r="L35" s="59">
        <v>568186260</v>
      </c>
      <c r="M35" s="59">
        <v>568186260</v>
      </c>
      <c r="N35" s="59">
        <v>549803517</v>
      </c>
      <c r="O35" s="59">
        <v>564674752</v>
      </c>
      <c r="P35" s="59">
        <v>605139391</v>
      </c>
      <c r="Q35" s="59">
        <v>605139391</v>
      </c>
      <c r="R35" s="59">
        <v>598679782</v>
      </c>
      <c r="S35" s="59">
        <v>568405100</v>
      </c>
      <c r="T35" s="59">
        <v>506855100</v>
      </c>
      <c r="U35" s="59">
        <v>506855100</v>
      </c>
      <c r="V35" s="59">
        <v>506855100</v>
      </c>
      <c r="W35" s="59">
        <v>351559415</v>
      </c>
      <c r="X35" s="59">
        <v>155295685</v>
      </c>
      <c r="Y35" s="60">
        <v>44.17</v>
      </c>
      <c r="Z35" s="61">
        <v>351559415</v>
      </c>
    </row>
    <row r="36" spans="1:26" ht="13.5">
      <c r="A36" s="57" t="s">
        <v>53</v>
      </c>
      <c r="B36" s="18">
        <v>0</v>
      </c>
      <c r="C36" s="18">
        <v>0</v>
      </c>
      <c r="D36" s="58">
        <v>1695690826</v>
      </c>
      <c r="E36" s="59">
        <v>1430530526</v>
      </c>
      <c r="F36" s="59">
        <v>0</v>
      </c>
      <c r="G36" s="59">
        <v>0</v>
      </c>
      <c r="H36" s="59">
        <v>1627268230</v>
      </c>
      <c r="I36" s="59">
        <v>1627268230</v>
      </c>
      <c r="J36" s="59">
        <v>1612268230</v>
      </c>
      <c r="K36" s="59">
        <v>1604948230</v>
      </c>
      <c r="L36" s="59">
        <v>1617139230</v>
      </c>
      <c r="M36" s="59">
        <v>1617139230</v>
      </c>
      <c r="N36" s="59">
        <v>1617139230</v>
      </c>
      <c r="O36" s="59">
        <v>1593487230</v>
      </c>
      <c r="P36" s="59">
        <v>1593487230</v>
      </c>
      <c r="Q36" s="59">
        <v>1593487230</v>
      </c>
      <c r="R36" s="59">
        <v>1593487230</v>
      </c>
      <c r="S36" s="59">
        <v>1593487230</v>
      </c>
      <c r="T36" s="59">
        <v>1518487681</v>
      </c>
      <c r="U36" s="59">
        <v>1518487681</v>
      </c>
      <c r="V36" s="59">
        <v>1518487681</v>
      </c>
      <c r="W36" s="59">
        <v>1430530526</v>
      </c>
      <c r="X36" s="59">
        <v>87957155</v>
      </c>
      <c r="Y36" s="60">
        <v>6.15</v>
      </c>
      <c r="Z36" s="61">
        <v>1430530526</v>
      </c>
    </row>
    <row r="37" spans="1:26" ht="13.5">
      <c r="A37" s="57" t="s">
        <v>54</v>
      </c>
      <c r="B37" s="18">
        <v>0</v>
      </c>
      <c r="C37" s="18">
        <v>0</v>
      </c>
      <c r="D37" s="58">
        <v>61408711</v>
      </c>
      <c r="E37" s="59">
        <v>61408711</v>
      </c>
      <c r="F37" s="59">
        <v>0</v>
      </c>
      <c r="G37" s="59">
        <v>0</v>
      </c>
      <c r="H37" s="59">
        <v>86288745</v>
      </c>
      <c r="I37" s="59">
        <v>86288745</v>
      </c>
      <c r="J37" s="59">
        <v>86288745</v>
      </c>
      <c r="K37" s="59">
        <v>86288745</v>
      </c>
      <c r="L37" s="59">
        <v>86288745</v>
      </c>
      <c r="M37" s="59">
        <v>86288745</v>
      </c>
      <c r="N37" s="59">
        <v>86288745</v>
      </c>
      <c r="O37" s="59">
        <v>86288745</v>
      </c>
      <c r="P37" s="59">
        <v>86288745</v>
      </c>
      <c r="Q37" s="59">
        <v>86288745</v>
      </c>
      <c r="R37" s="59">
        <v>86288745</v>
      </c>
      <c r="S37" s="59">
        <v>86288745</v>
      </c>
      <c r="T37" s="59">
        <v>86288745</v>
      </c>
      <c r="U37" s="59">
        <v>86288745</v>
      </c>
      <c r="V37" s="59">
        <v>86288745</v>
      </c>
      <c r="W37" s="59">
        <v>61408711</v>
      </c>
      <c r="X37" s="59">
        <v>24880034</v>
      </c>
      <c r="Y37" s="60">
        <v>40.52</v>
      </c>
      <c r="Z37" s="61">
        <v>61408711</v>
      </c>
    </row>
    <row r="38" spans="1:26" ht="13.5">
      <c r="A38" s="57" t="s">
        <v>55</v>
      </c>
      <c r="B38" s="18">
        <v>0</v>
      </c>
      <c r="C38" s="18">
        <v>0</v>
      </c>
      <c r="D38" s="58">
        <v>49377550</v>
      </c>
      <c r="E38" s="59">
        <v>49377550</v>
      </c>
      <c r="F38" s="59">
        <v>0</v>
      </c>
      <c r="G38" s="59">
        <v>0</v>
      </c>
      <c r="H38" s="59">
        <v>69856232</v>
      </c>
      <c r="I38" s="59">
        <v>69856232</v>
      </c>
      <c r="J38" s="59">
        <v>69856232</v>
      </c>
      <c r="K38" s="59">
        <v>69856232</v>
      </c>
      <c r="L38" s="59">
        <v>69856232</v>
      </c>
      <c r="M38" s="59">
        <v>69856232</v>
      </c>
      <c r="N38" s="59">
        <v>69856232</v>
      </c>
      <c r="O38" s="59">
        <v>69856232</v>
      </c>
      <c r="P38" s="59">
        <v>69856232</v>
      </c>
      <c r="Q38" s="59">
        <v>69856232</v>
      </c>
      <c r="R38" s="59">
        <v>69856232</v>
      </c>
      <c r="S38" s="59">
        <v>69856232</v>
      </c>
      <c r="T38" s="59">
        <v>69856232</v>
      </c>
      <c r="U38" s="59">
        <v>69856232</v>
      </c>
      <c r="V38" s="59">
        <v>69856232</v>
      </c>
      <c r="W38" s="59">
        <v>49377550</v>
      </c>
      <c r="X38" s="59">
        <v>20478682</v>
      </c>
      <c r="Y38" s="60">
        <v>41.47</v>
      </c>
      <c r="Z38" s="61">
        <v>49377550</v>
      </c>
    </row>
    <row r="39" spans="1:26" ht="13.5">
      <c r="A39" s="57" t="s">
        <v>56</v>
      </c>
      <c r="B39" s="18">
        <v>0</v>
      </c>
      <c r="C39" s="18">
        <v>0</v>
      </c>
      <c r="D39" s="58">
        <v>1830851668</v>
      </c>
      <c r="E39" s="59">
        <v>1671303680</v>
      </c>
      <c r="F39" s="59">
        <v>0</v>
      </c>
      <c r="G39" s="59">
        <v>0</v>
      </c>
      <c r="H39" s="59">
        <v>2039931403</v>
      </c>
      <c r="I39" s="59">
        <v>2039931403</v>
      </c>
      <c r="J39" s="59">
        <v>1913050943</v>
      </c>
      <c r="K39" s="59">
        <v>1884699939</v>
      </c>
      <c r="L39" s="59">
        <v>2029180513</v>
      </c>
      <c r="M39" s="59">
        <v>2029180513</v>
      </c>
      <c r="N39" s="59">
        <v>2010797770</v>
      </c>
      <c r="O39" s="59">
        <v>2002017004</v>
      </c>
      <c r="P39" s="59">
        <v>2042481643</v>
      </c>
      <c r="Q39" s="59">
        <v>2042481643</v>
      </c>
      <c r="R39" s="59">
        <v>2036022035</v>
      </c>
      <c r="S39" s="59">
        <v>2005747353</v>
      </c>
      <c r="T39" s="59">
        <v>1869197804</v>
      </c>
      <c r="U39" s="59">
        <v>1869197804</v>
      </c>
      <c r="V39" s="59">
        <v>1869197804</v>
      </c>
      <c r="W39" s="59">
        <v>1671303680</v>
      </c>
      <c r="X39" s="59">
        <v>197894124</v>
      </c>
      <c r="Y39" s="60">
        <v>11.84</v>
      </c>
      <c r="Z39" s="61">
        <v>1671303680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166061317</v>
      </c>
      <c r="E42" s="59">
        <v>168567372</v>
      </c>
      <c r="F42" s="59">
        <v>0</v>
      </c>
      <c r="G42" s="59">
        <v>0</v>
      </c>
      <c r="H42" s="59">
        <v>116504560</v>
      </c>
      <c r="I42" s="59">
        <v>116504560</v>
      </c>
      <c r="J42" s="59">
        <v>-35535200</v>
      </c>
      <c r="K42" s="59">
        <v>30172309</v>
      </c>
      <c r="L42" s="59">
        <v>119472634</v>
      </c>
      <c r="M42" s="59">
        <v>114109743</v>
      </c>
      <c r="N42" s="59">
        <v>-24239355</v>
      </c>
      <c r="O42" s="59">
        <v>-16586476</v>
      </c>
      <c r="P42" s="59">
        <v>134355454</v>
      </c>
      <c r="Q42" s="59">
        <v>93529623</v>
      </c>
      <c r="R42" s="59">
        <v>-15290361</v>
      </c>
      <c r="S42" s="59">
        <v>-18954165</v>
      </c>
      <c r="T42" s="59">
        <v>-56608643</v>
      </c>
      <c r="U42" s="59">
        <v>-90853169</v>
      </c>
      <c r="V42" s="59">
        <v>233290757</v>
      </c>
      <c r="W42" s="59">
        <v>168567372</v>
      </c>
      <c r="X42" s="59">
        <v>64723385</v>
      </c>
      <c r="Y42" s="60">
        <v>38.4</v>
      </c>
      <c r="Z42" s="61">
        <v>168567372</v>
      </c>
    </row>
    <row r="43" spans="1:26" ht="13.5">
      <c r="A43" s="57" t="s">
        <v>59</v>
      </c>
      <c r="B43" s="18">
        <v>0</v>
      </c>
      <c r="C43" s="18">
        <v>0</v>
      </c>
      <c r="D43" s="58">
        <v>-241013599</v>
      </c>
      <c r="E43" s="59">
        <v>0</v>
      </c>
      <c r="F43" s="59">
        <v>0</v>
      </c>
      <c r="G43" s="59">
        <v>0</v>
      </c>
      <c r="H43" s="59">
        <v>-8118485</v>
      </c>
      <c r="I43" s="59">
        <v>-8118485</v>
      </c>
      <c r="J43" s="59">
        <v>-11948000</v>
      </c>
      <c r="K43" s="59">
        <v>-7650000</v>
      </c>
      <c r="L43" s="59">
        <v>-12191000</v>
      </c>
      <c r="M43" s="59">
        <v>-31789000</v>
      </c>
      <c r="N43" s="59">
        <v>-966403</v>
      </c>
      <c r="O43" s="59">
        <v>-6347749</v>
      </c>
      <c r="P43" s="59">
        <v>-4541454</v>
      </c>
      <c r="Q43" s="59">
        <v>-11855606</v>
      </c>
      <c r="R43" s="59">
        <v>-2141000</v>
      </c>
      <c r="S43" s="59">
        <v>-19146000</v>
      </c>
      <c r="T43" s="59">
        <v>-28220000</v>
      </c>
      <c r="U43" s="59">
        <v>-49507000</v>
      </c>
      <c r="V43" s="59">
        <v>-101270091</v>
      </c>
      <c r="W43" s="59"/>
      <c r="X43" s="59">
        <v>-101270091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-900812</v>
      </c>
      <c r="E44" s="59">
        <v>-230622996</v>
      </c>
      <c r="F44" s="59">
        <v>0</v>
      </c>
      <c r="G44" s="59">
        <v>0</v>
      </c>
      <c r="H44" s="59">
        <v>-1003728</v>
      </c>
      <c r="I44" s="59">
        <v>-1003728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92272</v>
      </c>
      <c r="Q44" s="59">
        <v>92272</v>
      </c>
      <c r="R44" s="59">
        <v>0</v>
      </c>
      <c r="S44" s="59">
        <v>0</v>
      </c>
      <c r="T44" s="59">
        <v>0</v>
      </c>
      <c r="U44" s="59">
        <v>0</v>
      </c>
      <c r="V44" s="59">
        <v>-911456</v>
      </c>
      <c r="W44" s="59">
        <v>-230622996</v>
      </c>
      <c r="X44" s="59">
        <v>229711540</v>
      </c>
      <c r="Y44" s="60">
        <v>-99.6</v>
      </c>
      <c r="Z44" s="61">
        <v>-230622996</v>
      </c>
    </row>
    <row r="45" spans="1:26" ht="13.5">
      <c r="A45" s="69" t="s">
        <v>61</v>
      </c>
      <c r="B45" s="21">
        <v>0</v>
      </c>
      <c r="C45" s="21">
        <v>0</v>
      </c>
      <c r="D45" s="98">
        <v>154435565</v>
      </c>
      <c r="E45" s="99">
        <v>168233034</v>
      </c>
      <c r="F45" s="99">
        <v>0</v>
      </c>
      <c r="G45" s="99">
        <v>0</v>
      </c>
      <c r="H45" s="99">
        <v>107382347</v>
      </c>
      <c r="I45" s="99">
        <v>107382347</v>
      </c>
      <c r="J45" s="99">
        <v>59899147</v>
      </c>
      <c r="K45" s="99">
        <v>82421456</v>
      </c>
      <c r="L45" s="99">
        <v>189703090</v>
      </c>
      <c r="M45" s="99">
        <v>189703090</v>
      </c>
      <c r="N45" s="99">
        <v>164497332</v>
      </c>
      <c r="O45" s="99">
        <v>141563107</v>
      </c>
      <c r="P45" s="99">
        <v>271469379</v>
      </c>
      <c r="Q45" s="99">
        <v>164497332</v>
      </c>
      <c r="R45" s="99">
        <v>254038018</v>
      </c>
      <c r="S45" s="99">
        <v>215937853</v>
      </c>
      <c r="T45" s="99">
        <v>131109210</v>
      </c>
      <c r="U45" s="99">
        <v>131109210</v>
      </c>
      <c r="V45" s="99">
        <v>131109210</v>
      </c>
      <c r="W45" s="99">
        <v>168233034</v>
      </c>
      <c r="X45" s="99">
        <v>-37123824</v>
      </c>
      <c r="Y45" s="100">
        <v>-22.07</v>
      </c>
      <c r="Z45" s="101">
        <v>168233034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8081000</v>
      </c>
      <c r="C49" s="51">
        <v>0</v>
      </c>
      <c r="D49" s="128">
        <v>7182000</v>
      </c>
      <c r="E49" s="53">
        <v>6929000</v>
      </c>
      <c r="F49" s="53">
        <v>0</v>
      </c>
      <c r="G49" s="53">
        <v>0</v>
      </c>
      <c r="H49" s="53">
        <v>0</v>
      </c>
      <c r="I49" s="53">
        <v>6855000</v>
      </c>
      <c r="J49" s="53">
        <v>0</v>
      </c>
      <c r="K49" s="53">
        <v>0</v>
      </c>
      <c r="L49" s="53">
        <v>0</v>
      </c>
      <c r="M49" s="53">
        <v>254495000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283542000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9019577</v>
      </c>
      <c r="C51" s="51">
        <v>0</v>
      </c>
      <c r="D51" s="128">
        <v>114255</v>
      </c>
      <c r="E51" s="53">
        <v>208916</v>
      </c>
      <c r="F51" s="53">
        <v>0</v>
      </c>
      <c r="G51" s="53">
        <v>0</v>
      </c>
      <c r="H51" s="53">
        <v>0</v>
      </c>
      <c r="I51" s="53">
        <v>456075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9798823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69.22579510545009</v>
      </c>
      <c r="E58" s="7">
        <f t="shared" si="6"/>
        <v>56.84075354011674</v>
      </c>
      <c r="F58" s="7">
        <f t="shared" si="6"/>
        <v>0</v>
      </c>
      <c r="G58" s="7">
        <f t="shared" si="6"/>
        <v>0</v>
      </c>
      <c r="H58" s="7">
        <f t="shared" si="6"/>
        <v>50.12954892352703</v>
      </c>
      <c r="I58" s="7">
        <f t="shared" si="6"/>
        <v>50.12954892352703</v>
      </c>
      <c r="J58" s="7">
        <f t="shared" si="6"/>
        <v>58.05028131230363</v>
      </c>
      <c r="K58" s="7">
        <f t="shared" si="6"/>
        <v>14.879280392062514</v>
      </c>
      <c r="L58" s="7">
        <f t="shared" si="6"/>
        <v>37.39556937292997</v>
      </c>
      <c r="M58" s="7">
        <f t="shared" si="6"/>
        <v>32.21765151795963</v>
      </c>
      <c r="N58" s="7">
        <f t="shared" si="6"/>
        <v>45.66637320431496</v>
      </c>
      <c r="O58" s="7">
        <f t="shared" si="6"/>
        <v>58.7527222955461</v>
      </c>
      <c r="P58" s="7">
        <f t="shared" si="6"/>
        <v>21.892964468287175</v>
      </c>
      <c r="Q58" s="7">
        <f t="shared" si="6"/>
        <v>34.34377219062075</v>
      </c>
      <c r="R58" s="7">
        <f t="shared" si="6"/>
        <v>0</v>
      </c>
      <c r="S58" s="7">
        <f t="shared" si="6"/>
        <v>0</v>
      </c>
      <c r="T58" s="7">
        <f t="shared" si="6"/>
        <v>76.48514406155311</v>
      </c>
      <c r="U58" s="7">
        <f t="shared" si="6"/>
        <v>247.61790296298912</v>
      </c>
      <c r="V58" s="7">
        <f t="shared" si="6"/>
        <v>55.02956185065766</v>
      </c>
      <c r="W58" s="7">
        <f t="shared" si="6"/>
        <v>72.20569933623854</v>
      </c>
      <c r="X58" s="7">
        <f t="shared" si="6"/>
        <v>0</v>
      </c>
      <c r="Y58" s="7">
        <f t="shared" si="6"/>
        <v>0</v>
      </c>
      <c r="Z58" s="8">
        <f t="shared" si="6"/>
        <v>56.84075354011674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73.35955610077467</v>
      </c>
      <c r="E59" s="10">
        <f t="shared" si="7"/>
        <v>61.01895842154289</v>
      </c>
      <c r="F59" s="10">
        <f t="shared" si="7"/>
        <v>0</v>
      </c>
      <c r="G59" s="10">
        <f t="shared" si="7"/>
        <v>0</v>
      </c>
      <c r="H59" s="10">
        <f t="shared" si="7"/>
        <v>52.90577436721024</v>
      </c>
      <c r="I59" s="10">
        <f t="shared" si="7"/>
        <v>52.90577436721024</v>
      </c>
      <c r="J59" s="10">
        <f t="shared" si="7"/>
        <v>62.09310527648591</v>
      </c>
      <c r="K59" s="10">
        <f t="shared" si="7"/>
        <v>15.127454380457003</v>
      </c>
      <c r="L59" s="10">
        <f t="shared" si="7"/>
        <v>42.61452036321472</v>
      </c>
      <c r="M59" s="10">
        <f t="shared" si="7"/>
        <v>34.92170866346184</v>
      </c>
      <c r="N59" s="10">
        <f t="shared" si="7"/>
        <v>53.02782599743053</v>
      </c>
      <c r="O59" s="10">
        <f t="shared" si="7"/>
        <v>65.4125626192842</v>
      </c>
      <c r="P59" s="10">
        <f t="shared" si="7"/>
        <v>22.456571019781435</v>
      </c>
      <c r="Q59" s="10">
        <f t="shared" si="7"/>
        <v>36.625393235822216</v>
      </c>
      <c r="R59" s="10">
        <f t="shared" si="7"/>
        <v>0</v>
      </c>
      <c r="S59" s="10">
        <f t="shared" si="7"/>
        <v>0</v>
      </c>
      <c r="T59" s="10">
        <f t="shared" si="7"/>
        <v>82.25033536827796</v>
      </c>
      <c r="U59" s="10">
        <f t="shared" si="7"/>
        <v>270.0261665980208</v>
      </c>
      <c r="V59" s="10">
        <f t="shared" si="7"/>
        <v>59.732531850579754</v>
      </c>
      <c r="W59" s="10">
        <f t="shared" si="7"/>
        <v>81.84802206231385</v>
      </c>
      <c r="X59" s="10">
        <f t="shared" si="7"/>
        <v>0</v>
      </c>
      <c r="Y59" s="10">
        <f t="shared" si="7"/>
        <v>0</v>
      </c>
      <c r="Z59" s="11">
        <f t="shared" si="7"/>
        <v>61.01895842154289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66.65710455564962</v>
      </c>
      <c r="E60" s="13">
        <f t="shared" si="7"/>
        <v>66.42563775445302</v>
      </c>
      <c r="F60" s="13">
        <f t="shared" si="7"/>
        <v>0</v>
      </c>
      <c r="G60" s="13">
        <f t="shared" si="7"/>
        <v>0</v>
      </c>
      <c r="H60" s="13">
        <f t="shared" si="7"/>
        <v>41.000395670661774</v>
      </c>
      <c r="I60" s="13">
        <f t="shared" si="7"/>
        <v>41.000395670661774</v>
      </c>
      <c r="J60" s="13">
        <f t="shared" si="7"/>
        <v>37.65615957718037</v>
      </c>
      <c r="K60" s="13">
        <f t="shared" si="7"/>
        <v>15.124291281748633</v>
      </c>
      <c r="L60" s="13">
        <f t="shared" si="7"/>
        <v>17.486637563329992</v>
      </c>
      <c r="M60" s="13">
        <f t="shared" si="7"/>
        <v>20.54796444157</v>
      </c>
      <c r="N60" s="13">
        <f t="shared" si="7"/>
        <v>20.613821680398136</v>
      </c>
      <c r="O60" s="13">
        <f t="shared" si="7"/>
        <v>35.550299575948166</v>
      </c>
      <c r="P60" s="13">
        <f t="shared" si="7"/>
        <v>19.073386977086333</v>
      </c>
      <c r="Q60" s="13">
        <f t="shared" si="7"/>
        <v>23.903775700725646</v>
      </c>
      <c r="R60" s="13">
        <f t="shared" si="7"/>
        <v>0</v>
      </c>
      <c r="S60" s="13">
        <f t="shared" si="7"/>
        <v>0</v>
      </c>
      <c r="T60" s="13">
        <f t="shared" si="7"/>
        <v>27.88343276628401</v>
      </c>
      <c r="U60" s="13">
        <f t="shared" si="7"/>
        <v>74.47065131511083</v>
      </c>
      <c r="V60" s="13">
        <f t="shared" si="7"/>
        <v>30.923696856807435</v>
      </c>
      <c r="W60" s="13">
        <f t="shared" si="7"/>
        <v>66.65781104712491</v>
      </c>
      <c r="X60" s="13">
        <f t="shared" si="7"/>
        <v>0</v>
      </c>
      <c r="Y60" s="13">
        <f t="shared" si="7"/>
        <v>0</v>
      </c>
      <c r="Z60" s="14">
        <f t="shared" si="7"/>
        <v>66.42563775445302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67.1433322673489</v>
      </c>
      <c r="E64" s="13">
        <f t="shared" si="7"/>
        <v>66.42563775445302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37.65615957718037</v>
      </c>
      <c r="K64" s="13">
        <f t="shared" si="7"/>
        <v>15.124291281748633</v>
      </c>
      <c r="L64" s="13">
        <f t="shared" si="7"/>
        <v>17.486637563329992</v>
      </c>
      <c r="M64" s="13">
        <f t="shared" si="7"/>
        <v>20.54796444157</v>
      </c>
      <c r="N64" s="13">
        <f t="shared" si="7"/>
        <v>20.613821680398136</v>
      </c>
      <c r="O64" s="13">
        <f t="shared" si="7"/>
        <v>35.550299575948166</v>
      </c>
      <c r="P64" s="13">
        <f t="shared" si="7"/>
        <v>19.073386977086333</v>
      </c>
      <c r="Q64" s="13">
        <f t="shared" si="7"/>
        <v>23.903775700725646</v>
      </c>
      <c r="R64" s="13">
        <f t="shared" si="7"/>
        <v>0</v>
      </c>
      <c r="S64" s="13">
        <f t="shared" si="7"/>
        <v>0</v>
      </c>
      <c r="T64" s="13">
        <f t="shared" si="7"/>
        <v>27.88343276628401</v>
      </c>
      <c r="U64" s="13">
        <f t="shared" si="7"/>
        <v>74.47065131511083</v>
      </c>
      <c r="V64" s="13">
        <f t="shared" si="7"/>
        <v>33.54899823439439</v>
      </c>
      <c r="W64" s="13">
        <f t="shared" si="7"/>
        <v>68.88553224479674</v>
      </c>
      <c r="X64" s="13">
        <f t="shared" si="7"/>
        <v>0</v>
      </c>
      <c r="Y64" s="13">
        <f t="shared" si="7"/>
        <v>0</v>
      </c>
      <c r="Z64" s="14">
        <f t="shared" si="7"/>
        <v>66.42563775445302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52.10805328025722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38.49896087638503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8.20337346265095</v>
      </c>
      <c r="I66" s="16">
        <f t="shared" si="7"/>
        <v>8.20337346265095</v>
      </c>
      <c r="J66" s="16">
        <f t="shared" si="7"/>
        <v>13.358732333069353</v>
      </c>
      <c r="K66" s="16">
        <f t="shared" si="7"/>
        <v>2.400762429764929</v>
      </c>
      <c r="L66" s="16">
        <f t="shared" si="7"/>
        <v>2.893299942524017</v>
      </c>
      <c r="M66" s="16">
        <f t="shared" si="7"/>
        <v>4.720516793296491</v>
      </c>
      <c r="N66" s="16">
        <f t="shared" si="7"/>
        <v>2.0106379090960433</v>
      </c>
      <c r="O66" s="16">
        <f t="shared" si="7"/>
        <v>2.6179002827036753</v>
      </c>
      <c r="P66" s="16">
        <f t="shared" si="7"/>
        <v>3.0193416668515978</v>
      </c>
      <c r="Q66" s="16">
        <f t="shared" si="7"/>
        <v>2.5573669414645925</v>
      </c>
      <c r="R66" s="16">
        <f t="shared" si="7"/>
        <v>0</v>
      </c>
      <c r="S66" s="16">
        <f t="shared" si="7"/>
        <v>0</v>
      </c>
      <c r="T66" s="16">
        <f t="shared" si="7"/>
        <v>-1.5552229029470594</v>
      </c>
      <c r="U66" s="16">
        <f t="shared" si="7"/>
        <v>-4.263771725474014</v>
      </c>
      <c r="V66" s="16">
        <f t="shared" si="7"/>
        <v>7.432884641473598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/>
      <c r="C67" s="23"/>
      <c r="D67" s="24">
        <v>111727413</v>
      </c>
      <c r="E67" s="25">
        <v>141928794</v>
      </c>
      <c r="F67" s="25"/>
      <c r="G67" s="25"/>
      <c r="H67" s="25">
        <v>7749196</v>
      </c>
      <c r="I67" s="25">
        <v>7749196</v>
      </c>
      <c r="J67" s="25">
        <v>7664080</v>
      </c>
      <c r="K67" s="25">
        <v>14983937</v>
      </c>
      <c r="L67" s="25">
        <v>11937949</v>
      </c>
      <c r="M67" s="25">
        <v>34585966</v>
      </c>
      <c r="N67" s="25">
        <v>7995347</v>
      </c>
      <c r="O67" s="25">
        <v>8957973</v>
      </c>
      <c r="P67" s="25">
        <v>24832352</v>
      </c>
      <c r="Q67" s="25">
        <v>41785672</v>
      </c>
      <c r="R67" s="25"/>
      <c r="S67" s="25"/>
      <c r="T67" s="25">
        <v>8782010</v>
      </c>
      <c r="U67" s="25">
        <v>8782010</v>
      </c>
      <c r="V67" s="25">
        <v>92902844</v>
      </c>
      <c r="W67" s="25">
        <v>111727186</v>
      </c>
      <c r="X67" s="25"/>
      <c r="Y67" s="24"/>
      <c r="Z67" s="26">
        <v>141928794</v>
      </c>
    </row>
    <row r="68" spans="1:26" ht="13.5" hidden="1">
      <c r="A68" s="36" t="s">
        <v>31</v>
      </c>
      <c r="B68" s="18"/>
      <c r="C68" s="18"/>
      <c r="D68" s="19">
        <v>88038000</v>
      </c>
      <c r="E68" s="20">
        <v>118090000</v>
      </c>
      <c r="F68" s="20"/>
      <c r="G68" s="20"/>
      <c r="H68" s="20">
        <v>6535504</v>
      </c>
      <c r="I68" s="20">
        <v>6535504</v>
      </c>
      <c r="J68" s="20">
        <v>6535505</v>
      </c>
      <c r="K68" s="20">
        <v>12713137</v>
      </c>
      <c r="L68" s="20">
        <v>9628244</v>
      </c>
      <c r="M68" s="20">
        <v>28876886</v>
      </c>
      <c r="N68" s="20">
        <v>6352297</v>
      </c>
      <c r="O68" s="20">
        <v>7303461</v>
      </c>
      <c r="P68" s="20">
        <v>22192324</v>
      </c>
      <c r="Q68" s="20">
        <v>35848082</v>
      </c>
      <c r="R68" s="20"/>
      <c r="S68" s="20"/>
      <c r="T68" s="20">
        <v>7558109</v>
      </c>
      <c r="U68" s="20">
        <v>7558109</v>
      </c>
      <c r="V68" s="20">
        <v>78818581</v>
      </c>
      <c r="W68" s="20">
        <v>88037910</v>
      </c>
      <c r="X68" s="20"/>
      <c r="Y68" s="19"/>
      <c r="Z68" s="22">
        <v>118090000</v>
      </c>
    </row>
    <row r="69" spans="1:26" ht="13.5" hidden="1">
      <c r="A69" s="37" t="s">
        <v>32</v>
      </c>
      <c r="B69" s="18"/>
      <c r="C69" s="18"/>
      <c r="D69" s="19">
        <v>12926016</v>
      </c>
      <c r="E69" s="20">
        <v>12971058</v>
      </c>
      <c r="F69" s="20"/>
      <c r="G69" s="20"/>
      <c r="H69" s="20">
        <v>998305</v>
      </c>
      <c r="I69" s="20">
        <v>998305</v>
      </c>
      <c r="J69" s="20">
        <v>988412</v>
      </c>
      <c r="K69" s="20">
        <v>1979101</v>
      </c>
      <c r="L69" s="20">
        <v>2017409</v>
      </c>
      <c r="M69" s="20">
        <v>4984922</v>
      </c>
      <c r="N69" s="20">
        <v>1342051</v>
      </c>
      <c r="O69" s="20">
        <v>1343232</v>
      </c>
      <c r="P69" s="20">
        <v>2324595</v>
      </c>
      <c r="Q69" s="20">
        <v>5009878</v>
      </c>
      <c r="R69" s="20"/>
      <c r="S69" s="20"/>
      <c r="T69" s="20">
        <v>1764338</v>
      </c>
      <c r="U69" s="20">
        <v>1764338</v>
      </c>
      <c r="V69" s="20">
        <v>12757443</v>
      </c>
      <c r="W69" s="20">
        <v>12925879</v>
      </c>
      <c r="X69" s="20"/>
      <c r="Y69" s="19"/>
      <c r="Z69" s="22">
        <v>12971058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/>
      <c r="C73" s="18"/>
      <c r="D73" s="19">
        <v>12508000</v>
      </c>
      <c r="E73" s="20">
        <v>12971058</v>
      </c>
      <c r="F73" s="20"/>
      <c r="G73" s="20"/>
      <c r="H73" s="20"/>
      <c r="I73" s="20"/>
      <c r="J73" s="20">
        <v>988412</v>
      </c>
      <c r="K73" s="20">
        <v>1979101</v>
      </c>
      <c r="L73" s="20">
        <v>2017409</v>
      </c>
      <c r="M73" s="20">
        <v>4984922</v>
      </c>
      <c r="N73" s="20">
        <v>1342051</v>
      </c>
      <c r="O73" s="20">
        <v>1343232</v>
      </c>
      <c r="P73" s="20">
        <v>2324595</v>
      </c>
      <c r="Q73" s="20">
        <v>5009878</v>
      </c>
      <c r="R73" s="20"/>
      <c r="S73" s="20"/>
      <c r="T73" s="20">
        <v>1764338</v>
      </c>
      <c r="U73" s="20">
        <v>1764338</v>
      </c>
      <c r="V73" s="20">
        <v>11759138</v>
      </c>
      <c r="W73" s="20">
        <v>12507863</v>
      </c>
      <c r="X73" s="20"/>
      <c r="Y73" s="19"/>
      <c r="Z73" s="22">
        <v>12971058</v>
      </c>
    </row>
    <row r="74" spans="1:26" ht="13.5" hidden="1">
      <c r="A74" s="38" t="s">
        <v>114</v>
      </c>
      <c r="B74" s="18"/>
      <c r="C74" s="18"/>
      <c r="D74" s="19">
        <v>418016</v>
      </c>
      <c r="E74" s="20"/>
      <c r="F74" s="20"/>
      <c r="G74" s="20"/>
      <c r="H74" s="20">
        <v>998305</v>
      </c>
      <c r="I74" s="20">
        <v>998305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998305</v>
      </c>
      <c r="W74" s="20">
        <v>418016</v>
      </c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10763397</v>
      </c>
      <c r="E75" s="29">
        <v>10867736</v>
      </c>
      <c r="F75" s="29"/>
      <c r="G75" s="29"/>
      <c r="H75" s="29">
        <v>215387</v>
      </c>
      <c r="I75" s="29">
        <v>215387</v>
      </c>
      <c r="J75" s="29">
        <v>140163</v>
      </c>
      <c r="K75" s="29">
        <v>291699</v>
      </c>
      <c r="L75" s="29">
        <v>292296</v>
      </c>
      <c r="M75" s="29">
        <v>724158</v>
      </c>
      <c r="N75" s="29">
        <v>300999</v>
      </c>
      <c r="O75" s="29">
        <v>311280</v>
      </c>
      <c r="P75" s="29">
        <v>315433</v>
      </c>
      <c r="Q75" s="29">
        <v>927712</v>
      </c>
      <c r="R75" s="29"/>
      <c r="S75" s="29"/>
      <c r="T75" s="29">
        <v>-540437</v>
      </c>
      <c r="U75" s="29">
        <v>-540437</v>
      </c>
      <c r="V75" s="29">
        <v>1326820</v>
      </c>
      <c r="W75" s="29">
        <v>10763397</v>
      </c>
      <c r="X75" s="29"/>
      <c r="Y75" s="28"/>
      <c r="Z75" s="30">
        <v>10867736</v>
      </c>
    </row>
    <row r="76" spans="1:26" ht="13.5" hidden="1">
      <c r="A76" s="41" t="s">
        <v>117</v>
      </c>
      <c r="B76" s="31"/>
      <c r="C76" s="31"/>
      <c r="D76" s="32">
        <v>77344190</v>
      </c>
      <c r="E76" s="33">
        <v>80673396</v>
      </c>
      <c r="F76" s="33"/>
      <c r="G76" s="33"/>
      <c r="H76" s="33">
        <v>3884637</v>
      </c>
      <c r="I76" s="33">
        <v>3884637</v>
      </c>
      <c r="J76" s="33">
        <v>4449020</v>
      </c>
      <c r="K76" s="33">
        <v>2229502</v>
      </c>
      <c r="L76" s="33">
        <v>4464264</v>
      </c>
      <c r="M76" s="33">
        <v>11142786</v>
      </c>
      <c r="N76" s="33">
        <v>3651185</v>
      </c>
      <c r="O76" s="33">
        <v>5263053</v>
      </c>
      <c r="P76" s="33">
        <v>5436538</v>
      </c>
      <c r="Q76" s="33">
        <v>14350776</v>
      </c>
      <c r="R76" s="33">
        <v>6347924</v>
      </c>
      <c r="S76" s="33">
        <v>8680972</v>
      </c>
      <c r="T76" s="33">
        <v>6716933</v>
      </c>
      <c r="U76" s="33">
        <v>21745829</v>
      </c>
      <c r="V76" s="33">
        <v>51124028</v>
      </c>
      <c r="W76" s="33">
        <v>80673396</v>
      </c>
      <c r="X76" s="33"/>
      <c r="Y76" s="32"/>
      <c r="Z76" s="34">
        <v>80673396</v>
      </c>
    </row>
    <row r="77" spans="1:26" ht="13.5" hidden="1">
      <c r="A77" s="36" t="s">
        <v>31</v>
      </c>
      <c r="B77" s="18"/>
      <c r="C77" s="18"/>
      <c r="D77" s="19">
        <v>64584286</v>
      </c>
      <c r="E77" s="20">
        <v>72057288</v>
      </c>
      <c r="F77" s="20"/>
      <c r="G77" s="20"/>
      <c r="H77" s="20">
        <v>3457659</v>
      </c>
      <c r="I77" s="20">
        <v>3457659</v>
      </c>
      <c r="J77" s="20">
        <v>4058098</v>
      </c>
      <c r="K77" s="20">
        <v>1923174</v>
      </c>
      <c r="L77" s="20">
        <v>4103030</v>
      </c>
      <c r="M77" s="20">
        <v>10084302</v>
      </c>
      <c r="N77" s="20">
        <v>3368485</v>
      </c>
      <c r="O77" s="20">
        <v>4777381</v>
      </c>
      <c r="P77" s="20">
        <v>4983635</v>
      </c>
      <c r="Q77" s="20">
        <v>13129501</v>
      </c>
      <c r="R77" s="20">
        <v>5922829</v>
      </c>
      <c r="S77" s="20">
        <v>8269473</v>
      </c>
      <c r="T77" s="20">
        <v>6216570</v>
      </c>
      <c r="U77" s="20">
        <v>20408872</v>
      </c>
      <c r="V77" s="20">
        <v>47080334</v>
      </c>
      <c r="W77" s="20">
        <v>72057288</v>
      </c>
      <c r="X77" s="20"/>
      <c r="Y77" s="19"/>
      <c r="Z77" s="22">
        <v>72057288</v>
      </c>
    </row>
    <row r="78" spans="1:26" ht="13.5" hidden="1">
      <c r="A78" s="37" t="s">
        <v>32</v>
      </c>
      <c r="B78" s="18"/>
      <c r="C78" s="18"/>
      <c r="D78" s="19">
        <v>8616108</v>
      </c>
      <c r="E78" s="20">
        <v>8616108</v>
      </c>
      <c r="F78" s="20"/>
      <c r="G78" s="20"/>
      <c r="H78" s="20">
        <v>409309</v>
      </c>
      <c r="I78" s="20">
        <v>409309</v>
      </c>
      <c r="J78" s="20">
        <v>372198</v>
      </c>
      <c r="K78" s="20">
        <v>299325</v>
      </c>
      <c r="L78" s="20">
        <v>352777</v>
      </c>
      <c r="M78" s="20">
        <v>1024300</v>
      </c>
      <c r="N78" s="20">
        <v>276648</v>
      </c>
      <c r="O78" s="20">
        <v>477523</v>
      </c>
      <c r="P78" s="20">
        <v>443379</v>
      </c>
      <c r="Q78" s="20">
        <v>1197550</v>
      </c>
      <c r="R78" s="20">
        <v>415341</v>
      </c>
      <c r="S78" s="20">
        <v>406615</v>
      </c>
      <c r="T78" s="20">
        <v>491958</v>
      </c>
      <c r="U78" s="20">
        <v>1313914</v>
      </c>
      <c r="V78" s="20">
        <v>3945073</v>
      </c>
      <c r="W78" s="20">
        <v>8616108</v>
      </c>
      <c r="X78" s="20"/>
      <c r="Y78" s="19"/>
      <c r="Z78" s="22">
        <v>8616108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8398288</v>
      </c>
      <c r="E82" s="20">
        <v>8616108</v>
      </c>
      <c r="F82" s="20"/>
      <c r="G82" s="20"/>
      <c r="H82" s="20">
        <v>409309</v>
      </c>
      <c r="I82" s="20">
        <v>409309</v>
      </c>
      <c r="J82" s="20">
        <v>372198</v>
      </c>
      <c r="K82" s="20">
        <v>299325</v>
      </c>
      <c r="L82" s="20">
        <v>352777</v>
      </c>
      <c r="M82" s="20">
        <v>1024300</v>
      </c>
      <c r="N82" s="20">
        <v>276648</v>
      </c>
      <c r="O82" s="20">
        <v>477523</v>
      </c>
      <c r="P82" s="20">
        <v>443379</v>
      </c>
      <c r="Q82" s="20">
        <v>1197550</v>
      </c>
      <c r="R82" s="20">
        <v>415341</v>
      </c>
      <c r="S82" s="20">
        <v>406615</v>
      </c>
      <c r="T82" s="20">
        <v>491958</v>
      </c>
      <c r="U82" s="20">
        <v>1313914</v>
      </c>
      <c r="V82" s="20">
        <v>3945073</v>
      </c>
      <c r="W82" s="20">
        <v>8616108</v>
      </c>
      <c r="X82" s="20"/>
      <c r="Y82" s="19"/>
      <c r="Z82" s="22">
        <v>8616108</v>
      </c>
    </row>
    <row r="83" spans="1:26" ht="13.5" hidden="1">
      <c r="A83" s="38" t="s">
        <v>114</v>
      </c>
      <c r="B83" s="18"/>
      <c r="C83" s="18"/>
      <c r="D83" s="19">
        <v>217820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4143796</v>
      </c>
      <c r="E84" s="29"/>
      <c r="F84" s="29"/>
      <c r="G84" s="29"/>
      <c r="H84" s="29">
        <v>17669</v>
      </c>
      <c r="I84" s="29">
        <v>17669</v>
      </c>
      <c r="J84" s="29">
        <v>18724</v>
      </c>
      <c r="K84" s="29">
        <v>7003</v>
      </c>
      <c r="L84" s="29">
        <v>8457</v>
      </c>
      <c r="M84" s="29">
        <v>34184</v>
      </c>
      <c r="N84" s="29">
        <v>6052</v>
      </c>
      <c r="O84" s="29">
        <v>8149</v>
      </c>
      <c r="P84" s="29">
        <v>9524</v>
      </c>
      <c r="Q84" s="29">
        <v>23725</v>
      </c>
      <c r="R84" s="29">
        <v>9754</v>
      </c>
      <c r="S84" s="29">
        <v>4884</v>
      </c>
      <c r="T84" s="29">
        <v>8405</v>
      </c>
      <c r="U84" s="29">
        <v>23043</v>
      </c>
      <c r="V84" s="29">
        <v>98621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51739635</v>
      </c>
      <c r="C6" s="18">
        <v>0</v>
      </c>
      <c r="D6" s="58">
        <v>46427000</v>
      </c>
      <c r="E6" s="59">
        <v>0</v>
      </c>
      <c r="F6" s="59">
        <v>3497440</v>
      </c>
      <c r="G6" s="59">
        <v>0</v>
      </c>
      <c r="H6" s="59">
        <v>9396577</v>
      </c>
      <c r="I6" s="59">
        <v>12894017</v>
      </c>
      <c r="J6" s="59">
        <v>2919735</v>
      </c>
      <c r="K6" s="59">
        <v>4512804</v>
      </c>
      <c r="L6" s="59">
        <v>3971544</v>
      </c>
      <c r="M6" s="59">
        <v>11404083</v>
      </c>
      <c r="N6" s="59">
        <v>25196</v>
      </c>
      <c r="O6" s="59">
        <v>4217058</v>
      </c>
      <c r="P6" s="59">
        <v>9424086</v>
      </c>
      <c r="Q6" s="59">
        <v>13666340</v>
      </c>
      <c r="R6" s="59">
        <v>4266387</v>
      </c>
      <c r="S6" s="59">
        <v>2003283</v>
      </c>
      <c r="T6" s="59">
        <v>5889673</v>
      </c>
      <c r="U6" s="59">
        <v>12159343</v>
      </c>
      <c r="V6" s="59">
        <v>50123783</v>
      </c>
      <c r="W6" s="59">
        <v>46427304</v>
      </c>
      <c r="X6" s="59">
        <v>3696479</v>
      </c>
      <c r="Y6" s="60">
        <v>7.96</v>
      </c>
      <c r="Z6" s="61">
        <v>0</v>
      </c>
    </row>
    <row r="7" spans="1:26" ht="13.5">
      <c r="A7" s="57" t="s">
        <v>33</v>
      </c>
      <c r="B7" s="18">
        <v>16753237</v>
      </c>
      <c r="C7" s="18">
        <v>0</v>
      </c>
      <c r="D7" s="58">
        <v>10000000</v>
      </c>
      <c r="E7" s="59">
        <v>0</v>
      </c>
      <c r="F7" s="59">
        <v>782109</v>
      </c>
      <c r="G7" s="59">
        <v>1322373</v>
      </c>
      <c r="H7" s="59">
        <v>0</v>
      </c>
      <c r="I7" s="59">
        <v>2104482</v>
      </c>
      <c r="J7" s="59">
        <v>1907621</v>
      </c>
      <c r="K7" s="59">
        <v>400971</v>
      </c>
      <c r="L7" s="59">
        <v>794600</v>
      </c>
      <c r="M7" s="59">
        <v>3103192</v>
      </c>
      <c r="N7" s="59">
        <v>1166085</v>
      </c>
      <c r="O7" s="59">
        <v>864211</v>
      </c>
      <c r="P7" s="59">
        <v>567657</v>
      </c>
      <c r="Q7" s="59">
        <v>2597953</v>
      </c>
      <c r="R7" s="59">
        <v>796166</v>
      </c>
      <c r="S7" s="59">
        <v>732359</v>
      </c>
      <c r="T7" s="59">
        <v>254476</v>
      </c>
      <c r="U7" s="59">
        <v>1783001</v>
      </c>
      <c r="V7" s="59">
        <v>9588628</v>
      </c>
      <c r="W7" s="59">
        <v>10000000</v>
      </c>
      <c r="X7" s="59">
        <v>-411372</v>
      </c>
      <c r="Y7" s="60">
        <v>-4.11</v>
      </c>
      <c r="Z7" s="61">
        <v>0</v>
      </c>
    </row>
    <row r="8" spans="1:26" ht="13.5">
      <c r="A8" s="57" t="s">
        <v>34</v>
      </c>
      <c r="B8" s="18">
        <v>560071738</v>
      </c>
      <c r="C8" s="18">
        <v>0</v>
      </c>
      <c r="D8" s="58">
        <v>815817000</v>
      </c>
      <c r="E8" s="59">
        <v>944205128</v>
      </c>
      <c r="F8" s="59">
        <v>326679773</v>
      </c>
      <c r="G8" s="59">
        <v>71416868</v>
      </c>
      <c r="H8" s="59">
        <v>2383500</v>
      </c>
      <c r="I8" s="59">
        <v>400480141</v>
      </c>
      <c r="J8" s="59">
        <v>2356640</v>
      </c>
      <c r="K8" s="59">
        <v>1007922</v>
      </c>
      <c r="L8" s="59">
        <v>385144</v>
      </c>
      <c r="M8" s="59">
        <v>3749706</v>
      </c>
      <c r="N8" s="59">
        <v>184536900</v>
      </c>
      <c r="O8" s="59">
        <v>19586864</v>
      </c>
      <c r="P8" s="59">
        <v>155070402</v>
      </c>
      <c r="Q8" s="59">
        <v>359194166</v>
      </c>
      <c r="R8" s="59">
        <v>4249623</v>
      </c>
      <c r="S8" s="59">
        <v>5318767</v>
      </c>
      <c r="T8" s="59">
        <v>923302</v>
      </c>
      <c r="U8" s="59">
        <v>10491692</v>
      </c>
      <c r="V8" s="59">
        <v>773915705</v>
      </c>
      <c r="W8" s="59">
        <v>815817000</v>
      </c>
      <c r="X8" s="59">
        <v>-41901295</v>
      </c>
      <c r="Y8" s="60">
        <v>-5.14</v>
      </c>
      <c r="Z8" s="61">
        <v>944205128</v>
      </c>
    </row>
    <row r="9" spans="1:26" ht="13.5">
      <c r="A9" s="57" t="s">
        <v>35</v>
      </c>
      <c r="B9" s="18">
        <v>20342318</v>
      </c>
      <c r="C9" s="18">
        <v>0</v>
      </c>
      <c r="D9" s="58">
        <v>10592220</v>
      </c>
      <c r="E9" s="59">
        <v>0</v>
      </c>
      <c r="F9" s="59">
        <v>1206356</v>
      </c>
      <c r="G9" s="59">
        <v>0</v>
      </c>
      <c r="H9" s="59">
        <v>1761026</v>
      </c>
      <c r="I9" s="59">
        <v>2967382</v>
      </c>
      <c r="J9" s="59">
        <v>833847</v>
      </c>
      <c r="K9" s="59">
        <v>1206732</v>
      </c>
      <c r="L9" s="59">
        <v>786594</v>
      </c>
      <c r="M9" s="59">
        <v>2827173</v>
      </c>
      <c r="N9" s="59">
        <v>889393</v>
      </c>
      <c r="O9" s="59">
        <v>1125222</v>
      </c>
      <c r="P9" s="59">
        <v>1704629</v>
      </c>
      <c r="Q9" s="59">
        <v>3719244</v>
      </c>
      <c r="R9" s="59">
        <v>4492860</v>
      </c>
      <c r="S9" s="59">
        <v>671425</v>
      </c>
      <c r="T9" s="59">
        <v>827854</v>
      </c>
      <c r="U9" s="59">
        <v>5992139</v>
      </c>
      <c r="V9" s="59">
        <v>15505938</v>
      </c>
      <c r="W9" s="59">
        <v>10592221</v>
      </c>
      <c r="X9" s="59">
        <v>4913717</v>
      </c>
      <c r="Y9" s="60">
        <v>46.39</v>
      </c>
      <c r="Z9" s="61">
        <v>0</v>
      </c>
    </row>
    <row r="10" spans="1:26" ht="25.5">
      <c r="A10" s="62" t="s">
        <v>102</v>
      </c>
      <c r="B10" s="63">
        <f>SUM(B5:B9)</f>
        <v>648906928</v>
      </c>
      <c r="C10" s="63">
        <f>SUM(C5:C9)</f>
        <v>0</v>
      </c>
      <c r="D10" s="64">
        <f aca="true" t="shared" si="0" ref="D10:Z10">SUM(D5:D9)</f>
        <v>882836220</v>
      </c>
      <c r="E10" s="65">
        <f t="shared" si="0"/>
        <v>944205128</v>
      </c>
      <c r="F10" s="65">
        <f t="shared" si="0"/>
        <v>332165678</v>
      </c>
      <c r="G10" s="65">
        <f t="shared" si="0"/>
        <v>72739241</v>
      </c>
      <c r="H10" s="65">
        <f t="shared" si="0"/>
        <v>13541103</v>
      </c>
      <c r="I10" s="65">
        <f t="shared" si="0"/>
        <v>418446022</v>
      </c>
      <c r="J10" s="65">
        <f t="shared" si="0"/>
        <v>8017843</v>
      </c>
      <c r="K10" s="65">
        <f t="shared" si="0"/>
        <v>7128429</v>
      </c>
      <c r="L10" s="65">
        <f t="shared" si="0"/>
        <v>5937882</v>
      </c>
      <c r="M10" s="65">
        <f t="shared" si="0"/>
        <v>21084154</v>
      </c>
      <c r="N10" s="65">
        <f t="shared" si="0"/>
        <v>186617574</v>
      </c>
      <c r="O10" s="65">
        <f t="shared" si="0"/>
        <v>25793355</v>
      </c>
      <c r="P10" s="65">
        <f t="shared" si="0"/>
        <v>166766774</v>
      </c>
      <c r="Q10" s="65">
        <f t="shared" si="0"/>
        <v>379177703</v>
      </c>
      <c r="R10" s="65">
        <f t="shared" si="0"/>
        <v>13805036</v>
      </c>
      <c r="S10" s="65">
        <f t="shared" si="0"/>
        <v>8725834</v>
      </c>
      <c r="T10" s="65">
        <f t="shared" si="0"/>
        <v>7895305</v>
      </c>
      <c r="U10" s="65">
        <f t="shared" si="0"/>
        <v>30426175</v>
      </c>
      <c r="V10" s="65">
        <f t="shared" si="0"/>
        <v>849134054</v>
      </c>
      <c r="W10" s="65">
        <f t="shared" si="0"/>
        <v>882836525</v>
      </c>
      <c r="X10" s="65">
        <f t="shared" si="0"/>
        <v>-33702471</v>
      </c>
      <c r="Y10" s="66">
        <f>+IF(W10&lt;&gt;0,(X10/W10)*100,0)</f>
        <v>-3.817521142999832</v>
      </c>
      <c r="Z10" s="67">
        <f t="shared" si="0"/>
        <v>944205128</v>
      </c>
    </row>
    <row r="11" spans="1:26" ht="13.5">
      <c r="A11" s="57" t="s">
        <v>36</v>
      </c>
      <c r="B11" s="18">
        <v>295014089</v>
      </c>
      <c r="C11" s="18">
        <v>0</v>
      </c>
      <c r="D11" s="58">
        <v>297798861</v>
      </c>
      <c r="E11" s="59">
        <v>304603826</v>
      </c>
      <c r="F11" s="59">
        <v>26280032</v>
      </c>
      <c r="G11" s="59">
        <v>24994788</v>
      </c>
      <c r="H11" s="59">
        <v>24940855</v>
      </c>
      <c r="I11" s="59">
        <v>76215675</v>
      </c>
      <c r="J11" s="59">
        <v>28093344</v>
      </c>
      <c r="K11" s="59">
        <v>25938165</v>
      </c>
      <c r="L11" s="59">
        <v>23830599</v>
      </c>
      <c r="M11" s="59">
        <v>77862108</v>
      </c>
      <c r="N11" s="59">
        <v>25682768</v>
      </c>
      <c r="O11" s="59">
        <v>24971019</v>
      </c>
      <c r="P11" s="59">
        <v>25642754</v>
      </c>
      <c r="Q11" s="59">
        <v>76296541</v>
      </c>
      <c r="R11" s="59">
        <v>24899143</v>
      </c>
      <c r="S11" s="59">
        <v>24639888</v>
      </c>
      <c r="T11" s="59">
        <v>25670390</v>
      </c>
      <c r="U11" s="59">
        <v>75209421</v>
      </c>
      <c r="V11" s="59">
        <v>305583745</v>
      </c>
      <c r="W11" s="59">
        <v>297798773</v>
      </c>
      <c r="X11" s="59">
        <v>7784972</v>
      </c>
      <c r="Y11" s="60">
        <v>2.61</v>
      </c>
      <c r="Z11" s="61">
        <v>304603826</v>
      </c>
    </row>
    <row r="12" spans="1:26" ht="13.5">
      <c r="A12" s="57" t="s">
        <v>37</v>
      </c>
      <c r="B12" s="18">
        <v>16278654</v>
      </c>
      <c r="C12" s="18">
        <v>0</v>
      </c>
      <c r="D12" s="58">
        <v>15278857</v>
      </c>
      <c r="E12" s="59">
        <v>15301000</v>
      </c>
      <c r="F12" s="59">
        <v>1439340</v>
      </c>
      <c r="G12" s="59">
        <v>1235275</v>
      </c>
      <c r="H12" s="59">
        <v>1151780</v>
      </c>
      <c r="I12" s="59">
        <v>3826395</v>
      </c>
      <c r="J12" s="59">
        <v>1414857</v>
      </c>
      <c r="K12" s="59">
        <v>1282417</v>
      </c>
      <c r="L12" s="59">
        <v>1235837</v>
      </c>
      <c r="M12" s="59">
        <v>3933111</v>
      </c>
      <c r="N12" s="59">
        <v>1154450</v>
      </c>
      <c r="O12" s="59">
        <v>1232603</v>
      </c>
      <c r="P12" s="59">
        <v>6011654</v>
      </c>
      <c r="Q12" s="59">
        <v>8398707</v>
      </c>
      <c r="R12" s="59">
        <v>1182103</v>
      </c>
      <c r="S12" s="59">
        <v>1149406</v>
      </c>
      <c r="T12" s="59">
        <v>1199577</v>
      </c>
      <c r="U12" s="59">
        <v>3531086</v>
      </c>
      <c r="V12" s="59">
        <v>19689299</v>
      </c>
      <c r="W12" s="59">
        <v>15278857</v>
      </c>
      <c r="X12" s="59">
        <v>4410442</v>
      </c>
      <c r="Y12" s="60">
        <v>28.87</v>
      </c>
      <c r="Z12" s="61">
        <v>15301000</v>
      </c>
    </row>
    <row r="13" spans="1:26" ht="13.5">
      <c r="A13" s="57" t="s">
        <v>103</v>
      </c>
      <c r="B13" s="18">
        <v>65389989</v>
      </c>
      <c r="C13" s="18">
        <v>0</v>
      </c>
      <c r="D13" s="58">
        <v>69600000</v>
      </c>
      <c r="E13" s="59">
        <v>63600000</v>
      </c>
      <c r="F13" s="59">
        <v>0</v>
      </c>
      <c r="G13" s="59">
        <v>0</v>
      </c>
      <c r="H13" s="59">
        <v>15451277</v>
      </c>
      <c r="I13" s="59">
        <v>15451277</v>
      </c>
      <c r="J13" s="59">
        <v>5150426</v>
      </c>
      <c r="K13" s="59">
        <v>5150426</v>
      </c>
      <c r="L13" s="59">
        <v>6354093</v>
      </c>
      <c r="M13" s="59">
        <v>16654945</v>
      </c>
      <c r="N13" s="59">
        <v>5150426</v>
      </c>
      <c r="O13" s="59">
        <v>5347099</v>
      </c>
      <c r="P13" s="59">
        <v>5368377</v>
      </c>
      <c r="Q13" s="59">
        <v>15865902</v>
      </c>
      <c r="R13" s="59">
        <v>5357300</v>
      </c>
      <c r="S13" s="59">
        <v>5426745</v>
      </c>
      <c r="T13" s="59">
        <v>5585233</v>
      </c>
      <c r="U13" s="59">
        <v>16369278</v>
      </c>
      <c r="V13" s="59">
        <v>64341402</v>
      </c>
      <c r="W13" s="59">
        <v>69599996</v>
      </c>
      <c r="X13" s="59">
        <v>-5258594</v>
      </c>
      <c r="Y13" s="60">
        <v>-7.56</v>
      </c>
      <c r="Z13" s="61">
        <v>63600000</v>
      </c>
    </row>
    <row r="14" spans="1:26" ht="13.5">
      <c r="A14" s="57" t="s">
        <v>38</v>
      </c>
      <c r="B14" s="18">
        <v>0</v>
      </c>
      <c r="C14" s="18">
        <v>0</v>
      </c>
      <c r="D14" s="58">
        <v>1100000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1100000</v>
      </c>
      <c r="X14" s="59">
        <v>-1100000</v>
      </c>
      <c r="Y14" s="60">
        <v>-100</v>
      </c>
      <c r="Z14" s="61">
        <v>0</v>
      </c>
    </row>
    <row r="15" spans="1:26" ht="13.5">
      <c r="A15" s="57" t="s">
        <v>39</v>
      </c>
      <c r="B15" s="18">
        <v>185108174</v>
      </c>
      <c r="C15" s="18">
        <v>0</v>
      </c>
      <c r="D15" s="58">
        <v>162070450</v>
      </c>
      <c r="E15" s="59">
        <v>139348500</v>
      </c>
      <c r="F15" s="59">
        <v>13754024</v>
      </c>
      <c r="G15" s="59">
        <v>35754628</v>
      </c>
      <c r="H15" s="59">
        <v>26389178</v>
      </c>
      <c r="I15" s="59">
        <v>75897830</v>
      </c>
      <c r="J15" s="59">
        <v>24200680</v>
      </c>
      <c r="K15" s="59">
        <v>31743113</v>
      </c>
      <c r="L15" s="59">
        <v>28440585</v>
      </c>
      <c r="M15" s="59">
        <v>84384378</v>
      </c>
      <c r="N15" s="59">
        <v>1070821</v>
      </c>
      <c r="O15" s="59">
        <v>14247983</v>
      </c>
      <c r="P15" s="59">
        <v>8166119</v>
      </c>
      <c r="Q15" s="59">
        <v>23484923</v>
      </c>
      <c r="R15" s="59">
        <v>1537030</v>
      </c>
      <c r="S15" s="59">
        <v>9789166</v>
      </c>
      <c r="T15" s="59">
        <v>-20359494</v>
      </c>
      <c r="U15" s="59">
        <v>-9033298</v>
      </c>
      <c r="V15" s="59">
        <v>174733833</v>
      </c>
      <c r="W15" s="59">
        <v>162070454</v>
      </c>
      <c r="X15" s="59">
        <v>12663379</v>
      </c>
      <c r="Y15" s="60">
        <v>7.81</v>
      </c>
      <c r="Z15" s="61">
        <v>139348500</v>
      </c>
    </row>
    <row r="16" spans="1:26" ht="13.5">
      <c r="A16" s="68" t="s">
        <v>40</v>
      </c>
      <c r="B16" s="18">
        <v>4907641</v>
      </c>
      <c r="C16" s="18">
        <v>0</v>
      </c>
      <c r="D16" s="58">
        <v>3000000</v>
      </c>
      <c r="E16" s="59">
        <v>0</v>
      </c>
      <c r="F16" s="59">
        <v>354079</v>
      </c>
      <c r="G16" s="59">
        <v>293222</v>
      </c>
      <c r="H16" s="59">
        <v>540150</v>
      </c>
      <c r="I16" s="59">
        <v>1187451</v>
      </c>
      <c r="J16" s="59">
        <v>522388</v>
      </c>
      <c r="K16" s="59">
        <v>402134</v>
      </c>
      <c r="L16" s="59">
        <v>270241</v>
      </c>
      <c r="M16" s="59">
        <v>1194763</v>
      </c>
      <c r="N16" s="59">
        <v>237608</v>
      </c>
      <c r="O16" s="59">
        <v>281837</v>
      </c>
      <c r="P16" s="59">
        <v>273120</v>
      </c>
      <c r="Q16" s="59">
        <v>792565</v>
      </c>
      <c r="R16" s="59">
        <v>430339</v>
      </c>
      <c r="S16" s="59">
        <v>325724</v>
      </c>
      <c r="T16" s="59">
        <v>-861089</v>
      </c>
      <c r="U16" s="59">
        <v>-105026</v>
      </c>
      <c r="V16" s="59">
        <v>3069753</v>
      </c>
      <c r="W16" s="59">
        <v>3000000</v>
      </c>
      <c r="X16" s="59">
        <v>69753</v>
      </c>
      <c r="Y16" s="60">
        <v>2.33</v>
      </c>
      <c r="Z16" s="61">
        <v>0</v>
      </c>
    </row>
    <row r="17" spans="1:26" ht="13.5">
      <c r="A17" s="57" t="s">
        <v>41</v>
      </c>
      <c r="B17" s="18">
        <v>462347343</v>
      </c>
      <c r="C17" s="18">
        <v>0</v>
      </c>
      <c r="D17" s="58">
        <v>363006500</v>
      </c>
      <c r="E17" s="59">
        <v>421351802</v>
      </c>
      <c r="F17" s="59">
        <v>20658741</v>
      </c>
      <c r="G17" s="59">
        <v>21670202</v>
      </c>
      <c r="H17" s="59">
        <v>26446830</v>
      </c>
      <c r="I17" s="59">
        <v>68775773</v>
      </c>
      <c r="J17" s="59">
        <v>22997963</v>
      </c>
      <c r="K17" s="59">
        <v>18392932</v>
      </c>
      <c r="L17" s="59">
        <v>22366536</v>
      </c>
      <c r="M17" s="59">
        <v>63757431</v>
      </c>
      <c r="N17" s="59">
        <v>30709272</v>
      </c>
      <c r="O17" s="59">
        <v>41147795</v>
      </c>
      <c r="P17" s="59">
        <v>42724033</v>
      </c>
      <c r="Q17" s="59">
        <v>114581100</v>
      </c>
      <c r="R17" s="59">
        <v>37457980</v>
      </c>
      <c r="S17" s="59">
        <v>16988107</v>
      </c>
      <c r="T17" s="59">
        <v>74451704</v>
      </c>
      <c r="U17" s="59">
        <v>128897791</v>
      </c>
      <c r="V17" s="59">
        <v>376012095</v>
      </c>
      <c r="W17" s="59">
        <v>363006451</v>
      </c>
      <c r="X17" s="59">
        <v>13005644</v>
      </c>
      <c r="Y17" s="60">
        <v>3.58</v>
      </c>
      <c r="Z17" s="61">
        <v>421351802</v>
      </c>
    </row>
    <row r="18" spans="1:26" ht="13.5">
      <c r="A18" s="69" t="s">
        <v>42</v>
      </c>
      <c r="B18" s="70">
        <f>SUM(B11:B17)</f>
        <v>1029045890</v>
      </c>
      <c r="C18" s="70">
        <f>SUM(C11:C17)</f>
        <v>0</v>
      </c>
      <c r="D18" s="71">
        <f aca="true" t="shared" si="1" ref="D18:Z18">SUM(D11:D17)</f>
        <v>911854668</v>
      </c>
      <c r="E18" s="72">
        <f t="shared" si="1"/>
        <v>944205128</v>
      </c>
      <c r="F18" s="72">
        <f t="shared" si="1"/>
        <v>62486216</v>
      </c>
      <c r="G18" s="72">
        <f t="shared" si="1"/>
        <v>83948115</v>
      </c>
      <c r="H18" s="72">
        <f t="shared" si="1"/>
        <v>94920070</v>
      </c>
      <c r="I18" s="72">
        <f t="shared" si="1"/>
        <v>241354401</v>
      </c>
      <c r="J18" s="72">
        <f t="shared" si="1"/>
        <v>82379658</v>
      </c>
      <c r="K18" s="72">
        <f t="shared" si="1"/>
        <v>82909187</v>
      </c>
      <c r="L18" s="72">
        <f t="shared" si="1"/>
        <v>82497891</v>
      </c>
      <c r="M18" s="72">
        <f t="shared" si="1"/>
        <v>247786736</v>
      </c>
      <c r="N18" s="72">
        <f t="shared" si="1"/>
        <v>64005345</v>
      </c>
      <c r="O18" s="72">
        <f t="shared" si="1"/>
        <v>87228336</v>
      </c>
      <c r="P18" s="72">
        <f t="shared" si="1"/>
        <v>88186057</v>
      </c>
      <c r="Q18" s="72">
        <f t="shared" si="1"/>
        <v>239419738</v>
      </c>
      <c r="R18" s="72">
        <f t="shared" si="1"/>
        <v>70863895</v>
      </c>
      <c r="S18" s="72">
        <f t="shared" si="1"/>
        <v>58319036</v>
      </c>
      <c r="T18" s="72">
        <f t="shared" si="1"/>
        <v>85686321</v>
      </c>
      <c r="U18" s="72">
        <f t="shared" si="1"/>
        <v>214869252</v>
      </c>
      <c r="V18" s="72">
        <f t="shared" si="1"/>
        <v>943430127</v>
      </c>
      <c r="W18" s="72">
        <f t="shared" si="1"/>
        <v>911854531</v>
      </c>
      <c r="X18" s="72">
        <f t="shared" si="1"/>
        <v>31575596</v>
      </c>
      <c r="Y18" s="66">
        <f>+IF(W18&lt;&gt;0,(X18/W18)*100,0)</f>
        <v>3.4627887372969584</v>
      </c>
      <c r="Z18" s="73">
        <f t="shared" si="1"/>
        <v>944205128</v>
      </c>
    </row>
    <row r="19" spans="1:26" ht="13.5">
      <c r="A19" s="69" t="s">
        <v>43</v>
      </c>
      <c r="B19" s="74">
        <f>+B10-B18</f>
        <v>-380138962</v>
      </c>
      <c r="C19" s="74">
        <f>+C10-C18</f>
        <v>0</v>
      </c>
      <c r="D19" s="75">
        <f aca="true" t="shared" si="2" ref="D19:Z19">+D10-D18</f>
        <v>-29018448</v>
      </c>
      <c r="E19" s="76">
        <f t="shared" si="2"/>
        <v>0</v>
      </c>
      <c r="F19" s="76">
        <f t="shared" si="2"/>
        <v>269679462</v>
      </c>
      <c r="G19" s="76">
        <f t="shared" si="2"/>
        <v>-11208874</v>
      </c>
      <c r="H19" s="76">
        <f t="shared" si="2"/>
        <v>-81378967</v>
      </c>
      <c r="I19" s="76">
        <f t="shared" si="2"/>
        <v>177091621</v>
      </c>
      <c r="J19" s="76">
        <f t="shared" si="2"/>
        <v>-74361815</v>
      </c>
      <c r="K19" s="76">
        <f t="shared" si="2"/>
        <v>-75780758</v>
      </c>
      <c r="L19" s="76">
        <f t="shared" si="2"/>
        <v>-76560009</v>
      </c>
      <c r="M19" s="76">
        <f t="shared" si="2"/>
        <v>-226702582</v>
      </c>
      <c r="N19" s="76">
        <f t="shared" si="2"/>
        <v>122612229</v>
      </c>
      <c r="O19" s="76">
        <f t="shared" si="2"/>
        <v>-61434981</v>
      </c>
      <c r="P19" s="76">
        <f t="shared" si="2"/>
        <v>78580717</v>
      </c>
      <c r="Q19" s="76">
        <f t="shared" si="2"/>
        <v>139757965</v>
      </c>
      <c r="R19" s="76">
        <f t="shared" si="2"/>
        <v>-57058859</v>
      </c>
      <c r="S19" s="76">
        <f t="shared" si="2"/>
        <v>-49593202</v>
      </c>
      <c r="T19" s="76">
        <f t="shared" si="2"/>
        <v>-77791016</v>
      </c>
      <c r="U19" s="76">
        <f t="shared" si="2"/>
        <v>-184443077</v>
      </c>
      <c r="V19" s="76">
        <f t="shared" si="2"/>
        <v>-94296073</v>
      </c>
      <c r="W19" s="76">
        <f>IF(E10=E18,0,W10-W18)</f>
        <v>0</v>
      </c>
      <c r="X19" s="76">
        <f t="shared" si="2"/>
        <v>-65278067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636948656</v>
      </c>
      <c r="C20" s="18">
        <v>0</v>
      </c>
      <c r="D20" s="58">
        <v>690166500</v>
      </c>
      <c r="E20" s="59">
        <v>0</v>
      </c>
      <c r="F20" s="59">
        <v>19483274</v>
      </c>
      <c r="G20" s="59">
        <v>11363643</v>
      </c>
      <c r="H20" s="59">
        <v>36120401</v>
      </c>
      <c r="I20" s="59">
        <v>66967318</v>
      </c>
      <c r="J20" s="59">
        <v>54025369</v>
      </c>
      <c r="K20" s="59">
        <v>28456256</v>
      </c>
      <c r="L20" s="59">
        <v>14759402</v>
      </c>
      <c r="M20" s="59">
        <v>97241027</v>
      </c>
      <c r="N20" s="59">
        <v>62349243</v>
      </c>
      <c r="O20" s="59">
        <v>22226476</v>
      </c>
      <c r="P20" s="59">
        <v>68339098</v>
      </c>
      <c r="Q20" s="59">
        <v>152914817</v>
      </c>
      <c r="R20" s="59">
        <v>0</v>
      </c>
      <c r="S20" s="59">
        <v>60265091</v>
      </c>
      <c r="T20" s="59">
        <v>15681953</v>
      </c>
      <c r="U20" s="59">
        <v>75947044</v>
      </c>
      <c r="V20" s="59">
        <v>393070206</v>
      </c>
      <c r="W20" s="59">
        <v>690166000</v>
      </c>
      <c r="X20" s="59">
        <v>-297095794</v>
      </c>
      <c r="Y20" s="60">
        <v>-43.05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80000000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80000000</v>
      </c>
      <c r="X21" s="81">
        <v>-80000000</v>
      </c>
      <c r="Y21" s="82">
        <v>-100</v>
      </c>
      <c r="Z21" s="83">
        <v>0</v>
      </c>
    </row>
    <row r="22" spans="1:26" ht="25.5">
      <c r="A22" s="84" t="s">
        <v>105</v>
      </c>
      <c r="B22" s="85">
        <f>SUM(B19:B21)</f>
        <v>256809694</v>
      </c>
      <c r="C22" s="85">
        <f>SUM(C19:C21)</f>
        <v>0</v>
      </c>
      <c r="D22" s="86">
        <f aca="true" t="shared" si="3" ref="D22:Z22">SUM(D19:D21)</f>
        <v>741148052</v>
      </c>
      <c r="E22" s="87">
        <f t="shared" si="3"/>
        <v>0</v>
      </c>
      <c r="F22" s="87">
        <f t="shared" si="3"/>
        <v>289162736</v>
      </c>
      <c r="G22" s="87">
        <f t="shared" si="3"/>
        <v>154769</v>
      </c>
      <c r="H22" s="87">
        <f t="shared" si="3"/>
        <v>-45258566</v>
      </c>
      <c r="I22" s="87">
        <f t="shared" si="3"/>
        <v>244058939</v>
      </c>
      <c r="J22" s="87">
        <f t="shared" si="3"/>
        <v>-20336446</v>
      </c>
      <c r="K22" s="87">
        <f t="shared" si="3"/>
        <v>-47324502</v>
      </c>
      <c r="L22" s="87">
        <f t="shared" si="3"/>
        <v>-61800607</v>
      </c>
      <c r="M22" s="87">
        <f t="shared" si="3"/>
        <v>-129461555</v>
      </c>
      <c r="N22" s="87">
        <f t="shared" si="3"/>
        <v>184961472</v>
      </c>
      <c r="O22" s="87">
        <f t="shared" si="3"/>
        <v>-39208505</v>
      </c>
      <c r="P22" s="87">
        <f t="shared" si="3"/>
        <v>146919815</v>
      </c>
      <c r="Q22" s="87">
        <f t="shared" si="3"/>
        <v>292672782</v>
      </c>
      <c r="R22" s="87">
        <f t="shared" si="3"/>
        <v>-57058859</v>
      </c>
      <c r="S22" s="87">
        <f t="shared" si="3"/>
        <v>10671889</v>
      </c>
      <c r="T22" s="87">
        <f t="shared" si="3"/>
        <v>-62109063</v>
      </c>
      <c r="U22" s="87">
        <f t="shared" si="3"/>
        <v>-108496033</v>
      </c>
      <c r="V22" s="87">
        <f t="shared" si="3"/>
        <v>298774133</v>
      </c>
      <c r="W22" s="87">
        <f t="shared" si="3"/>
        <v>770166000</v>
      </c>
      <c r="X22" s="87">
        <f t="shared" si="3"/>
        <v>-442373861</v>
      </c>
      <c r="Y22" s="88">
        <f>+IF(W22&lt;&gt;0,(X22/W22)*100,0)</f>
        <v>-57.43876787601634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256809694</v>
      </c>
      <c r="C24" s="74">
        <f>SUM(C22:C23)</f>
        <v>0</v>
      </c>
      <c r="D24" s="75">
        <f aca="true" t="shared" si="4" ref="D24:Z24">SUM(D22:D23)</f>
        <v>741148052</v>
      </c>
      <c r="E24" s="76">
        <f t="shared" si="4"/>
        <v>0</v>
      </c>
      <c r="F24" s="76">
        <f t="shared" si="4"/>
        <v>289162736</v>
      </c>
      <c r="G24" s="76">
        <f t="shared" si="4"/>
        <v>154769</v>
      </c>
      <c r="H24" s="76">
        <f t="shared" si="4"/>
        <v>-45258566</v>
      </c>
      <c r="I24" s="76">
        <f t="shared" si="4"/>
        <v>244058939</v>
      </c>
      <c r="J24" s="76">
        <f t="shared" si="4"/>
        <v>-20336446</v>
      </c>
      <c r="K24" s="76">
        <f t="shared" si="4"/>
        <v>-47324502</v>
      </c>
      <c r="L24" s="76">
        <f t="shared" si="4"/>
        <v>-61800607</v>
      </c>
      <c r="M24" s="76">
        <f t="shared" si="4"/>
        <v>-129461555</v>
      </c>
      <c r="N24" s="76">
        <f t="shared" si="4"/>
        <v>184961472</v>
      </c>
      <c r="O24" s="76">
        <f t="shared" si="4"/>
        <v>-39208505</v>
      </c>
      <c r="P24" s="76">
        <f t="shared" si="4"/>
        <v>146919815</v>
      </c>
      <c r="Q24" s="76">
        <f t="shared" si="4"/>
        <v>292672782</v>
      </c>
      <c r="R24" s="76">
        <f t="shared" si="4"/>
        <v>-57058859</v>
      </c>
      <c r="S24" s="76">
        <f t="shared" si="4"/>
        <v>10671889</v>
      </c>
      <c r="T24" s="76">
        <f t="shared" si="4"/>
        <v>-62109063</v>
      </c>
      <c r="U24" s="76">
        <f t="shared" si="4"/>
        <v>-108496033</v>
      </c>
      <c r="V24" s="76">
        <f t="shared" si="4"/>
        <v>298774133</v>
      </c>
      <c r="W24" s="76">
        <f t="shared" si="4"/>
        <v>770166000</v>
      </c>
      <c r="X24" s="76">
        <f t="shared" si="4"/>
        <v>-442373861</v>
      </c>
      <c r="Y24" s="77">
        <f>+IF(W24&lt;&gt;0,(X24/W24)*100,0)</f>
        <v>-57.43876787601634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271868489</v>
      </c>
      <c r="C27" s="21">
        <v>0</v>
      </c>
      <c r="D27" s="98">
        <v>690166000</v>
      </c>
      <c r="E27" s="99">
        <v>688476000</v>
      </c>
      <c r="F27" s="99">
        <v>20180964</v>
      </c>
      <c r="G27" s="99">
        <v>19222118</v>
      </c>
      <c r="H27" s="99">
        <v>30371465</v>
      </c>
      <c r="I27" s="99">
        <v>69774547</v>
      </c>
      <c r="J27" s="99">
        <v>14484166</v>
      </c>
      <c r="K27" s="99">
        <v>25639326</v>
      </c>
      <c r="L27" s="99">
        <v>28439226</v>
      </c>
      <c r="M27" s="99">
        <v>68562718</v>
      </c>
      <c r="N27" s="99">
        <v>22546148</v>
      </c>
      <c r="O27" s="99">
        <v>23380204</v>
      </c>
      <c r="P27" s="99">
        <v>36591273</v>
      </c>
      <c r="Q27" s="99">
        <v>82517625</v>
      </c>
      <c r="R27" s="99">
        <v>18016022</v>
      </c>
      <c r="S27" s="99">
        <v>5388037</v>
      </c>
      <c r="T27" s="99">
        <v>9350467</v>
      </c>
      <c r="U27" s="99">
        <v>32754526</v>
      </c>
      <c r="V27" s="99">
        <v>253609416</v>
      </c>
      <c r="W27" s="99">
        <v>688476000</v>
      </c>
      <c r="X27" s="99">
        <v>-434866584</v>
      </c>
      <c r="Y27" s="100">
        <v>-63.16</v>
      </c>
      <c r="Z27" s="101">
        <v>688476000</v>
      </c>
    </row>
    <row r="28" spans="1:26" ht="13.5">
      <c r="A28" s="102" t="s">
        <v>44</v>
      </c>
      <c r="B28" s="18">
        <v>271583124</v>
      </c>
      <c r="C28" s="18">
        <v>0</v>
      </c>
      <c r="D28" s="58">
        <v>690166000</v>
      </c>
      <c r="E28" s="59">
        <v>669326000</v>
      </c>
      <c r="F28" s="59">
        <v>19653949</v>
      </c>
      <c r="G28" s="59">
        <v>19222118</v>
      </c>
      <c r="H28" s="59">
        <v>30371465</v>
      </c>
      <c r="I28" s="59">
        <v>69247532</v>
      </c>
      <c r="J28" s="59">
        <v>14484166</v>
      </c>
      <c r="K28" s="59">
        <v>25639326</v>
      </c>
      <c r="L28" s="59">
        <v>28304517</v>
      </c>
      <c r="M28" s="59">
        <v>68428009</v>
      </c>
      <c r="N28" s="59">
        <v>22546148</v>
      </c>
      <c r="O28" s="59">
        <v>23166310</v>
      </c>
      <c r="P28" s="59">
        <v>36591273</v>
      </c>
      <c r="Q28" s="59">
        <v>82303731</v>
      </c>
      <c r="R28" s="59">
        <v>18016022</v>
      </c>
      <c r="S28" s="59">
        <v>5388037</v>
      </c>
      <c r="T28" s="59">
        <v>9350467</v>
      </c>
      <c r="U28" s="59">
        <v>32754526</v>
      </c>
      <c r="V28" s="59">
        <v>252733798</v>
      </c>
      <c r="W28" s="59">
        <v>669326000</v>
      </c>
      <c r="X28" s="59">
        <v>-416592202</v>
      </c>
      <c r="Y28" s="60">
        <v>-62.24</v>
      </c>
      <c r="Z28" s="61">
        <v>669326000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19150000</v>
      </c>
      <c r="F29" s="59">
        <v>527015</v>
      </c>
      <c r="G29" s="59">
        <v>0</v>
      </c>
      <c r="H29" s="59">
        <v>0</v>
      </c>
      <c r="I29" s="59">
        <v>527015</v>
      </c>
      <c r="J29" s="59">
        <v>0</v>
      </c>
      <c r="K29" s="59">
        <v>0</v>
      </c>
      <c r="L29" s="59">
        <v>134709</v>
      </c>
      <c r="M29" s="59">
        <v>134709</v>
      </c>
      <c r="N29" s="59">
        <v>0</v>
      </c>
      <c r="O29" s="59">
        <v>213894</v>
      </c>
      <c r="P29" s="59">
        <v>0</v>
      </c>
      <c r="Q29" s="59">
        <v>213894</v>
      </c>
      <c r="R29" s="59">
        <v>0</v>
      </c>
      <c r="S29" s="59">
        <v>0</v>
      </c>
      <c r="T29" s="59">
        <v>0</v>
      </c>
      <c r="U29" s="59">
        <v>0</v>
      </c>
      <c r="V29" s="59">
        <v>875618</v>
      </c>
      <c r="W29" s="59">
        <v>19150000</v>
      </c>
      <c r="X29" s="59">
        <v>-18274382</v>
      </c>
      <c r="Y29" s="60">
        <v>-95.43</v>
      </c>
      <c r="Z29" s="61">
        <v>19150000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285365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271868489</v>
      </c>
      <c r="C32" s="21">
        <f>SUM(C28:C31)</f>
        <v>0</v>
      </c>
      <c r="D32" s="98">
        <f aca="true" t="shared" si="5" ref="D32:Z32">SUM(D28:D31)</f>
        <v>690166000</v>
      </c>
      <c r="E32" s="99">
        <f t="shared" si="5"/>
        <v>688476000</v>
      </c>
      <c r="F32" s="99">
        <f t="shared" si="5"/>
        <v>20180964</v>
      </c>
      <c r="G32" s="99">
        <f t="shared" si="5"/>
        <v>19222118</v>
      </c>
      <c r="H32" s="99">
        <f t="shared" si="5"/>
        <v>30371465</v>
      </c>
      <c r="I32" s="99">
        <f t="shared" si="5"/>
        <v>69774547</v>
      </c>
      <c r="J32" s="99">
        <f t="shared" si="5"/>
        <v>14484166</v>
      </c>
      <c r="K32" s="99">
        <f t="shared" si="5"/>
        <v>25639326</v>
      </c>
      <c r="L32" s="99">
        <f t="shared" si="5"/>
        <v>28439226</v>
      </c>
      <c r="M32" s="99">
        <f t="shared" si="5"/>
        <v>68562718</v>
      </c>
      <c r="N32" s="99">
        <f t="shared" si="5"/>
        <v>22546148</v>
      </c>
      <c r="O32" s="99">
        <f t="shared" si="5"/>
        <v>23380204</v>
      </c>
      <c r="P32" s="99">
        <f t="shared" si="5"/>
        <v>36591273</v>
      </c>
      <c r="Q32" s="99">
        <f t="shared" si="5"/>
        <v>82517625</v>
      </c>
      <c r="R32" s="99">
        <f t="shared" si="5"/>
        <v>18016022</v>
      </c>
      <c r="S32" s="99">
        <f t="shared" si="5"/>
        <v>5388037</v>
      </c>
      <c r="T32" s="99">
        <f t="shared" si="5"/>
        <v>9350467</v>
      </c>
      <c r="U32" s="99">
        <f t="shared" si="5"/>
        <v>32754526</v>
      </c>
      <c r="V32" s="99">
        <f t="shared" si="5"/>
        <v>253609416</v>
      </c>
      <c r="W32" s="99">
        <f t="shared" si="5"/>
        <v>688476000</v>
      </c>
      <c r="X32" s="99">
        <f t="shared" si="5"/>
        <v>-434866584</v>
      </c>
      <c r="Y32" s="100">
        <f>+IF(W32&lt;&gt;0,(X32/W32)*100,0)</f>
        <v>-63.16365189200495</v>
      </c>
      <c r="Z32" s="101">
        <f t="shared" si="5"/>
        <v>688476000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236269770</v>
      </c>
      <c r="C35" s="18">
        <v>0</v>
      </c>
      <c r="D35" s="58">
        <v>277848000</v>
      </c>
      <c r="E35" s="59">
        <v>236269770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236269770</v>
      </c>
      <c r="X35" s="59">
        <v>-236269770</v>
      </c>
      <c r="Y35" s="60">
        <v>-100</v>
      </c>
      <c r="Z35" s="61">
        <v>236269770</v>
      </c>
    </row>
    <row r="36" spans="1:26" ht="13.5">
      <c r="A36" s="57" t="s">
        <v>53</v>
      </c>
      <c r="B36" s="18">
        <v>2415177483</v>
      </c>
      <c r="C36" s="18">
        <v>0</v>
      </c>
      <c r="D36" s="58">
        <v>3259297000</v>
      </c>
      <c r="E36" s="59">
        <v>2409842029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2409842029</v>
      </c>
      <c r="X36" s="59">
        <v>-2409842029</v>
      </c>
      <c r="Y36" s="60">
        <v>-100</v>
      </c>
      <c r="Z36" s="61">
        <v>2409842029</v>
      </c>
    </row>
    <row r="37" spans="1:26" ht="13.5">
      <c r="A37" s="57" t="s">
        <v>54</v>
      </c>
      <c r="B37" s="18">
        <v>297069406</v>
      </c>
      <c r="C37" s="18">
        <v>0</v>
      </c>
      <c r="D37" s="58">
        <v>146075000</v>
      </c>
      <c r="E37" s="59">
        <v>293286521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293286521</v>
      </c>
      <c r="X37" s="59">
        <v>-293286521</v>
      </c>
      <c r="Y37" s="60">
        <v>-100</v>
      </c>
      <c r="Z37" s="61">
        <v>293286521</v>
      </c>
    </row>
    <row r="38" spans="1:26" ht="13.5">
      <c r="A38" s="57" t="s">
        <v>55</v>
      </c>
      <c r="B38" s="18">
        <v>40856415</v>
      </c>
      <c r="C38" s="18">
        <v>0</v>
      </c>
      <c r="D38" s="58">
        <v>31397000</v>
      </c>
      <c r="E38" s="59">
        <v>40856415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40856415</v>
      </c>
      <c r="X38" s="59">
        <v>-40856415</v>
      </c>
      <c r="Y38" s="60">
        <v>-100</v>
      </c>
      <c r="Z38" s="61">
        <v>40856415</v>
      </c>
    </row>
    <row r="39" spans="1:26" ht="13.5">
      <c r="A39" s="57" t="s">
        <v>56</v>
      </c>
      <c r="B39" s="18">
        <v>2313521432</v>
      </c>
      <c r="C39" s="18">
        <v>0</v>
      </c>
      <c r="D39" s="58">
        <v>3359673000</v>
      </c>
      <c r="E39" s="59">
        <v>2311968863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2311968863</v>
      </c>
      <c r="X39" s="59">
        <v>-2311968863</v>
      </c>
      <c r="Y39" s="60">
        <v>-100</v>
      </c>
      <c r="Z39" s="61">
        <v>2311968863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113509717</v>
      </c>
      <c r="C42" s="18">
        <v>0</v>
      </c>
      <c r="D42" s="58">
        <v>691639816</v>
      </c>
      <c r="E42" s="59">
        <v>773400000</v>
      </c>
      <c r="F42" s="59">
        <v>-384313516</v>
      </c>
      <c r="G42" s="59">
        <v>-51529757</v>
      </c>
      <c r="H42" s="59">
        <v>-74255128</v>
      </c>
      <c r="I42" s="59">
        <v>-510098401</v>
      </c>
      <c r="J42" s="59">
        <v>-71149270</v>
      </c>
      <c r="K42" s="59">
        <v>-28774568</v>
      </c>
      <c r="L42" s="59">
        <v>-70056521</v>
      </c>
      <c r="M42" s="59">
        <v>-169980359</v>
      </c>
      <c r="N42" s="59">
        <v>-50783367</v>
      </c>
      <c r="O42" s="59">
        <v>-52827217</v>
      </c>
      <c r="P42" s="59">
        <v>-80856953</v>
      </c>
      <c r="Q42" s="59">
        <v>-184467537</v>
      </c>
      <c r="R42" s="59">
        <v>-79274853</v>
      </c>
      <c r="S42" s="59">
        <v>-46367595</v>
      </c>
      <c r="T42" s="59">
        <v>-73152759</v>
      </c>
      <c r="U42" s="59">
        <v>-198795207</v>
      </c>
      <c r="V42" s="59">
        <v>-1063341504</v>
      </c>
      <c r="W42" s="59">
        <v>773400000</v>
      </c>
      <c r="X42" s="59">
        <v>-1836741504</v>
      </c>
      <c r="Y42" s="60">
        <v>-237.49</v>
      </c>
      <c r="Z42" s="61">
        <v>773400000</v>
      </c>
    </row>
    <row r="43" spans="1:26" ht="13.5">
      <c r="A43" s="57" t="s">
        <v>59</v>
      </c>
      <c r="B43" s="18">
        <v>-307127298</v>
      </c>
      <c r="C43" s="18">
        <v>0</v>
      </c>
      <c r="D43" s="58">
        <v>-650166000</v>
      </c>
      <c r="E43" s="59">
        <v>-692724000</v>
      </c>
      <c r="F43" s="59">
        <v>-19653949</v>
      </c>
      <c r="G43" s="59">
        <v>-19222118</v>
      </c>
      <c r="H43" s="59">
        <v>-30371465</v>
      </c>
      <c r="I43" s="59">
        <v>-69247532</v>
      </c>
      <c r="J43" s="59">
        <v>-14776174</v>
      </c>
      <c r="K43" s="59">
        <v>-25639326</v>
      </c>
      <c r="L43" s="59">
        <v>-28304517</v>
      </c>
      <c r="M43" s="59">
        <v>-68720017</v>
      </c>
      <c r="N43" s="59">
        <v>-22546148</v>
      </c>
      <c r="O43" s="59">
        <v>-31769009</v>
      </c>
      <c r="P43" s="59">
        <v>-36199022</v>
      </c>
      <c r="Q43" s="59">
        <v>-90514179</v>
      </c>
      <c r="R43" s="59">
        <v>-17732517</v>
      </c>
      <c r="S43" s="59">
        <v>-5358551</v>
      </c>
      <c r="T43" s="59">
        <v>-8569629</v>
      </c>
      <c r="U43" s="59">
        <v>-31660697</v>
      </c>
      <c r="V43" s="59">
        <v>-260142425</v>
      </c>
      <c r="W43" s="59">
        <v>-692724000</v>
      </c>
      <c r="X43" s="59">
        <v>432581575</v>
      </c>
      <c r="Y43" s="60">
        <v>-62.45</v>
      </c>
      <c r="Z43" s="61">
        <v>-692724000</v>
      </c>
    </row>
    <row r="44" spans="1:26" ht="13.5">
      <c r="A44" s="57" t="s">
        <v>60</v>
      </c>
      <c r="B44" s="18">
        <v>-813392</v>
      </c>
      <c r="C44" s="18">
        <v>0</v>
      </c>
      <c r="D44" s="58">
        <v>-1100000</v>
      </c>
      <c r="E44" s="59">
        <v>-1100000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-1100000</v>
      </c>
      <c r="X44" s="59">
        <v>1100000</v>
      </c>
      <c r="Y44" s="60">
        <v>-100</v>
      </c>
      <c r="Z44" s="61">
        <v>-1100000</v>
      </c>
    </row>
    <row r="45" spans="1:26" ht="13.5">
      <c r="A45" s="69" t="s">
        <v>61</v>
      </c>
      <c r="B45" s="21">
        <v>913607</v>
      </c>
      <c r="C45" s="21">
        <v>0</v>
      </c>
      <c r="D45" s="98">
        <v>168254816</v>
      </c>
      <c r="E45" s="99">
        <v>79576000</v>
      </c>
      <c r="F45" s="99">
        <v>-403053859</v>
      </c>
      <c r="G45" s="99">
        <v>-473805734</v>
      </c>
      <c r="H45" s="99">
        <v>-578432327</v>
      </c>
      <c r="I45" s="99">
        <v>-578432327</v>
      </c>
      <c r="J45" s="99">
        <v>-664357771</v>
      </c>
      <c r="K45" s="99">
        <v>-718771665</v>
      </c>
      <c r="L45" s="99">
        <v>-817132703</v>
      </c>
      <c r="M45" s="99">
        <v>-817132703</v>
      </c>
      <c r="N45" s="99">
        <v>-890462218</v>
      </c>
      <c r="O45" s="99">
        <v>-975058444</v>
      </c>
      <c r="P45" s="99">
        <v>-1092114419</v>
      </c>
      <c r="Q45" s="99">
        <v>-890462218</v>
      </c>
      <c r="R45" s="99">
        <v>-1189121789</v>
      </c>
      <c r="S45" s="99">
        <v>-1240847935</v>
      </c>
      <c r="T45" s="99">
        <v>-1322570323</v>
      </c>
      <c r="U45" s="99">
        <v>-1322570323</v>
      </c>
      <c r="V45" s="99">
        <v>-1322570323</v>
      </c>
      <c r="W45" s="99">
        <v>79576000</v>
      </c>
      <c r="X45" s="99">
        <v>-1402146323</v>
      </c>
      <c r="Y45" s="100">
        <v>-1762.02</v>
      </c>
      <c r="Z45" s="101">
        <v>79576000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10186810</v>
      </c>
      <c r="C49" s="51">
        <v>0</v>
      </c>
      <c r="D49" s="128">
        <v>3680875</v>
      </c>
      <c r="E49" s="53">
        <v>3785702</v>
      </c>
      <c r="F49" s="53">
        <v>0</v>
      </c>
      <c r="G49" s="53">
        <v>0</v>
      </c>
      <c r="H49" s="53">
        <v>0</v>
      </c>
      <c r="I49" s="53">
        <v>3319625</v>
      </c>
      <c r="J49" s="53">
        <v>0</v>
      </c>
      <c r="K49" s="53">
        <v>0</v>
      </c>
      <c r="L49" s="53">
        <v>0</v>
      </c>
      <c r="M49" s="53">
        <v>3467854</v>
      </c>
      <c r="N49" s="53">
        <v>0</v>
      </c>
      <c r="O49" s="53">
        <v>0</v>
      </c>
      <c r="P49" s="53">
        <v>0</v>
      </c>
      <c r="Q49" s="53">
        <v>99281734</v>
      </c>
      <c r="R49" s="53">
        <v>0</v>
      </c>
      <c r="S49" s="53">
        <v>0</v>
      </c>
      <c r="T49" s="53">
        <v>0</v>
      </c>
      <c r="U49" s="53">
        <v>-2635634</v>
      </c>
      <c r="V49" s="53">
        <v>0</v>
      </c>
      <c r="W49" s="53">
        <v>121086966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-8582664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-8582664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50.805670782783885</v>
      </c>
      <c r="C58" s="5">
        <f>IF(C67=0,0,+(C76/C67)*100)</f>
        <v>0</v>
      </c>
      <c r="D58" s="6">
        <f aca="true" t="shared" si="6" ref="D58:Z58">IF(D67=0,0,+(D76/D67)*100)</f>
        <v>81.87401175161536</v>
      </c>
      <c r="E58" s="7">
        <f t="shared" si="6"/>
        <v>0</v>
      </c>
      <c r="F58" s="7">
        <f t="shared" si="6"/>
        <v>53.849566418043125</v>
      </c>
      <c r="G58" s="7">
        <f t="shared" si="6"/>
        <v>0</v>
      </c>
      <c r="H58" s="7">
        <f t="shared" si="6"/>
        <v>45.409240262097164</v>
      </c>
      <c r="I58" s="7">
        <f t="shared" si="6"/>
        <v>82.92894460372271</v>
      </c>
      <c r="J58" s="7">
        <f t="shared" si="6"/>
        <v>111.49991981123786</v>
      </c>
      <c r="K58" s="7">
        <f t="shared" si="6"/>
        <v>912.0166041793475</v>
      </c>
      <c r="L58" s="7">
        <f t="shared" si="6"/>
        <v>111.24162432342115</v>
      </c>
      <c r="M58" s="7">
        <f t="shared" si="6"/>
        <v>420.41509409678986</v>
      </c>
      <c r="N58" s="7">
        <f t="shared" si="6"/>
        <v>21613.611012222616</v>
      </c>
      <c r="O58" s="7">
        <f t="shared" si="6"/>
        <v>109.06914652577713</v>
      </c>
      <c r="P58" s="7">
        <f t="shared" si="6"/>
        <v>47.48371343373837</v>
      </c>
      <c r="Q58" s="7">
        <f t="shared" si="6"/>
        <v>100.50177187612933</v>
      </c>
      <c r="R58" s="7">
        <f t="shared" si="6"/>
        <v>112.59328875717891</v>
      </c>
      <c r="S58" s="7">
        <f t="shared" si="6"/>
        <v>217.9849719667196</v>
      </c>
      <c r="T58" s="7">
        <f t="shared" si="6"/>
        <v>99.63977545993525</v>
      </c>
      <c r="U58" s="7">
        <f t="shared" si="6"/>
        <v>126.03223052760389</v>
      </c>
      <c r="V58" s="7">
        <f t="shared" si="6"/>
        <v>175.98976135112395</v>
      </c>
      <c r="W58" s="7">
        <f t="shared" si="6"/>
        <v>131.73248391131418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58.086563618007744</v>
      </c>
      <c r="C60" s="12">
        <f t="shared" si="7"/>
        <v>0</v>
      </c>
      <c r="D60" s="3">
        <f t="shared" si="7"/>
        <v>80</v>
      </c>
      <c r="E60" s="13">
        <f t="shared" si="7"/>
        <v>0</v>
      </c>
      <c r="F60" s="13">
        <f t="shared" si="7"/>
        <v>44.40833867057047</v>
      </c>
      <c r="G60" s="13">
        <f t="shared" si="7"/>
        <v>0</v>
      </c>
      <c r="H60" s="13">
        <f t="shared" si="7"/>
        <v>36.74358226405211</v>
      </c>
      <c r="I60" s="13">
        <f t="shared" si="7"/>
        <v>80.00686675067979</v>
      </c>
      <c r="J60" s="13">
        <f t="shared" si="7"/>
        <v>114.34407574660028</v>
      </c>
      <c r="K60" s="13">
        <f t="shared" si="7"/>
        <v>1049.8237681051514</v>
      </c>
      <c r="L60" s="13">
        <f t="shared" si="7"/>
        <v>113.45919873983519</v>
      </c>
      <c r="M60" s="13">
        <f t="shared" si="7"/>
        <v>484.22231756819025</v>
      </c>
      <c r="N60" s="13">
        <f t="shared" si="7"/>
        <v>21686.18828385458</v>
      </c>
      <c r="O60" s="13">
        <f t="shared" si="7"/>
        <v>110.84419517113591</v>
      </c>
      <c r="P60" s="13">
        <f t="shared" si="7"/>
        <v>55.79226462916404</v>
      </c>
      <c r="Q60" s="13">
        <f t="shared" si="7"/>
        <v>112.65874403827215</v>
      </c>
      <c r="R60" s="13">
        <f t="shared" si="7"/>
        <v>115.27032123433716</v>
      </c>
      <c r="S60" s="13">
        <f t="shared" si="7"/>
        <v>255.62598993751755</v>
      </c>
      <c r="T60" s="13">
        <f t="shared" si="7"/>
        <v>99.59804220030551</v>
      </c>
      <c r="U60" s="13">
        <f t="shared" si="7"/>
        <v>130.8030294070987</v>
      </c>
      <c r="V60" s="13">
        <f t="shared" si="7"/>
        <v>193.1983665319116</v>
      </c>
      <c r="W60" s="13">
        <f t="shared" si="7"/>
        <v>131.9202166035745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80</v>
      </c>
      <c r="E62" s="13">
        <f t="shared" si="7"/>
        <v>0</v>
      </c>
      <c r="F62" s="13">
        <f t="shared" si="7"/>
        <v>44.610845405464616</v>
      </c>
      <c r="G62" s="13">
        <f t="shared" si="7"/>
        <v>0</v>
      </c>
      <c r="H62" s="13">
        <f t="shared" si="7"/>
        <v>30.779363798649463</v>
      </c>
      <c r="I62" s="13">
        <f t="shared" si="7"/>
        <v>76.15319557306984</v>
      </c>
      <c r="J62" s="13">
        <f t="shared" si="7"/>
        <v>113.87515627201674</v>
      </c>
      <c r="K62" s="13">
        <f t="shared" si="7"/>
        <v>1286.4906341393662</v>
      </c>
      <c r="L62" s="13">
        <f t="shared" si="7"/>
        <v>113.3043305091469</v>
      </c>
      <c r="M62" s="13">
        <f t="shared" si="7"/>
        <v>597.9453615014302</v>
      </c>
      <c r="N62" s="13">
        <f t="shared" si="7"/>
        <v>17618.850936692506</v>
      </c>
      <c r="O62" s="13">
        <f t="shared" si="7"/>
        <v>111.998508493774</v>
      </c>
      <c r="P62" s="13">
        <f t="shared" si="7"/>
        <v>56.29762832298045</v>
      </c>
      <c r="Q62" s="13">
        <f t="shared" si="7"/>
        <v>112.93767072489993</v>
      </c>
      <c r="R62" s="13">
        <f t="shared" si="7"/>
        <v>115.42657705738384</v>
      </c>
      <c r="S62" s="13">
        <f t="shared" si="7"/>
        <v>357.54185576410435</v>
      </c>
      <c r="T62" s="13">
        <f t="shared" si="7"/>
        <v>98.89227104611645</v>
      </c>
      <c r="U62" s="13">
        <f t="shared" si="7"/>
        <v>134.45046942621863</v>
      </c>
      <c r="V62" s="13">
        <f t="shared" si="7"/>
        <v>216.56672984092546</v>
      </c>
      <c r="W62" s="13">
        <f t="shared" si="7"/>
        <v>137.23850862932863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80</v>
      </c>
      <c r="E63" s="13">
        <f t="shared" si="7"/>
        <v>0</v>
      </c>
      <c r="F63" s="13">
        <f t="shared" si="7"/>
        <v>43.79524218604255</v>
      </c>
      <c r="G63" s="13">
        <f t="shared" si="7"/>
        <v>0</v>
      </c>
      <c r="H63" s="13">
        <f t="shared" si="7"/>
        <v>59.80959465178427</v>
      </c>
      <c r="I63" s="13">
        <f t="shared" si="7"/>
        <v>93.9063809110381</v>
      </c>
      <c r="J63" s="13">
        <f t="shared" si="7"/>
        <v>115.36589588389587</v>
      </c>
      <c r="K63" s="13">
        <f t="shared" si="7"/>
        <v>140.70654622696162</v>
      </c>
      <c r="L63" s="13">
        <f t="shared" si="7"/>
        <v>114.00062716578799</v>
      </c>
      <c r="M63" s="13">
        <f t="shared" si="7"/>
        <v>123.56483201994517</v>
      </c>
      <c r="N63" s="13">
        <f t="shared" si="7"/>
        <v>257059.57943925232</v>
      </c>
      <c r="O63" s="13">
        <f t="shared" si="7"/>
        <v>106.81907656032874</v>
      </c>
      <c r="P63" s="13">
        <f t="shared" si="7"/>
        <v>53.68556203463603</v>
      </c>
      <c r="Q63" s="13">
        <f t="shared" si="7"/>
        <v>111.55832717583007</v>
      </c>
      <c r="R63" s="13">
        <f t="shared" si="7"/>
        <v>114.75203985818129</v>
      </c>
      <c r="S63" s="13">
        <f t="shared" si="7"/>
        <v>140.726758355714</v>
      </c>
      <c r="T63" s="13">
        <f t="shared" si="7"/>
        <v>103.12144856375723</v>
      </c>
      <c r="U63" s="13">
        <f t="shared" si="7"/>
        <v>119.22462667044762</v>
      </c>
      <c r="V63" s="13">
        <f t="shared" si="7"/>
        <v>112.07123720437116</v>
      </c>
      <c r="W63" s="13">
        <f t="shared" si="7"/>
        <v>113.20093457943925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99.99307165433652</v>
      </c>
      <c r="K66" s="16">
        <f t="shared" si="7"/>
        <v>100</v>
      </c>
      <c r="L66" s="16">
        <f t="shared" si="7"/>
        <v>100</v>
      </c>
      <c r="M66" s="16">
        <f t="shared" si="7"/>
        <v>99.99779831218612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33.359345732262504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82.03831926592954</v>
      </c>
      <c r="W66" s="16">
        <f t="shared" si="7"/>
        <v>129.91666666666666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59154373</v>
      </c>
      <c r="C67" s="23"/>
      <c r="D67" s="24">
        <v>51227000</v>
      </c>
      <c r="E67" s="25"/>
      <c r="F67" s="25">
        <v>4212929</v>
      </c>
      <c r="G67" s="25"/>
      <c r="H67" s="25">
        <v>10888176</v>
      </c>
      <c r="I67" s="25">
        <v>15101105</v>
      </c>
      <c r="J67" s="25">
        <v>3641408</v>
      </c>
      <c r="K67" s="25">
        <v>5278671</v>
      </c>
      <c r="L67" s="25">
        <v>4754989</v>
      </c>
      <c r="M67" s="25">
        <v>13675068</v>
      </c>
      <c r="N67" s="25">
        <v>25281</v>
      </c>
      <c r="O67" s="25">
        <v>5042437</v>
      </c>
      <c r="P67" s="25">
        <v>11073083</v>
      </c>
      <c r="Q67" s="25">
        <v>16140801</v>
      </c>
      <c r="R67" s="25">
        <v>5173319</v>
      </c>
      <c r="S67" s="25">
        <v>2642395</v>
      </c>
      <c r="T67" s="25">
        <v>6572012</v>
      </c>
      <c r="U67" s="25">
        <v>14387726</v>
      </c>
      <c r="V67" s="25">
        <v>59304700</v>
      </c>
      <c r="W67" s="25">
        <v>51227304</v>
      </c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51739635</v>
      </c>
      <c r="C69" s="18"/>
      <c r="D69" s="19">
        <v>46427000</v>
      </c>
      <c r="E69" s="20"/>
      <c r="F69" s="20">
        <v>3497440</v>
      </c>
      <c r="G69" s="20"/>
      <c r="H69" s="20">
        <v>9396577</v>
      </c>
      <c r="I69" s="20">
        <v>12894017</v>
      </c>
      <c r="J69" s="20">
        <v>2919735</v>
      </c>
      <c r="K69" s="20">
        <v>4512804</v>
      </c>
      <c r="L69" s="20">
        <v>3971544</v>
      </c>
      <c r="M69" s="20">
        <v>11404083</v>
      </c>
      <c r="N69" s="20">
        <v>25196</v>
      </c>
      <c r="O69" s="20">
        <v>4217058</v>
      </c>
      <c r="P69" s="20">
        <v>9424086</v>
      </c>
      <c r="Q69" s="20">
        <v>13666340</v>
      </c>
      <c r="R69" s="20">
        <v>4266387</v>
      </c>
      <c r="S69" s="20">
        <v>2003283</v>
      </c>
      <c r="T69" s="20">
        <v>5889673</v>
      </c>
      <c r="U69" s="20">
        <v>12159343</v>
      </c>
      <c r="V69" s="20">
        <v>50123783</v>
      </c>
      <c r="W69" s="20">
        <v>46427304</v>
      </c>
      <c r="X69" s="20"/>
      <c r="Y69" s="19"/>
      <c r="Z69" s="22"/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>
        <v>36155000</v>
      </c>
      <c r="E71" s="20"/>
      <c r="F71" s="20">
        <v>2629058</v>
      </c>
      <c r="G71" s="20"/>
      <c r="H71" s="20">
        <v>7466064</v>
      </c>
      <c r="I71" s="20">
        <v>10095122</v>
      </c>
      <c r="J71" s="20">
        <v>2001318</v>
      </c>
      <c r="K71" s="20">
        <v>3580664</v>
      </c>
      <c r="L71" s="20">
        <v>3088205</v>
      </c>
      <c r="M71" s="20">
        <v>8670187</v>
      </c>
      <c r="N71" s="20">
        <v>24768</v>
      </c>
      <c r="O71" s="20">
        <v>3277224</v>
      </c>
      <c r="P71" s="20">
        <v>7600782</v>
      </c>
      <c r="Q71" s="20">
        <v>10902774</v>
      </c>
      <c r="R71" s="20">
        <v>3278083</v>
      </c>
      <c r="S71" s="20">
        <v>1061622</v>
      </c>
      <c r="T71" s="20">
        <v>4906796</v>
      </c>
      <c r="U71" s="20">
        <v>9246501</v>
      </c>
      <c r="V71" s="20">
        <v>38914584</v>
      </c>
      <c r="W71" s="20">
        <v>36155304</v>
      </c>
      <c r="X71" s="20"/>
      <c r="Y71" s="19"/>
      <c r="Z71" s="22"/>
    </row>
    <row r="72" spans="1:26" ht="13.5" hidden="1">
      <c r="A72" s="38" t="s">
        <v>112</v>
      </c>
      <c r="B72" s="18"/>
      <c r="C72" s="18"/>
      <c r="D72" s="19">
        <v>10272000</v>
      </c>
      <c r="E72" s="20"/>
      <c r="F72" s="20">
        <v>868382</v>
      </c>
      <c r="G72" s="20"/>
      <c r="H72" s="20">
        <v>1930513</v>
      </c>
      <c r="I72" s="20">
        <v>2798895</v>
      </c>
      <c r="J72" s="20">
        <v>918417</v>
      </c>
      <c r="K72" s="20">
        <v>932140</v>
      </c>
      <c r="L72" s="20">
        <v>883339</v>
      </c>
      <c r="M72" s="20">
        <v>2733896</v>
      </c>
      <c r="N72" s="20">
        <v>428</v>
      </c>
      <c r="O72" s="20">
        <v>939834</v>
      </c>
      <c r="P72" s="20">
        <v>1823304</v>
      </c>
      <c r="Q72" s="20">
        <v>2763566</v>
      </c>
      <c r="R72" s="20">
        <v>988304</v>
      </c>
      <c r="S72" s="20">
        <v>941661</v>
      </c>
      <c r="T72" s="20">
        <v>982877</v>
      </c>
      <c r="U72" s="20">
        <v>2912842</v>
      </c>
      <c r="V72" s="20">
        <v>11209199</v>
      </c>
      <c r="W72" s="20">
        <v>10272000</v>
      </c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51739635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7414738</v>
      </c>
      <c r="C75" s="27"/>
      <c r="D75" s="28">
        <v>4800000</v>
      </c>
      <c r="E75" s="29"/>
      <c r="F75" s="29">
        <v>715489</v>
      </c>
      <c r="G75" s="29"/>
      <c r="H75" s="29">
        <v>1491599</v>
      </c>
      <c r="I75" s="29">
        <v>2207088</v>
      </c>
      <c r="J75" s="29">
        <v>721673</v>
      </c>
      <c r="K75" s="29">
        <v>765867</v>
      </c>
      <c r="L75" s="29">
        <v>783445</v>
      </c>
      <c r="M75" s="29">
        <v>2270985</v>
      </c>
      <c r="N75" s="29">
        <v>85</v>
      </c>
      <c r="O75" s="29">
        <v>825379</v>
      </c>
      <c r="P75" s="29">
        <v>1648997</v>
      </c>
      <c r="Q75" s="29">
        <v>2474461</v>
      </c>
      <c r="R75" s="29">
        <v>906932</v>
      </c>
      <c r="S75" s="29">
        <v>639112</v>
      </c>
      <c r="T75" s="29">
        <v>682339</v>
      </c>
      <c r="U75" s="29">
        <v>2228383</v>
      </c>
      <c r="V75" s="29">
        <v>9180917</v>
      </c>
      <c r="W75" s="29">
        <v>4800000</v>
      </c>
      <c r="X75" s="29"/>
      <c r="Y75" s="28"/>
      <c r="Z75" s="30"/>
    </row>
    <row r="76" spans="1:26" ht="13.5" hidden="1">
      <c r="A76" s="41" t="s">
        <v>117</v>
      </c>
      <c r="B76" s="31">
        <v>30053776</v>
      </c>
      <c r="C76" s="31"/>
      <c r="D76" s="32">
        <v>41941600</v>
      </c>
      <c r="E76" s="33">
        <v>67483000</v>
      </c>
      <c r="F76" s="33">
        <v>2268644</v>
      </c>
      <c r="G76" s="33">
        <v>5310305</v>
      </c>
      <c r="H76" s="33">
        <v>4944238</v>
      </c>
      <c r="I76" s="33">
        <v>12523187</v>
      </c>
      <c r="J76" s="33">
        <v>4060167</v>
      </c>
      <c r="K76" s="33">
        <v>48142356</v>
      </c>
      <c r="L76" s="33">
        <v>5289527</v>
      </c>
      <c r="M76" s="33">
        <v>57492050</v>
      </c>
      <c r="N76" s="33">
        <v>5464137</v>
      </c>
      <c r="O76" s="33">
        <v>5499743</v>
      </c>
      <c r="P76" s="33">
        <v>5257911</v>
      </c>
      <c r="Q76" s="33">
        <v>16221791</v>
      </c>
      <c r="R76" s="33">
        <v>5824810</v>
      </c>
      <c r="S76" s="33">
        <v>5760024</v>
      </c>
      <c r="T76" s="33">
        <v>6548338</v>
      </c>
      <c r="U76" s="33">
        <v>18133172</v>
      </c>
      <c r="V76" s="33">
        <v>104370200</v>
      </c>
      <c r="W76" s="33">
        <v>67483000</v>
      </c>
      <c r="X76" s="33"/>
      <c r="Y76" s="32"/>
      <c r="Z76" s="34">
        <v>67483000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30053776</v>
      </c>
      <c r="C78" s="18"/>
      <c r="D78" s="19">
        <v>37141600</v>
      </c>
      <c r="E78" s="20">
        <v>61247000</v>
      </c>
      <c r="F78" s="20">
        <v>1553155</v>
      </c>
      <c r="G78" s="20">
        <v>5310305</v>
      </c>
      <c r="H78" s="20">
        <v>3452639</v>
      </c>
      <c r="I78" s="20">
        <v>10316099</v>
      </c>
      <c r="J78" s="20">
        <v>3338544</v>
      </c>
      <c r="K78" s="20">
        <v>47376489</v>
      </c>
      <c r="L78" s="20">
        <v>4506082</v>
      </c>
      <c r="M78" s="20">
        <v>55221115</v>
      </c>
      <c r="N78" s="20">
        <v>5464052</v>
      </c>
      <c r="O78" s="20">
        <v>4674364</v>
      </c>
      <c r="P78" s="20">
        <v>5257911</v>
      </c>
      <c r="Q78" s="20">
        <v>15396327</v>
      </c>
      <c r="R78" s="20">
        <v>4917878</v>
      </c>
      <c r="S78" s="20">
        <v>5120912</v>
      </c>
      <c r="T78" s="20">
        <v>5865999</v>
      </c>
      <c r="U78" s="20">
        <v>15904789</v>
      </c>
      <c r="V78" s="20">
        <v>96838330</v>
      </c>
      <c r="W78" s="20">
        <v>61247000</v>
      </c>
      <c r="X78" s="20"/>
      <c r="Y78" s="19"/>
      <c r="Z78" s="22">
        <v>61247000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>
        <v>30053776</v>
      </c>
      <c r="C80" s="18"/>
      <c r="D80" s="19">
        <v>28924000</v>
      </c>
      <c r="E80" s="20">
        <v>49619000</v>
      </c>
      <c r="F80" s="20">
        <v>1172845</v>
      </c>
      <c r="G80" s="20">
        <v>4216906</v>
      </c>
      <c r="H80" s="20">
        <v>2298007</v>
      </c>
      <c r="I80" s="20">
        <v>7687758</v>
      </c>
      <c r="J80" s="20">
        <v>2279004</v>
      </c>
      <c r="K80" s="20">
        <v>46064907</v>
      </c>
      <c r="L80" s="20">
        <v>3499070</v>
      </c>
      <c r="M80" s="20">
        <v>51842981</v>
      </c>
      <c r="N80" s="20">
        <v>4363837</v>
      </c>
      <c r="O80" s="20">
        <v>3670442</v>
      </c>
      <c r="P80" s="20">
        <v>4279060</v>
      </c>
      <c r="Q80" s="20">
        <v>12313339</v>
      </c>
      <c r="R80" s="20">
        <v>3783779</v>
      </c>
      <c r="S80" s="20">
        <v>3795743</v>
      </c>
      <c r="T80" s="20">
        <v>4852442</v>
      </c>
      <c r="U80" s="20">
        <v>12431964</v>
      </c>
      <c r="V80" s="20">
        <v>84276042</v>
      </c>
      <c r="W80" s="20">
        <v>49619000</v>
      </c>
      <c r="X80" s="20"/>
      <c r="Y80" s="19"/>
      <c r="Z80" s="22">
        <v>49619000</v>
      </c>
    </row>
    <row r="81" spans="1:26" ht="13.5" hidden="1">
      <c r="A81" s="38" t="s">
        <v>112</v>
      </c>
      <c r="B81" s="18"/>
      <c r="C81" s="18"/>
      <c r="D81" s="19">
        <v>8217600</v>
      </c>
      <c r="E81" s="20">
        <v>11628000</v>
      </c>
      <c r="F81" s="20">
        <v>380310</v>
      </c>
      <c r="G81" s="20">
        <v>1093399</v>
      </c>
      <c r="H81" s="20">
        <v>1154632</v>
      </c>
      <c r="I81" s="20">
        <v>2628341</v>
      </c>
      <c r="J81" s="20">
        <v>1059540</v>
      </c>
      <c r="K81" s="20">
        <v>1311582</v>
      </c>
      <c r="L81" s="20">
        <v>1007012</v>
      </c>
      <c r="M81" s="20">
        <v>3378134</v>
      </c>
      <c r="N81" s="20">
        <v>1100215</v>
      </c>
      <c r="O81" s="20">
        <v>1003922</v>
      </c>
      <c r="P81" s="20">
        <v>978851</v>
      </c>
      <c r="Q81" s="20">
        <v>3082988</v>
      </c>
      <c r="R81" s="20">
        <v>1134099</v>
      </c>
      <c r="S81" s="20">
        <v>1325169</v>
      </c>
      <c r="T81" s="20">
        <v>1013557</v>
      </c>
      <c r="U81" s="20">
        <v>3472825</v>
      </c>
      <c r="V81" s="20">
        <v>12562288</v>
      </c>
      <c r="W81" s="20">
        <v>11628000</v>
      </c>
      <c r="X81" s="20"/>
      <c r="Y81" s="19"/>
      <c r="Z81" s="22">
        <v>11628000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4800000</v>
      </c>
      <c r="E84" s="29">
        <v>6236000</v>
      </c>
      <c r="F84" s="29">
        <v>715489</v>
      </c>
      <c r="G84" s="29"/>
      <c r="H84" s="29">
        <v>1491599</v>
      </c>
      <c r="I84" s="29">
        <v>2207088</v>
      </c>
      <c r="J84" s="29">
        <v>721623</v>
      </c>
      <c r="K84" s="29">
        <v>765867</v>
      </c>
      <c r="L84" s="29">
        <v>783445</v>
      </c>
      <c r="M84" s="29">
        <v>2270935</v>
      </c>
      <c r="N84" s="29">
        <v>85</v>
      </c>
      <c r="O84" s="29">
        <v>825379</v>
      </c>
      <c r="P84" s="29"/>
      <c r="Q84" s="29">
        <v>825464</v>
      </c>
      <c r="R84" s="29">
        <v>906932</v>
      </c>
      <c r="S84" s="29">
        <v>639112</v>
      </c>
      <c r="T84" s="29">
        <v>682339</v>
      </c>
      <c r="U84" s="29">
        <v>2228383</v>
      </c>
      <c r="V84" s="29">
        <v>7531870</v>
      </c>
      <c r="W84" s="29">
        <v>6236000</v>
      </c>
      <c r="X84" s="29"/>
      <c r="Y84" s="28"/>
      <c r="Z84" s="30">
        <v>6236000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8977594</v>
      </c>
      <c r="C5" s="18">
        <v>0</v>
      </c>
      <c r="D5" s="58">
        <v>9599611</v>
      </c>
      <c r="E5" s="59">
        <v>9599611</v>
      </c>
      <c r="F5" s="59">
        <v>927802</v>
      </c>
      <c r="G5" s="59">
        <v>715922</v>
      </c>
      <c r="H5" s="59">
        <v>715922</v>
      </c>
      <c r="I5" s="59">
        <v>2359646</v>
      </c>
      <c r="J5" s="59">
        <v>716148</v>
      </c>
      <c r="K5" s="59">
        <v>718035</v>
      </c>
      <c r="L5" s="59">
        <v>712686</v>
      </c>
      <c r="M5" s="59">
        <v>2146869</v>
      </c>
      <c r="N5" s="59">
        <v>710954</v>
      </c>
      <c r="O5" s="59">
        <v>710163</v>
      </c>
      <c r="P5" s="59">
        <v>710162</v>
      </c>
      <c r="Q5" s="59">
        <v>2131279</v>
      </c>
      <c r="R5" s="59">
        <v>709854</v>
      </c>
      <c r="S5" s="59">
        <v>710363</v>
      </c>
      <c r="T5" s="59">
        <v>709131</v>
      </c>
      <c r="U5" s="59">
        <v>2129348</v>
      </c>
      <c r="V5" s="59">
        <v>8767142</v>
      </c>
      <c r="W5" s="59">
        <v>9599611</v>
      </c>
      <c r="X5" s="59">
        <v>-832469</v>
      </c>
      <c r="Y5" s="60">
        <v>-8.67</v>
      </c>
      <c r="Z5" s="61">
        <v>9599611</v>
      </c>
    </row>
    <row r="6" spans="1:26" ht="13.5">
      <c r="A6" s="57" t="s">
        <v>32</v>
      </c>
      <c r="B6" s="18">
        <v>12992849</v>
      </c>
      <c r="C6" s="18">
        <v>0</v>
      </c>
      <c r="D6" s="58">
        <v>25984020</v>
      </c>
      <c r="E6" s="59">
        <v>32842719</v>
      </c>
      <c r="F6" s="59">
        <v>1362597</v>
      </c>
      <c r="G6" s="59">
        <v>1231625</v>
      </c>
      <c r="H6" s="59">
        <v>1234369</v>
      </c>
      <c r="I6" s="59">
        <v>3828591</v>
      </c>
      <c r="J6" s="59">
        <v>1265701</v>
      </c>
      <c r="K6" s="59">
        <v>1174199</v>
      </c>
      <c r="L6" s="59">
        <v>1264123</v>
      </c>
      <c r="M6" s="59">
        <v>3704023</v>
      </c>
      <c r="N6" s="59">
        <v>1118783</v>
      </c>
      <c r="O6" s="59">
        <v>1402149</v>
      </c>
      <c r="P6" s="59">
        <v>1205212</v>
      </c>
      <c r="Q6" s="59">
        <v>3726144</v>
      </c>
      <c r="R6" s="59">
        <v>1212781</v>
      </c>
      <c r="S6" s="59">
        <v>1200764</v>
      </c>
      <c r="T6" s="59">
        <v>1167960</v>
      </c>
      <c r="U6" s="59">
        <v>3581505</v>
      </c>
      <c r="V6" s="59">
        <v>14840263</v>
      </c>
      <c r="W6" s="59">
        <v>25984021</v>
      </c>
      <c r="X6" s="59">
        <v>-11143758</v>
      </c>
      <c r="Y6" s="60">
        <v>-42.89</v>
      </c>
      <c r="Z6" s="61">
        <v>32842719</v>
      </c>
    </row>
    <row r="7" spans="1:26" ht="13.5">
      <c r="A7" s="57" t="s">
        <v>33</v>
      </c>
      <c r="B7" s="18">
        <v>5918591</v>
      </c>
      <c r="C7" s="18">
        <v>0</v>
      </c>
      <c r="D7" s="58">
        <v>4033869</v>
      </c>
      <c r="E7" s="59">
        <v>4033870</v>
      </c>
      <c r="F7" s="59">
        <v>354746</v>
      </c>
      <c r="G7" s="59">
        <v>330769</v>
      </c>
      <c r="H7" s="59">
        <v>363465</v>
      </c>
      <c r="I7" s="59">
        <v>1048980</v>
      </c>
      <c r="J7" s="59">
        <v>377769</v>
      </c>
      <c r="K7" s="59">
        <v>367849</v>
      </c>
      <c r="L7" s="59">
        <v>284162</v>
      </c>
      <c r="M7" s="59">
        <v>1029780</v>
      </c>
      <c r="N7" s="59">
        <v>399162</v>
      </c>
      <c r="O7" s="59">
        <v>308393</v>
      </c>
      <c r="P7" s="59">
        <v>343681</v>
      </c>
      <c r="Q7" s="59">
        <v>1051236</v>
      </c>
      <c r="R7" s="59">
        <v>333466</v>
      </c>
      <c r="S7" s="59">
        <v>346423</v>
      </c>
      <c r="T7" s="59">
        <v>334729</v>
      </c>
      <c r="U7" s="59">
        <v>1014618</v>
      </c>
      <c r="V7" s="59">
        <v>4144614</v>
      </c>
      <c r="W7" s="59">
        <v>4033870</v>
      </c>
      <c r="X7" s="59">
        <v>110744</v>
      </c>
      <c r="Y7" s="60">
        <v>2.75</v>
      </c>
      <c r="Z7" s="61">
        <v>4033870</v>
      </c>
    </row>
    <row r="8" spans="1:26" ht="13.5">
      <c r="A8" s="57" t="s">
        <v>34</v>
      </c>
      <c r="B8" s="18">
        <v>212960000</v>
      </c>
      <c r="C8" s="18">
        <v>0</v>
      </c>
      <c r="D8" s="58">
        <v>216514000</v>
      </c>
      <c r="E8" s="59">
        <v>209514000</v>
      </c>
      <c r="F8" s="59">
        <v>206370</v>
      </c>
      <c r="G8" s="59">
        <v>254133</v>
      </c>
      <c r="H8" s="59">
        <v>329594</v>
      </c>
      <c r="I8" s="59">
        <v>790097</v>
      </c>
      <c r="J8" s="59">
        <v>368531</v>
      </c>
      <c r="K8" s="59">
        <v>391752</v>
      </c>
      <c r="L8" s="59">
        <v>550371</v>
      </c>
      <c r="M8" s="59">
        <v>1310654</v>
      </c>
      <c r="N8" s="59">
        <v>224763</v>
      </c>
      <c r="O8" s="59">
        <v>155024405</v>
      </c>
      <c r="P8" s="59">
        <v>51623095</v>
      </c>
      <c r="Q8" s="59">
        <v>206872263</v>
      </c>
      <c r="R8" s="59">
        <v>107206</v>
      </c>
      <c r="S8" s="59">
        <v>94176</v>
      </c>
      <c r="T8" s="59">
        <v>339546</v>
      </c>
      <c r="U8" s="59">
        <v>540928</v>
      </c>
      <c r="V8" s="59">
        <v>209513942</v>
      </c>
      <c r="W8" s="59">
        <v>216514000</v>
      </c>
      <c r="X8" s="59">
        <v>-7000058</v>
      </c>
      <c r="Y8" s="60">
        <v>-3.23</v>
      </c>
      <c r="Z8" s="61">
        <v>209514000</v>
      </c>
    </row>
    <row r="9" spans="1:26" ht="13.5">
      <c r="A9" s="57" t="s">
        <v>35</v>
      </c>
      <c r="B9" s="18">
        <v>15714292</v>
      </c>
      <c r="C9" s="18">
        <v>0</v>
      </c>
      <c r="D9" s="58">
        <v>22105520</v>
      </c>
      <c r="E9" s="59">
        <v>51908623</v>
      </c>
      <c r="F9" s="59">
        <v>1394671</v>
      </c>
      <c r="G9" s="59">
        <v>1427603</v>
      </c>
      <c r="H9" s="59">
        <v>1575277</v>
      </c>
      <c r="I9" s="59">
        <v>4397551</v>
      </c>
      <c r="J9" s="59">
        <v>2460263</v>
      </c>
      <c r="K9" s="59">
        <v>1284571</v>
      </c>
      <c r="L9" s="59">
        <v>1545611</v>
      </c>
      <c r="M9" s="59">
        <v>5290445</v>
      </c>
      <c r="N9" s="59">
        <v>1354800</v>
      </c>
      <c r="O9" s="59">
        <v>1464533</v>
      </c>
      <c r="P9" s="59">
        <v>791818</v>
      </c>
      <c r="Q9" s="59">
        <v>3611151</v>
      </c>
      <c r="R9" s="59">
        <v>1652648</v>
      </c>
      <c r="S9" s="59">
        <v>1547052</v>
      </c>
      <c r="T9" s="59">
        <v>1760447</v>
      </c>
      <c r="U9" s="59">
        <v>4960147</v>
      </c>
      <c r="V9" s="59">
        <v>18259294</v>
      </c>
      <c r="W9" s="59">
        <v>22105524</v>
      </c>
      <c r="X9" s="59">
        <v>-3846230</v>
      </c>
      <c r="Y9" s="60">
        <v>-17.4</v>
      </c>
      <c r="Z9" s="61">
        <v>51908623</v>
      </c>
    </row>
    <row r="10" spans="1:26" ht="25.5">
      <c r="A10" s="62" t="s">
        <v>102</v>
      </c>
      <c r="B10" s="63">
        <f>SUM(B5:B9)</f>
        <v>256563326</v>
      </c>
      <c r="C10" s="63">
        <f>SUM(C5:C9)</f>
        <v>0</v>
      </c>
      <c r="D10" s="64">
        <f aca="true" t="shared" si="0" ref="D10:Z10">SUM(D5:D9)</f>
        <v>278237020</v>
      </c>
      <c r="E10" s="65">
        <f t="shared" si="0"/>
        <v>307898823</v>
      </c>
      <c r="F10" s="65">
        <f t="shared" si="0"/>
        <v>4246186</v>
      </c>
      <c r="G10" s="65">
        <f t="shared" si="0"/>
        <v>3960052</v>
      </c>
      <c r="H10" s="65">
        <f t="shared" si="0"/>
        <v>4218627</v>
      </c>
      <c r="I10" s="65">
        <f t="shared" si="0"/>
        <v>12424865</v>
      </c>
      <c r="J10" s="65">
        <f t="shared" si="0"/>
        <v>5188412</v>
      </c>
      <c r="K10" s="65">
        <f t="shared" si="0"/>
        <v>3936406</v>
      </c>
      <c r="L10" s="65">
        <f t="shared" si="0"/>
        <v>4356953</v>
      </c>
      <c r="M10" s="65">
        <f t="shared" si="0"/>
        <v>13481771</v>
      </c>
      <c r="N10" s="65">
        <f t="shared" si="0"/>
        <v>3808462</v>
      </c>
      <c r="O10" s="65">
        <f t="shared" si="0"/>
        <v>158909643</v>
      </c>
      <c r="P10" s="65">
        <f t="shared" si="0"/>
        <v>54673968</v>
      </c>
      <c r="Q10" s="65">
        <f t="shared" si="0"/>
        <v>217392073</v>
      </c>
      <c r="R10" s="65">
        <f t="shared" si="0"/>
        <v>4015955</v>
      </c>
      <c r="S10" s="65">
        <f t="shared" si="0"/>
        <v>3898778</v>
      </c>
      <c r="T10" s="65">
        <f t="shared" si="0"/>
        <v>4311813</v>
      </c>
      <c r="U10" s="65">
        <f t="shared" si="0"/>
        <v>12226546</v>
      </c>
      <c r="V10" s="65">
        <f t="shared" si="0"/>
        <v>255525255</v>
      </c>
      <c r="W10" s="65">
        <f t="shared" si="0"/>
        <v>278237026</v>
      </c>
      <c r="X10" s="65">
        <f t="shared" si="0"/>
        <v>-22711771</v>
      </c>
      <c r="Y10" s="66">
        <f>+IF(W10&lt;&gt;0,(X10/W10)*100,0)</f>
        <v>-8.16274215064389</v>
      </c>
      <c r="Z10" s="67">
        <f t="shared" si="0"/>
        <v>307898823</v>
      </c>
    </row>
    <row r="11" spans="1:26" ht="13.5">
      <c r="A11" s="57" t="s">
        <v>36</v>
      </c>
      <c r="B11" s="18">
        <v>64406539</v>
      </c>
      <c r="C11" s="18">
        <v>0</v>
      </c>
      <c r="D11" s="58">
        <v>69729679</v>
      </c>
      <c r="E11" s="59">
        <v>69432969</v>
      </c>
      <c r="F11" s="59">
        <v>5444276</v>
      </c>
      <c r="G11" s="59">
        <v>5371177</v>
      </c>
      <c r="H11" s="59">
        <v>5417865</v>
      </c>
      <c r="I11" s="59">
        <v>16233318</v>
      </c>
      <c r="J11" s="59">
        <v>5422026</v>
      </c>
      <c r="K11" s="59">
        <v>5564915</v>
      </c>
      <c r="L11" s="59">
        <v>5312752</v>
      </c>
      <c r="M11" s="59">
        <v>16299693</v>
      </c>
      <c r="N11" s="59">
        <v>5645637</v>
      </c>
      <c r="O11" s="59">
        <v>5351286</v>
      </c>
      <c r="P11" s="59">
        <v>5525894</v>
      </c>
      <c r="Q11" s="59">
        <v>16522817</v>
      </c>
      <c r="R11" s="59">
        <v>5553853</v>
      </c>
      <c r="S11" s="59">
        <v>5581368</v>
      </c>
      <c r="T11" s="59">
        <v>5763417</v>
      </c>
      <c r="U11" s="59">
        <v>16898638</v>
      </c>
      <c r="V11" s="59">
        <v>65954466</v>
      </c>
      <c r="W11" s="59">
        <v>69729687</v>
      </c>
      <c r="X11" s="59">
        <v>-3775221</v>
      </c>
      <c r="Y11" s="60">
        <v>-5.41</v>
      </c>
      <c r="Z11" s="61">
        <v>69432969</v>
      </c>
    </row>
    <row r="12" spans="1:26" ht="13.5">
      <c r="A12" s="57" t="s">
        <v>37</v>
      </c>
      <c r="B12" s="18">
        <v>17728499</v>
      </c>
      <c r="C12" s="18">
        <v>0</v>
      </c>
      <c r="D12" s="58">
        <v>18844823</v>
      </c>
      <c r="E12" s="59">
        <v>18844826</v>
      </c>
      <c r="F12" s="59">
        <v>1493166</v>
      </c>
      <c r="G12" s="59">
        <v>1414582</v>
      </c>
      <c r="H12" s="59">
        <v>1651542</v>
      </c>
      <c r="I12" s="59">
        <v>4559290</v>
      </c>
      <c r="J12" s="59">
        <v>1553098</v>
      </c>
      <c r="K12" s="59">
        <v>1552283</v>
      </c>
      <c r="L12" s="59">
        <v>1552283</v>
      </c>
      <c r="M12" s="59">
        <v>4657664</v>
      </c>
      <c r="N12" s="59">
        <v>1552283</v>
      </c>
      <c r="O12" s="59">
        <v>1552283</v>
      </c>
      <c r="P12" s="59">
        <v>1552283</v>
      </c>
      <c r="Q12" s="59">
        <v>4656849</v>
      </c>
      <c r="R12" s="59">
        <v>2000832</v>
      </c>
      <c r="S12" s="59">
        <v>1579735</v>
      </c>
      <c r="T12" s="59">
        <v>1581732</v>
      </c>
      <c r="U12" s="59">
        <v>5162299</v>
      </c>
      <c r="V12" s="59">
        <v>19036102</v>
      </c>
      <c r="W12" s="59">
        <v>18844825</v>
      </c>
      <c r="X12" s="59">
        <v>191277</v>
      </c>
      <c r="Y12" s="60">
        <v>1.02</v>
      </c>
      <c r="Z12" s="61">
        <v>18844826</v>
      </c>
    </row>
    <row r="13" spans="1:26" ht="13.5">
      <c r="A13" s="57" t="s">
        <v>103</v>
      </c>
      <c r="B13" s="18">
        <v>21569539</v>
      </c>
      <c r="C13" s="18">
        <v>0</v>
      </c>
      <c r="D13" s="58">
        <v>14812517</v>
      </c>
      <c r="E13" s="59">
        <v>14812523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10096374</v>
      </c>
      <c r="O13" s="59">
        <v>0</v>
      </c>
      <c r="P13" s="59">
        <v>991739</v>
      </c>
      <c r="Q13" s="59">
        <v>11088113</v>
      </c>
      <c r="R13" s="59">
        <v>1549635</v>
      </c>
      <c r="S13" s="59">
        <v>0</v>
      </c>
      <c r="T13" s="59">
        <v>3020741</v>
      </c>
      <c r="U13" s="59">
        <v>4570376</v>
      </c>
      <c r="V13" s="59">
        <v>15658489</v>
      </c>
      <c r="W13" s="59">
        <v>14812526</v>
      </c>
      <c r="X13" s="59">
        <v>845963</v>
      </c>
      <c r="Y13" s="60">
        <v>5.71</v>
      </c>
      <c r="Z13" s="61">
        <v>14812523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8728768</v>
      </c>
      <c r="C15" s="18">
        <v>0</v>
      </c>
      <c r="D15" s="58">
        <v>10038340</v>
      </c>
      <c r="E15" s="59">
        <v>14038341</v>
      </c>
      <c r="F15" s="59">
        <v>1288339</v>
      </c>
      <c r="G15" s="59">
        <v>1298010</v>
      </c>
      <c r="H15" s="59">
        <v>1045033</v>
      </c>
      <c r="I15" s="59">
        <v>3631382</v>
      </c>
      <c r="J15" s="59">
        <v>1011195</v>
      </c>
      <c r="K15" s="59">
        <v>1034486</v>
      </c>
      <c r="L15" s="59">
        <v>941855</v>
      </c>
      <c r="M15" s="59">
        <v>2987536</v>
      </c>
      <c r="N15" s="59">
        <v>937768</v>
      </c>
      <c r="O15" s="59">
        <v>966972</v>
      </c>
      <c r="P15" s="59">
        <v>884818</v>
      </c>
      <c r="Q15" s="59">
        <v>2789558</v>
      </c>
      <c r="R15" s="59">
        <v>952710</v>
      </c>
      <c r="S15" s="59">
        <v>948082</v>
      </c>
      <c r="T15" s="59">
        <v>1720674</v>
      </c>
      <c r="U15" s="59">
        <v>3621466</v>
      </c>
      <c r="V15" s="59">
        <v>13029942</v>
      </c>
      <c r="W15" s="59">
        <v>10038341</v>
      </c>
      <c r="X15" s="59">
        <v>2991601</v>
      </c>
      <c r="Y15" s="60">
        <v>29.8</v>
      </c>
      <c r="Z15" s="61">
        <v>14038341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77085262</v>
      </c>
      <c r="C17" s="18">
        <v>0</v>
      </c>
      <c r="D17" s="58">
        <v>93871190</v>
      </c>
      <c r="E17" s="59">
        <v>87690775</v>
      </c>
      <c r="F17" s="59">
        <v>2961786</v>
      </c>
      <c r="G17" s="59">
        <v>5300419</v>
      </c>
      <c r="H17" s="59">
        <v>5631313</v>
      </c>
      <c r="I17" s="59">
        <v>13893518</v>
      </c>
      <c r="J17" s="59">
        <v>6249835</v>
      </c>
      <c r="K17" s="59">
        <v>3539258</v>
      </c>
      <c r="L17" s="59">
        <v>7852928</v>
      </c>
      <c r="M17" s="59">
        <v>17642021</v>
      </c>
      <c r="N17" s="59">
        <v>3259934</v>
      </c>
      <c r="O17" s="59">
        <v>4812006</v>
      </c>
      <c r="P17" s="59">
        <v>5069125</v>
      </c>
      <c r="Q17" s="59">
        <v>13141065</v>
      </c>
      <c r="R17" s="59">
        <v>7149669</v>
      </c>
      <c r="S17" s="59">
        <v>6658698</v>
      </c>
      <c r="T17" s="59">
        <v>9029936</v>
      </c>
      <c r="U17" s="59">
        <v>22838303</v>
      </c>
      <c r="V17" s="59">
        <v>67514907</v>
      </c>
      <c r="W17" s="59">
        <v>93871182</v>
      </c>
      <c r="X17" s="59">
        <v>-26356275</v>
      </c>
      <c r="Y17" s="60">
        <v>-28.08</v>
      </c>
      <c r="Z17" s="61">
        <v>87690775</v>
      </c>
    </row>
    <row r="18" spans="1:26" ht="13.5">
      <c r="A18" s="69" t="s">
        <v>42</v>
      </c>
      <c r="B18" s="70">
        <f>SUM(B11:B17)</f>
        <v>189518607</v>
      </c>
      <c r="C18" s="70">
        <f>SUM(C11:C17)</f>
        <v>0</v>
      </c>
      <c r="D18" s="71">
        <f aca="true" t="shared" si="1" ref="D18:Z18">SUM(D11:D17)</f>
        <v>207296549</v>
      </c>
      <c r="E18" s="72">
        <f t="shared" si="1"/>
        <v>204819434</v>
      </c>
      <c r="F18" s="72">
        <f t="shared" si="1"/>
        <v>11187567</v>
      </c>
      <c r="G18" s="72">
        <f t="shared" si="1"/>
        <v>13384188</v>
      </c>
      <c r="H18" s="72">
        <f t="shared" si="1"/>
        <v>13745753</v>
      </c>
      <c r="I18" s="72">
        <f t="shared" si="1"/>
        <v>38317508</v>
      </c>
      <c r="J18" s="72">
        <f t="shared" si="1"/>
        <v>14236154</v>
      </c>
      <c r="K18" s="72">
        <f t="shared" si="1"/>
        <v>11690942</v>
      </c>
      <c r="L18" s="72">
        <f t="shared" si="1"/>
        <v>15659818</v>
      </c>
      <c r="M18" s="72">
        <f t="shared" si="1"/>
        <v>41586914</v>
      </c>
      <c r="N18" s="72">
        <f t="shared" si="1"/>
        <v>21491996</v>
      </c>
      <c r="O18" s="72">
        <f t="shared" si="1"/>
        <v>12682547</v>
      </c>
      <c r="P18" s="72">
        <f t="shared" si="1"/>
        <v>14023859</v>
      </c>
      <c r="Q18" s="72">
        <f t="shared" si="1"/>
        <v>48198402</v>
      </c>
      <c r="R18" s="72">
        <f t="shared" si="1"/>
        <v>17206699</v>
      </c>
      <c r="S18" s="72">
        <f t="shared" si="1"/>
        <v>14767883</v>
      </c>
      <c r="T18" s="72">
        <f t="shared" si="1"/>
        <v>21116500</v>
      </c>
      <c r="U18" s="72">
        <f t="shared" si="1"/>
        <v>53091082</v>
      </c>
      <c r="V18" s="72">
        <f t="shared" si="1"/>
        <v>181193906</v>
      </c>
      <c r="W18" s="72">
        <f t="shared" si="1"/>
        <v>207296561</v>
      </c>
      <c r="X18" s="72">
        <f t="shared" si="1"/>
        <v>-26102655</v>
      </c>
      <c r="Y18" s="66">
        <f>+IF(W18&lt;&gt;0,(X18/W18)*100,0)</f>
        <v>-12.591938271469926</v>
      </c>
      <c r="Z18" s="73">
        <f t="shared" si="1"/>
        <v>204819434</v>
      </c>
    </row>
    <row r="19" spans="1:26" ht="13.5">
      <c r="A19" s="69" t="s">
        <v>43</v>
      </c>
      <c r="B19" s="74">
        <f>+B10-B18</f>
        <v>67044719</v>
      </c>
      <c r="C19" s="74">
        <f>+C10-C18</f>
        <v>0</v>
      </c>
      <c r="D19" s="75">
        <f aca="true" t="shared" si="2" ref="D19:Z19">+D10-D18</f>
        <v>70940471</v>
      </c>
      <c r="E19" s="76">
        <f t="shared" si="2"/>
        <v>103079389</v>
      </c>
      <c r="F19" s="76">
        <f t="shared" si="2"/>
        <v>-6941381</v>
      </c>
      <c r="G19" s="76">
        <f t="shared" si="2"/>
        <v>-9424136</v>
      </c>
      <c r="H19" s="76">
        <f t="shared" si="2"/>
        <v>-9527126</v>
      </c>
      <c r="I19" s="76">
        <f t="shared" si="2"/>
        <v>-25892643</v>
      </c>
      <c r="J19" s="76">
        <f t="shared" si="2"/>
        <v>-9047742</v>
      </c>
      <c r="K19" s="76">
        <f t="shared" si="2"/>
        <v>-7754536</v>
      </c>
      <c r="L19" s="76">
        <f t="shared" si="2"/>
        <v>-11302865</v>
      </c>
      <c r="M19" s="76">
        <f t="shared" si="2"/>
        <v>-28105143</v>
      </c>
      <c r="N19" s="76">
        <f t="shared" si="2"/>
        <v>-17683534</v>
      </c>
      <c r="O19" s="76">
        <f t="shared" si="2"/>
        <v>146227096</v>
      </c>
      <c r="P19" s="76">
        <f t="shared" si="2"/>
        <v>40650109</v>
      </c>
      <c r="Q19" s="76">
        <f t="shared" si="2"/>
        <v>169193671</v>
      </c>
      <c r="R19" s="76">
        <f t="shared" si="2"/>
        <v>-13190744</v>
      </c>
      <c r="S19" s="76">
        <f t="shared" si="2"/>
        <v>-10869105</v>
      </c>
      <c r="T19" s="76">
        <f t="shared" si="2"/>
        <v>-16804687</v>
      </c>
      <c r="U19" s="76">
        <f t="shared" si="2"/>
        <v>-40864536</v>
      </c>
      <c r="V19" s="76">
        <f t="shared" si="2"/>
        <v>74331349</v>
      </c>
      <c r="W19" s="76">
        <f>IF(E10=E18,0,W10-W18)</f>
        <v>70940465</v>
      </c>
      <c r="X19" s="76">
        <f t="shared" si="2"/>
        <v>3390884</v>
      </c>
      <c r="Y19" s="77">
        <f>+IF(W19&lt;&gt;0,(X19/W19)*100,0)</f>
        <v>4.779901005723603</v>
      </c>
      <c r="Z19" s="78">
        <f t="shared" si="2"/>
        <v>103079389</v>
      </c>
    </row>
    <row r="20" spans="1:26" ht="13.5">
      <c r="A20" s="57" t="s">
        <v>44</v>
      </c>
      <c r="B20" s="18">
        <v>89159710</v>
      </c>
      <c r="C20" s="18">
        <v>0</v>
      </c>
      <c r="D20" s="58">
        <v>54976000</v>
      </c>
      <c r="E20" s="59">
        <v>61976000</v>
      </c>
      <c r="F20" s="59">
        <v>5058062</v>
      </c>
      <c r="G20" s="59">
        <v>9237414</v>
      </c>
      <c r="H20" s="59">
        <v>6521715</v>
      </c>
      <c r="I20" s="59">
        <v>20817191</v>
      </c>
      <c r="J20" s="59">
        <v>-187093</v>
      </c>
      <c r="K20" s="59">
        <v>70848</v>
      </c>
      <c r="L20" s="59">
        <v>4798920</v>
      </c>
      <c r="M20" s="59">
        <v>4682675</v>
      </c>
      <c r="N20" s="59">
        <v>493810</v>
      </c>
      <c r="O20" s="59">
        <v>1851942</v>
      </c>
      <c r="P20" s="59">
        <v>6184722</v>
      </c>
      <c r="Q20" s="59">
        <v>8530474</v>
      </c>
      <c r="R20" s="59">
        <v>1397175</v>
      </c>
      <c r="S20" s="59">
        <v>7658903</v>
      </c>
      <c r="T20" s="59">
        <v>7429631</v>
      </c>
      <c r="U20" s="59">
        <v>16485709</v>
      </c>
      <c r="V20" s="59">
        <v>50516049</v>
      </c>
      <c r="W20" s="59">
        <v>54976000</v>
      </c>
      <c r="X20" s="59">
        <v>-4459951</v>
      </c>
      <c r="Y20" s="60">
        <v>-8.11</v>
      </c>
      <c r="Z20" s="61">
        <v>61976000</v>
      </c>
    </row>
    <row r="21" spans="1:26" ht="13.5">
      <c r="A21" s="57" t="s">
        <v>104</v>
      </c>
      <c r="B21" s="79">
        <v>0</v>
      </c>
      <c r="C21" s="79">
        <v>0</v>
      </c>
      <c r="D21" s="80">
        <v>17488659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10000000</v>
      </c>
      <c r="U21" s="81">
        <v>10000000</v>
      </c>
      <c r="V21" s="81">
        <v>10000000</v>
      </c>
      <c r="W21" s="81">
        <v>17488656</v>
      </c>
      <c r="X21" s="81">
        <v>-7488656</v>
      </c>
      <c r="Y21" s="82">
        <v>-42.82</v>
      </c>
      <c r="Z21" s="83">
        <v>0</v>
      </c>
    </row>
    <row r="22" spans="1:26" ht="25.5">
      <c r="A22" s="84" t="s">
        <v>105</v>
      </c>
      <c r="B22" s="85">
        <f>SUM(B19:B21)</f>
        <v>156204429</v>
      </c>
      <c r="C22" s="85">
        <f>SUM(C19:C21)</f>
        <v>0</v>
      </c>
      <c r="D22" s="86">
        <f aca="true" t="shared" si="3" ref="D22:Z22">SUM(D19:D21)</f>
        <v>143405130</v>
      </c>
      <c r="E22" s="87">
        <f t="shared" si="3"/>
        <v>165055389</v>
      </c>
      <c r="F22" s="87">
        <f t="shared" si="3"/>
        <v>-1883319</v>
      </c>
      <c r="G22" s="87">
        <f t="shared" si="3"/>
        <v>-186722</v>
      </c>
      <c r="H22" s="87">
        <f t="shared" si="3"/>
        <v>-3005411</v>
      </c>
      <c r="I22" s="87">
        <f t="shared" si="3"/>
        <v>-5075452</v>
      </c>
      <c r="J22" s="87">
        <f t="shared" si="3"/>
        <v>-9234835</v>
      </c>
      <c r="K22" s="87">
        <f t="shared" si="3"/>
        <v>-7683688</v>
      </c>
      <c r="L22" s="87">
        <f t="shared" si="3"/>
        <v>-6503945</v>
      </c>
      <c r="M22" s="87">
        <f t="shared" si="3"/>
        <v>-23422468</v>
      </c>
      <c r="N22" s="87">
        <f t="shared" si="3"/>
        <v>-17189724</v>
      </c>
      <c r="O22" s="87">
        <f t="shared" si="3"/>
        <v>148079038</v>
      </c>
      <c r="P22" s="87">
        <f t="shared" si="3"/>
        <v>46834831</v>
      </c>
      <c r="Q22" s="87">
        <f t="shared" si="3"/>
        <v>177724145</v>
      </c>
      <c r="R22" s="87">
        <f t="shared" si="3"/>
        <v>-11793569</v>
      </c>
      <c r="S22" s="87">
        <f t="shared" si="3"/>
        <v>-3210202</v>
      </c>
      <c r="T22" s="87">
        <f t="shared" si="3"/>
        <v>624944</v>
      </c>
      <c r="U22" s="87">
        <f t="shared" si="3"/>
        <v>-14378827</v>
      </c>
      <c r="V22" s="87">
        <f t="shared" si="3"/>
        <v>134847398</v>
      </c>
      <c r="W22" s="87">
        <f t="shared" si="3"/>
        <v>143405121</v>
      </c>
      <c r="X22" s="87">
        <f t="shared" si="3"/>
        <v>-8557723</v>
      </c>
      <c r="Y22" s="88">
        <f>+IF(W22&lt;&gt;0,(X22/W22)*100,0)</f>
        <v>-5.96751562309968</v>
      </c>
      <c r="Z22" s="89">
        <f t="shared" si="3"/>
        <v>165055389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156204429</v>
      </c>
      <c r="C24" s="74">
        <f>SUM(C22:C23)</f>
        <v>0</v>
      </c>
      <c r="D24" s="75">
        <f aca="true" t="shared" si="4" ref="D24:Z24">SUM(D22:D23)</f>
        <v>143405130</v>
      </c>
      <c r="E24" s="76">
        <f t="shared" si="4"/>
        <v>165055389</v>
      </c>
      <c r="F24" s="76">
        <f t="shared" si="4"/>
        <v>-1883319</v>
      </c>
      <c r="G24" s="76">
        <f t="shared" si="4"/>
        <v>-186722</v>
      </c>
      <c r="H24" s="76">
        <f t="shared" si="4"/>
        <v>-3005411</v>
      </c>
      <c r="I24" s="76">
        <f t="shared" si="4"/>
        <v>-5075452</v>
      </c>
      <c r="J24" s="76">
        <f t="shared" si="4"/>
        <v>-9234835</v>
      </c>
      <c r="K24" s="76">
        <f t="shared" si="4"/>
        <v>-7683688</v>
      </c>
      <c r="L24" s="76">
        <f t="shared" si="4"/>
        <v>-6503945</v>
      </c>
      <c r="M24" s="76">
        <f t="shared" si="4"/>
        <v>-23422468</v>
      </c>
      <c r="N24" s="76">
        <f t="shared" si="4"/>
        <v>-17189724</v>
      </c>
      <c r="O24" s="76">
        <f t="shared" si="4"/>
        <v>148079038</v>
      </c>
      <c r="P24" s="76">
        <f t="shared" si="4"/>
        <v>46834831</v>
      </c>
      <c r="Q24" s="76">
        <f t="shared" si="4"/>
        <v>177724145</v>
      </c>
      <c r="R24" s="76">
        <f t="shared" si="4"/>
        <v>-11793569</v>
      </c>
      <c r="S24" s="76">
        <f t="shared" si="4"/>
        <v>-3210202</v>
      </c>
      <c r="T24" s="76">
        <f t="shared" si="4"/>
        <v>624944</v>
      </c>
      <c r="U24" s="76">
        <f t="shared" si="4"/>
        <v>-14378827</v>
      </c>
      <c r="V24" s="76">
        <f t="shared" si="4"/>
        <v>134847398</v>
      </c>
      <c r="W24" s="76">
        <f t="shared" si="4"/>
        <v>143405121</v>
      </c>
      <c r="X24" s="76">
        <f t="shared" si="4"/>
        <v>-8557723</v>
      </c>
      <c r="Y24" s="77">
        <f>+IF(W24&lt;&gt;0,(X24/W24)*100,0)</f>
        <v>-5.96751562309968</v>
      </c>
      <c r="Z24" s="78">
        <f t="shared" si="4"/>
        <v>165055389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176242641</v>
      </c>
      <c r="C27" s="21">
        <v>0</v>
      </c>
      <c r="D27" s="98">
        <v>143405121</v>
      </c>
      <c r="E27" s="99">
        <v>165055387</v>
      </c>
      <c r="F27" s="99">
        <v>10903603</v>
      </c>
      <c r="G27" s="99">
        <v>12388668</v>
      </c>
      <c r="H27" s="99">
        <v>13526262</v>
      </c>
      <c r="I27" s="99">
        <v>36818533</v>
      </c>
      <c r="J27" s="99">
        <v>9065221</v>
      </c>
      <c r="K27" s="99">
        <v>1084276</v>
      </c>
      <c r="L27" s="99">
        <v>19595558</v>
      </c>
      <c r="M27" s="99">
        <v>29745055</v>
      </c>
      <c r="N27" s="99">
        <v>4294231</v>
      </c>
      <c r="O27" s="99">
        <v>2051732</v>
      </c>
      <c r="P27" s="99">
        <v>7034930</v>
      </c>
      <c r="Q27" s="99">
        <v>13380893</v>
      </c>
      <c r="R27" s="99">
        <v>2161054</v>
      </c>
      <c r="S27" s="99">
        <v>12046759</v>
      </c>
      <c r="T27" s="99">
        <v>11266721</v>
      </c>
      <c r="U27" s="99">
        <v>25474534</v>
      </c>
      <c r="V27" s="99">
        <v>105419015</v>
      </c>
      <c r="W27" s="99">
        <v>165055387</v>
      </c>
      <c r="X27" s="99">
        <v>-59636372</v>
      </c>
      <c r="Y27" s="100">
        <v>-36.13</v>
      </c>
      <c r="Z27" s="101">
        <v>165055387</v>
      </c>
    </row>
    <row r="28" spans="1:26" ht="13.5">
      <c r="A28" s="102" t="s">
        <v>44</v>
      </c>
      <c r="B28" s="18">
        <v>89314320</v>
      </c>
      <c r="C28" s="18">
        <v>0</v>
      </c>
      <c r="D28" s="58">
        <v>54976000</v>
      </c>
      <c r="E28" s="59">
        <v>53215390</v>
      </c>
      <c r="F28" s="59">
        <v>5058062</v>
      </c>
      <c r="G28" s="59">
        <v>9237415</v>
      </c>
      <c r="H28" s="59">
        <v>6521715</v>
      </c>
      <c r="I28" s="59">
        <v>20817192</v>
      </c>
      <c r="J28" s="59">
        <v>-191068</v>
      </c>
      <c r="K28" s="59">
        <v>70849</v>
      </c>
      <c r="L28" s="59">
        <v>4930310</v>
      </c>
      <c r="M28" s="59">
        <v>4810091</v>
      </c>
      <c r="N28" s="59">
        <v>493810</v>
      </c>
      <c r="O28" s="59">
        <v>1458941</v>
      </c>
      <c r="P28" s="59">
        <v>5486154</v>
      </c>
      <c r="Q28" s="59">
        <v>7438905</v>
      </c>
      <c r="R28" s="59">
        <v>1397175</v>
      </c>
      <c r="S28" s="59">
        <v>7658904</v>
      </c>
      <c r="T28" s="59">
        <v>8394373</v>
      </c>
      <c r="U28" s="59">
        <v>17450452</v>
      </c>
      <c r="V28" s="59">
        <v>50516640</v>
      </c>
      <c r="W28" s="59">
        <v>53215390</v>
      </c>
      <c r="X28" s="59">
        <v>-2698750</v>
      </c>
      <c r="Y28" s="60">
        <v>-5.07</v>
      </c>
      <c r="Z28" s="61">
        <v>53215390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7000000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7000000</v>
      </c>
      <c r="X29" s="59">
        <v>-7000000</v>
      </c>
      <c r="Y29" s="60">
        <v>-100</v>
      </c>
      <c r="Z29" s="61">
        <v>7000000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86928321</v>
      </c>
      <c r="C31" s="18">
        <v>0</v>
      </c>
      <c r="D31" s="58">
        <v>88429121</v>
      </c>
      <c r="E31" s="59">
        <v>104839997</v>
      </c>
      <c r="F31" s="59">
        <v>5845541</v>
      </c>
      <c r="G31" s="59">
        <v>3151253</v>
      </c>
      <c r="H31" s="59">
        <v>7004547</v>
      </c>
      <c r="I31" s="59">
        <v>16001341</v>
      </c>
      <c r="J31" s="59">
        <v>9256289</v>
      </c>
      <c r="K31" s="59">
        <v>1013427</v>
      </c>
      <c r="L31" s="59">
        <v>14665248</v>
      </c>
      <c r="M31" s="59">
        <v>24934964</v>
      </c>
      <c r="N31" s="59">
        <v>3800421</v>
      </c>
      <c r="O31" s="59">
        <v>592791</v>
      </c>
      <c r="P31" s="59">
        <v>1548776</v>
      </c>
      <c r="Q31" s="59">
        <v>5941988</v>
      </c>
      <c r="R31" s="59">
        <v>763879</v>
      </c>
      <c r="S31" s="59">
        <v>4387855</v>
      </c>
      <c r="T31" s="59">
        <v>2872348</v>
      </c>
      <c r="U31" s="59">
        <v>8024082</v>
      </c>
      <c r="V31" s="59">
        <v>54902375</v>
      </c>
      <c r="W31" s="59">
        <v>104839997</v>
      </c>
      <c r="X31" s="59">
        <v>-49937622</v>
      </c>
      <c r="Y31" s="60">
        <v>-47.63</v>
      </c>
      <c r="Z31" s="61">
        <v>104839997</v>
      </c>
    </row>
    <row r="32" spans="1:26" ht="13.5">
      <c r="A32" s="69" t="s">
        <v>50</v>
      </c>
      <c r="B32" s="21">
        <f>SUM(B28:B31)</f>
        <v>176242641</v>
      </c>
      <c r="C32" s="21">
        <f>SUM(C28:C31)</f>
        <v>0</v>
      </c>
      <c r="D32" s="98">
        <f aca="true" t="shared" si="5" ref="D32:Z32">SUM(D28:D31)</f>
        <v>143405121</v>
      </c>
      <c r="E32" s="99">
        <f t="shared" si="5"/>
        <v>165055387</v>
      </c>
      <c r="F32" s="99">
        <f t="shared" si="5"/>
        <v>10903603</v>
      </c>
      <c r="G32" s="99">
        <f t="shared" si="5"/>
        <v>12388668</v>
      </c>
      <c r="H32" s="99">
        <f t="shared" si="5"/>
        <v>13526262</v>
      </c>
      <c r="I32" s="99">
        <f t="shared" si="5"/>
        <v>36818533</v>
      </c>
      <c r="J32" s="99">
        <f t="shared" si="5"/>
        <v>9065221</v>
      </c>
      <c r="K32" s="99">
        <f t="shared" si="5"/>
        <v>1084276</v>
      </c>
      <c r="L32" s="99">
        <f t="shared" si="5"/>
        <v>19595558</v>
      </c>
      <c r="M32" s="99">
        <f t="shared" si="5"/>
        <v>29745055</v>
      </c>
      <c r="N32" s="99">
        <f t="shared" si="5"/>
        <v>4294231</v>
      </c>
      <c r="O32" s="99">
        <f t="shared" si="5"/>
        <v>2051732</v>
      </c>
      <c r="P32" s="99">
        <f t="shared" si="5"/>
        <v>7034930</v>
      </c>
      <c r="Q32" s="99">
        <f t="shared" si="5"/>
        <v>13380893</v>
      </c>
      <c r="R32" s="99">
        <f t="shared" si="5"/>
        <v>2161054</v>
      </c>
      <c r="S32" s="99">
        <f t="shared" si="5"/>
        <v>12046759</v>
      </c>
      <c r="T32" s="99">
        <f t="shared" si="5"/>
        <v>11266721</v>
      </c>
      <c r="U32" s="99">
        <f t="shared" si="5"/>
        <v>25474534</v>
      </c>
      <c r="V32" s="99">
        <f t="shared" si="5"/>
        <v>105419015</v>
      </c>
      <c r="W32" s="99">
        <f t="shared" si="5"/>
        <v>165055387</v>
      </c>
      <c r="X32" s="99">
        <f t="shared" si="5"/>
        <v>-59636372</v>
      </c>
      <c r="Y32" s="100">
        <f>+IF(W32&lt;&gt;0,(X32/W32)*100,0)</f>
        <v>-36.13112730455747</v>
      </c>
      <c r="Z32" s="101">
        <f t="shared" si="5"/>
        <v>165055387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137649368</v>
      </c>
      <c r="C35" s="18">
        <v>0</v>
      </c>
      <c r="D35" s="58">
        <v>72225181</v>
      </c>
      <c r="E35" s="59">
        <v>72225181</v>
      </c>
      <c r="F35" s="59">
        <v>263491226</v>
      </c>
      <c r="G35" s="59">
        <v>263821437</v>
      </c>
      <c r="H35" s="59">
        <v>221505169</v>
      </c>
      <c r="I35" s="59">
        <v>221505169</v>
      </c>
      <c r="J35" s="59">
        <v>197605991</v>
      </c>
      <c r="K35" s="59">
        <v>193919545</v>
      </c>
      <c r="L35" s="59">
        <v>247596950</v>
      </c>
      <c r="M35" s="59">
        <v>247596950</v>
      </c>
      <c r="N35" s="59">
        <v>234719660</v>
      </c>
      <c r="O35" s="59">
        <v>213817489</v>
      </c>
      <c r="P35" s="59">
        <v>265498107</v>
      </c>
      <c r="Q35" s="59">
        <v>265498107</v>
      </c>
      <c r="R35" s="59">
        <v>252304427</v>
      </c>
      <c r="S35" s="59">
        <v>228655635</v>
      </c>
      <c r="T35" s="59">
        <v>200842343</v>
      </c>
      <c r="U35" s="59">
        <v>200842343</v>
      </c>
      <c r="V35" s="59">
        <v>200842343</v>
      </c>
      <c r="W35" s="59">
        <v>72225181</v>
      </c>
      <c r="X35" s="59">
        <v>128617162</v>
      </c>
      <c r="Y35" s="60">
        <v>178.08</v>
      </c>
      <c r="Z35" s="61">
        <v>72225181</v>
      </c>
    </row>
    <row r="36" spans="1:26" ht="13.5">
      <c r="A36" s="57" t="s">
        <v>53</v>
      </c>
      <c r="B36" s="18">
        <v>613375059</v>
      </c>
      <c r="C36" s="18">
        <v>0</v>
      </c>
      <c r="D36" s="58">
        <v>812792431</v>
      </c>
      <c r="E36" s="59">
        <v>833242697</v>
      </c>
      <c r="F36" s="59">
        <v>633044842</v>
      </c>
      <c r="G36" s="59">
        <v>643260504</v>
      </c>
      <c r="H36" s="59">
        <v>658661596</v>
      </c>
      <c r="I36" s="59">
        <v>658661596</v>
      </c>
      <c r="J36" s="59">
        <v>667726818</v>
      </c>
      <c r="K36" s="59">
        <v>668811093</v>
      </c>
      <c r="L36" s="59">
        <v>688275261</v>
      </c>
      <c r="M36" s="59">
        <v>688275261</v>
      </c>
      <c r="N36" s="59">
        <v>688514178</v>
      </c>
      <c r="O36" s="59">
        <v>694089911</v>
      </c>
      <c r="P36" s="59">
        <v>701124841</v>
      </c>
      <c r="Q36" s="59">
        <v>701124841</v>
      </c>
      <c r="R36" s="59">
        <v>703285895</v>
      </c>
      <c r="S36" s="59">
        <v>715332652</v>
      </c>
      <c r="T36" s="59">
        <v>726599373</v>
      </c>
      <c r="U36" s="59">
        <v>726599373</v>
      </c>
      <c r="V36" s="59">
        <v>726599373</v>
      </c>
      <c r="W36" s="59">
        <v>833242697</v>
      </c>
      <c r="X36" s="59">
        <v>-106643324</v>
      </c>
      <c r="Y36" s="60">
        <v>-12.8</v>
      </c>
      <c r="Z36" s="61">
        <v>833242697</v>
      </c>
    </row>
    <row r="37" spans="1:26" ht="13.5">
      <c r="A37" s="57" t="s">
        <v>54</v>
      </c>
      <c r="B37" s="18">
        <v>55384231</v>
      </c>
      <c r="C37" s="18">
        <v>0</v>
      </c>
      <c r="D37" s="58">
        <v>33655380</v>
      </c>
      <c r="E37" s="59">
        <v>33655380</v>
      </c>
      <c r="F37" s="59">
        <v>61499601</v>
      </c>
      <c r="G37" s="59">
        <v>53930540</v>
      </c>
      <c r="H37" s="59">
        <v>48035099</v>
      </c>
      <c r="I37" s="59">
        <v>48035099</v>
      </c>
      <c r="J37" s="59">
        <v>41925224</v>
      </c>
      <c r="K37" s="59">
        <v>45795664</v>
      </c>
      <c r="L37" s="59">
        <v>47500778</v>
      </c>
      <c r="M37" s="59">
        <v>47500778</v>
      </c>
      <c r="N37" s="59">
        <v>47500778</v>
      </c>
      <c r="O37" s="59">
        <v>45318138</v>
      </c>
      <c r="P37" s="59">
        <v>54822138</v>
      </c>
      <c r="Q37" s="59">
        <v>54822138</v>
      </c>
      <c r="R37" s="59">
        <v>58272331</v>
      </c>
      <c r="S37" s="59">
        <v>49411599</v>
      </c>
      <c r="T37" s="59">
        <v>38268611</v>
      </c>
      <c r="U37" s="59">
        <v>38268611</v>
      </c>
      <c r="V37" s="59">
        <v>38268611</v>
      </c>
      <c r="W37" s="59">
        <v>33655380</v>
      </c>
      <c r="X37" s="59">
        <v>4613231</v>
      </c>
      <c r="Y37" s="60">
        <v>13.71</v>
      </c>
      <c r="Z37" s="61">
        <v>33655380</v>
      </c>
    </row>
    <row r="38" spans="1:26" ht="13.5">
      <c r="A38" s="57" t="s">
        <v>55</v>
      </c>
      <c r="B38" s="18">
        <v>13419778</v>
      </c>
      <c r="C38" s="18">
        <v>0</v>
      </c>
      <c r="D38" s="58">
        <v>11611211</v>
      </c>
      <c r="E38" s="59">
        <v>11611211</v>
      </c>
      <c r="F38" s="59">
        <v>12612615</v>
      </c>
      <c r="G38" s="59">
        <v>12612615</v>
      </c>
      <c r="H38" s="59">
        <v>13419779</v>
      </c>
      <c r="I38" s="59">
        <v>13419779</v>
      </c>
      <c r="J38" s="59">
        <v>13419779</v>
      </c>
      <c r="K38" s="59">
        <v>13419779</v>
      </c>
      <c r="L38" s="59">
        <v>13419779</v>
      </c>
      <c r="M38" s="59">
        <v>13419779</v>
      </c>
      <c r="N38" s="59">
        <v>13419779</v>
      </c>
      <c r="O38" s="59">
        <v>13419779</v>
      </c>
      <c r="P38" s="59">
        <v>13419779</v>
      </c>
      <c r="Q38" s="59">
        <v>13419779</v>
      </c>
      <c r="R38" s="59">
        <v>13419779</v>
      </c>
      <c r="S38" s="59">
        <v>13419779</v>
      </c>
      <c r="T38" s="59">
        <v>13419779</v>
      </c>
      <c r="U38" s="59">
        <v>13419779</v>
      </c>
      <c r="V38" s="59">
        <v>13419779</v>
      </c>
      <c r="W38" s="59">
        <v>11611211</v>
      </c>
      <c r="X38" s="59">
        <v>1808568</v>
      </c>
      <c r="Y38" s="60">
        <v>15.58</v>
      </c>
      <c r="Z38" s="61">
        <v>11611211</v>
      </c>
    </row>
    <row r="39" spans="1:26" ht="13.5">
      <c r="A39" s="57" t="s">
        <v>56</v>
      </c>
      <c r="B39" s="18">
        <v>682220418</v>
      </c>
      <c r="C39" s="18">
        <v>0</v>
      </c>
      <c r="D39" s="58">
        <v>839751021</v>
      </c>
      <c r="E39" s="59">
        <v>860201287</v>
      </c>
      <c r="F39" s="59">
        <v>822423852</v>
      </c>
      <c r="G39" s="59">
        <v>840538786</v>
      </c>
      <c r="H39" s="59">
        <v>818711887</v>
      </c>
      <c r="I39" s="59">
        <v>818711887</v>
      </c>
      <c r="J39" s="59">
        <v>809987806</v>
      </c>
      <c r="K39" s="59">
        <v>803515195</v>
      </c>
      <c r="L39" s="59">
        <v>874951654</v>
      </c>
      <c r="M39" s="59">
        <v>874951654</v>
      </c>
      <c r="N39" s="59">
        <v>862313281</v>
      </c>
      <c r="O39" s="59">
        <v>849169483</v>
      </c>
      <c r="P39" s="59">
        <v>898381031</v>
      </c>
      <c r="Q39" s="59">
        <v>898381031</v>
      </c>
      <c r="R39" s="59">
        <v>883898212</v>
      </c>
      <c r="S39" s="59">
        <v>881156909</v>
      </c>
      <c r="T39" s="59">
        <v>875753326</v>
      </c>
      <c r="U39" s="59">
        <v>875753326</v>
      </c>
      <c r="V39" s="59">
        <v>875753326</v>
      </c>
      <c r="W39" s="59">
        <v>860201287</v>
      </c>
      <c r="X39" s="59">
        <v>15552039</v>
      </c>
      <c r="Y39" s="60">
        <v>1.81</v>
      </c>
      <c r="Z39" s="61">
        <v>860201287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140725078</v>
      </c>
      <c r="C42" s="18">
        <v>0</v>
      </c>
      <c r="D42" s="58">
        <v>138206122</v>
      </c>
      <c r="E42" s="59">
        <v>140683247</v>
      </c>
      <c r="F42" s="59">
        <v>99860700</v>
      </c>
      <c r="G42" s="59">
        <v>-9518841</v>
      </c>
      <c r="H42" s="59">
        <v>-9888123</v>
      </c>
      <c r="I42" s="59">
        <v>80453736</v>
      </c>
      <c r="J42" s="59">
        <v>-23368915</v>
      </c>
      <c r="K42" s="59">
        <v>-6514479</v>
      </c>
      <c r="L42" s="59">
        <v>75772525</v>
      </c>
      <c r="M42" s="59">
        <v>45889131</v>
      </c>
      <c r="N42" s="59">
        <v>-7468672</v>
      </c>
      <c r="O42" s="59">
        <v>-9411954</v>
      </c>
      <c r="P42" s="59">
        <v>58293361</v>
      </c>
      <c r="Q42" s="59">
        <v>41412735</v>
      </c>
      <c r="R42" s="59">
        <v>-12784070</v>
      </c>
      <c r="S42" s="59">
        <v>-11831076</v>
      </c>
      <c r="T42" s="59">
        <v>-17089796</v>
      </c>
      <c r="U42" s="59">
        <v>-41704942</v>
      </c>
      <c r="V42" s="59">
        <v>126050660</v>
      </c>
      <c r="W42" s="59">
        <v>140683247</v>
      </c>
      <c r="X42" s="59">
        <v>-14632587</v>
      </c>
      <c r="Y42" s="60">
        <v>-10.4</v>
      </c>
      <c r="Z42" s="61">
        <v>140683247</v>
      </c>
    </row>
    <row r="43" spans="1:26" ht="13.5">
      <c r="A43" s="57" t="s">
        <v>59</v>
      </c>
      <c r="B43" s="18">
        <v>-174535735</v>
      </c>
      <c r="C43" s="18">
        <v>0</v>
      </c>
      <c r="D43" s="58">
        <v>-124215265</v>
      </c>
      <c r="E43" s="59">
        <v>-130042125</v>
      </c>
      <c r="F43" s="59">
        <v>-10903603</v>
      </c>
      <c r="G43" s="59">
        <v>-12388665</v>
      </c>
      <c r="H43" s="59">
        <v>-13526262</v>
      </c>
      <c r="I43" s="59">
        <v>-36818530</v>
      </c>
      <c r="J43" s="59">
        <v>-10894836</v>
      </c>
      <c r="K43" s="59">
        <v>-1084275</v>
      </c>
      <c r="L43" s="59">
        <v>-19464168</v>
      </c>
      <c r="M43" s="59">
        <v>-31443279</v>
      </c>
      <c r="N43" s="59">
        <v>-4294231</v>
      </c>
      <c r="O43" s="59">
        <v>-5575733</v>
      </c>
      <c r="P43" s="59">
        <v>-1811930</v>
      </c>
      <c r="Q43" s="59">
        <v>-11681894</v>
      </c>
      <c r="R43" s="59">
        <v>-2161054</v>
      </c>
      <c r="S43" s="59">
        <v>-12046757</v>
      </c>
      <c r="T43" s="59">
        <v>-11266721</v>
      </c>
      <c r="U43" s="59">
        <v>-25474532</v>
      </c>
      <c r="V43" s="59">
        <v>-105418235</v>
      </c>
      <c r="W43" s="59">
        <v>-130042125</v>
      </c>
      <c r="X43" s="59">
        <v>24623890</v>
      </c>
      <c r="Y43" s="60">
        <v>-18.94</v>
      </c>
      <c r="Z43" s="61">
        <v>-130042125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60714361</v>
      </c>
      <c r="C45" s="21">
        <v>0</v>
      </c>
      <c r="D45" s="98">
        <v>23435857</v>
      </c>
      <c r="E45" s="99">
        <v>11875137</v>
      </c>
      <c r="F45" s="99">
        <v>90191112</v>
      </c>
      <c r="G45" s="99">
        <v>68283606</v>
      </c>
      <c r="H45" s="99">
        <v>44869221</v>
      </c>
      <c r="I45" s="99">
        <v>44869221</v>
      </c>
      <c r="J45" s="99">
        <v>10605470</v>
      </c>
      <c r="K45" s="99">
        <v>3006716</v>
      </c>
      <c r="L45" s="99">
        <v>59315073</v>
      </c>
      <c r="M45" s="99">
        <v>59315073</v>
      </c>
      <c r="N45" s="99">
        <v>47552170</v>
      </c>
      <c r="O45" s="99">
        <v>32564483</v>
      </c>
      <c r="P45" s="99">
        <v>89045914</v>
      </c>
      <c r="Q45" s="99">
        <v>47552170</v>
      </c>
      <c r="R45" s="99">
        <v>74100790</v>
      </c>
      <c r="S45" s="99">
        <v>50222957</v>
      </c>
      <c r="T45" s="99">
        <v>21866440</v>
      </c>
      <c r="U45" s="99">
        <v>21866440</v>
      </c>
      <c r="V45" s="99">
        <v>21866440</v>
      </c>
      <c r="W45" s="99">
        <v>11875137</v>
      </c>
      <c r="X45" s="99">
        <v>9991303</v>
      </c>
      <c r="Y45" s="100">
        <v>84.14</v>
      </c>
      <c r="Z45" s="101">
        <v>11875137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2999751</v>
      </c>
      <c r="C49" s="51">
        <v>0</v>
      </c>
      <c r="D49" s="128">
        <v>2283559</v>
      </c>
      <c r="E49" s="53">
        <v>2115020</v>
      </c>
      <c r="F49" s="53">
        <v>0</v>
      </c>
      <c r="G49" s="53">
        <v>0</v>
      </c>
      <c r="H49" s="53">
        <v>0</v>
      </c>
      <c r="I49" s="53">
        <v>2067595</v>
      </c>
      <c r="J49" s="53">
        <v>0</v>
      </c>
      <c r="K49" s="53">
        <v>0</v>
      </c>
      <c r="L49" s="53">
        <v>0</v>
      </c>
      <c r="M49" s="53">
        <v>2178441</v>
      </c>
      <c r="N49" s="53">
        <v>0</v>
      </c>
      <c r="O49" s="53">
        <v>0</v>
      </c>
      <c r="P49" s="53">
        <v>0</v>
      </c>
      <c r="Q49" s="53">
        <v>104334552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115978918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2518543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2518543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88.18302911603146</v>
      </c>
      <c r="E58" s="7">
        <f t="shared" si="6"/>
        <v>76.13970040429577</v>
      </c>
      <c r="F58" s="7">
        <f t="shared" si="6"/>
        <v>63.94987413394478</v>
      </c>
      <c r="G58" s="7">
        <f t="shared" si="6"/>
        <v>66.20011878396971</v>
      </c>
      <c r="H58" s="7">
        <f t="shared" si="6"/>
        <v>56.141288949268784</v>
      </c>
      <c r="I58" s="7">
        <f t="shared" si="6"/>
        <v>62.0854693446636</v>
      </c>
      <c r="J58" s="7">
        <f t="shared" si="6"/>
        <v>62.4899457920544</v>
      </c>
      <c r="K58" s="7">
        <f t="shared" si="6"/>
        <v>81.06360913337534</v>
      </c>
      <c r="L58" s="7">
        <f t="shared" si="6"/>
        <v>59.32360776770514</v>
      </c>
      <c r="M58" s="7">
        <f t="shared" si="6"/>
        <v>67.55502615730641</v>
      </c>
      <c r="N58" s="7">
        <f t="shared" si="6"/>
        <v>84.72233885369847</v>
      </c>
      <c r="O58" s="7">
        <f t="shared" si="6"/>
        <v>57.56693975337861</v>
      </c>
      <c r="P58" s="7">
        <f t="shared" si="6"/>
        <v>64.22602218072177</v>
      </c>
      <c r="Q58" s="7">
        <f t="shared" si="6"/>
        <v>67.67935362327322</v>
      </c>
      <c r="R58" s="7">
        <f t="shared" si="6"/>
        <v>62.95459219531562</v>
      </c>
      <c r="S58" s="7">
        <f t="shared" si="6"/>
        <v>68.69149909515714</v>
      </c>
      <c r="T58" s="7">
        <f t="shared" si="6"/>
        <v>54.52816593628557</v>
      </c>
      <c r="U58" s="7">
        <f t="shared" si="6"/>
        <v>62.11770960132178</v>
      </c>
      <c r="V58" s="7">
        <f t="shared" si="6"/>
        <v>64.82580887241556</v>
      </c>
      <c r="W58" s="7">
        <f t="shared" si="6"/>
        <v>88.18302504870944</v>
      </c>
      <c r="X58" s="7">
        <f t="shared" si="6"/>
        <v>0</v>
      </c>
      <c r="Y58" s="7">
        <f t="shared" si="6"/>
        <v>0</v>
      </c>
      <c r="Z58" s="8">
        <f t="shared" si="6"/>
        <v>76.13970040429577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85.59999983332658</v>
      </c>
      <c r="E59" s="10">
        <f t="shared" si="7"/>
        <v>85.59999983332658</v>
      </c>
      <c r="F59" s="10">
        <f t="shared" si="7"/>
        <v>37.11664773302925</v>
      </c>
      <c r="G59" s="10">
        <f t="shared" si="7"/>
        <v>30.641187168434552</v>
      </c>
      <c r="H59" s="10">
        <f t="shared" si="7"/>
        <v>13.843267842027485</v>
      </c>
      <c r="I59" s="10">
        <f t="shared" si="7"/>
        <v>28.090781413822242</v>
      </c>
      <c r="J59" s="10">
        <f t="shared" si="7"/>
        <v>43.40597194993214</v>
      </c>
      <c r="K59" s="10">
        <f t="shared" si="7"/>
        <v>52.293551150013585</v>
      </c>
      <c r="L59" s="10">
        <f t="shared" si="7"/>
        <v>41.40968112184048</v>
      </c>
      <c r="M59" s="10">
        <f t="shared" si="7"/>
        <v>45.715784242075316</v>
      </c>
      <c r="N59" s="10">
        <f t="shared" si="7"/>
        <v>43.48523251855957</v>
      </c>
      <c r="O59" s="10">
        <f t="shared" si="7"/>
        <v>38.186162894997345</v>
      </c>
      <c r="P59" s="10">
        <f t="shared" si="7"/>
        <v>14.9174413725319</v>
      </c>
      <c r="Q59" s="10">
        <f t="shared" si="7"/>
        <v>32.20047680289629</v>
      </c>
      <c r="R59" s="10">
        <f t="shared" si="7"/>
        <v>35.13919763782412</v>
      </c>
      <c r="S59" s="10">
        <f t="shared" si="7"/>
        <v>48.187053661297114</v>
      </c>
      <c r="T59" s="10">
        <f t="shared" si="7"/>
        <v>53.43920939854554</v>
      </c>
      <c r="U59" s="10">
        <f t="shared" si="7"/>
        <v>45.586442422751</v>
      </c>
      <c r="V59" s="10">
        <f t="shared" si="7"/>
        <v>37.655110411123715</v>
      </c>
      <c r="W59" s="10">
        <f t="shared" si="7"/>
        <v>85.59999983332658</v>
      </c>
      <c r="X59" s="10">
        <f t="shared" si="7"/>
        <v>0</v>
      </c>
      <c r="Y59" s="10">
        <f t="shared" si="7"/>
        <v>0</v>
      </c>
      <c r="Z59" s="11">
        <f t="shared" si="7"/>
        <v>85.59999983332658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85.6000033866969</v>
      </c>
      <c r="E60" s="13">
        <f t="shared" si="7"/>
        <v>67.7237533226162</v>
      </c>
      <c r="F60" s="13">
        <f t="shared" si="7"/>
        <v>66.52597943485858</v>
      </c>
      <c r="G60" s="13">
        <f t="shared" si="7"/>
        <v>67.03257890997666</v>
      </c>
      <c r="H60" s="13">
        <f t="shared" si="7"/>
        <v>52.15458262480668</v>
      </c>
      <c r="I60" s="13">
        <f t="shared" si="7"/>
        <v>62.055492477519806</v>
      </c>
      <c r="J60" s="13">
        <f t="shared" si="7"/>
        <v>54.24172059593854</v>
      </c>
      <c r="K60" s="13">
        <f t="shared" si="7"/>
        <v>85.75582162819079</v>
      </c>
      <c r="L60" s="13">
        <f t="shared" si="7"/>
        <v>42.83198707720688</v>
      </c>
      <c r="M60" s="13">
        <f t="shared" si="7"/>
        <v>60.33793526660066</v>
      </c>
      <c r="N60" s="13">
        <f t="shared" si="7"/>
        <v>104.20340673749959</v>
      </c>
      <c r="O60" s="13">
        <f t="shared" si="7"/>
        <v>41.59686310085448</v>
      </c>
      <c r="P60" s="13">
        <f t="shared" si="7"/>
        <v>67.62752113321142</v>
      </c>
      <c r="Q60" s="13">
        <f t="shared" si="7"/>
        <v>68.81416821250065</v>
      </c>
      <c r="R60" s="13">
        <f t="shared" si="7"/>
        <v>52.561097180777075</v>
      </c>
      <c r="S60" s="13">
        <f t="shared" si="7"/>
        <v>58.38199679537362</v>
      </c>
      <c r="T60" s="13">
        <f t="shared" si="7"/>
        <v>94.03250111305181</v>
      </c>
      <c r="U60" s="13">
        <f t="shared" si="7"/>
        <v>68.03684484595163</v>
      </c>
      <c r="V60" s="13">
        <f t="shared" si="7"/>
        <v>64.76731578139821</v>
      </c>
      <c r="W60" s="13">
        <f t="shared" si="7"/>
        <v>85.60000009236445</v>
      </c>
      <c r="X60" s="13">
        <f t="shared" si="7"/>
        <v>0</v>
      </c>
      <c r="Y60" s="13">
        <f t="shared" si="7"/>
        <v>0</v>
      </c>
      <c r="Z60" s="14">
        <f t="shared" si="7"/>
        <v>67.7237533226162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85.60000634935908</v>
      </c>
      <c r="E61" s="13">
        <f t="shared" si="7"/>
        <v>64.07084845377227</v>
      </c>
      <c r="F61" s="13">
        <f t="shared" si="7"/>
        <v>83.88166375504557</v>
      </c>
      <c r="G61" s="13">
        <f t="shared" si="7"/>
        <v>78.55603817993426</v>
      </c>
      <c r="H61" s="13">
        <f t="shared" si="7"/>
        <v>60.24873104545444</v>
      </c>
      <c r="I61" s="13">
        <f t="shared" si="7"/>
        <v>74.66902475081399</v>
      </c>
      <c r="J61" s="13">
        <f t="shared" si="7"/>
        <v>65.78547533686077</v>
      </c>
      <c r="K61" s="13">
        <f t="shared" si="7"/>
        <v>110.42356824004011</v>
      </c>
      <c r="L61" s="13">
        <f t="shared" si="7"/>
        <v>52.85921031863361</v>
      </c>
      <c r="M61" s="13">
        <f t="shared" si="7"/>
        <v>75.17753515448969</v>
      </c>
      <c r="N61" s="13">
        <f t="shared" si="7"/>
        <v>135.70990517824288</v>
      </c>
      <c r="O61" s="13">
        <f t="shared" si="7"/>
        <v>48.40247467302924</v>
      </c>
      <c r="P61" s="13">
        <f t="shared" si="7"/>
        <v>80.92710804961706</v>
      </c>
      <c r="Q61" s="13">
        <f t="shared" si="7"/>
        <v>83.86004999668297</v>
      </c>
      <c r="R61" s="13">
        <f t="shared" si="7"/>
        <v>65.890454076731</v>
      </c>
      <c r="S61" s="13">
        <f t="shared" si="7"/>
        <v>70.61127490395783</v>
      </c>
      <c r="T61" s="13">
        <f t="shared" si="7"/>
        <v>121.20994215658361</v>
      </c>
      <c r="U61" s="13">
        <f t="shared" si="7"/>
        <v>85.56127429619097</v>
      </c>
      <c r="V61" s="13">
        <f t="shared" si="7"/>
        <v>79.7090183259073</v>
      </c>
      <c r="W61" s="13">
        <f t="shared" si="7"/>
        <v>85.6000021556465</v>
      </c>
      <c r="X61" s="13">
        <f t="shared" si="7"/>
        <v>0</v>
      </c>
      <c r="Y61" s="13">
        <f t="shared" si="7"/>
        <v>0</v>
      </c>
      <c r="Z61" s="14">
        <f t="shared" si="7"/>
        <v>64.07084845377227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85.59999253478368</v>
      </c>
      <c r="E64" s="13">
        <f t="shared" si="7"/>
        <v>85.59997717366961</v>
      </c>
      <c r="F64" s="13">
        <f t="shared" si="7"/>
        <v>17.823922771381167</v>
      </c>
      <c r="G64" s="13">
        <f t="shared" si="7"/>
        <v>38.82750763494467</v>
      </c>
      <c r="H64" s="13">
        <f t="shared" si="7"/>
        <v>32.25246935201401</v>
      </c>
      <c r="I64" s="13">
        <f t="shared" si="7"/>
        <v>29.625339049132744</v>
      </c>
      <c r="J64" s="13">
        <f t="shared" si="7"/>
        <v>25.79154679754413</v>
      </c>
      <c r="K64" s="13">
        <f t="shared" si="7"/>
        <v>30.980990178304502</v>
      </c>
      <c r="L64" s="13">
        <f t="shared" si="7"/>
        <v>18.08082443225624</v>
      </c>
      <c r="M64" s="13">
        <f t="shared" si="7"/>
        <v>24.952508180288905</v>
      </c>
      <c r="N64" s="13">
        <f t="shared" si="7"/>
        <v>36.603339640731356</v>
      </c>
      <c r="O64" s="13">
        <f t="shared" si="7"/>
        <v>21.600085385823146</v>
      </c>
      <c r="P64" s="13">
        <f t="shared" si="7"/>
        <v>36.58367222729411</v>
      </c>
      <c r="Q64" s="13">
        <f t="shared" si="7"/>
        <v>31.619280485441237</v>
      </c>
      <c r="R64" s="13">
        <f t="shared" si="7"/>
        <v>21.15243580128356</v>
      </c>
      <c r="S64" s="13">
        <f t="shared" si="7"/>
        <v>29.966591841987995</v>
      </c>
      <c r="T64" s="13">
        <f t="shared" si="7"/>
        <v>29.49238050657929</v>
      </c>
      <c r="U64" s="13">
        <f t="shared" si="7"/>
        <v>26.832903845182155</v>
      </c>
      <c r="V64" s="13">
        <f t="shared" si="7"/>
        <v>28.24236020960928</v>
      </c>
      <c r="W64" s="13">
        <f t="shared" si="7"/>
        <v>85.59999253478368</v>
      </c>
      <c r="X64" s="13">
        <f t="shared" si="7"/>
        <v>0</v>
      </c>
      <c r="Y64" s="13">
        <f t="shared" si="7"/>
        <v>0</v>
      </c>
      <c r="Z64" s="14">
        <f t="shared" si="7"/>
        <v>85.59997717366961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100.00001285663997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67.57449319373686</v>
      </c>
      <c r="V66" s="16">
        <f t="shared" si="7"/>
        <v>90.91936123587939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116</v>
      </c>
      <c r="B67" s="23">
        <v>29723128</v>
      </c>
      <c r="C67" s="23"/>
      <c r="D67" s="24">
        <v>43361713</v>
      </c>
      <c r="E67" s="25">
        <v>50220413</v>
      </c>
      <c r="F67" s="25">
        <v>2883621</v>
      </c>
      <c r="G67" s="25">
        <v>2670394</v>
      </c>
      <c r="H67" s="25">
        <v>2752940</v>
      </c>
      <c r="I67" s="25">
        <v>8306955</v>
      </c>
      <c r="J67" s="25">
        <v>2624523</v>
      </c>
      <c r="K67" s="25">
        <v>2692192</v>
      </c>
      <c r="L67" s="25">
        <v>2803196</v>
      </c>
      <c r="M67" s="25">
        <v>8119911</v>
      </c>
      <c r="N67" s="25">
        <v>2322129</v>
      </c>
      <c r="O67" s="25">
        <v>2964382</v>
      </c>
      <c r="P67" s="25">
        <v>2779621</v>
      </c>
      <c r="Q67" s="25">
        <v>8066132</v>
      </c>
      <c r="R67" s="25">
        <v>2795885</v>
      </c>
      <c r="S67" s="25">
        <v>2771752</v>
      </c>
      <c r="T67" s="25">
        <v>2709088</v>
      </c>
      <c r="U67" s="25">
        <v>8276725</v>
      </c>
      <c r="V67" s="25">
        <v>32769723</v>
      </c>
      <c r="W67" s="25">
        <v>43361715</v>
      </c>
      <c r="X67" s="25"/>
      <c r="Y67" s="24"/>
      <c r="Z67" s="26">
        <v>50220413</v>
      </c>
    </row>
    <row r="68" spans="1:26" ht="13.5" hidden="1">
      <c r="A68" s="36" t="s">
        <v>31</v>
      </c>
      <c r="B68" s="18">
        <v>8977594</v>
      </c>
      <c r="C68" s="18"/>
      <c r="D68" s="19">
        <v>9599611</v>
      </c>
      <c r="E68" s="20">
        <v>9599611</v>
      </c>
      <c r="F68" s="20">
        <v>927802</v>
      </c>
      <c r="G68" s="20">
        <v>715922</v>
      </c>
      <c r="H68" s="20">
        <v>715922</v>
      </c>
      <c r="I68" s="20">
        <v>2359646</v>
      </c>
      <c r="J68" s="20">
        <v>716148</v>
      </c>
      <c r="K68" s="20">
        <v>718035</v>
      </c>
      <c r="L68" s="20">
        <v>712686</v>
      </c>
      <c r="M68" s="20">
        <v>2146869</v>
      </c>
      <c r="N68" s="20">
        <v>710954</v>
      </c>
      <c r="O68" s="20">
        <v>710163</v>
      </c>
      <c r="P68" s="20">
        <v>710162</v>
      </c>
      <c r="Q68" s="20">
        <v>2131279</v>
      </c>
      <c r="R68" s="20">
        <v>709854</v>
      </c>
      <c r="S68" s="20">
        <v>710363</v>
      </c>
      <c r="T68" s="20">
        <v>709131</v>
      </c>
      <c r="U68" s="20">
        <v>2129348</v>
      </c>
      <c r="V68" s="20">
        <v>8767142</v>
      </c>
      <c r="W68" s="20">
        <v>9599611</v>
      </c>
      <c r="X68" s="20"/>
      <c r="Y68" s="19"/>
      <c r="Z68" s="22">
        <v>9599611</v>
      </c>
    </row>
    <row r="69" spans="1:26" ht="13.5" hidden="1">
      <c r="A69" s="37" t="s">
        <v>32</v>
      </c>
      <c r="B69" s="18">
        <v>12992849</v>
      </c>
      <c r="C69" s="18"/>
      <c r="D69" s="19">
        <v>25984020</v>
      </c>
      <c r="E69" s="20">
        <v>32842719</v>
      </c>
      <c r="F69" s="20">
        <v>1362597</v>
      </c>
      <c r="G69" s="20">
        <v>1231625</v>
      </c>
      <c r="H69" s="20">
        <v>1234369</v>
      </c>
      <c r="I69" s="20">
        <v>3828591</v>
      </c>
      <c r="J69" s="20">
        <v>1265701</v>
      </c>
      <c r="K69" s="20">
        <v>1174199</v>
      </c>
      <c r="L69" s="20">
        <v>1264123</v>
      </c>
      <c r="M69" s="20">
        <v>3704023</v>
      </c>
      <c r="N69" s="20">
        <v>1118783</v>
      </c>
      <c r="O69" s="20">
        <v>1402149</v>
      </c>
      <c r="P69" s="20">
        <v>1205212</v>
      </c>
      <c r="Q69" s="20">
        <v>3726144</v>
      </c>
      <c r="R69" s="20">
        <v>1212781</v>
      </c>
      <c r="S69" s="20">
        <v>1200764</v>
      </c>
      <c r="T69" s="20">
        <v>1167960</v>
      </c>
      <c r="U69" s="20">
        <v>3581505</v>
      </c>
      <c r="V69" s="20">
        <v>14840263</v>
      </c>
      <c r="W69" s="20">
        <v>25984021</v>
      </c>
      <c r="X69" s="20"/>
      <c r="Y69" s="19"/>
      <c r="Z69" s="22">
        <v>32842719</v>
      </c>
    </row>
    <row r="70" spans="1:26" ht="13.5" hidden="1">
      <c r="A70" s="38" t="s">
        <v>110</v>
      </c>
      <c r="B70" s="18">
        <v>9346308</v>
      </c>
      <c r="C70" s="18"/>
      <c r="D70" s="19">
        <v>20411509</v>
      </c>
      <c r="E70" s="20">
        <v>27270207</v>
      </c>
      <c r="F70" s="20">
        <v>1004595</v>
      </c>
      <c r="G70" s="20">
        <v>874386</v>
      </c>
      <c r="H70" s="20">
        <v>877494</v>
      </c>
      <c r="I70" s="20">
        <v>2756475</v>
      </c>
      <c r="J70" s="20">
        <v>900372</v>
      </c>
      <c r="K70" s="20">
        <v>809598</v>
      </c>
      <c r="L70" s="20">
        <v>899654</v>
      </c>
      <c r="M70" s="20">
        <v>2609624</v>
      </c>
      <c r="N70" s="20">
        <v>763116</v>
      </c>
      <c r="O70" s="20">
        <v>1046118</v>
      </c>
      <c r="P70" s="20">
        <v>843742</v>
      </c>
      <c r="Q70" s="20">
        <v>2652976</v>
      </c>
      <c r="R70" s="20">
        <v>851442</v>
      </c>
      <c r="S70" s="20">
        <v>839475</v>
      </c>
      <c r="T70" s="20">
        <v>821874</v>
      </c>
      <c r="U70" s="20">
        <v>2512791</v>
      </c>
      <c r="V70" s="20">
        <v>10531866</v>
      </c>
      <c r="W70" s="20">
        <v>20411510</v>
      </c>
      <c r="X70" s="20"/>
      <c r="Y70" s="19"/>
      <c r="Z70" s="22">
        <v>27270207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3646541</v>
      </c>
      <c r="C73" s="18"/>
      <c r="D73" s="19">
        <v>5572511</v>
      </c>
      <c r="E73" s="20">
        <v>5572512</v>
      </c>
      <c r="F73" s="20">
        <v>358002</v>
      </c>
      <c r="G73" s="20">
        <v>357239</v>
      </c>
      <c r="H73" s="20">
        <v>356875</v>
      </c>
      <c r="I73" s="20">
        <v>1072116</v>
      </c>
      <c r="J73" s="20">
        <v>365329</v>
      </c>
      <c r="K73" s="20">
        <v>364601</v>
      </c>
      <c r="L73" s="20">
        <v>364469</v>
      </c>
      <c r="M73" s="20">
        <v>1094399</v>
      </c>
      <c r="N73" s="20">
        <v>355667</v>
      </c>
      <c r="O73" s="20">
        <v>356031</v>
      </c>
      <c r="P73" s="20">
        <v>361470</v>
      </c>
      <c r="Q73" s="20">
        <v>1073168</v>
      </c>
      <c r="R73" s="20">
        <v>361339</v>
      </c>
      <c r="S73" s="20">
        <v>361289</v>
      </c>
      <c r="T73" s="20">
        <v>346086</v>
      </c>
      <c r="U73" s="20">
        <v>1068714</v>
      </c>
      <c r="V73" s="20">
        <v>4308397</v>
      </c>
      <c r="W73" s="20">
        <v>5572511</v>
      </c>
      <c r="X73" s="20"/>
      <c r="Y73" s="19"/>
      <c r="Z73" s="22">
        <v>5572512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7752685</v>
      </c>
      <c r="C75" s="27"/>
      <c r="D75" s="28">
        <v>7778082</v>
      </c>
      <c r="E75" s="29">
        <v>7778083</v>
      </c>
      <c r="F75" s="29">
        <v>593222</v>
      </c>
      <c r="G75" s="29">
        <v>722847</v>
      </c>
      <c r="H75" s="29">
        <v>802649</v>
      </c>
      <c r="I75" s="29">
        <v>2118718</v>
      </c>
      <c r="J75" s="29">
        <v>642674</v>
      </c>
      <c r="K75" s="29">
        <v>799958</v>
      </c>
      <c r="L75" s="29">
        <v>826387</v>
      </c>
      <c r="M75" s="29">
        <v>2269019</v>
      </c>
      <c r="N75" s="29">
        <v>492392</v>
      </c>
      <c r="O75" s="29">
        <v>852070</v>
      </c>
      <c r="P75" s="29">
        <v>864247</v>
      </c>
      <c r="Q75" s="29">
        <v>2208709</v>
      </c>
      <c r="R75" s="29">
        <v>873250</v>
      </c>
      <c r="S75" s="29">
        <v>860625</v>
      </c>
      <c r="T75" s="29">
        <v>831997</v>
      </c>
      <c r="U75" s="29">
        <v>2565872</v>
      </c>
      <c r="V75" s="29">
        <v>9162318</v>
      </c>
      <c r="W75" s="29">
        <v>7778083</v>
      </c>
      <c r="X75" s="29"/>
      <c r="Y75" s="28"/>
      <c r="Z75" s="30">
        <v>7778083</v>
      </c>
    </row>
    <row r="76" spans="1:26" ht="13.5" hidden="1">
      <c r="A76" s="41" t="s">
        <v>117</v>
      </c>
      <c r="B76" s="31"/>
      <c r="C76" s="31"/>
      <c r="D76" s="32">
        <v>38237672</v>
      </c>
      <c r="E76" s="33">
        <v>38237672</v>
      </c>
      <c r="F76" s="33">
        <v>1844072</v>
      </c>
      <c r="G76" s="33">
        <v>1767804</v>
      </c>
      <c r="H76" s="33">
        <v>1545536</v>
      </c>
      <c r="I76" s="33">
        <v>5157412</v>
      </c>
      <c r="J76" s="33">
        <v>1640063</v>
      </c>
      <c r="K76" s="33">
        <v>2182388</v>
      </c>
      <c r="L76" s="33">
        <v>1662957</v>
      </c>
      <c r="M76" s="33">
        <v>5485408</v>
      </c>
      <c r="N76" s="33">
        <v>1967362</v>
      </c>
      <c r="O76" s="33">
        <v>1706504</v>
      </c>
      <c r="P76" s="33">
        <v>1785240</v>
      </c>
      <c r="Q76" s="33">
        <v>5459106</v>
      </c>
      <c r="R76" s="33">
        <v>1760138</v>
      </c>
      <c r="S76" s="33">
        <v>1903958</v>
      </c>
      <c r="T76" s="33">
        <v>1477216</v>
      </c>
      <c r="U76" s="33">
        <v>5141312</v>
      </c>
      <c r="V76" s="33">
        <v>21243238</v>
      </c>
      <c r="W76" s="33">
        <v>38237672</v>
      </c>
      <c r="X76" s="33"/>
      <c r="Y76" s="32"/>
      <c r="Z76" s="34">
        <v>38237672</v>
      </c>
    </row>
    <row r="77" spans="1:26" ht="13.5" hidden="1">
      <c r="A77" s="36" t="s">
        <v>31</v>
      </c>
      <c r="B77" s="18"/>
      <c r="C77" s="18"/>
      <c r="D77" s="19">
        <v>8217267</v>
      </c>
      <c r="E77" s="20">
        <v>8217267</v>
      </c>
      <c r="F77" s="20">
        <v>344369</v>
      </c>
      <c r="G77" s="20">
        <v>219367</v>
      </c>
      <c r="H77" s="20">
        <v>99107</v>
      </c>
      <c r="I77" s="20">
        <v>662843</v>
      </c>
      <c r="J77" s="20">
        <v>310851</v>
      </c>
      <c r="K77" s="20">
        <v>375486</v>
      </c>
      <c r="L77" s="20">
        <v>295121</v>
      </c>
      <c r="M77" s="20">
        <v>981458</v>
      </c>
      <c r="N77" s="20">
        <v>309160</v>
      </c>
      <c r="O77" s="20">
        <v>271184</v>
      </c>
      <c r="P77" s="20">
        <v>105938</v>
      </c>
      <c r="Q77" s="20">
        <v>686282</v>
      </c>
      <c r="R77" s="20">
        <v>249437</v>
      </c>
      <c r="S77" s="20">
        <v>342303</v>
      </c>
      <c r="T77" s="20">
        <v>378954</v>
      </c>
      <c r="U77" s="20">
        <v>970694</v>
      </c>
      <c r="V77" s="20">
        <v>3301277</v>
      </c>
      <c r="W77" s="20">
        <v>8217267</v>
      </c>
      <c r="X77" s="20"/>
      <c r="Y77" s="19"/>
      <c r="Z77" s="22">
        <v>8217267</v>
      </c>
    </row>
    <row r="78" spans="1:26" ht="13.5" hidden="1">
      <c r="A78" s="37" t="s">
        <v>32</v>
      </c>
      <c r="B78" s="18"/>
      <c r="C78" s="18"/>
      <c r="D78" s="19">
        <v>22242322</v>
      </c>
      <c r="E78" s="20">
        <v>22242322</v>
      </c>
      <c r="F78" s="20">
        <v>906481</v>
      </c>
      <c r="G78" s="20">
        <v>825590</v>
      </c>
      <c r="H78" s="20">
        <v>643780</v>
      </c>
      <c r="I78" s="20">
        <v>2375851</v>
      </c>
      <c r="J78" s="20">
        <v>686538</v>
      </c>
      <c r="K78" s="20">
        <v>1006944</v>
      </c>
      <c r="L78" s="20">
        <v>541449</v>
      </c>
      <c r="M78" s="20">
        <v>2234931</v>
      </c>
      <c r="N78" s="20">
        <v>1165810</v>
      </c>
      <c r="O78" s="20">
        <v>583250</v>
      </c>
      <c r="P78" s="20">
        <v>815055</v>
      </c>
      <c r="Q78" s="20">
        <v>2564115</v>
      </c>
      <c r="R78" s="20">
        <v>637451</v>
      </c>
      <c r="S78" s="20">
        <v>701030</v>
      </c>
      <c r="T78" s="20">
        <v>1098262</v>
      </c>
      <c r="U78" s="20">
        <v>2436743</v>
      </c>
      <c r="V78" s="20">
        <v>9611640</v>
      </c>
      <c r="W78" s="20">
        <v>22242322</v>
      </c>
      <c r="X78" s="20"/>
      <c r="Y78" s="19"/>
      <c r="Z78" s="22">
        <v>22242322</v>
      </c>
    </row>
    <row r="79" spans="1:26" ht="13.5" hidden="1">
      <c r="A79" s="38" t="s">
        <v>110</v>
      </c>
      <c r="B79" s="18"/>
      <c r="C79" s="18"/>
      <c r="D79" s="19">
        <v>17472253</v>
      </c>
      <c r="E79" s="20">
        <v>17472253</v>
      </c>
      <c r="F79" s="20">
        <v>842671</v>
      </c>
      <c r="G79" s="20">
        <v>686883</v>
      </c>
      <c r="H79" s="20">
        <v>528679</v>
      </c>
      <c r="I79" s="20">
        <v>2058233</v>
      </c>
      <c r="J79" s="20">
        <v>592314</v>
      </c>
      <c r="K79" s="20">
        <v>893987</v>
      </c>
      <c r="L79" s="20">
        <v>475550</v>
      </c>
      <c r="M79" s="20">
        <v>1961851</v>
      </c>
      <c r="N79" s="20">
        <v>1035624</v>
      </c>
      <c r="O79" s="20">
        <v>506347</v>
      </c>
      <c r="P79" s="20">
        <v>682816</v>
      </c>
      <c r="Q79" s="20">
        <v>2224787</v>
      </c>
      <c r="R79" s="20">
        <v>561019</v>
      </c>
      <c r="S79" s="20">
        <v>592764</v>
      </c>
      <c r="T79" s="20">
        <v>996193</v>
      </c>
      <c r="U79" s="20">
        <v>2149976</v>
      </c>
      <c r="V79" s="20">
        <v>8394847</v>
      </c>
      <c r="W79" s="20">
        <v>17472253</v>
      </c>
      <c r="X79" s="20"/>
      <c r="Y79" s="19"/>
      <c r="Z79" s="22">
        <v>17472253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4770069</v>
      </c>
      <c r="E82" s="20">
        <v>4770069</v>
      </c>
      <c r="F82" s="20">
        <v>63810</v>
      </c>
      <c r="G82" s="20">
        <v>138707</v>
      </c>
      <c r="H82" s="20">
        <v>115101</v>
      </c>
      <c r="I82" s="20">
        <v>317618</v>
      </c>
      <c r="J82" s="20">
        <v>94224</v>
      </c>
      <c r="K82" s="20">
        <v>112957</v>
      </c>
      <c r="L82" s="20">
        <v>65899</v>
      </c>
      <c r="M82" s="20">
        <v>273080</v>
      </c>
      <c r="N82" s="20">
        <v>130186</v>
      </c>
      <c r="O82" s="20">
        <v>76903</v>
      </c>
      <c r="P82" s="20">
        <v>132239</v>
      </c>
      <c r="Q82" s="20">
        <v>339328</v>
      </c>
      <c r="R82" s="20">
        <v>76432</v>
      </c>
      <c r="S82" s="20">
        <v>108266</v>
      </c>
      <c r="T82" s="20">
        <v>102069</v>
      </c>
      <c r="U82" s="20">
        <v>286767</v>
      </c>
      <c r="V82" s="20">
        <v>1216793</v>
      </c>
      <c r="W82" s="20">
        <v>4770069</v>
      </c>
      <c r="X82" s="20"/>
      <c r="Y82" s="19"/>
      <c r="Z82" s="22">
        <v>4770069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>
        <v>7778083</v>
      </c>
      <c r="E84" s="29">
        <v>7778083</v>
      </c>
      <c r="F84" s="29">
        <v>593222</v>
      </c>
      <c r="G84" s="29">
        <v>722847</v>
      </c>
      <c r="H84" s="29">
        <v>802649</v>
      </c>
      <c r="I84" s="29">
        <v>2118718</v>
      </c>
      <c r="J84" s="29">
        <v>642674</v>
      </c>
      <c r="K84" s="29">
        <v>799958</v>
      </c>
      <c r="L84" s="29">
        <v>826387</v>
      </c>
      <c r="M84" s="29">
        <v>2269019</v>
      </c>
      <c r="N84" s="29">
        <v>492392</v>
      </c>
      <c r="O84" s="29">
        <v>852070</v>
      </c>
      <c r="P84" s="29">
        <v>864247</v>
      </c>
      <c r="Q84" s="29">
        <v>2208709</v>
      </c>
      <c r="R84" s="29">
        <v>873250</v>
      </c>
      <c r="S84" s="29">
        <v>860625</v>
      </c>
      <c r="T84" s="29"/>
      <c r="U84" s="29">
        <v>1733875</v>
      </c>
      <c r="V84" s="29">
        <v>8330321</v>
      </c>
      <c r="W84" s="29">
        <v>7778083</v>
      </c>
      <c r="X84" s="29"/>
      <c r="Y84" s="28"/>
      <c r="Z84" s="30">
        <v>7778083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79333099</v>
      </c>
      <c r="C5" s="18">
        <v>0</v>
      </c>
      <c r="D5" s="58">
        <v>77000000</v>
      </c>
      <c r="E5" s="59">
        <v>77000000</v>
      </c>
      <c r="F5" s="59">
        <v>7337072</v>
      </c>
      <c r="G5" s="59">
        <v>7433251</v>
      </c>
      <c r="H5" s="59">
        <v>7435784</v>
      </c>
      <c r="I5" s="59">
        <v>22206107</v>
      </c>
      <c r="J5" s="59">
        <v>7456995</v>
      </c>
      <c r="K5" s="59">
        <v>7301491</v>
      </c>
      <c r="L5" s="59">
        <v>7462701</v>
      </c>
      <c r="M5" s="59">
        <v>22221187</v>
      </c>
      <c r="N5" s="59">
        <v>7386013</v>
      </c>
      <c r="O5" s="59">
        <v>7449588</v>
      </c>
      <c r="P5" s="59">
        <v>7536371</v>
      </c>
      <c r="Q5" s="59">
        <v>22371972</v>
      </c>
      <c r="R5" s="59">
        <v>7521625</v>
      </c>
      <c r="S5" s="59">
        <v>7548532</v>
      </c>
      <c r="T5" s="59">
        <v>8664374</v>
      </c>
      <c r="U5" s="59">
        <v>23734531</v>
      </c>
      <c r="V5" s="59">
        <v>90533797</v>
      </c>
      <c r="W5" s="59">
        <v>76999999</v>
      </c>
      <c r="X5" s="59">
        <v>13533798</v>
      </c>
      <c r="Y5" s="60">
        <v>17.58</v>
      </c>
      <c r="Z5" s="61">
        <v>77000000</v>
      </c>
    </row>
    <row r="6" spans="1:26" ht="13.5">
      <c r="A6" s="57" t="s">
        <v>32</v>
      </c>
      <c r="B6" s="18">
        <v>450104468</v>
      </c>
      <c r="C6" s="18">
        <v>0</v>
      </c>
      <c r="D6" s="58">
        <v>518881261</v>
      </c>
      <c r="E6" s="59">
        <v>518881261</v>
      </c>
      <c r="F6" s="59">
        <v>51477364</v>
      </c>
      <c r="G6" s="59">
        <v>47151059</v>
      </c>
      <c r="H6" s="59">
        <v>46854315</v>
      </c>
      <c r="I6" s="59">
        <v>145482738</v>
      </c>
      <c r="J6" s="59">
        <v>34055256</v>
      </c>
      <c r="K6" s="59">
        <v>35510165</v>
      </c>
      <c r="L6" s="59">
        <v>32466990</v>
      </c>
      <c r="M6" s="59">
        <v>102032411</v>
      </c>
      <c r="N6" s="59">
        <v>33216009</v>
      </c>
      <c r="O6" s="59">
        <v>29949727</v>
      </c>
      <c r="P6" s="59">
        <v>33585478</v>
      </c>
      <c r="Q6" s="59">
        <v>96751214</v>
      </c>
      <c r="R6" s="59">
        <v>37577758</v>
      </c>
      <c r="S6" s="59">
        <v>35908438</v>
      </c>
      <c r="T6" s="59">
        <v>33293807</v>
      </c>
      <c r="U6" s="59">
        <v>106780003</v>
      </c>
      <c r="V6" s="59">
        <v>451046366</v>
      </c>
      <c r="W6" s="59">
        <v>518881265</v>
      </c>
      <c r="X6" s="59">
        <v>-67834899</v>
      </c>
      <c r="Y6" s="60">
        <v>-13.07</v>
      </c>
      <c r="Z6" s="61">
        <v>518881261</v>
      </c>
    </row>
    <row r="7" spans="1:26" ht="13.5">
      <c r="A7" s="57" t="s">
        <v>33</v>
      </c>
      <c r="B7" s="18">
        <v>6850014</v>
      </c>
      <c r="C7" s="18">
        <v>0</v>
      </c>
      <c r="D7" s="58">
        <v>2101000</v>
      </c>
      <c r="E7" s="59">
        <v>2101000</v>
      </c>
      <c r="F7" s="59">
        <v>24932</v>
      </c>
      <c r="G7" s="59">
        <v>1022032</v>
      </c>
      <c r="H7" s="59">
        <v>0</v>
      </c>
      <c r="I7" s="59">
        <v>1046964</v>
      </c>
      <c r="J7" s="59">
        <v>1255134</v>
      </c>
      <c r="K7" s="59">
        <v>237199</v>
      </c>
      <c r="L7" s="59">
        <v>424824</v>
      </c>
      <c r="M7" s="59">
        <v>1917157</v>
      </c>
      <c r="N7" s="59">
        <v>566635</v>
      </c>
      <c r="O7" s="59">
        <v>225954</v>
      </c>
      <c r="P7" s="59">
        <v>-291082</v>
      </c>
      <c r="Q7" s="59">
        <v>501507</v>
      </c>
      <c r="R7" s="59">
        <v>309074</v>
      </c>
      <c r="S7" s="59">
        <v>0</v>
      </c>
      <c r="T7" s="59">
        <v>369329</v>
      </c>
      <c r="U7" s="59">
        <v>678403</v>
      </c>
      <c r="V7" s="59">
        <v>4144031</v>
      </c>
      <c r="W7" s="59">
        <v>2101000</v>
      </c>
      <c r="X7" s="59">
        <v>2043031</v>
      </c>
      <c r="Y7" s="60">
        <v>97.24</v>
      </c>
      <c r="Z7" s="61">
        <v>2101000</v>
      </c>
    </row>
    <row r="8" spans="1:26" ht="13.5">
      <c r="A8" s="57" t="s">
        <v>34</v>
      </c>
      <c r="B8" s="18">
        <v>394811477</v>
      </c>
      <c r="C8" s="18">
        <v>0</v>
      </c>
      <c r="D8" s="58">
        <v>324389850</v>
      </c>
      <c r="E8" s="59">
        <v>333885436</v>
      </c>
      <c r="F8" s="59">
        <v>146309000</v>
      </c>
      <c r="G8" s="59">
        <v>487000</v>
      </c>
      <c r="H8" s="59">
        <v>0</v>
      </c>
      <c r="I8" s="59">
        <v>146796000</v>
      </c>
      <c r="J8" s="59">
        <v>0</v>
      </c>
      <c r="K8" s="59">
        <v>2687000</v>
      </c>
      <c r="L8" s="59">
        <v>87576000</v>
      </c>
      <c r="M8" s="59">
        <v>90263000</v>
      </c>
      <c r="N8" s="59">
        <v>0</v>
      </c>
      <c r="O8" s="59">
        <v>0</v>
      </c>
      <c r="P8" s="59">
        <v>86059850</v>
      </c>
      <c r="Q8" s="59">
        <v>86059850</v>
      </c>
      <c r="R8" s="59">
        <v>0</v>
      </c>
      <c r="S8" s="59">
        <v>0</v>
      </c>
      <c r="T8" s="59">
        <v>0</v>
      </c>
      <c r="U8" s="59">
        <v>0</v>
      </c>
      <c r="V8" s="59">
        <v>323118850</v>
      </c>
      <c r="W8" s="59">
        <v>324389851</v>
      </c>
      <c r="X8" s="59">
        <v>-1271001</v>
      </c>
      <c r="Y8" s="60">
        <v>-0.39</v>
      </c>
      <c r="Z8" s="61">
        <v>333885436</v>
      </c>
    </row>
    <row r="9" spans="1:26" ht="13.5">
      <c r="A9" s="57" t="s">
        <v>35</v>
      </c>
      <c r="B9" s="18">
        <v>91763602</v>
      </c>
      <c r="C9" s="18">
        <v>0</v>
      </c>
      <c r="D9" s="58">
        <v>84122023</v>
      </c>
      <c r="E9" s="59">
        <v>77387023</v>
      </c>
      <c r="F9" s="59">
        <v>6074201</v>
      </c>
      <c r="G9" s="59">
        <v>6821019</v>
      </c>
      <c r="H9" s="59">
        <v>8383725</v>
      </c>
      <c r="I9" s="59">
        <v>21278945</v>
      </c>
      <c r="J9" s="59">
        <v>7801191</v>
      </c>
      <c r="K9" s="59">
        <v>6421738</v>
      </c>
      <c r="L9" s="59">
        <v>8066729</v>
      </c>
      <c r="M9" s="59">
        <v>22289658</v>
      </c>
      <c r="N9" s="59">
        <v>5741811</v>
      </c>
      <c r="O9" s="59">
        <v>7795157</v>
      </c>
      <c r="P9" s="59">
        <v>8391629</v>
      </c>
      <c r="Q9" s="59">
        <v>21928597</v>
      </c>
      <c r="R9" s="59">
        <v>6331278</v>
      </c>
      <c r="S9" s="59">
        <v>8045764</v>
      </c>
      <c r="T9" s="59">
        <v>9563589</v>
      </c>
      <c r="U9" s="59">
        <v>23940631</v>
      </c>
      <c r="V9" s="59">
        <v>89437831</v>
      </c>
      <c r="W9" s="59">
        <v>77387024</v>
      </c>
      <c r="X9" s="59">
        <v>12050807</v>
      </c>
      <c r="Y9" s="60">
        <v>15.57</v>
      </c>
      <c r="Z9" s="61">
        <v>77387023</v>
      </c>
    </row>
    <row r="10" spans="1:26" ht="25.5">
      <c r="A10" s="62" t="s">
        <v>102</v>
      </c>
      <c r="B10" s="63">
        <f>SUM(B5:B9)</f>
        <v>1022862660</v>
      </c>
      <c r="C10" s="63">
        <f>SUM(C5:C9)</f>
        <v>0</v>
      </c>
      <c r="D10" s="64">
        <f aca="true" t="shared" si="0" ref="D10:Z10">SUM(D5:D9)</f>
        <v>1006494134</v>
      </c>
      <c r="E10" s="65">
        <f t="shared" si="0"/>
        <v>1009254720</v>
      </c>
      <c r="F10" s="65">
        <f t="shared" si="0"/>
        <v>211222569</v>
      </c>
      <c r="G10" s="65">
        <f t="shared" si="0"/>
        <v>62914361</v>
      </c>
      <c r="H10" s="65">
        <f t="shared" si="0"/>
        <v>62673824</v>
      </c>
      <c r="I10" s="65">
        <f t="shared" si="0"/>
        <v>336810754</v>
      </c>
      <c r="J10" s="65">
        <f t="shared" si="0"/>
        <v>50568576</v>
      </c>
      <c r="K10" s="65">
        <f t="shared" si="0"/>
        <v>52157593</v>
      </c>
      <c r="L10" s="65">
        <f t="shared" si="0"/>
        <v>135997244</v>
      </c>
      <c r="M10" s="65">
        <f t="shared" si="0"/>
        <v>238723413</v>
      </c>
      <c r="N10" s="65">
        <f t="shared" si="0"/>
        <v>46910468</v>
      </c>
      <c r="O10" s="65">
        <f t="shared" si="0"/>
        <v>45420426</v>
      </c>
      <c r="P10" s="65">
        <f t="shared" si="0"/>
        <v>135282246</v>
      </c>
      <c r="Q10" s="65">
        <f t="shared" si="0"/>
        <v>227613140</v>
      </c>
      <c r="R10" s="65">
        <f t="shared" si="0"/>
        <v>51739735</v>
      </c>
      <c r="S10" s="65">
        <f t="shared" si="0"/>
        <v>51502734</v>
      </c>
      <c r="T10" s="65">
        <f t="shared" si="0"/>
        <v>51891099</v>
      </c>
      <c r="U10" s="65">
        <f t="shared" si="0"/>
        <v>155133568</v>
      </c>
      <c r="V10" s="65">
        <f t="shared" si="0"/>
        <v>958280875</v>
      </c>
      <c r="W10" s="65">
        <f t="shared" si="0"/>
        <v>999759139</v>
      </c>
      <c r="X10" s="65">
        <f t="shared" si="0"/>
        <v>-41478264</v>
      </c>
      <c r="Y10" s="66">
        <f>+IF(W10&lt;&gt;0,(X10/W10)*100,0)</f>
        <v>-4.148825690304593</v>
      </c>
      <c r="Z10" s="67">
        <f t="shared" si="0"/>
        <v>1009254720</v>
      </c>
    </row>
    <row r="11" spans="1:26" ht="13.5">
      <c r="A11" s="57" t="s">
        <v>36</v>
      </c>
      <c r="B11" s="18">
        <v>261187726</v>
      </c>
      <c r="C11" s="18">
        <v>0</v>
      </c>
      <c r="D11" s="58">
        <v>296973541</v>
      </c>
      <c r="E11" s="59">
        <v>296973541</v>
      </c>
      <c r="F11" s="59">
        <v>22758665</v>
      </c>
      <c r="G11" s="59">
        <v>21155544</v>
      </c>
      <c r="H11" s="59">
        <v>20100384</v>
      </c>
      <c r="I11" s="59">
        <v>64014593</v>
      </c>
      <c r="J11" s="59">
        <v>18708537</v>
      </c>
      <c r="K11" s="59">
        <v>19899079</v>
      </c>
      <c r="L11" s="59">
        <v>19902935</v>
      </c>
      <c r="M11" s="59">
        <v>58510551</v>
      </c>
      <c r="N11" s="59">
        <v>20959700</v>
      </c>
      <c r="O11" s="59">
        <v>20146778</v>
      </c>
      <c r="P11" s="59">
        <v>30650103</v>
      </c>
      <c r="Q11" s="59">
        <v>71756581</v>
      </c>
      <c r="R11" s="59">
        <v>22036183</v>
      </c>
      <c r="S11" s="59">
        <v>25558562</v>
      </c>
      <c r="T11" s="59">
        <v>22226490</v>
      </c>
      <c r="U11" s="59">
        <v>69821235</v>
      </c>
      <c r="V11" s="59">
        <v>264102960</v>
      </c>
      <c r="W11" s="59">
        <v>293508265</v>
      </c>
      <c r="X11" s="59">
        <v>-29405305</v>
      </c>
      <c r="Y11" s="60">
        <v>-10.02</v>
      </c>
      <c r="Z11" s="61">
        <v>296973541</v>
      </c>
    </row>
    <row r="12" spans="1:26" ht="13.5">
      <c r="A12" s="57" t="s">
        <v>37</v>
      </c>
      <c r="B12" s="18">
        <v>21089938</v>
      </c>
      <c r="C12" s="18">
        <v>0</v>
      </c>
      <c r="D12" s="58">
        <v>23035604</v>
      </c>
      <c r="E12" s="59">
        <v>23035604</v>
      </c>
      <c r="F12" s="59">
        <v>1726041</v>
      </c>
      <c r="G12" s="59">
        <v>1674334</v>
      </c>
      <c r="H12" s="59">
        <v>1836143</v>
      </c>
      <c r="I12" s="59">
        <v>5236518</v>
      </c>
      <c r="J12" s="59">
        <v>1753233</v>
      </c>
      <c r="K12" s="59">
        <v>1744947</v>
      </c>
      <c r="L12" s="59">
        <v>1770786</v>
      </c>
      <c r="M12" s="59">
        <v>5268966</v>
      </c>
      <c r="N12" s="59">
        <v>1973879</v>
      </c>
      <c r="O12" s="59">
        <v>2164470</v>
      </c>
      <c r="P12" s="59">
        <v>1902410</v>
      </c>
      <c r="Q12" s="59">
        <v>6040759</v>
      </c>
      <c r="R12" s="59">
        <v>1901588</v>
      </c>
      <c r="S12" s="59">
        <v>1900742</v>
      </c>
      <c r="T12" s="59">
        <v>1905061</v>
      </c>
      <c r="U12" s="59">
        <v>5707391</v>
      </c>
      <c r="V12" s="59">
        <v>22253634</v>
      </c>
      <c r="W12" s="59">
        <v>23035603</v>
      </c>
      <c r="X12" s="59">
        <v>-781969</v>
      </c>
      <c r="Y12" s="60">
        <v>-3.39</v>
      </c>
      <c r="Z12" s="61">
        <v>23035604</v>
      </c>
    </row>
    <row r="13" spans="1:26" ht="13.5">
      <c r="A13" s="57" t="s">
        <v>103</v>
      </c>
      <c r="B13" s="18">
        <v>121133962</v>
      </c>
      <c r="C13" s="18">
        <v>0</v>
      </c>
      <c r="D13" s="58">
        <v>128783959</v>
      </c>
      <c r="E13" s="59">
        <v>128783959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128674869</v>
      </c>
      <c r="X13" s="59">
        <v>-128674869</v>
      </c>
      <c r="Y13" s="60">
        <v>-100</v>
      </c>
      <c r="Z13" s="61">
        <v>128783959</v>
      </c>
    </row>
    <row r="14" spans="1:26" ht="13.5">
      <c r="A14" s="57" t="s">
        <v>38</v>
      </c>
      <c r="B14" s="18">
        <v>11035121</v>
      </c>
      <c r="C14" s="18">
        <v>0</v>
      </c>
      <c r="D14" s="58">
        <v>14876264</v>
      </c>
      <c r="E14" s="59">
        <v>14876264</v>
      </c>
      <c r="F14" s="59">
        <v>201587</v>
      </c>
      <c r="G14" s="59">
        <v>200968</v>
      </c>
      <c r="H14" s="59">
        <v>0</v>
      </c>
      <c r="I14" s="59">
        <v>402555</v>
      </c>
      <c r="J14" s="59">
        <v>1307230</v>
      </c>
      <c r="K14" s="59">
        <v>2633951</v>
      </c>
      <c r="L14" s="59">
        <v>1480599</v>
      </c>
      <c r="M14" s="59">
        <v>5421780</v>
      </c>
      <c r="N14" s="59">
        <v>570288</v>
      </c>
      <c r="O14" s="59">
        <v>177692</v>
      </c>
      <c r="P14" s="59">
        <v>570681</v>
      </c>
      <c r="Q14" s="59">
        <v>1318661</v>
      </c>
      <c r="R14" s="59">
        <v>1967582</v>
      </c>
      <c r="S14" s="59">
        <v>358963</v>
      </c>
      <c r="T14" s="59">
        <v>2379511</v>
      </c>
      <c r="U14" s="59">
        <v>4706056</v>
      </c>
      <c r="V14" s="59">
        <v>11849052</v>
      </c>
      <c r="W14" s="59">
        <v>14853686</v>
      </c>
      <c r="X14" s="59">
        <v>-3004634</v>
      </c>
      <c r="Y14" s="60">
        <v>-20.23</v>
      </c>
      <c r="Z14" s="61">
        <v>14876264</v>
      </c>
    </row>
    <row r="15" spans="1:26" ht="13.5">
      <c r="A15" s="57" t="s">
        <v>39</v>
      </c>
      <c r="B15" s="18">
        <v>301974600</v>
      </c>
      <c r="C15" s="18">
        <v>0</v>
      </c>
      <c r="D15" s="58">
        <v>332500000</v>
      </c>
      <c r="E15" s="59">
        <v>332500000</v>
      </c>
      <c r="F15" s="59">
        <v>0</v>
      </c>
      <c r="G15" s="59">
        <v>40435756</v>
      </c>
      <c r="H15" s="59">
        <v>40425712</v>
      </c>
      <c r="I15" s="59">
        <v>80861468</v>
      </c>
      <c r="J15" s="59">
        <v>25857587</v>
      </c>
      <c r="K15" s="59">
        <v>186564</v>
      </c>
      <c r="L15" s="59">
        <v>46166006</v>
      </c>
      <c r="M15" s="59">
        <v>72210157</v>
      </c>
      <c r="N15" s="59">
        <v>21263983</v>
      </c>
      <c r="O15" s="59">
        <v>8954230</v>
      </c>
      <c r="P15" s="59">
        <v>31674507</v>
      </c>
      <c r="Q15" s="59">
        <v>61892720</v>
      </c>
      <c r="R15" s="59">
        <v>24444196</v>
      </c>
      <c r="S15" s="59">
        <v>20934850</v>
      </c>
      <c r="T15" s="59">
        <v>13325473</v>
      </c>
      <c r="U15" s="59">
        <v>58704519</v>
      </c>
      <c r="V15" s="59">
        <v>273668864</v>
      </c>
      <c r="W15" s="59">
        <v>332499999</v>
      </c>
      <c r="X15" s="59">
        <v>-58831135</v>
      </c>
      <c r="Y15" s="60">
        <v>-17.69</v>
      </c>
      <c r="Z15" s="61">
        <v>332500000</v>
      </c>
    </row>
    <row r="16" spans="1:26" ht="13.5">
      <c r="A16" s="68" t="s">
        <v>40</v>
      </c>
      <c r="B16" s="18">
        <v>130745851</v>
      </c>
      <c r="C16" s="18">
        <v>0</v>
      </c>
      <c r="D16" s="58">
        <v>35673499</v>
      </c>
      <c r="E16" s="59">
        <v>45169085</v>
      </c>
      <c r="F16" s="59">
        <v>864589</v>
      </c>
      <c r="G16" s="59">
        <v>4720740</v>
      </c>
      <c r="H16" s="59">
        <v>8060713</v>
      </c>
      <c r="I16" s="59">
        <v>13646042</v>
      </c>
      <c r="J16" s="59">
        <v>1283631</v>
      </c>
      <c r="K16" s="59">
        <v>1602414</v>
      </c>
      <c r="L16" s="59">
        <v>2390391</v>
      </c>
      <c r="M16" s="59">
        <v>5276436</v>
      </c>
      <c r="N16" s="59">
        <v>1877629</v>
      </c>
      <c r="O16" s="59">
        <v>1362957</v>
      </c>
      <c r="P16" s="59">
        <v>4899719</v>
      </c>
      <c r="Q16" s="59">
        <v>8140305</v>
      </c>
      <c r="R16" s="59">
        <v>2141190</v>
      </c>
      <c r="S16" s="59">
        <v>3398911</v>
      </c>
      <c r="T16" s="59">
        <v>420243</v>
      </c>
      <c r="U16" s="59">
        <v>5960344</v>
      </c>
      <c r="V16" s="59">
        <v>33023127</v>
      </c>
      <c r="W16" s="59">
        <v>35673499</v>
      </c>
      <c r="X16" s="59">
        <v>-2650372</v>
      </c>
      <c r="Y16" s="60">
        <v>-7.43</v>
      </c>
      <c r="Z16" s="61">
        <v>45169085</v>
      </c>
    </row>
    <row r="17" spans="1:26" ht="13.5">
      <c r="A17" s="57" t="s">
        <v>41</v>
      </c>
      <c r="B17" s="18">
        <v>242690398</v>
      </c>
      <c r="C17" s="18">
        <v>0</v>
      </c>
      <c r="D17" s="58">
        <v>214859519</v>
      </c>
      <c r="E17" s="59">
        <v>208359519</v>
      </c>
      <c r="F17" s="59">
        <v>5627559</v>
      </c>
      <c r="G17" s="59">
        <v>16566034</v>
      </c>
      <c r="H17" s="59">
        <v>19744893</v>
      </c>
      <c r="I17" s="59">
        <v>41938486</v>
      </c>
      <c r="J17" s="59">
        <v>18006801</v>
      </c>
      <c r="K17" s="59">
        <v>23067221</v>
      </c>
      <c r="L17" s="59">
        <v>28268441</v>
      </c>
      <c r="M17" s="59">
        <v>69342463</v>
      </c>
      <c r="N17" s="59">
        <v>20132357</v>
      </c>
      <c r="O17" s="59">
        <v>21327153</v>
      </c>
      <c r="P17" s="59">
        <v>8830484</v>
      </c>
      <c r="Q17" s="59">
        <v>50289994</v>
      </c>
      <c r="R17" s="59">
        <v>16783833</v>
      </c>
      <c r="S17" s="59">
        <v>20788451</v>
      </c>
      <c r="T17" s="59">
        <v>18010815</v>
      </c>
      <c r="U17" s="59">
        <v>55583099</v>
      </c>
      <c r="V17" s="59">
        <v>217154042</v>
      </c>
      <c r="W17" s="59">
        <v>211956460</v>
      </c>
      <c r="X17" s="59">
        <v>5197582</v>
      </c>
      <c r="Y17" s="60">
        <v>2.45</v>
      </c>
      <c r="Z17" s="61">
        <v>208359519</v>
      </c>
    </row>
    <row r="18" spans="1:26" ht="13.5">
      <c r="A18" s="69" t="s">
        <v>42</v>
      </c>
      <c r="B18" s="70">
        <f>SUM(B11:B17)</f>
        <v>1089857596</v>
      </c>
      <c r="C18" s="70">
        <f>SUM(C11:C17)</f>
        <v>0</v>
      </c>
      <c r="D18" s="71">
        <f aca="true" t="shared" si="1" ref="D18:Z18">SUM(D11:D17)</f>
        <v>1046702386</v>
      </c>
      <c r="E18" s="72">
        <f t="shared" si="1"/>
        <v>1049697972</v>
      </c>
      <c r="F18" s="72">
        <f t="shared" si="1"/>
        <v>31178441</v>
      </c>
      <c r="G18" s="72">
        <f t="shared" si="1"/>
        <v>84753376</v>
      </c>
      <c r="H18" s="72">
        <f t="shared" si="1"/>
        <v>90167845</v>
      </c>
      <c r="I18" s="72">
        <f t="shared" si="1"/>
        <v>206099662</v>
      </c>
      <c r="J18" s="72">
        <f t="shared" si="1"/>
        <v>66917019</v>
      </c>
      <c r="K18" s="72">
        <f t="shared" si="1"/>
        <v>49134176</v>
      </c>
      <c r="L18" s="72">
        <f t="shared" si="1"/>
        <v>99979158</v>
      </c>
      <c r="M18" s="72">
        <f t="shared" si="1"/>
        <v>216030353</v>
      </c>
      <c r="N18" s="72">
        <f t="shared" si="1"/>
        <v>66777836</v>
      </c>
      <c r="O18" s="72">
        <f t="shared" si="1"/>
        <v>54133280</v>
      </c>
      <c r="P18" s="72">
        <f t="shared" si="1"/>
        <v>78527904</v>
      </c>
      <c r="Q18" s="72">
        <f t="shared" si="1"/>
        <v>199439020</v>
      </c>
      <c r="R18" s="72">
        <f t="shared" si="1"/>
        <v>69274572</v>
      </c>
      <c r="S18" s="72">
        <f t="shared" si="1"/>
        <v>72940479</v>
      </c>
      <c r="T18" s="72">
        <f t="shared" si="1"/>
        <v>58267593</v>
      </c>
      <c r="U18" s="72">
        <f t="shared" si="1"/>
        <v>200482644</v>
      </c>
      <c r="V18" s="72">
        <f t="shared" si="1"/>
        <v>822051679</v>
      </c>
      <c r="W18" s="72">
        <f t="shared" si="1"/>
        <v>1040202381</v>
      </c>
      <c r="X18" s="72">
        <f t="shared" si="1"/>
        <v>-218150702</v>
      </c>
      <c r="Y18" s="66">
        <f>+IF(W18&lt;&gt;0,(X18/W18)*100,0)</f>
        <v>-20.971947957884936</v>
      </c>
      <c r="Z18" s="73">
        <f t="shared" si="1"/>
        <v>1049697972</v>
      </c>
    </row>
    <row r="19" spans="1:26" ht="13.5">
      <c r="A19" s="69" t="s">
        <v>43</v>
      </c>
      <c r="B19" s="74">
        <f>+B10-B18</f>
        <v>-66994936</v>
      </c>
      <c r="C19" s="74">
        <f>+C10-C18</f>
        <v>0</v>
      </c>
      <c r="D19" s="75">
        <f aca="true" t="shared" si="2" ref="D19:Z19">+D10-D18</f>
        <v>-40208252</v>
      </c>
      <c r="E19" s="76">
        <f t="shared" si="2"/>
        <v>-40443252</v>
      </c>
      <c r="F19" s="76">
        <f t="shared" si="2"/>
        <v>180044128</v>
      </c>
      <c r="G19" s="76">
        <f t="shared" si="2"/>
        <v>-21839015</v>
      </c>
      <c r="H19" s="76">
        <f t="shared" si="2"/>
        <v>-27494021</v>
      </c>
      <c r="I19" s="76">
        <f t="shared" si="2"/>
        <v>130711092</v>
      </c>
      <c r="J19" s="76">
        <f t="shared" si="2"/>
        <v>-16348443</v>
      </c>
      <c r="K19" s="76">
        <f t="shared" si="2"/>
        <v>3023417</v>
      </c>
      <c r="L19" s="76">
        <f t="shared" si="2"/>
        <v>36018086</v>
      </c>
      <c r="M19" s="76">
        <f t="shared" si="2"/>
        <v>22693060</v>
      </c>
      <c r="N19" s="76">
        <f t="shared" si="2"/>
        <v>-19867368</v>
      </c>
      <c r="O19" s="76">
        <f t="shared" si="2"/>
        <v>-8712854</v>
      </c>
      <c r="P19" s="76">
        <f t="shared" si="2"/>
        <v>56754342</v>
      </c>
      <c r="Q19" s="76">
        <f t="shared" si="2"/>
        <v>28174120</v>
      </c>
      <c r="R19" s="76">
        <f t="shared" si="2"/>
        <v>-17534837</v>
      </c>
      <c r="S19" s="76">
        <f t="shared" si="2"/>
        <v>-21437745</v>
      </c>
      <c r="T19" s="76">
        <f t="shared" si="2"/>
        <v>-6376494</v>
      </c>
      <c r="U19" s="76">
        <f t="shared" si="2"/>
        <v>-45349076</v>
      </c>
      <c r="V19" s="76">
        <f t="shared" si="2"/>
        <v>136229196</v>
      </c>
      <c r="W19" s="76">
        <f>IF(E10=E18,0,W10-W18)</f>
        <v>-40443242</v>
      </c>
      <c r="X19" s="76">
        <f t="shared" si="2"/>
        <v>176672438</v>
      </c>
      <c r="Y19" s="77">
        <f>+IF(W19&lt;&gt;0,(X19/W19)*100,0)</f>
        <v>-436.8404441958436</v>
      </c>
      <c r="Z19" s="78">
        <f t="shared" si="2"/>
        <v>-40443252</v>
      </c>
    </row>
    <row r="20" spans="1:26" ht="13.5">
      <c r="A20" s="57" t="s">
        <v>44</v>
      </c>
      <c r="B20" s="18">
        <v>60861139</v>
      </c>
      <c r="C20" s="18">
        <v>0</v>
      </c>
      <c r="D20" s="58">
        <v>92307150</v>
      </c>
      <c r="E20" s="59">
        <v>165507150</v>
      </c>
      <c r="F20" s="59">
        <v>45678000</v>
      </c>
      <c r="G20" s="59">
        <v>0</v>
      </c>
      <c r="H20" s="59">
        <v>0</v>
      </c>
      <c r="I20" s="59">
        <v>45678000</v>
      </c>
      <c r="J20" s="59">
        <v>2000000</v>
      </c>
      <c r="K20" s="59">
        <v>0</v>
      </c>
      <c r="L20" s="59">
        <v>29485000</v>
      </c>
      <c r="M20" s="59">
        <v>31485000</v>
      </c>
      <c r="N20" s="59">
        <v>0</v>
      </c>
      <c r="O20" s="59">
        <v>2000000</v>
      </c>
      <c r="P20" s="59">
        <v>78144150</v>
      </c>
      <c r="Q20" s="59">
        <v>80144150</v>
      </c>
      <c r="R20" s="59">
        <v>0</v>
      </c>
      <c r="S20" s="59">
        <v>0</v>
      </c>
      <c r="T20" s="59">
        <v>0</v>
      </c>
      <c r="U20" s="59">
        <v>0</v>
      </c>
      <c r="V20" s="59">
        <v>157307150</v>
      </c>
      <c r="W20" s="59">
        <v>92307150</v>
      </c>
      <c r="X20" s="59">
        <v>65000000</v>
      </c>
      <c r="Y20" s="60">
        <v>70.42</v>
      </c>
      <c r="Z20" s="61">
        <v>165507150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-6133797</v>
      </c>
      <c r="C22" s="85">
        <f>SUM(C19:C21)</f>
        <v>0</v>
      </c>
      <c r="D22" s="86">
        <f aca="true" t="shared" si="3" ref="D22:Z22">SUM(D19:D21)</f>
        <v>52098898</v>
      </c>
      <c r="E22" s="87">
        <f t="shared" si="3"/>
        <v>125063898</v>
      </c>
      <c r="F22" s="87">
        <f t="shared" si="3"/>
        <v>225722128</v>
      </c>
      <c r="G22" s="87">
        <f t="shared" si="3"/>
        <v>-21839015</v>
      </c>
      <c r="H22" s="87">
        <f t="shared" si="3"/>
        <v>-27494021</v>
      </c>
      <c r="I22" s="87">
        <f t="shared" si="3"/>
        <v>176389092</v>
      </c>
      <c r="J22" s="87">
        <f t="shared" si="3"/>
        <v>-14348443</v>
      </c>
      <c r="K22" s="87">
        <f t="shared" si="3"/>
        <v>3023417</v>
      </c>
      <c r="L22" s="87">
        <f t="shared" si="3"/>
        <v>65503086</v>
      </c>
      <c r="M22" s="87">
        <f t="shared" si="3"/>
        <v>54178060</v>
      </c>
      <c r="N22" s="87">
        <f t="shared" si="3"/>
        <v>-19867368</v>
      </c>
      <c r="O22" s="87">
        <f t="shared" si="3"/>
        <v>-6712854</v>
      </c>
      <c r="P22" s="87">
        <f t="shared" si="3"/>
        <v>134898492</v>
      </c>
      <c r="Q22" s="87">
        <f t="shared" si="3"/>
        <v>108318270</v>
      </c>
      <c r="R22" s="87">
        <f t="shared" si="3"/>
        <v>-17534837</v>
      </c>
      <c r="S22" s="87">
        <f t="shared" si="3"/>
        <v>-21437745</v>
      </c>
      <c r="T22" s="87">
        <f t="shared" si="3"/>
        <v>-6376494</v>
      </c>
      <c r="U22" s="87">
        <f t="shared" si="3"/>
        <v>-45349076</v>
      </c>
      <c r="V22" s="87">
        <f t="shared" si="3"/>
        <v>293536346</v>
      </c>
      <c r="W22" s="87">
        <f t="shared" si="3"/>
        <v>51863908</v>
      </c>
      <c r="X22" s="87">
        <f t="shared" si="3"/>
        <v>241672438</v>
      </c>
      <c r="Y22" s="88">
        <f>+IF(W22&lt;&gt;0,(X22/W22)*100,0)</f>
        <v>465.9742146696697</v>
      </c>
      <c r="Z22" s="89">
        <f t="shared" si="3"/>
        <v>125063898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-6133797</v>
      </c>
      <c r="C24" s="74">
        <f>SUM(C22:C23)</f>
        <v>0</v>
      </c>
      <c r="D24" s="75">
        <f aca="true" t="shared" si="4" ref="D24:Z24">SUM(D22:D23)</f>
        <v>52098898</v>
      </c>
      <c r="E24" s="76">
        <f t="shared" si="4"/>
        <v>125063898</v>
      </c>
      <c r="F24" s="76">
        <f t="shared" si="4"/>
        <v>225722128</v>
      </c>
      <c r="G24" s="76">
        <f t="shared" si="4"/>
        <v>-21839015</v>
      </c>
      <c r="H24" s="76">
        <f t="shared" si="4"/>
        <v>-27494021</v>
      </c>
      <c r="I24" s="76">
        <f t="shared" si="4"/>
        <v>176389092</v>
      </c>
      <c r="J24" s="76">
        <f t="shared" si="4"/>
        <v>-14348443</v>
      </c>
      <c r="K24" s="76">
        <f t="shared" si="4"/>
        <v>3023417</v>
      </c>
      <c r="L24" s="76">
        <f t="shared" si="4"/>
        <v>65503086</v>
      </c>
      <c r="M24" s="76">
        <f t="shared" si="4"/>
        <v>54178060</v>
      </c>
      <c r="N24" s="76">
        <f t="shared" si="4"/>
        <v>-19867368</v>
      </c>
      <c r="O24" s="76">
        <f t="shared" si="4"/>
        <v>-6712854</v>
      </c>
      <c r="P24" s="76">
        <f t="shared" si="4"/>
        <v>134898492</v>
      </c>
      <c r="Q24" s="76">
        <f t="shared" si="4"/>
        <v>108318270</v>
      </c>
      <c r="R24" s="76">
        <f t="shared" si="4"/>
        <v>-17534837</v>
      </c>
      <c r="S24" s="76">
        <f t="shared" si="4"/>
        <v>-21437745</v>
      </c>
      <c r="T24" s="76">
        <f t="shared" si="4"/>
        <v>-6376494</v>
      </c>
      <c r="U24" s="76">
        <f t="shared" si="4"/>
        <v>-45349076</v>
      </c>
      <c r="V24" s="76">
        <f t="shared" si="4"/>
        <v>293536346</v>
      </c>
      <c r="W24" s="76">
        <f t="shared" si="4"/>
        <v>51863908</v>
      </c>
      <c r="X24" s="76">
        <f t="shared" si="4"/>
        <v>241672438</v>
      </c>
      <c r="Y24" s="77">
        <f>+IF(W24&lt;&gt;0,(X24/W24)*100,0)</f>
        <v>465.9742146696697</v>
      </c>
      <c r="Z24" s="78">
        <f t="shared" si="4"/>
        <v>125063898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89142550</v>
      </c>
      <c r="C27" s="21">
        <v>0</v>
      </c>
      <c r="D27" s="98">
        <v>133688430</v>
      </c>
      <c r="E27" s="99">
        <v>147582252</v>
      </c>
      <c r="F27" s="99">
        <v>11818264</v>
      </c>
      <c r="G27" s="99">
        <v>14333774</v>
      </c>
      <c r="H27" s="99">
        <v>13963265</v>
      </c>
      <c r="I27" s="99">
        <v>40115303</v>
      </c>
      <c r="J27" s="99">
        <v>16149111</v>
      </c>
      <c r="K27" s="99">
        <v>12863787</v>
      </c>
      <c r="L27" s="99">
        <v>13071702</v>
      </c>
      <c r="M27" s="99">
        <v>42084600</v>
      </c>
      <c r="N27" s="99">
        <v>3836002</v>
      </c>
      <c r="O27" s="99">
        <v>10195296</v>
      </c>
      <c r="P27" s="99">
        <v>14095552</v>
      </c>
      <c r="Q27" s="99">
        <v>28126850</v>
      </c>
      <c r="R27" s="99">
        <v>12152315</v>
      </c>
      <c r="S27" s="99">
        <v>13927485</v>
      </c>
      <c r="T27" s="99">
        <v>14101736</v>
      </c>
      <c r="U27" s="99">
        <v>40181536</v>
      </c>
      <c r="V27" s="99">
        <v>150508289</v>
      </c>
      <c r="W27" s="99">
        <v>147582252</v>
      </c>
      <c r="X27" s="99">
        <v>2926037</v>
      </c>
      <c r="Y27" s="100">
        <v>1.98</v>
      </c>
      <c r="Z27" s="101">
        <v>147582252</v>
      </c>
    </row>
    <row r="28" spans="1:26" ht="13.5">
      <c r="A28" s="102" t="s">
        <v>44</v>
      </c>
      <c r="B28" s="18">
        <v>40454629</v>
      </c>
      <c r="C28" s="18">
        <v>0</v>
      </c>
      <c r="D28" s="58">
        <v>92307150</v>
      </c>
      <c r="E28" s="59">
        <v>92307150</v>
      </c>
      <c r="F28" s="59">
        <v>11283301</v>
      </c>
      <c r="G28" s="59">
        <v>11254032</v>
      </c>
      <c r="H28" s="59">
        <v>12295294</v>
      </c>
      <c r="I28" s="59">
        <v>34832627</v>
      </c>
      <c r="J28" s="59">
        <v>14696622</v>
      </c>
      <c r="K28" s="59">
        <v>10484484</v>
      </c>
      <c r="L28" s="59">
        <v>10546389</v>
      </c>
      <c r="M28" s="59">
        <v>35727495</v>
      </c>
      <c r="N28" s="59">
        <v>3797205</v>
      </c>
      <c r="O28" s="59">
        <v>9283073</v>
      </c>
      <c r="P28" s="59">
        <v>10940456</v>
      </c>
      <c r="Q28" s="59">
        <v>24020734</v>
      </c>
      <c r="R28" s="59">
        <v>9415225</v>
      </c>
      <c r="S28" s="59">
        <v>6234366</v>
      </c>
      <c r="T28" s="59">
        <v>7027164</v>
      </c>
      <c r="U28" s="59">
        <v>22676755</v>
      </c>
      <c r="V28" s="59">
        <v>117257611</v>
      </c>
      <c r="W28" s="59">
        <v>92307150</v>
      </c>
      <c r="X28" s="59">
        <v>24950461</v>
      </c>
      <c r="Y28" s="60">
        <v>27.03</v>
      </c>
      <c r="Z28" s="61">
        <v>92307150</v>
      </c>
    </row>
    <row r="29" spans="1:26" ht="13.5">
      <c r="A29" s="57" t="s">
        <v>107</v>
      </c>
      <c r="B29" s="18">
        <v>20406510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20000000</v>
      </c>
      <c r="E30" s="59">
        <v>16806504</v>
      </c>
      <c r="F30" s="59">
        <v>0</v>
      </c>
      <c r="G30" s="59">
        <v>1630932</v>
      </c>
      <c r="H30" s="59">
        <v>649495</v>
      </c>
      <c r="I30" s="59">
        <v>2280427</v>
      </c>
      <c r="J30" s="59">
        <v>266320</v>
      </c>
      <c r="K30" s="59">
        <v>707148</v>
      </c>
      <c r="L30" s="59">
        <v>1097515</v>
      </c>
      <c r="M30" s="59">
        <v>2070983</v>
      </c>
      <c r="N30" s="59">
        <v>7814</v>
      </c>
      <c r="O30" s="59">
        <v>-1462714</v>
      </c>
      <c r="P30" s="59">
        <v>-685211</v>
      </c>
      <c r="Q30" s="59">
        <v>-2140111</v>
      </c>
      <c r="R30" s="59">
        <v>92902</v>
      </c>
      <c r="S30" s="59">
        <v>3818133</v>
      </c>
      <c r="T30" s="59">
        <v>3302623</v>
      </c>
      <c r="U30" s="59">
        <v>7213658</v>
      </c>
      <c r="V30" s="59">
        <v>9424957</v>
      </c>
      <c r="W30" s="59">
        <v>16806504</v>
      </c>
      <c r="X30" s="59">
        <v>-7381547</v>
      </c>
      <c r="Y30" s="60">
        <v>-43.92</v>
      </c>
      <c r="Z30" s="61">
        <v>16806504</v>
      </c>
    </row>
    <row r="31" spans="1:26" ht="13.5">
      <c r="A31" s="57" t="s">
        <v>49</v>
      </c>
      <c r="B31" s="18">
        <v>28281411</v>
      </c>
      <c r="C31" s="18">
        <v>0</v>
      </c>
      <c r="D31" s="58">
        <v>21381280</v>
      </c>
      <c r="E31" s="59">
        <v>38468598</v>
      </c>
      <c r="F31" s="59">
        <v>534964</v>
      </c>
      <c r="G31" s="59">
        <v>1448811</v>
      </c>
      <c r="H31" s="59">
        <v>1018477</v>
      </c>
      <c r="I31" s="59">
        <v>3002252</v>
      </c>
      <c r="J31" s="59">
        <v>1186168</v>
      </c>
      <c r="K31" s="59">
        <v>1672155</v>
      </c>
      <c r="L31" s="59">
        <v>1427798</v>
      </c>
      <c r="M31" s="59">
        <v>4286121</v>
      </c>
      <c r="N31" s="59">
        <v>30983</v>
      </c>
      <c r="O31" s="59">
        <v>2374936</v>
      </c>
      <c r="P31" s="59">
        <v>3840307</v>
      </c>
      <c r="Q31" s="59">
        <v>6246226</v>
      </c>
      <c r="R31" s="59">
        <v>2644189</v>
      </c>
      <c r="S31" s="59">
        <v>3874987</v>
      </c>
      <c r="T31" s="59">
        <v>3771949</v>
      </c>
      <c r="U31" s="59">
        <v>10291125</v>
      </c>
      <c r="V31" s="59">
        <v>23825724</v>
      </c>
      <c r="W31" s="59">
        <v>38468598</v>
      </c>
      <c r="X31" s="59">
        <v>-14642874</v>
      </c>
      <c r="Y31" s="60">
        <v>-38.06</v>
      </c>
      <c r="Z31" s="61">
        <v>38468598</v>
      </c>
    </row>
    <row r="32" spans="1:26" ht="13.5">
      <c r="A32" s="69" t="s">
        <v>50</v>
      </c>
      <c r="B32" s="21">
        <f>SUM(B28:B31)</f>
        <v>89142550</v>
      </c>
      <c r="C32" s="21">
        <f>SUM(C28:C31)</f>
        <v>0</v>
      </c>
      <c r="D32" s="98">
        <f aca="true" t="shared" si="5" ref="D32:Z32">SUM(D28:D31)</f>
        <v>133688430</v>
      </c>
      <c r="E32" s="99">
        <f t="shared" si="5"/>
        <v>147582252</v>
      </c>
      <c r="F32" s="99">
        <f t="shared" si="5"/>
        <v>11818265</v>
      </c>
      <c r="G32" s="99">
        <f t="shared" si="5"/>
        <v>14333775</v>
      </c>
      <c r="H32" s="99">
        <f t="shared" si="5"/>
        <v>13963266</v>
      </c>
      <c r="I32" s="99">
        <f t="shared" si="5"/>
        <v>40115306</v>
      </c>
      <c r="J32" s="99">
        <f t="shared" si="5"/>
        <v>16149110</v>
      </c>
      <c r="K32" s="99">
        <f t="shared" si="5"/>
        <v>12863787</v>
      </c>
      <c r="L32" s="99">
        <f t="shared" si="5"/>
        <v>13071702</v>
      </c>
      <c r="M32" s="99">
        <f t="shared" si="5"/>
        <v>42084599</v>
      </c>
      <c r="N32" s="99">
        <f t="shared" si="5"/>
        <v>3836002</v>
      </c>
      <c r="O32" s="99">
        <f t="shared" si="5"/>
        <v>10195295</v>
      </c>
      <c r="P32" s="99">
        <f t="shared" si="5"/>
        <v>14095552</v>
      </c>
      <c r="Q32" s="99">
        <f t="shared" si="5"/>
        <v>28126849</v>
      </c>
      <c r="R32" s="99">
        <f t="shared" si="5"/>
        <v>12152316</v>
      </c>
      <c r="S32" s="99">
        <f t="shared" si="5"/>
        <v>13927486</v>
      </c>
      <c r="T32" s="99">
        <f t="shared" si="5"/>
        <v>14101736</v>
      </c>
      <c r="U32" s="99">
        <f t="shared" si="5"/>
        <v>40181538</v>
      </c>
      <c r="V32" s="99">
        <f t="shared" si="5"/>
        <v>150508292</v>
      </c>
      <c r="W32" s="99">
        <f t="shared" si="5"/>
        <v>147582252</v>
      </c>
      <c r="X32" s="99">
        <f t="shared" si="5"/>
        <v>2926040</v>
      </c>
      <c r="Y32" s="100">
        <f>+IF(W32&lt;&gt;0,(X32/W32)*100,0)</f>
        <v>1.9826503257315793</v>
      </c>
      <c r="Z32" s="101">
        <f t="shared" si="5"/>
        <v>147582252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419398514</v>
      </c>
      <c r="C35" s="18">
        <v>0</v>
      </c>
      <c r="D35" s="58">
        <v>328119441</v>
      </c>
      <c r="E35" s="59">
        <v>338502980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338502980</v>
      </c>
      <c r="X35" s="59">
        <v>-338502980</v>
      </c>
      <c r="Y35" s="60">
        <v>-100</v>
      </c>
      <c r="Z35" s="61">
        <v>338502980</v>
      </c>
    </row>
    <row r="36" spans="1:26" ht="13.5">
      <c r="A36" s="57" t="s">
        <v>53</v>
      </c>
      <c r="B36" s="18">
        <v>1801466665</v>
      </c>
      <c r="C36" s="18">
        <v>0</v>
      </c>
      <c r="D36" s="58">
        <v>2010921322</v>
      </c>
      <c r="E36" s="59">
        <v>2098015144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2098015144</v>
      </c>
      <c r="X36" s="59">
        <v>-2098015144</v>
      </c>
      <c r="Y36" s="60">
        <v>-100</v>
      </c>
      <c r="Z36" s="61">
        <v>2098015144</v>
      </c>
    </row>
    <row r="37" spans="1:26" ht="13.5">
      <c r="A37" s="57" t="s">
        <v>54</v>
      </c>
      <c r="B37" s="18">
        <v>255629783</v>
      </c>
      <c r="C37" s="18">
        <v>0</v>
      </c>
      <c r="D37" s="58">
        <v>229266273</v>
      </c>
      <c r="E37" s="59">
        <v>225151273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225151273</v>
      </c>
      <c r="X37" s="59">
        <v>-225151273</v>
      </c>
      <c r="Y37" s="60">
        <v>-100</v>
      </c>
      <c r="Z37" s="61">
        <v>225151273</v>
      </c>
    </row>
    <row r="38" spans="1:26" ht="13.5">
      <c r="A38" s="57" t="s">
        <v>55</v>
      </c>
      <c r="B38" s="18">
        <v>217213977</v>
      </c>
      <c r="C38" s="18">
        <v>0</v>
      </c>
      <c r="D38" s="58">
        <v>204125321</v>
      </c>
      <c r="E38" s="59">
        <v>204125321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204125321</v>
      </c>
      <c r="X38" s="59">
        <v>-204125321</v>
      </c>
      <c r="Y38" s="60">
        <v>-100</v>
      </c>
      <c r="Z38" s="61">
        <v>204125321</v>
      </c>
    </row>
    <row r="39" spans="1:26" ht="13.5">
      <c r="A39" s="57" t="s">
        <v>56</v>
      </c>
      <c r="B39" s="18">
        <v>1748021419</v>
      </c>
      <c r="C39" s="18">
        <v>0</v>
      </c>
      <c r="D39" s="58">
        <v>1905649168</v>
      </c>
      <c r="E39" s="59">
        <v>2007241530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2007241530</v>
      </c>
      <c r="X39" s="59">
        <v>-2007241530</v>
      </c>
      <c r="Y39" s="60">
        <v>-100</v>
      </c>
      <c r="Z39" s="61">
        <v>2007241530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81036617</v>
      </c>
      <c r="C42" s="18">
        <v>0</v>
      </c>
      <c r="D42" s="58">
        <v>119824278</v>
      </c>
      <c r="E42" s="59">
        <v>184824630</v>
      </c>
      <c r="F42" s="59">
        <v>142809572</v>
      </c>
      <c r="G42" s="59">
        <v>-46054635</v>
      </c>
      <c r="H42" s="59">
        <v>-42903389</v>
      </c>
      <c r="I42" s="59">
        <v>53851548</v>
      </c>
      <c r="J42" s="59">
        <v>-17758228</v>
      </c>
      <c r="K42" s="59">
        <v>1199221</v>
      </c>
      <c r="L42" s="59">
        <v>67726666</v>
      </c>
      <c r="M42" s="59">
        <v>51167659</v>
      </c>
      <c r="N42" s="59">
        <v>-21283602</v>
      </c>
      <c r="O42" s="59">
        <v>-10792775</v>
      </c>
      <c r="P42" s="59">
        <v>127993469</v>
      </c>
      <c r="Q42" s="59">
        <v>95917092</v>
      </c>
      <c r="R42" s="59">
        <v>-22459583</v>
      </c>
      <c r="S42" s="59">
        <v>-14241380</v>
      </c>
      <c r="T42" s="59">
        <v>-3291570</v>
      </c>
      <c r="U42" s="59">
        <v>-39992533</v>
      </c>
      <c r="V42" s="59">
        <v>160943766</v>
      </c>
      <c r="W42" s="59">
        <v>184824630</v>
      </c>
      <c r="X42" s="59">
        <v>-23880864</v>
      </c>
      <c r="Y42" s="60">
        <v>-12.92</v>
      </c>
      <c r="Z42" s="61">
        <v>184824630</v>
      </c>
    </row>
    <row r="43" spans="1:26" ht="13.5">
      <c r="A43" s="57" t="s">
        <v>59</v>
      </c>
      <c r="B43" s="18">
        <v>-103031208</v>
      </c>
      <c r="C43" s="18">
        <v>0</v>
      </c>
      <c r="D43" s="58">
        <v>-138602112</v>
      </c>
      <c r="E43" s="59">
        <v>-225695933</v>
      </c>
      <c r="F43" s="59">
        <v>-12673883</v>
      </c>
      <c r="G43" s="59">
        <v>-14333774</v>
      </c>
      <c r="H43" s="59">
        <v>-13963266</v>
      </c>
      <c r="I43" s="59">
        <v>-40970923</v>
      </c>
      <c r="J43" s="59">
        <v>-16149111</v>
      </c>
      <c r="K43" s="59">
        <v>-12863787</v>
      </c>
      <c r="L43" s="59">
        <v>-13071703</v>
      </c>
      <c r="M43" s="59">
        <v>-42084601</v>
      </c>
      <c r="N43" s="59">
        <v>-3836002</v>
      </c>
      <c r="O43" s="59">
        <v>-10195295</v>
      </c>
      <c r="P43" s="59">
        <v>-14095551</v>
      </c>
      <c r="Q43" s="59">
        <v>-28126848</v>
      </c>
      <c r="R43" s="59">
        <v>-12152315</v>
      </c>
      <c r="S43" s="59">
        <v>-13927485</v>
      </c>
      <c r="T43" s="59">
        <v>-14101735</v>
      </c>
      <c r="U43" s="59">
        <v>-40181535</v>
      </c>
      <c r="V43" s="59">
        <v>-151363907</v>
      </c>
      <c r="W43" s="59">
        <v>-225695933</v>
      </c>
      <c r="X43" s="59">
        <v>74332026</v>
      </c>
      <c r="Y43" s="60">
        <v>-32.93</v>
      </c>
      <c r="Z43" s="61">
        <v>-225695933</v>
      </c>
    </row>
    <row r="44" spans="1:26" ht="13.5">
      <c r="A44" s="57" t="s">
        <v>60</v>
      </c>
      <c r="B44" s="18">
        <v>49067316</v>
      </c>
      <c r="C44" s="18">
        <v>0</v>
      </c>
      <c r="D44" s="58">
        <v>8121162</v>
      </c>
      <c r="E44" s="59">
        <v>8121160</v>
      </c>
      <c r="F44" s="59">
        <v>-44276</v>
      </c>
      <c r="G44" s="59">
        <v>-4794</v>
      </c>
      <c r="H44" s="59">
        <v>33698</v>
      </c>
      <c r="I44" s="59">
        <v>-15372</v>
      </c>
      <c r="J44" s="59">
        <v>-19377531</v>
      </c>
      <c r="K44" s="59">
        <v>-659637</v>
      </c>
      <c r="L44" s="59">
        <v>-4755983</v>
      </c>
      <c r="M44" s="59">
        <v>-24793151</v>
      </c>
      <c r="N44" s="59">
        <v>-2263460</v>
      </c>
      <c r="O44" s="59">
        <v>-67751</v>
      </c>
      <c r="P44" s="59">
        <v>-85419</v>
      </c>
      <c r="Q44" s="59">
        <v>-2416630</v>
      </c>
      <c r="R44" s="59">
        <v>-110147</v>
      </c>
      <c r="S44" s="59">
        <v>-2415422</v>
      </c>
      <c r="T44" s="59">
        <v>-5662645</v>
      </c>
      <c r="U44" s="59">
        <v>-8188214</v>
      </c>
      <c r="V44" s="59">
        <v>-35413367</v>
      </c>
      <c r="W44" s="59">
        <v>8121160</v>
      </c>
      <c r="X44" s="59">
        <v>-43534527</v>
      </c>
      <c r="Y44" s="60">
        <v>-536.06</v>
      </c>
      <c r="Z44" s="61">
        <v>8121160</v>
      </c>
    </row>
    <row r="45" spans="1:26" ht="13.5">
      <c r="A45" s="69" t="s">
        <v>61</v>
      </c>
      <c r="B45" s="21">
        <v>55477361</v>
      </c>
      <c r="C45" s="21">
        <v>0</v>
      </c>
      <c r="D45" s="98">
        <v>12343327</v>
      </c>
      <c r="E45" s="99">
        <v>22727218</v>
      </c>
      <c r="F45" s="99">
        <v>184460833</v>
      </c>
      <c r="G45" s="99">
        <v>124067630</v>
      </c>
      <c r="H45" s="99">
        <v>67234673</v>
      </c>
      <c r="I45" s="99">
        <v>67234673</v>
      </c>
      <c r="J45" s="99">
        <v>13949803</v>
      </c>
      <c r="K45" s="99">
        <v>1625600</v>
      </c>
      <c r="L45" s="99">
        <v>51524580</v>
      </c>
      <c r="M45" s="99">
        <v>51524580</v>
      </c>
      <c r="N45" s="99">
        <v>24141516</v>
      </c>
      <c r="O45" s="99">
        <v>3085695</v>
      </c>
      <c r="P45" s="99">
        <v>116898194</v>
      </c>
      <c r="Q45" s="99">
        <v>24141516</v>
      </c>
      <c r="R45" s="99">
        <v>82176149</v>
      </c>
      <c r="S45" s="99">
        <v>51591862</v>
      </c>
      <c r="T45" s="99">
        <v>28535912</v>
      </c>
      <c r="U45" s="99">
        <v>28535912</v>
      </c>
      <c r="V45" s="99">
        <v>28535912</v>
      </c>
      <c r="W45" s="99">
        <v>22727218</v>
      </c>
      <c r="X45" s="99">
        <v>5808694</v>
      </c>
      <c r="Y45" s="100">
        <v>25.56</v>
      </c>
      <c r="Z45" s="101">
        <v>22727218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11635640</v>
      </c>
      <c r="C51" s="51">
        <v>0</v>
      </c>
      <c r="D51" s="128">
        <v>1088020</v>
      </c>
      <c r="E51" s="53">
        <v>336300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13059960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90.58725841516754</v>
      </c>
      <c r="C58" s="5">
        <f>IF(C67=0,0,+(C76/C67)*100)</f>
        <v>0</v>
      </c>
      <c r="D58" s="6">
        <f aca="true" t="shared" si="6" ref="D58:Z58">IF(D67=0,0,+(D76/D67)*100)</f>
        <v>84.70143360451868</v>
      </c>
      <c r="E58" s="7">
        <f t="shared" si="6"/>
        <v>84.70143410212911</v>
      </c>
      <c r="F58" s="7">
        <f t="shared" si="6"/>
        <v>72.49004209306986</v>
      </c>
      <c r="G58" s="7">
        <f t="shared" si="6"/>
        <v>99.25113277390291</v>
      </c>
      <c r="H58" s="7">
        <f t="shared" si="6"/>
        <v>102.12719818092377</v>
      </c>
      <c r="I58" s="7">
        <f t="shared" si="6"/>
        <v>90.82497241801018</v>
      </c>
      <c r="J58" s="7">
        <f t="shared" si="6"/>
        <v>121.65049240169805</v>
      </c>
      <c r="K58" s="7">
        <f t="shared" si="6"/>
        <v>104.4857463414858</v>
      </c>
      <c r="L58" s="7">
        <f t="shared" si="6"/>
        <v>149.31085798671552</v>
      </c>
      <c r="M58" s="7">
        <f t="shared" si="6"/>
        <v>124.58694352969582</v>
      </c>
      <c r="N58" s="7">
        <f t="shared" si="6"/>
        <v>95.8612698173663</v>
      </c>
      <c r="O58" s="7">
        <f t="shared" si="6"/>
        <v>117.8633255360041</v>
      </c>
      <c r="P58" s="7">
        <f t="shared" si="6"/>
        <v>96.10635597856543</v>
      </c>
      <c r="Q58" s="7">
        <f t="shared" si="6"/>
        <v>102.8713102069519</v>
      </c>
      <c r="R58" s="7">
        <f t="shared" si="6"/>
        <v>101.81009820515708</v>
      </c>
      <c r="S58" s="7">
        <f t="shared" si="6"/>
        <v>112.52974430660811</v>
      </c>
      <c r="T58" s="7">
        <f t="shared" si="6"/>
        <v>98.93034523729887</v>
      </c>
      <c r="U58" s="7">
        <f t="shared" si="6"/>
        <v>104.45699405224545</v>
      </c>
      <c r="V58" s="7">
        <f t="shared" si="6"/>
        <v>104.51721682982087</v>
      </c>
      <c r="W58" s="7">
        <f t="shared" si="6"/>
        <v>84.70143354015156</v>
      </c>
      <c r="X58" s="7">
        <f t="shared" si="6"/>
        <v>0</v>
      </c>
      <c r="Y58" s="7">
        <f t="shared" si="6"/>
        <v>0</v>
      </c>
      <c r="Z58" s="8">
        <f t="shared" si="6"/>
        <v>84.70143410212911</v>
      </c>
    </row>
    <row r="59" spans="1:26" ht="13.5">
      <c r="A59" s="36" t="s">
        <v>31</v>
      </c>
      <c r="B59" s="9">
        <f aca="true" t="shared" si="7" ref="B59:Z66">IF(B68=0,0,+(B77/B68)*100)</f>
        <v>86.6704115132318</v>
      </c>
      <c r="C59" s="9">
        <f t="shared" si="7"/>
        <v>0</v>
      </c>
      <c r="D59" s="2">
        <f t="shared" si="7"/>
        <v>85.00000138888889</v>
      </c>
      <c r="E59" s="10">
        <f t="shared" si="7"/>
        <v>85.00000138888889</v>
      </c>
      <c r="F59" s="10">
        <f t="shared" si="7"/>
        <v>87.91609646736478</v>
      </c>
      <c r="G59" s="10">
        <f t="shared" si="7"/>
        <v>73.30622751570807</v>
      </c>
      <c r="H59" s="10">
        <f t="shared" si="7"/>
        <v>77.25402544948301</v>
      </c>
      <c r="I59" s="10">
        <f t="shared" si="7"/>
        <v>79.46166586137514</v>
      </c>
      <c r="J59" s="10">
        <f t="shared" si="7"/>
        <v>98.18104506463392</v>
      </c>
      <c r="K59" s="10">
        <f t="shared" si="7"/>
        <v>84.83821464966047</v>
      </c>
      <c r="L59" s="10">
        <f t="shared" si="7"/>
        <v>80.06665495685344</v>
      </c>
      <c r="M59" s="10">
        <f t="shared" si="7"/>
        <v>87.70621745668937</v>
      </c>
      <c r="N59" s="10">
        <f t="shared" si="7"/>
        <v>70.1420367152583</v>
      </c>
      <c r="O59" s="10">
        <f t="shared" si="7"/>
        <v>106.9071780425354</v>
      </c>
      <c r="P59" s="10">
        <f t="shared" si="7"/>
        <v>84.14625888363543</v>
      </c>
      <c r="Q59" s="10">
        <f t="shared" si="7"/>
        <v>87.10438358357833</v>
      </c>
      <c r="R59" s="10">
        <f t="shared" si="7"/>
        <v>98.84238643867496</v>
      </c>
      <c r="S59" s="10">
        <f t="shared" si="7"/>
        <v>81.20850140826168</v>
      </c>
      <c r="T59" s="10">
        <f t="shared" si="7"/>
        <v>67.05268885087867</v>
      </c>
      <c r="U59" s="10">
        <f t="shared" si="7"/>
        <v>81.53912906166435</v>
      </c>
      <c r="V59" s="10">
        <f t="shared" si="7"/>
        <v>83.91344444969869</v>
      </c>
      <c r="W59" s="10">
        <f t="shared" si="7"/>
        <v>85.00000138888889</v>
      </c>
      <c r="X59" s="10">
        <f t="shared" si="7"/>
        <v>0</v>
      </c>
      <c r="Y59" s="10">
        <f t="shared" si="7"/>
        <v>0</v>
      </c>
      <c r="Z59" s="11">
        <f t="shared" si="7"/>
        <v>85.00000138888889</v>
      </c>
    </row>
    <row r="60" spans="1:26" ht="13.5">
      <c r="A60" s="37" t="s">
        <v>32</v>
      </c>
      <c r="B60" s="12">
        <f t="shared" si="7"/>
        <v>93.71368048717082</v>
      </c>
      <c r="C60" s="12">
        <f t="shared" si="7"/>
        <v>0</v>
      </c>
      <c r="D60" s="3">
        <f t="shared" si="7"/>
        <v>84.99999983618602</v>
      </c>
      <c r="E60" s="13">
        <f t="shared" si="7"/>
        <v>85.00000022163067</v>
      </c>
      <c r="F60" s="13">
        <f t="shared" si="7"/>
        <v>72.90257714050782</v>
      </c>
      <c r="G60" s="13">
        <f t="shared" si="7"/>
        <v>106.9765919785598</v>
      </c>
      <c r="H60" s="13">
        <f t="shared" si="7"/>
        <v>109.94867815269522</v>
      </c>
      <c r="I60" s="13">
        <f t="shared" si="7"/>
        <v>95.8770936796639</v>
      </c>
      <c r="J60" s="13">
        <f t="shared" si="7"/>
        <v>131.89472426811298</v>
      </c>
      <c r="K60" s="13">
        <f t="shared" si="7"/>
        <v>113.69447593386288</v>
      </c>
      <c r="L60" s="13">
        <f t="shared" si="7"/>
        <v>171.02810577759132</v>
      </c>
      <c r="M60" s="13">
        <f t="shared" si="7"/>
        <v>138.012871223831</v>
      </c>
      <c r="N60" s="13">
        <f t="shared" si="7"/>
        <v>106.36705330854168</v>
      </c>
      <c r="O60" s="13">
        <f t="shared" si="7"/>
        <v>127.3012705591607</v>
      </c>
      <c r="P60" s="13">
        <f t="shared" si="7"/>
        <v>102.98034465967703</v>
      </c>
      <c r="Q60" s="13">
        <f t="shared" si="7"/>
        <v>111.67168817127194</v>
      </c>
      <c r="R60" s="13">
        <f t="shared" si="7"/>
        <v>107.47164852144718</v>
      </c>
      <c r="S60" s="13">
        <f t="shared" si="7"/>
        <v>123.64901809429863</v>
      </c>
      <c r="T60" s="13">
        <f t="shared" si="7"/>
        <v>110.70482567523744</v>
      </c>
      <c r="U60" s="13">
        <f t="shared" si="7"/>
        <v>113.91994248211437</v>
      </c>
      <c r="V60" s="13">
        <f t="shared" si="7"/>
        <v>113.06817911487175</v>
      </c>
      <c r="W60" s="13">
        <f t="shared" si="7"/>
        <v>84.99999956637478</v>
      </c>
      <c r="X60" s="13">
        <f t="shared" si="7"/>
        <v>0</v>
      </c>
      <c r="Y60" s="13">
        <f t="shared" si="7"/>
        <v>0</v>
      </c>
      <c r="Z60" s="14">
        <f t="shared" si="7"/>
        <v>85.00000022163067</v>
      </c>
    </row>
    <row r="61" spans="1:26" ht="13.5">
      <c r="A61" s="38" t="s">
        <v>110</v>
      </c>
      <c r="B61" s="12">
        <f t="shared" si="7"/>
        <v>95.10080148183661</v>
      </c>
      <c r="C61" s="12">
        <f t="shared" si="7"/>
        <v>0</v>
      </c>
      <c r="D61" s="3">
        <f t="shared" si="7"/>
        <v>84.99999979662437</v>
      </c>
      <c r="E61" s="13">
        <f t="shared" si="7"/>
        <v>85</v>
      </c>
      <c r="F61" s="13">
        <f t="shared" si="7"/>
        <v>68.93848274015735</v>
      </c>
      <c r="G61" s="13">
        <f t="shared" si="7"/>
        <v>104.75808018390525</v>
      </c>
      <c r="H61" s="13">
        <f t="shared" si="7"/>
        <v>107.31600063771754</v>
      </c>
      <c r="I61" s="13">
        <f t="shared" si="7"/>
        <v>92.92056315827304</v>
      </c>
      <c r="J61" s="13">
        <f t="shared" si="7"/>
        <v>127.90612807362642</v>
      </c>
      <c r="K61" s="13">
        <f t="shared" si="7"/>
        <v>109.55604954799834</v>
      </c>
      <c r="L61" s="13">
        <f t="shared" si="7"/>
        <v>172.79114690693407</v>
      </c>
      <c r="M61" s="13">
        <f t="shared" si="7"/>
        <v>135.67353356711325</v>
      </c>
      <c r="N61" s="13">
        <f t="shared" si="7"/>
        <v>103.16075016883941</v>
      </c>
      <c r="O61" s="13">
        <f t="shared" si="7"/>
        <v>123.87868473119823</v>
      </c>
      <c r="P61" s="13">
        <f t="shared" si="7"/>
        <v>98.27220300151194</v>
      </c>
      <c r="Q61" s="13">
        <f t="shared" si="7"/>
        <v>107.82968858721867</v>
      </c>
      <c r="R61" s="13">
        <f t="shared" si="7"/>
        <v>91.01439911756603</v>
      </c>
      <c r="S61" s="13">
        <f t="shared" si="7"/>
        <v>119.35835933740084</v>
      </c>
      <c r="T61" s="13">
        <f t="shared" si="7"/>
        <v>102.72856124152231</v>
      </c>
      <c r="U61" s="13">
        <f t="shared" si="7"/>
        <v>104.15373352297266</v>
      </c>
      <c r="V61" s="13">
        <f t="shared" si="7"/>
        <v>108.34864637640307</v>
      </c>
      <c r="W61" s="13">
        <f t="shared" si="7"/>
        <v>84.99999982713071</v>
      </c>
      <c r="X61" s="13">
        <f t="shared" si="7"/>
        <v>0</v>
      </c>
      <c r="Y61" s="13">
        <f t="shared" si="7"/>
        <v>0</v>
      </c>
      <c r="Z61" s="14">
        <f t="shared" si="7"/>
        <v>85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71.11511435365784</v>
      </c>
      <c r="C64" s="12">
        <f t="shared" si="7"/>
        <v>0</v>
      </c>
      <c r="D64" s="3">
        <f t="shared" si="7"/>
        <v>85.00000444818161</v>
      </c>
      <c r="E64" s="13">
        <f t="shared" si="7"/>
        <v>85.0000005801976</v>
      </c>
      <c r="F64" s="13">
        <f t="shared" si="7"/>
        <v>92.05631530650267</v>
      </c>
      <c r="G64" s="13">
        <f t="shared" si="7"/>
        <v>103.97202717331513</v>
      </c>
      <c r="H64" s="13">
        <f t="shared" si="7"/>
        <v>89.01734770281034</v>
      </c>
      <c r="I64" s="13">
        <f t="shared" si="7"/>
        <v>95.049591387469</v>
      </c>
      <c r="J64" s="13">
        <f t="shared" si="7"/>
        <v>100.1706732201499</v>
      </c>
      <c r="K64" s="13">
        <f t="shared" si="7"/>
        <v>93.15800811637092</v>
      </c>
      <c r="L64" s="13">
        <f t="shared" si="7"/>
        <v>92.63194700084235</v>
      </c>
      <c r="M64" s="13">
        <f t="shared" si="7"/>
        <v>95.32129431586128</v>
      </c>
      <c r="N64" s="13">
        <f t="shared" si="7"/>
        <v>88.09935920161854</v>
      </c>
      <c r="O64" s="13">
        <f t="shared" si="7"/>
        <v>93.74957077123824</v>
      </c>
      <c r="P64" s="13">
        <f t="shared" si="7"/>
        <v>93.62268489589842</v>
      </c>
      <c r="Q64" s="13">
        <f t="shared" si="7"/>
        <v>91.81725739050809</v>
      </c>
      <c r="R64" s="13">
        <f t="shared" si="7"/>
        <v>153.29674515813025</v>
      </c>
      <c r="S64" s="13">
        <f t="shared" si="7"/>
        <v>103.95036914633123</v>
      </c>
      <c r="T64" s="13">
        <f t="shared" si="7"/>
        <v>91.58346462236968</v>
      </c>
      <c r="U64" s="13">
        <f t="shared" si="7"/>
        <v>116.33217818323791</v>
      </c>
      <c r="V64" s="13">
        <f t="shared" si="7"/>
        <v>99.42471575918218</v>
      </c>
      <c r="W64" s="13">
        <f t="shared" si="7"/>
        <v>84.99999400462525</v>
      </c>
      <c r="X64" s="13">
        <f t="shared" si="7"/>
        <v>0</v>
      </c>
      <c r="Y64" s="13">
        <f t="shared" si="7"/>
        <v>0</v>
      </c>
      <c r="Z64" s="14">
        <f t="shared" si="7"/>
        <v>85.0000005801976</v>
      </c>
    </row>
    <row r="65" spans="1:26" ht="13.5">
      <c r="A65" s="38" t="s">
        <v>114</v>
      </c>
      <c r="B65" s="12">
        <f t="shared" si="7"/>
        <v>100</v>
      </c>
      <c r="C65" s="12">
        <f t="shared" si="7"/>
        <v>0</v>
      </c>
      <c r="D65" s="3">
        <f t="shared" si="7"/>
        <v>84.99992464204973</v>
      </c>
      <c r="E65" s="13">
        <f t="shared" si="7"/>
        <v>85</v>
      </c>
      <c r="F65" s="13">
        <f t="shared" si="7"/>
        <v>4.843950494639679</v>
      </c>
      <c r="G65" s="13">
        <f t="shared" si="7"/>
        <v>9.758041667453677</v>
      </c>
      <c r="H65" s="13">
        <f t="shared" si="7"/>
        <v>9.88668017336256</v>
      </c>
      <c r="I65" s="13">
        <f t="shared" si="7"/>
        <v>7.592754639083932</v>
      </c>
      <c r="J65" s="13">
        <f t="shared" si="7"/>
        <v>48.87777260059606</v>
      </c>
      <c r="K65" s="13">
        <f t="shared" si="7"/>
        <v>18.752608846246073</v>
      </c>
      <c r="L65" s="13">
        <f t="shared" si="7"/>
        <v>9.208229538624485</v>
      </c>
      <c r="M65" s="13">
        <f t="shared" si="7"/>
        <v>18.412333185410617</v>
      </c>
      <c r="N65" s="13">
        <f t="shared" si="7"/>
        <v>25.22422154399236</v>
      </c>
      <c r="O65" s="13">
        <f t="shared" si="7"/>
        <v>28.65892560928927</v>
      </c>
      <c r="P65" s="13">
        <f t="shared" si="7"/>
        <v>34.50029316134535</v>
      </c>
      <c r="Q65" s="13">
        <f t="shared" si="7"/>
        <v>30.498479706286822</v>
      </c>
      <c r="R65" s="13">
        <f t="shared" si="7"/>
        <v>24.741467715810963</v>
      </c>
      <c r="S65" s="13">
        <f t="shared" si="7"/>
        <v>26.274093038983626</v>
      </c>
      <c r="T65" s="13">
        <f t="shared" si="7"/>
        <v>-4.009288609802055</v>
      </c>
      <c r="U65" s="13">
        <f t="shared" si="7"/>
        <v>-15.808760865859895</v>
      </c>
      <c r="V65" s="13">
        <f t="shared" si="7"/>
        <v>24.666160249202875</v>
      </c>
      <c r="W65" s="13">
        <f t="shared" si="7"/>
        <v>84.99993594579055</v>
      </c>
      <c r="X65" s="13">
        <f t="shared" si="7"/>
        <v>0</v>
      </c>
      <c r="Y65" s="13">
        <f t="shared" si="7"/>
        <v>0</v>
      </c>
      <c r="Z65" s="14">
        <f t="shared" si="7"/>
        <v>85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69.99999166666667</v>
      </c>
      <c r="E66" s="16">
        <f t="shared" si="7"/>
        <v>70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70</v>
      </c>
      <c r="X66" s="16">
        <f t="shared" si="7"/>
        <v>0</v>
      </c>
      <c r="Y66" s="16">
        <f t="shared" si="7"/>
        <v>0</v>
      </c>
      <c r="Z66" s="17">
        <f t="shared" si="7"/>
        <v>70</v>
      </c>
    </row>
    <row r="67" spans="1:26" ht="13.5" hidden="1">
      <c r="A67" s="40" t="s">
        <v>116</v>
      </c>
      <c r="B67" s="23">
        <v>536579216</v>
      </c>
      <c r="C67" s="23"/>
      <c r="D67" s="24">
        <v>602881261</v>
      </c>
      <c r="E67" s="25">
        <v>602881261</v>
      </c>
      <c r="F67" s="25">
        <v>59908674</v>
      </c>
      <c r="G67" s="25">
        <v>55837268</v>
      </c>
      <c r="H67" s="25">
        <v>55557870</v>
      </c>
      <c r="I67" s="25">
        <v>171303812</v>
      </c>
      <c r="J67" s="25">
        <v>42404606</v>
      </c>
      <c r="K67" s="25">
        <v>44041991</v>
      </c>
      <c r="L67" s="25">
        <v>40843686</v>
      </c>
      <c r="M67" s="25">
        <v>127290283</v>
      </c>
      <c r="N67" s="25">
        <v>41741861</v>
      </c>
      <c r="O67" s="25">
        <v>38464025</v>
      </c>
      <c r="P67" s="25">
        <v>41987146</v>
      </c>
      <c r="Q67" s="25">
        <v>122193032</v>
      </c>
      <c r="R67" s="25">
        <v>46279036</v>
      </c>
      <c r="S67" s="25">
        <v>44382023</v>
      </c>
      <c r="T67" s="25">
        <v>42664046</v>
      </c>
      <c r="U67" s="25">
        <v>133325105</v>
      </c>
      <c r="V67" s="25">
        <v>554112232</v>
      </c>
      <c r="W67" s="25">
        <v>602881265</v>
      </c>
      <c r="X67" s="25"/>
      <c r="Y67" s="24"/>
      <c r="Z67" s="26">
        <v>602881261</v>
      </c>
    </row>
    <row r="68" spans="1:26" ht="13.5" hidden="1">
      <c r="A68" s="36" t="s">
        <v>31</v>
      </c>
      <c r="B68" s="18">
        <v>74146340</v>
      </c>
      <c r="C68" s="18"/>
      <c r="D68" s="19">
        <v>72000000</v>
      </c>
      <c r="E68" s="20">
        <v>72000000</v>
      </c>
      <c r="F68" s="20">
        <v>6710373</v>
      </c>
      <c r="G68" s="20">
        <v>6791408</v>
      </c>
      <c r="H68" s="20">
        <v>6762102</v>
      </c>
      <c r="I68" s="20">
        <v>20263883</v>
      </c>
      <c r="J68" s="20">
        <v>6791867</v>
      </c>
      <c r="K68" s="20">
        <v>6653260</v>
      </c>
      <c r="L68" s="20">
        <v>6814797</v>
      </c>
      <c r="M68" s="20">
        <v>20259924</v>
      </c>
      <c r="N68" s="20">
        <v>6677006</v>
      </c>
      <c r="O68" s="20">
        <v>6742855</v>
      </c>
      <c r="P68" s="20">
        <v>6852206</v>
      </c>
      <c r="Q68" s="20">
        <v>20272067</v>
      </c>
      <c r="R68" s="20">
        <v>6810131</v>
      </c>
      <c r="S68" s="20">
        <v>6825081</v>
      </c>
      <c r="T68" s="20">
        <v>7978557</v>
      </c>
      <c r="U68" s="20">
        <v>21613769</v>
      </c>
      <c r="V68" s="20">
        <v>82409643</v>
      </c>
      <c r="W68" s="20">
        <v>72000000</v>
      </c>
      <c r="X68" s="20"/>
      <c r="Y68" s="19"/>
      <c r="Z68" s="22">
        <v>72000000</v>
      </c>
    </row>
    <row r="69" spans="1:26" ht="13.5" hidden="1">
      <c r="A69" s="37" t="s">
        <v>32</v>
      </c>
      <c r="B69" s="18">
        <v>450104468</v>
      </c>
      <c r="C69" s="18"/>
      <c r="D69" s="19">
        <v>518881261</v>
      </c>
      <c r="E69" s="20">
        <v>518881261</v>
      </c>
      <c r="F69" s="20">
        <v>51477364</v>
      </c>
      <c r="G69" s="20">
        <v>47151059</v>
      </c>
      <c r="H69" s="20">
        <v>46854315</v>
      </c>
      <c r="I69" s="20">
        <v>145482738</v>
      </c>
      <c r="J69" s="20">
        <v>34055256</v>
      </c>
      <c r="K69" s="20">
        <v>35510165</v>
      </c>
      <c r="L69" s="20">
        <v>32466990</v>
      </c>
      <c r="M69" s="20">
        <v>102032411</v>
      </c>
      <c r="N69" s="20">
        <v>33216009</v>
      </c>
      <c r="O69" s="20">
        <v>29949727</v>
      </c>
      <c r="P69" s="20">
        <v>33585478</v>
      </c>
      <c r="Q69" s="20">
        <v>96751214</v>
      </c>
      <c r="R69" s="20">
        <v>37577758</v>
      </c>
      <c r="S69" s="20">
        <v>35908438</v>
      </c>
      <c r="T69" s="20">
        <v>33293807</v>
      </c>
      <c r="U69" s="20">
        <v>106780003</v>
      </c>
      <c r="V69" s="20">
        <v>451046366</v>
      </c>
      <c r="W69" s="20">
        <v>518881265</v>
      </c>
      <c r="X69" s="20"/>
      <c r="Y69" s="19"/>
      <c r="Z69" s="22">
        <v>518881261</v>
      </c>
    </row>
    <row r="70" spans="1:26" ht="13.5" hidden="1">
      <c r="A70" s="38" t="s">
        <v>110</v>
      </c>
      <c r="B70" s="18">
        <v>421446731</v>
      </c>
      <c r="C70" s="18"/>
      <c r="D70" s="19">
        <v>491701000</v>
      </c>
      <c r="E70" s="20">
        <v>491701000</v>
      </c>
      <c r="F70" s="20">
        <v>48229814</v>
      </c>
      <c r="G70" s="20">
        <v>44240175</v>
      </c>
      <c r="H70" s="20">
        <v>43969310</v>
      </c>
      <c r="I70" s="20">
        <v>136439299</v>
      </c>
      <c r="J70" s="20">
        <v>31625387</v>
      </c>
      <c r="K70" s="20">
        <v>32874547</v>
      </c>
      <c r="L70" s="20">
        <v>29749964</v>
      </c>
      <c r="M70" s="20">
        <v>94249898</v>
      </c>
      <c r="N70" s="20">
        <v>30810344</v>
      </c>
      <c r="O70" s="20">
        <v>27518086</v>
      </c>
      <c r="P70" s="20">
        <v>31157364</v>
      </c>
      <c r="Q70" s="20">
        <v>89485794</v>
      </c>
      <c r="R70" s="20">
        <v>35255216</v>
      </c>
      <c r="S70" s="20">
        <v>33494760</v>
      </c>
      <c r="T70" s="20">
        <v>32308529</v>
      </c>
      <c r="U70" s="20">
        <v>101058505</v>
      </c>
      <c r="V70" s="20">
        <v>421233496</v>
      </c>
      <c r="W70" s="20">
        <v>491701001</v>
      </c>
      <c r="X70" s="20"/>
      <c r="Y70" s="19"/>
      <c r="Z70" s="22">
        <v>491701000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26475760</v>
      </c>
      <c r="C73" s="18"/>
      <c r="D73" s="19">
        <v>25853261</v>
      </c>
      <c r="E73" s="20">
        <v>25853261</v>
      </c>
      <c r="F73" s="20">
        <v>2377826</v>
      </c>
      <c r="G73" s="20">
        <v>2381454</v>
      </c>
      <c r="H73" s="20">
        <v>2342558</v>
      </c>
      <c r="I73" s="20">
        <v>7101838</v>
      </c>
      <c r="J73" s="20">
        <v>2316122</v>
      </c>
      <c r="K73" s="20">
        <v>2297825</v>
      </c>
      <c r="L73" s="20">
        <v>2328037</v>
      </c>
      <c r="M73" s="20">
        <v>6941984</v>
      </c>
      <c r="N73" s="20">
        <v>2298851</v>
      </c>
      <c r="O73" s="20">
        <v>2329760</v>
      </c>
      <c r="P73" s="20">
        <v>2240504</v>
      </c>
      <c r="Q73" s="20">
        <v>6869115</v>
      </c>
      <c r="R73" s="20">
        <v>2218203</v>
      </c>
      <c r="S73" s="20">
        <v>2165266</v>
      </c>
      <c r="T73" s="20">
        <v>2229813</v>
      </c>
      <c r="U73" s="20">
        <v>6613282</v>
      </c>
      <c r="V73" s="20">
        <v>27526219</v>
      </c>
      <c r="W73" s="20">
        <v>25853263</v>
      </c>
      <c r="X73" s="20"/>
      <c r="Y73" s="19"/>
      <c r="Z73" s="22">
        <v>25853261</v>
      </c>
    </row>
    <row r="74" spans="1:26" ht="13.5" hidden="1">
      <c r="A74" s="38" t="s">
        <v>114</v>
      </c>
      <c r="B74" s="18">
        <v>2181977</v>
      </c>
      <c r="C74" s="18"/>
      <c r="D74" s="19">
        <v>1327000</v>
      </c>
      <c r="E74" s="20">
        <v>1327000</v>
      </c>
      <c r="F74" s="20">
        <v>869724</v>
      </c>
      <c r="G74" s="20">
        <v>529430</v>
      </c>
      <c r="H74" s="20">
        <v>542447</v>
      </c>
      <c r="I74" s="20">
        <v>1941601</v>
      </c>
      <c r="J74" s="20">
        <v>113747</v>
      </c>
      <c r="K74" s="20">
        <v>337793</v>
      </c>
      <c r="L74" s="20">
        <v>388989</v>
      </c>
      <c r="M74" s="20">
        <v>840529</v>
      </c>
      <c r="N74" s="20">
        <v>106814</v>
      </c>
      <c r="O74" s="20">
        <v>101881</v>
      </c>
      <c r="P74" s="20">
        <v>187610</v>
      </c>
      <c r="Q74" s="20">
        <v>396305</v>
      </c>
      <c r="R74" s="20">
        <v>104339</v>
      </c>
      <c r="S74" s="20">
        <v>248412</v>
      </c>
      <c r="T74" s="20">
        <v>-1244535</v>
      </c>
      <c r="U74" s="20">
        <v>-891784</v>
      </c>
      <c r="V74" s="20">
        <v>2286651</v>
      </c>
      <c r="W74" s="20">
        <v>1327001</v>
      </c>
      <c r="X74" s="20"/>
      <c r="Y74" s="19"/>
      <c r="Z74" s="22">
        <v>1327000</v>
      </c>
    </row>
    <row r="75" spans="1:26" ht="13.5" hidden="1">
      <c r="A75" s="39" t="s">
        <v>115</v>
      </c>
      <c r="B75" s="27">
        <v>12328408</v>
      </c>
      <c r="C75" s="27"/>
      <c r="D75" s="28">
        <v>12000000</v>
      </c>
      <c r="E75" s="29">
        <v>12000000</v>
      </c>
      <c r="F75" s="29">
        <v>1720937</v>
      </c>
      <c r="G75" s="29">
        <v>1894801</v>
      </c>
      <c r="H75" s="29">
        <v>1941453</v>
      </c>
      <c r="I75" s="29">
        <v>5557191</v>
      </c>
      <c r="J75" s="29">
        <v>1557483</v>
      </c>
      <c r="K75" s="29">
        <v>1878566</v>
      </c>
      <c r="L75" s="29">
        <v>1561899</v>
      </c>
      <c r="M75" s="29">
        <v>4997948</v>
      </c>
      <c r="N75" s="29">
        <v>1848846</v>
      </c>
      <c r="O75" s="29">
        <v>1771443</v>
      </c>
      <c r="P75" s="29">
        <v>1549462</v>
      </c>
      <c r="Q75" s="29">
        <v>5169751</v>
      </c>
      <c r="R75" s="29">
        <v>1891147</v>
      </c>
      <c r="S75" s="29">
        <v>1648504</v>
      </c>
      <c r="T75" s="29">
        <v>1391682</v>
      </c>
      <c r="U75" s="29">
        <v>4931333</v>
      </c>
      <c r="V75" s="29">
        <v>20656223</v>
      </c>
      <c r="W75" s="29">
        <v>12000000</v>
      </c>
      <c r="X75" s="29"/>
      <c r="Y75" s="28"/>
      <c r="Z75" s="30">
        <v>12000000</v>
      </c>
    </row>
    <row r="76" spans="1:26" ht="13.5" hidden="1">
      <c r="A76" s="41" t="s">
        <v>117</v>
      </c>
      <c r="B76" s="31">
        <v>486072401</v>
      </c>
      <c r="C76" s="31"/>
      <c r="D76" s="32">
        <v>510649071</v>
      </c>
      <c r="E76" s="33">
        <v>510649074</v>
      </c>
      <c r="F76" s="33">
        <v>43427823</v>
      </c>
      <c r="G76" s="33">
        <v>55419121</v>
      </c>
      <c r="H76" s="33">
        <v>56739696</v>
      </c>
      <c r="I76" s="33">
        <v>155586640</v>
      </c>
      <c r="J76" s="33">
        <v>51585412</v>
      </c>
      <c r="K76" s="33">
        <v>46017603</v>
      </c>
      <c r="L76" s="33">
        <v>60984058</v>
      </c>
      <c r="M76" s="33">
        <v>158587073</v>
      </c>
      <c r="N76" s="33">
        <v>40014278</v>
      </c>
      <c r="O76" s="33">
        <v>45334979</v>
      </c>
      <c r="P76" s="33">
        <v>40352316</v>
      </c>
      <c r="Q76" s="33">
        <v>125701573</v>
      </c>
      <c r="R76" s="33">
        <v>47116732</v>
      </c>
      <c r="S76" s="33">
        <v>49942977</v>
      </c>
      <c r="T76" s="33">
        <v>42207688</v>
      </c>
      <c r="U76" s="33">
        <v>139267397</v>
      </c>
      <c r="V76" s="33">
        <v>579142683</v>
      </c>
      <c r="W76" s="33">
        <v>510649074</v>
      </c>
      <c r="X76" s="33"/>
      <c r="Y76" s="32"/>
      <c r="Z76" s="34">
        <v>510649074</v>
      </c>
    </row>
    <row r="77" spans="1:26" ht="13.5" hidden="1">
      <c r="A77" s="36" t="s">
        <v>31</v>
      </c>
      <c r="B77" s="18">
        <v>64262938</v>
      </c>
      <c r="C77" s="18"/>
      <c r="D77" s="19">
        <v>61200001</v>
      </c>
      <c r="E77" s="20">
        <v>61200001</v>
      </c>
      <c r="F77" s="20">
        <v>5899498</v>
      </c>
      <c r="G77" s="20">
        <v>4978525</v>
      </c>
      <c r="H77" s="20">
        <v>5223996</v>
      </c>
      <c r="I77" s="20">
        <v>16102019</v>
      </c>
      <c r="J77" s="20">
        <v>6668326</v>
      </c>
      <c r="K77" s="20">
        <v>5644507</v>
      </c>
      <c r="L77" s="20">
        <v>5456380</v>
      </c>
      <c r="M77" s="20">
        <v>17769213</v>
      </c>
      <c r="N77" s="20">
        <v>4683388</v>
      </c>
      <c r="O77" s="20">
        <v>7208596</v>
      </c>
      <c r="P77" s="20">
        <v>5765875</v>
      </c>
      <c r="Q77" s="20">
        <v>17657859</v>
      </c>
      <c r="R77" s="20">
        <v>6731296</v>
      </c>
      <c r="S77" s="20">
        <v>5542546</v>
      </c>
      <c r="T77" s="20">
        <v>5349837</v>
      </c>
      <c r="U77" s="20">
        <v>17623679</v>
      </c>
      <c r="V77" s="20">
        <v>69152770</v>
      </c>
      <c r="W77" s="20">
        <v>61200001</v>
      </c>
      <c r="X77" s="20"/>
      <c r="Y77" s="19"/>
      <c r="Z77" s="22">
        <v>61200001</v>
      </c>
    </row>
    <row r="78" spans="1:26" ht="13.5" hidden="1">
      <c r="A78" s="37" t="s">
        <v>32</v>
      </c>
      <c r="B78" s="18">
        <v>421809463</v>
      </c>
      <c r="C78" s="18"/>
      <c r="D78" s="19">
        <v>441049071</v>
      </c>
      <c r="E78" s="20">
        <v>441049073</v>
      </c>
      <c r="F78" s="20">
        <v>37528325</v>
      </c>
      <c r="G78" s="20">
        <v>50440596</v>
      </c>
      <c r="H78" s="20">
        <v>51515700</v>
      </c>
      <c r="I78" s="20">
        <v>139484621</v>
      </c>
      <c r="J78" s="20">
        <v>44917086</v>
      </c>
      <c r="K78" s="20">
        <v>40373096</v>
      </c>
      <c r="L78" s="20">
        <v>55527678</v>
      </c>
      <c r="M78" s="20">
        <v>140817860</v>
      </c>
      <c r="N78" s="20">
        <v>35330890</v>
      </c>
      <c r="O78" s="20">
        <v>38126383</v>
      </c>
      <c r="P78" s="20">
        <v>34586441</v>
      </c>
      <c r="Q78" s="20">
        <v>108043714</v>
      </c>
      <c r="R78" s="20">
        <v>40385436</v>
      </c>
      <c r="S78" s="20">
        <v>44400431</v>
      </c>
      <c r="T78" s="20">
        <v>36857851</v>
      </c>
      <c r="U78" s="20">
        <v>121643718</v>
      </c>
      <c r="V78" s="20">
        <v>509989913</v>
      </c>
      <c r="W78" s="20">
        <v>441049073</v>
      </c>
      <c r="X78" s="20"/>
      <c r="Y78" s="19"/>
      <c r="Z78" s="22">
        <v>441049073</v>
      </c>
    </row>
    <row r="79" spans="1:26" ht="13.5" hidden="1">
      <c r="A79" s="38" t="s">
        <v>110</v>
      </c>
      <c r="B79" s="18">
        <v>400799219</v>
      </c>
      <c r="C79" s="18"/>
      <c r="D79" s="19">
        <v>417945849</v>
      </c>
      <c r="E79" s="20">
        <v>417945850</v>
      </c>
      <c r="F79" s="20">
        <v>33248902</v>
      </c>
      <c r="G79" s="20">
        <v>46345158</v>
      </c>
      <c r="H79" s="20">
        <v>47186105</v>
      </c>
      <c r="I79" s="20">
        <v>126780165</v>
      </c>
      <c r="J79" s="20">
        <v>40450808</v>
      </c>
      <c r="K79" s="20">
        <v>36016055</v>
      </c>
      <c r="L79" s="20">
        <v>51405304</v>
      </c>
      <c r="M79" s="20">
        <v>127872167</v>
      </c>
      <c r="N79" s="20">
        <v>31784182</v>
      </c>
      <c r="O79" s="20">
        <v>34089043</v>
      </c>
      <c r="P79" s="20">
        <v>30619028</v>
      </c>
      <c r="Q79" s="20">
        <v>96492253</v>
      </c>
      <c r="R79" s="20">
        <v>32087323</v>
      </c>
      <c r="S79" s="20">
        <v>39978796</v>
      </c>
      <c r="T79" s="20">
        <v>33190087</v>
      </c>
      <c r="U79" s="20">
        <v>105256206</v>
      </c>
      <c r="V79" s="20">
        <v>456400791</v>
      </c>
      <c r="W79" s="20">
        <v>417945850</v>
      </c>
      <c r="X79" s="20"/>
      <c r="Y79" s="19"/>
      <c r="Z79" s="22">
        <v>417945850</v>
      </c>
    </row>
    <row r="80" spans="1:26" ht="13.5" hidden="1">
      <c r="A80" s="38" t="s">
        <v>111</v>
      </c>
      <c r="B80" s="18"/>
      <c r="C80" s="18"/>
      <c r="D80" s="19"/>
      <c r="E80" s="20">
        <v>1</v>
      </c>
      <c r="F80" s="20">
        <v>1582239</v>
      </c>
      <c r="G80" s="20">
        <v>1228411</v>
      </c>
      <c r="H80" s="20">
        <v>1714951</v>
      </c>
      <c r="I80" s="20">
        <v>4525601</v>
      </c>
      <c r="J80" s="20">
        <v>1589529</v>
      </c>
      <c r="K80" s="20">
        <v>1683414</v>
      </c>
      <c r="L80" s="20">
        <v>1489738</v>
      </c>
      <c r="M80" s="20">
        <v>4762681</v>
      </c>
      <c r="N80" s="20">
        <v>1119467</v>
      </c>
      <c r="O80" s="20">
        <v>1370610</v>
      </c>
      <c r="P80" s="20">
        <v>1404255</v>
      </c>
      <c r="Q80" s="20">
        <v>3894332</v>
      </c>
      <c r="R80" s="20">
        <v>4317755</v>
      </c>
      <c r="S80" s="20">
        <v>1665933</v>
      </c>
      <c r="T80" s="20">
        <v>1205635</v>
      </c>
      <c r="U80" s="20">
        <v>7189323</v>
      </c>
      <c r="V80" s="20">
        <v>20371937</v>
      </c>
      <c r="W80" s="20">
        <v>1</v>
      </c>
      <c r="X80" s="20"/>
      <c r="Y80" s="19"/>
      <c r="Z80" s="22">
        <v>1</v>
      </c>
    </row>
    <row r="81" spans="1:26" ht="13.5" hidden="1">
      <c r="A81" s="38" t="s">
        <v>112</v>
      </c>
      <c r="B81" s="18"/>
      <c r="C81" s="18"/>
      <c r="D81" s="19"/>
      <c r="E81" s="20"/>
      <c r="F81" s="20">
        <v>466116</v>
      </c>
      <c r="G81" s="20">
        <v>339319</v>
      </c>
      <c r="H81" s="20">
        <v>475731</v>
      </c>
      <c r="I81" s="20">
        <v>1281166</v>
      </c>
      <c r="J81" s="20">
        <v>501077</v>
      </c>
      <c r="K81" s="20">
        <v>469674</v>
      </c>
      <c r="L81" s="20">
        <v>440311</v>
      </c>
      <c r="M81" s="20">
        <v>1411062</v>
      </c>
      <c r="N81" s="20">
        <v>375025</v>
      </c>
      <c r="O81" s="20">
        <v>453392</v>
      </c>
      <c r="P81" s="20">
        <v>400812</v>
      </c>
      <c r="Q81" s="20">
        <v>1229229</v>
      </c>
      <c r="R81" s="20">
        <v>554110</v>
      </c>
      <c r="S81" s="20">
        <v>439632</v>
      </c>
      <c r="T81" s="20">
        <v>370092</v>
      </c>
      <c r="U81" s="20">
        <v>1363834</v>
      </c>
      <c r="V81" s="20">
        <v>5285291</v>
      </c>
      <c r="W81" s="20"/>
      <c r="X81" s="20"/>
      <c r="Y81" s="19"/>
      <c r="Z81" s="22"/>
    </row>
    <row r="82" spans="1:26" ht="13.5" hidden="1">
      <c r="A82" s="38" t="s">
        <v>113</v>
      </c>
      <c r="B82" s="18">
        <v>18828267</v>
      </c>
      <c r="C82" s="18"/>
      <c r="D82" s="19">
        <v>21975273</v>
      </c>
      <c r="E82" s="20">
        <v>21975272</v>
      </c>
      <c r="F82" s="20">
        <v>2188939</v>
      </c>
      <c r="G82" s="20">
        <v>2476046</v>
      </c>
      <c r="H82" s="20">
        <v>2085283</v>
      </c>
      <c r="I82" s="20">
        <v>6750268</v>
      </c>
      <c r="J82" s="20">
        <v>2320075</v>
      </c>
      <c r="K82" s="20">
        <v>2140608</v>
      </c>
      <c r="L82" s="20">
        <v>2156506</v>
      </c>
      <c r="M82" s="20">
        <v>6617189</v>
      </c>
      <c r="N82" s="20">
        <v>2025273</v>
      </c>
      <c r="O82" s="20">
        <v>2184140</v>
      </c>
      <c r="P82" s="20">
        <v>2097620</v>
      </c>
      <c r="Q82" s="20">
        <v>6307033</v>
      </c>
      <c r="R82" s="20">
        <v>3400433</v>
      </c>
      <c r="S82" s="20">
        <v>2250802</v>
      </c>
      <c r="T82" s="20">
        <v>2042140</v>
      </c>
      <c r="U82" s="20">
        <v>7693375</v>
      </c>
      <c r="V82" s="20">
        <v>27367865</v>
      </c>
      <c r="W82" s="20">
        <v>21975272</v>
      </c>
      <c r="X82" s="20"/>
      <c r="Y82" s="19"/>
      <c r="Z82" s="22">
        <v>21975272</v>
      </c>
    </row>
    <row r="83" spans="1:26" ht="13.5" hidden="1">
      <c r="A83" s="38" t="s">
        <v>114</v>
      </c>
      <c r="B83" s="18">
        <v>2181977</v>
      </c>
      <c r="C83" s="18"/>
      <c r="D83" s="19">
        <v>1127949</v>
      </c>
      <c r="E83" s="20">
        <v>1127950</v>
      </c>
      <c r="F83" s="20">
        <v>42129</v>
      </c>
      <c r="G83" s="20">
        <v>51662</v>
      </c>
      <c r="H83" s="20">
        <v>53630</v>
      </c>
      <c r="I83" s="20">
        <v>147421</v>
      </c>
      <c r="J83" s="20">
        <v>55597</v>
      </c>
      <c r="K83" s="20">
        <v>63345</v>
      </c>
      <c r="L83" s="20">
        <v>35819</v>
      </c>
      <c r="M83" s="20">
        <v>154761</v>
      </c>
      <c r="N83" s="20">
        <v>26943</v>
      </c>
      <c r="O83" s="20">
        <v>29198</v>
      </c>
      <c r="P83" s="20">
        <v>64726</v>
      </c>
      <c r="Q83" s="20">
        <v>120867</v>
      </c>
      <c r="R83" s="20">
        <v>25815</v>
      </c>
      <c r="S83" s="20">
        <v>65268</v>
      </c>
      <c r="T83" s="20">
        <v>49897</v>
      </c>
      <c r="U83" s="20">
        <v>140980</v>
      </c>
      <c r="V83" s="20">
        <v>564029</v>
      </c>
      <c r="W83" s="20">
        <v>1127950</v>
      </c>
      <c r="X83" s="20"/>
      <c r="Y83" s="19"/>
      <c r="Z83" s="22">
        <v>1127950</v>
      </c>
    </row>
    <row r="84" spans="1:26" ht="13.5" hidden="1">
      <c r="A84" s="39" t="s">
        <v>115</v>
      </c>
      <c r="B84" s="27"/>
      <c r="C84" s="27"/>
      <c r="D84" s="28">
        <v>8399999</v>
      </c>
      <c r="E84" s="29">
        <v>8400000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8400000</v>
      </c>
      <c r="X84" s="29"/>
      <c r="Y84" s="28"/>
      <c r="Z84" s="30">
        <v>8400000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68105690</v>
      </c>
      <c r="C5" s="18">
        <v>0</v>
      </c>
      <c r="D5" s="58">
        <v>106775527</v>
      </c>
      <c r="E5" s="59">
        <v>106775527</v>
      </c>
      <c r="F5" s="59">
        <v>7680511</v>
      </c>
      <c r="G5" s="59">
        <v>6528780</v>
      </c>
      <c r="H5" s="59">
        <v>7628419</v>
      </c>
      <c r="I5" s="59">
        <v>21837710</v>
      </c>
      <c r="J5" s="59">
        <v>7677758</v>
      </c>
      <c r="K5" s="59">
        <v>7642096</v>
      </c>
      <c r="L5" s="59">
        <v>7677603</v>
      </c>
      <c r="M5" s="59">
        <v>22997457</v>
      </c>
      <c r="N5" s="59">
        <v>7677915</v>
      </c>
      <c r="O5" s="59">
        <v>7629953</v>
      </c>
      <c r="P5" s="59">
        <v>7648004</v>
      </c>
      <c r="Q5" s="59">
        <v>22955872</v>
      </c>
      <c r="R5" s="59">
        <v>7584808</v>
      </c>
      <c r="S5" s="59">
        <v>7651008</v>
      </c>
      <c r="T5" s="59">
        <v>7656367</v>
      </c>
      <c r="U5" s="59">
        <v>22892183</v>
      </c>
      <c r="V5" s="59">
        <v>90683222</v>
      </c>
      <c r="W5" s="59">
        <v>106775526</v>
      </c>
      <c r="X5" s="59">
        <v>-16092304</v>
      </c>
      <c r="Y5" s="60">
        <v>-15.07</v>
      </c>
      <c r="Z5" s="61">
        <v>106775527</v>
      </c>
    </row>
    <row r="6" spans="1:26" ht="13.5">
      <c r="A6" s="57" t="s">
        <v>32</v>
      </c>
      <c r="B6" s="18">
        <v>108151454</v>
      </c>
      <c r="C6" s="18">
        <v>0</v>
      </c>
      <c r="D6" s="58">
        <v>133683465</v>
      </c>
      <c r="E6" s="59">
        <v>133683465</v>
      </c>
      <c r="F6" s="59">
        <v>9528156</v>
      </c>
      <c r="G6" s="59">
        <v>8561395</v>
      </c>
      <c r="H6" s="59">
        <v>7346696</v>
      </c>
      <c r="I6" s="59">
        <v>25436247</v>
      </c>
      <c r="J6" s="59">
        <v>11007976</v>
      </c>
      <c r="K6" s="59">
        <v>9724368</v>
      </c>
      <c r="L6" s="59">
        <v>11251751</v>
      </c>
      <c r="M6" s="59">
        <v>31984095</v>
      </c>
      <c r="N6" s="59">
        <v>7467500</v>
      </c>
      <c r="O6" s="59">
        <v>9636801</v>
      </c>
      <c r="P6" s="59">
        <v>10910749</v>
      </c>
      <c r="Q6" s="59">
        <v>28015050</v>
      </c>
      <c r="R6" s="59">
        <v>9179662</v>
      </c>
      <c r="S6" s="59">
        <v>9509611</v>
      </c>
      <c r="T6" s="59">
        <v>8753876</v>
      </c>
      <c r="U6" s="59">
        <v>27443149</v>
      </c>
      <c r="V6" s="59">
        <v>112878541</v>
      </c>
      <c r="W6" s="59">
        <v>133683468</v>
      </c>
      <c r="X6" s="59">
        <v>-20804927</v>
      </c>
      <c r="Y6" s="60">
        <v>-15.56</v>
      </c>
      <c r="Z6" s="61">
        <v>133683465</v>
      </c>
    </row>
    <row r="7" spans="1:26" ht="13.5">
      <c r="A7" s="57" t="s">
        <v>33</v>
      </c>
      <c r="B7" s="18">
        <v>638022</v>
      </c>
      <c r="C7" s="18">
        <v>0</v>
      </c>
      <c r="D7" s="58">
        <v>505881</v>
      </c>
      <c r="E7" s="59">
        <v>505881</v>
      </c>
      <c r="F7" s="59">
        <v>32151</v>
      </c>
      <c r="G7" s="59">
        <v>122269</v>
      </c>
      <c r="H7" s="59">
        <v>87695</v>
      </c>
      <c r="I7" s="59">
        <v>242115</v>
      </c>
      <c r="J7" s="59">
        <v>42788</v>
      </c>
      <c r="K7" s="59">
        <v>5159</v>
      </c>
      <c r="L7" s="59">
        <v>3869</v>
      </c>
      <c r="M7" s="59">
        <v>51816</v>
      </c>
      <c r="N7" s="59">
        <v>3886</v>
      </c>
      <c r="O7" s="59">
        <v>3524</v>
      </c>
      <c r="P7" s="59">
        <v>34246</v>
      </c>
      <c r="Q7" s="59">
        <v>41656</v>
      </c>
      <c r="R7" s="59">
        <v>62425</v>
      </c>
      <c r="S7" s="59">
        <v>63014</v>
      </c>
      <c r="T7" s="59">
        <v>57212</v>
      </c>
      <c r="U7" s="59">
        <v>182651</v>
      </c>
      <c r="V7" s="59">
        <v>518238</v>
      </c>
      <c r="W7" s="59">
        <v>505881</v>
      </c>
      <c r="X7" s="59">
        <v>12357</v>
      </c>
      <c r="Y7" s="60">
        <v>2.44</v>
      </c>
      <c r="Z7" s="61">
        <v>505881</v>
      </c>
    </row>
    <row r="8" spans="1:26" ht="13.5">
      <c r="A8" s="57" t="s">
        <v>34</v>
      </c>
      <c r="B8" s="18">
        <v>112388370</v>
      </c>
      <c r="C8" s="18">
        <v>0</v>
      </c>
      <c r="D8" s="58">
        <v>114153000</v>
      </c>
      <c r="E8" s="59">
        <v>114153000</v>
      </c>
      <c r="F8" s="59">
        <v>46013702</v>
      </c>
      <c r="G8" s="59">
        <v>458479</v>
      </c>
      <c r="H8" s="59">
        <v>205426</v>
      </c>
      <c r="I8" s="59">
        <v>46677607</v>
      </c>
      <c r="J8" s="59">
        <v>439467</v>
      </c>
      <c r="K8" s="59">
        <v>526506</v>
      </c>
      <c r="L8" s="59">
        <v>37133132</v>
      </c>
      <c r="M8" s="59">
        <v>38099105</v>
      </c>
      <c r="N8" s="59">
        <v>116456</v>
      </c>
      <c r="O8" s="59">
        <v>274724</v>
      </c>
      <c r="P8" s="59">
        <v>27695735</v>
      </c>
      <c r="Q8" s="59">
        <v>28086915</v>
      </c>
      <c r="R8" s="59">
        <v>527099</v>
      </c>
      <c r="S8" s="59">
        <v>303171</v>
      </c>
      <c r="T8" s="59">
        <v>278930</v>
      </c>
      <c r="U8" s="59">
        <v>1109200</v>
      </c>
      <c r="V8" s="59">
        <v>113972827</v>
      </c>
      <c r="W8" s="59">
        <v>114153000</v>
      </c>
      <c r="X8" s="59">
        <v>-180173</v>
      </c>
      <c r="Y8" s="60">
        <v>-0.16</v>
      </c>
      <c r="Z8" s="61">
        <v>114153000</v>
      </c>
    </row>
    <row r="9" spans="1:26" ht="13.5">
      <c r="A9" s="57" t="s">
        <v>35</v>
      </c>
      <c r="B9" s="18">
        <v>168173985</v>
      </c>
      <c r="C9" s="18">
        <v>0</v>
      </c>
      <c r="D9" s="58">
        <v>92307123</v>
      </c>
      <c r="E9" s="59">
        <v>92307123</v>
      </c>
      <c r="F9" s="59">
        <v>3828188</v>
      </c>
      <c r="G9" s="59">
        <v>5688129</v>
      </c>
      <c r="H9" s="59">
        <v>1841304</v>
      </c>
      <c r="I9" s="59">
        <v>11357621</v>
      </c>
      <c r="J9" s="59">
        <v>2515885</v>
      </c>
      <c r="K9" s="59">
        <v>2253662</v>
      </c>
      <c r="L9" s="59">
        <v>2467651</v>
      </c>
      <c r="M9" s="59">
        <v>7237198</v>
      </c>
      <c r="N9" s="59">
        <v>2445832</v>
      </c>
      <c r="O9" s="59">
        <v>2621677</v>
      </c>
      <c r="P9" s="59">
        <v>3087232</v>
      </c>
      <c r="Q9" s="59">
        <v>8154741</v>
      </c>
      <c r="R9" s="59">
        <v>2520776</v>
      </c>
      <c r="S9" s="59">
        <v>3257760</v>
      </c>
      <c r="T9" s="59">
        <v>4895872</v>
      </c>
      <c r="U9" s="59">
        <v>10674408</v>
      </c>
      <c r="V9" s="59">
        <v>37423968</v>
      </c>
      <c r="W9" s="59">
        <v>92307124</v>
      </c>
      <c r="X9" s="59">
        <v>-54883156</v>
      </c>
      <c r="Y9" s="60">
        <v>-59.46</v>
      </c>
      <c r="Z9" s="61">
        <v>92307123</v>
      </c>
    </row>
    <row r="10" spans="1:26" ht="25.5">
      <c r="A10" s="62" t="s">
        <v>102</v>
      </c>
      <c r="B10" s="63">
        <f>SUM(B5:B9)</f>
        <v>457457521</v>
      </c>
      <c r="C10" s="63">
        <f>SUM(C5:C9)</f>
        <v>0</v>
      </c>
      <c r="D10" s="64">
        <f aca="true" t="shared" si="0" ref="D10:Z10">SUM(D5:D9)</f>
        <v>447424996</v>
      </c>
      <c r="E10" s="65">
        <f t="shared" si="0"/>
        <v>447424996</v>
      </c>
      <c r="F10" s="65">
        <f t="shared" si="0"/>
        <v>67082708</v>
      </c>
      <c r="G10" s="65">
        <f t="shared" si="0"/>
        <v>21359052</v>
      </c>
      <c r="H10" s="65">
        <f t="shared" si="0"/>
        <v>17109540</v>
      </c>
      <c r="I10" s="65">
        <f t="shared" si="0"/>
        <v>105551300</v>
      </c>
      <c r="J10" s="65">
        <f t="shared" si="0"/>
        <v>21683874</v>
      </c>
      <c r="K10" s="65">
        <f t="shared" si="0"/>
        <v>20151791</v>
      </c>
      <c r="L10" s="65">
        <f t="shared" si="0"/>
        <v>58534006</v>
      </c>
      <c r="M10" s="65">
        <f t="shared" si="0"/>
        <v>100369671</v>
      </c>
      <c r="N10" s="65">
        <f t="shared" si="0"/>
        <v>17711589</v>
      </c>
      <c r="O10" s="65">
        <f t="shared" si="0"/>
        <v>20166679</v>
      </c>
      <c r="P10" s="65">
        <f t="shared" si="0"/>
        <v>49375966</v>
      </c>
      <c r="Q10" s="65">
        <f t="shared" si="0"/>
        <v>87254234</v>
      </c>
      <c r="R10" s="65">
        <f t="shared" si="0"/>
        <v>19874770</v>
      </c>
      <c r="S10" s="65">
        <f t="shared" si="0"/>
        <v>20784564</v>
      </c>
      <c r="T10" s="65">
        <f t="shared" si="0"/>
        <v>21642257</v>
      </c>
      <c r="U10" s="65">
        <f t="shared" si="0"/>
        <v>62301591</v>
      </c>
      <c r="V10" s="65">
        <f t="shared" si="0"/>
        <v>355476796</v>
      </c>
      <c r="W10" s="65">
        <f t="shared" si="0"/>
        <v>447424999</v>
      </c>
      <c r="X10" s="65">
        <f t="shared" si="0"/>
        <v>-91948203</v>
      </c>
      <c r="Y10" s="66">
        <f>+IF(W10&lt;&gt;0,(X10/W10)*100,0)</f>
        <v>-20.550528737890215</v>
      </c>
      <c r="Z10" s="67">
        <f t="shared" si="0"/>
        <v>447424996</v>
      </c>
    </row>
    <row r="11" spans="1:26" ht="13.5">
      <c r="A11" s="57" t="s">
        <v>36</v>
      </c>
      <c r="B11" s="18">
        <v>118246136</v>
      </c>
      <c r="C11" s="18">
        <v>0</v>
      </c>
      <c r="D11" s="58">
        <v>129304131</v>
      </c>
      <c r="E11" s="59">
        <v>129304131</v>
      </c>
      <c r="F11" s="59">
        <v>9654337</v>
      </c>
      <c r="G11" s="59">
        <v>9295685</v>
      </c>
      <c r="H11" s="59">
        <v>9622830</v>
      </c>
      <c r="I11" s="59">
        <v>28572852</v>
      </c>
      <c r="J11" s="59">
        <v>9830092</v>
      </c>
      <c r="K11" s="59">
        <v>9426229</v>
      </c>
      <c r="L11" s="59">
        <v>9781881</v>
      </c>
      <c r="M11" s="59">
        <v>29038202</v>
      </c>
      <c r="N11" s="59">
        <v>9959746</v>
      </c>
      <c r="O11" s="59">
        <v>10644854</v>
      </c>
      <c r="P11" s="59">
        <v>9609070</v>
      </c>
      <c r="Q11" s="59">
        <v>30213670</v>
      </c>
      <c r="R11" s="59">
        <v>9580292</v>
      </c>
      <c r="S11" s="59">
        <v>9590206</v>
      </c>
      <c r="T11" s="59">
        <v>10154924</v>
      </c>
      <c r="U11" s="59">
        <v>29325422</v>
      </c>
      <c r="V11" s="59">
        <v>117150146</v>
      </c>
      <c r="W11" s="59">
        <v>129304128</v>
      </c>
      <c r="X11" s="59">
        <v>-12153982</v>
      </c>
      <c r="Y11" s="60">
        <v>-9.4</v>
      </c>
      <c r="Z11" s="61">
        <v>129304131</v>
      </c>
    </row>
    <row r="12" spans="1:26" ht="13.5">
      <c r="A12" s="57" t="s">
        <v>37</v>
      </c>
      <c r="B12" s="18">
        <v>13243062</v>
      </c>
      <c r="C12" s="18">
        <v>0</v>
      </c>
      <c r="D12" s="58">
        <v>13784169</v>
      </c>
      <c r="E12" s="59">
        <v>13784169</v>
      </c>
      <c r="F12" s="59">
        <v>1163128</v>
      </c>
      <c r="G12" s="59">
        <v>950972</v>
      </c>
      <c r="H12" s="59">
        <v>1049055</v>
      </c>
      <c r="I12" s="59">
        <v>3163155</v>
      </c>
      <c r="J12" s="59">
        <v>1055320</v>
      </c>
      <c r="K12" s="59">
        <v>1048469</v>
      </c>
      <c r="L12" s="59">
        <v>1108233</v>
      </c>
      <c r="M12" s="59">
        <v>3212022</v>
      </c>
      <c r="N12" s="59">
        <v>1057672</v>
      </c>
      <c r="O12" s="59">
        <v>1120255</v>
      </c>
      <c r="P12" s="59">
        <v>1081749</v>
      </c>
      <c r="Q12" s="59">
        <v>3259676</v>
      </c>
      <c r="R12" s="59">
        <v>1113742</v>
      </c>
      <c r="S12" s="59">
        <v>1105648</v>
      </c>
      <c r="T12" s="59">
        <v>1070731</v>
      </c>
      <c r="U12" s="59">
        <v>3290121</v>
      </c>
      <c r="V12" s="59">
        <v>12924974</v>
      </c>
      <c r="W12" s="59">
        <v>13784169</v>
      </c>
      <c r="X12" s="59">
        <v>-859195</v>
      </c>
      <c r="Y12" s="60">
        <v>-6.23</v>
      </c>
      <c r="Z12" s="61">
        <v>13784169</v>
      </c>
    </row>
    <row r="13" spans="1:26" ht="13.5">
      <c r="A13" s="57" t="s">
        <v>103</v>
      </c>
      <c r="B13" s="18">
        <v>62987316</v>
      </c>
      <c r="C13" s="18">
        <v>0</v>
      </c>
      <c r="D13" s="58">
        <v>66899421</v>
      </c>
      <c r="E13" s="59">
        <v>66899421</v>
      </c>
      <c r="F13" s="59">
        <v>4943000</v>
      </c>
      <c r="G13" s="59">
        <v>4945187</v>
      </c>
      <c r="H13" s="59">
        <v>4982905</v>
      </c>
      <c r="I13" s="59">
        <v>14871092</v>
      </c>
      <c r="J13" s="59">
        <v>4982905</v>
      </c>
      <c r="K13" s="59">
        <v>4982905</v>
      </c>
      <c r="L13" s="59">
        <v>4982905</v>
      </c>
      <c r="M13" s="59">
        <v>14948715</v>
      </c>
      <c r="N13" s="59">
        <v>4982905</v>
      </c>
      <c r="O13" s="59">
        <v>4982905</v>
      </c>
      <c r="P13" s="59">
        <v>4982905</v>
      </c>
      <c r="Q13" s="59">
        <v>14948715</v>
      </c>
      <c r="R13" s="59">
        <v>4982905</v>
      </c>
      <c r="S13" s="59">
        <v>4982905</v>
      </c>
      <c r="T13" s="59">
        <v>4982905</v>
      </c>
      <c r="U13" s="59">
        <v>14948715</v>
      </c>
      <c r="V13" s="59">
        <v>59717237</v>
      </c>
      <c r="W13" s="59">
        <v>66899424</v>
      </c>
      <c r="X13" s="59">
        <v>-7182187</v>
      </c>
      <c r="Y13" s="60">
        <v>-10.74</v>
      </c>
      <c r="Z13" s="61">
        <v>66899421</v>
      </c>
    </row>
    <row r="14" spans="1:26" ht="13.5">
      <c r="A14" s="57" t="s">
        <v>38</v>
      </c>
      <c r="B14" s="18">
        <v>1214925</v>
      </c>
      <c r="C14" s="18">
        <v>0</v>
      </c>
      <c r="D14" s="58">
        <v>1519033</v>
      </c>
      <c r="E14" s="59">
        <v>1519033</v>
      </c>
      <c r="F14" s="59">
        <v>51202</v>
      </c>
      <c r="G14" s="59">
        <v>49677</v>
      </c>
      <c r="H14" s="59">
        <v>54104</v>
      </c>
      <c r="I14" s="59">
        <v>154983</v>
      </c>
      <c r="J14" s="59">
        <v>51228</v>
      </c>
      <c r="K14" s="59">
        <v>46498</v>
      </c>
      <c r="L14" s="59">
        <v>17472</v>
      </c>
      <c r="M14" s="59">
        <v>115198</v>
      </c>
      <c r="N14" s="59">
        <v>76208</v>
      </c>
      <c r="O14" s="59">
        <v>49261</v>
      </c>
      <c r="P14" s="59">
        <v>49671</v>
      </c>
      <c r="Q14" s="59">
        <v>175140</v>
      </c>
      <c r="R14" s="59">
        <v>52496</v>
      </c>
      <c r="S14" s="59">
        <v>46146</v>
      </c>
      <c r="T14" s="59">
        <v>0</v>
      </c>
      <c r="U14" s="59">
        <v>98642</v>
      </c>
      <c r="V14" s="59">
        <v>543963</v>
      </c>
      <c r="W14" s="59">
        <v>1519032</v>
      </c>
      <c r="X14" s="59">
        <v>-975069</v>
      </c>
      <c r="Y14" s="60">
        <v>-64.19</v>
      </c>
      <c r="Z14" s="61">
        <v>1519033</v>
      </c>
    </row>
    <row r="15" spans="1:26" ht="13.5">
      <c r="A15" s="57" t="s">
        <v>39</v>
      </c>
      <c r="B15" s="18">
        <v>74560364</v>
      </c>
      <c r="C15" s="18">
        <v>0</v>
      </c>
      <c r="D15" s="58">
        <v>92258921</v>
      </c>
      <c r="E15" s="59">
        <v>92258921</v>
      </c>
      <c r="F15" s="59">
        <v>7017544</v>
      </c>
      <c r="G15" s="59">
        <v>5438596</v>
      </c>
      <c r="H15" s="59">
        <v>8771930</v>
      </c>
      <c r="I15" s="59">
        <v>21228070</v>
      </c>
      <c r="J15" s="59">
        <v>7456140</v>
      </c>
      <c r="K15" s="59">
        <v>1754386</v>
      </c>
      <c r="L15" s="59">
        <v>11813436</v>
      </c>
      <c r="M15" s="59">
        <v>21023962</v>
      </c>
      <c r="N15" s="59">
        <v>5725720</v>
      </c>
      <c r="O15" s="59">
        <v>3007209</v>
      </c>
      <c r="P15" s="59">
        <v>13202685</v>
      </c>
      <c r="Q15" s="59">
        <v>21935614</v>
      </c>
      <c r="R15" s="59">
        <v>0</v>
      </c>
      <c r="S15" s="59">
        <v>8170950</v>
      </c>
      <c r="T15" s="59">
        <v>8995163</v>
      </c>
      <c r="U15" s="59">
        <v>17166113</v>
      </c>
      <c r="V15" s="59">
        <v>81353759</v>
      </c>
      <c r="W15" s="59">
        <v>92258920</v>
      </c>
      <c r="X15" s="59">
        <v>-10905161</v>
      </c>
      <c r="Y15" s="60">
        <v>-11.82</v>
      </c>
      <c r="Z15" s="61">
        <v>92258921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166457332</v>
      </c>
      <c r="C17" s="18">
        <v>0</v>
      </c>
      <c r="D17" s="58">
        <v>172589382</v>
      </c>
      <c r="E17" s="59">
        <v>172589382</v>
      </c>
      <c r="F17" s="59">
        <v>5311676</v>
      </c>
      <c r="G17" s="59">
        <v>4852548</v>
      </c>
      <c r="H17" s="59">
        <v>10255229</v>
      </c>
      <c r="I17" s="59">
        <v>20419453</v>
      </c>
      <c r="J17" s="59">
        <v>6935396</v>
      </c>
      <c r="K17" s="59">
        <v>6636434</v>
      </c>
      <c r="L17" s="59">
        <v>15319717</v>
      </c>
      <c r="M17" s="59">
        <v>28891547</v>
      </c>
      <c r="N17" s="59">
        <v>5526344</v>
      </c>
      <c r="O17" s="59">
        <v>5064688</v>
      </c>
      <c r="P17" s="59">
        <v>11408391</v>
      </c>
      <c r="Q17" s="59">
        <v>21999423</v>
      </c>
      <c r="R17" s="59">
        <v>6412721</v>
      </c>
      <c r="S17" s="59">
        <v>12086964</v>
      </c>
      <c r="T17" s="59">
        <v>7317392</v>
      </c>
      <c r="U17" s="59">
        <v>25817077</v>
      </c>
      <c r="V17" s="59">
        <v>97127500</v>
      </c>
      <c r="W17" s="59">
        <v>172589388</v>
      </c>
      <c r="X17" s="59">
        <v>-75461888</v>
      </c>
      <c r="Y17" s="60">
        <v>-43.72</v>
      </c>
      <c r="Z17" s="61">
        <v>172589382</v>
      </c>
    </row>
    <row r="18" spans="1:26" ht="13.5">
      <c r="A18" s="69" t="s">
        <v>42</v>
      </c>
      <c r="B18" s="70">
        <f>SUM(B11:B17)</f>
        <v>436709135</v>
      </c>
      <c r="C18" s="70">
        <f>SUM(C11:C17)</f>
        <v>0</v>
      </c>
      <c r="D18" s="71">
        <f aca="true" t="shared" si="1" ref="D18:Z18">SUM(D11:D17)</f>
        <v>476355057</v>
      </c>
      <c r="E18" s="72">
        <f t="shared" si="1"/>
        <v>476355057</v>
      </c>
      <c r="F18" s="72">
        <f t="shared" si="1"/>
        <v>28140887</v>
      </c>
      <c r="G18" s="72">
        <f t="shared" si="1"/>
        <v>25532665</v>
      </c>
      <c r="H18" s="72">
        <f t="shared" si="1"/>
        <v>34736053</v>
      </c>
      <c r="I18" s="72">
        <f t="shared" si="1"/>
        <v>88409605</v>
      </c>
      <c r="J18" s="72">
        <f t="shared" si="1"/>
        <v>30311081</v>
      </c>
      <c r="K18" s="72">
        <f t="shared" si="1"/>
        <v>23894921</v>
      </c>
      <c r="L18" s="72">
        <f t="shared" si="1"/>
        <v>43023644</v>
      </c>
      <c r="M18" s="72">
        <f t="shared" si="1"/>
        <v>97229646</v>
      </c>
      <c r="N18" s="72">
        <f t="shared" si="1"/>
        <v>27328595</v>
      </c>
      <c r="O18" s="72">
        <f t="shared" si="1"/>
        <v>24869172</v>
      </c>
      <c r="P18" s="72">
        <f t="shared" si="1"/>
        <v>40334471</v>
      </c>
      <c r="Q18" s="72">
        <f t="shared" si="1"/>
        <v>92532238</v>
      </c>
      <c r="R18" s="72">
        <f t="shared" si="1"/>
        <v>22142156</v>
      </c>
      <c r="S18" s="72">
        <f t="shared" si="1"/>
        <v>35982819</v>
      </c>
      <c r="T18" s="72">
        <f t="shared" si="1"/>
        <v>32521115</v>
      </c>
      <c r="U18" s="72">
        <f t="shared" si="1"/>
        <v>90646090</v>
      </c>
      <c r="V18" s="72">
        <f t="shared" si="1"/>
        <v>368817579</v>
      </c>
      <c r="W18" s="72">
        <f t="shared" si="1"/>
        <v>476355061</v>
      </c>
      <c r="X18" s="72">
        <f t="shared" si="1"/>
        <v>-107537482</v>
      </c>
      <c r="Y18" s="66">
        <f>+IF(W18&lt;&gt;0,(X18/W18)*100,0)</f>
        <v>-22.575068641917927</v>
      </c>
      <c r="Z18" s="73">
        <f t="shared" si="1"/>
        <v>476355057</v>
      </c>
    </row>
    <row r="19" spans="1:26" ht="13.5">
      <c r="A19" s="69" t="s">
        <v>43</v>
      </c>
      <c r="B19" s="74">
        <f>+B10-B18</f>
        <v>20748386</v>
      </c>
      <c r="C19" s="74">
        <f>+C10-C18</f>
        <v>0</v>
      </c>
      <c r="D19" s="75">
        <f aca="true" t="shared" si="2" ref="D19:Z19">+D10-D18</f>
        <v>-28930061</v>
      </c>
      <c r="E19" s="76">
        <f t="shared" si="2"/>
        <v>-28930061</v>
      </c>
      <c r="F19" s="76">
        <f t="shared" si="2"/>
        <v>38941821</v>
      </c>
      <c r="G19" s="76">
        <f t="shared" si="2"/>
        <v>-4173613</v>
      </c>
      <c r="H19" s="76">
        <f t="shared" si="2"/>
        <v>-17626513</v>
      </c>
      <c r="I19" s="76">
        <f t="shared" si="2"/>
        <v>17141695</v>
      </c>
      <c r="J19" s="76">
        <f t="shared" si="2"/>
        <v>-8627207</v>
      </c>
      <c r="K19" s="76">
        <f t="shared" si="2"/>
        <v>-3743130</v>
      </c>
      <c r="L19" s="76">
        <f t="shared" si="2"/>
        <v>15510362</v>
      </c>
      <c r="M19" s="76">
        <f t="shared" si="2"/>
        <v>3140025</v>
      </c>
      <c r="N19" s="76">
        <f t="shared" si="2"/>
        <v>-9617006</v>
      </c>
      <c r="O19" s="76">
        <f t="shared" si="2"/>
        <v>-4702493</v>
      </c>
      <c r="P19" s="76">
        <f t="shared" si="2"/>
        <v>9041495</v>
      </c>
      <c r="Q19" s="76">
        <f t="shared" si="2"/>
        <v>-5278004</v>
      </c>
      <c r="R19" s="76">
        <f t="shared" si="2"/>
        <v>-2267386</v>
      </c>
      <c r="S19" s="76">
        <f t="shared" si="2"/>
        <v>-15198255</v>
      </c>
      <c r="T19" s="76">
        <f t="shared" si="2"/>
        <v>-10878858</v>
      </c>
      <c r="U19" s="76">
        <f t="shared" si="2"/>
        <v>-28344499</v>
      </c>
      <c r="V19" s="76">
        <f t="shared" si="2"/>
        <v>-13340783</v>
      </c>
      <c r="W19" s="76">
        <f>IF(E10=E18,0,W10-W18)</f>
        <v>-28930062</v>
      </c>
      <c r="X19" s="76">
        <f t="shared" si="2"/>
        <v>15589279</v>
      </c>
      <c r="Y19" s="77">
        <f>+IF(W19&lt;&gt;0,(X19/W19)*100,0)</f>
        <v>-53.88608914837445</v>
      </c>
      <c r="Z19" s="78">
        <f t="shared" si="2"/>
        <v>-28930061</v>
      </c>
    </row>
    <row r="20" spans="1:26" ht="13.5">
      <c r="A20" s="57" t="s">
        <v>44</v>
      </c>
      <c r="B20" s="18">
        <v>55499013</v>
      </c>
      <c r="C20" s="18">
        <v>0</v>
      </c>
      <c r="D20" s="58">
        <v>29460000</v>
      </c>
      <c r="E20" s="59">
        <v>29460000</v>
      </c>
      <c r="F20" s="59">
        <v>4148758</v>
      </c>
      <c r="G20" s="59">
        <v>5848846</v>
      </c>
      <c r="H20" s="59">
        <v>1400000</v>
      </c>
      <c r="I20" s="59">
        <v>11397604</v>
      </c>
      <c r="J20" s="59">
        <v>0</v>
      </c>
      <c r="K20" s="59">
        <v>0</v>
      </c>
      <c r="L20" s="59">
        <v>6322009</v>
      </c>
      <c r="M20" s="59">
        <v>6322009</v>
      </c>
      <c r="N20" s="59">
        <v>0</v>
      </c>
      <c r="O20" s="59">
        <v>986783</v>
      </c>
      <c r="P20" s="59">
        <v>500000</v>
      </c>
      <c r="Q20" s="59">
        <v>1486783</v>
      </c>
      <c r="R20" s="59">
        <v>1674680</v>
      </c>
      <c r="S20" s="59">
        <v>2473175</v>
      </c>
      <c r="T20" s="59">
        <v>5741439</v>
      </c>
      <c r="U20" s="59">
        <v>9889294</v>
      </c>
      <c r="V20" s="59">
        <v>29095690</v>
      </c>
      <c r="W20" s="59">
        <v>29460000</v>
      </c>
      <c r="X20" s="59">
        <v>-364310</v>
      </c>
      <c r="Y20" s="60">
        <v>-1.24</v>
      </c>
      <c r="Z20" s="61">
        <v>29460000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76247399</v>
      </c>
      <c r="C22" s="85">
        <f>SUM(C19:C21)</f>
        <v>0</v>
      </c>
      <c r="D22" s="86">
        <f aca="true" t="shared" si="3" ref="D22:Z22">SUM(D19:D21)</f>
        <v>529939</v>
      </c>
      <c r="E22" s="87">
        <f t="shared" si="3"/>
        <v>529939</v>
      </c>
      <c r="F22" s="87">
        <f t="shared" si="3"/>
        <v>43090579</v>
      </c>
      <c r="G22" s="87">
        <f t="shared" si="3"/>
        <v>1675233</v>
      </c>
      <c r="H22" s="87">
        <f t="shared" si="3"/>
        <v>-16226513</v>
      </c>
      <c r="I22" s="87">
        <f t="shared" si="3"/>
        <v>28539299</v>
      </c>
      <c r="J22" s="87">
        <f t="shared" si="3"/>
        <v>-8627207</v>
      </c>
      <c r="K22" s="87">
        <f t="shared" si="3"/>
        <v>-3743130</v>
      </c>
      <c r="L22" s="87">
        <f t="shared" si="3"/>
        <v>21832371</v>
      </c>
      <c r="M22" s="87">
        <f t="shared" si="3"/>
        <v>9462034</v>
      </c>
      <c r="N22" s="87">
        <f t="shared" si="3"/>
        <v>-9617006</v>
      </c>
      <c r="O22" s="87">
        <f t="shared" si="3"/>
        <v>-3715710</v>
      </c>
      <c r="P22" s="87">
        <f t="shared" si="3"/>
        <v>9541495</v>
      </c>
      <c r="Q22" s="87">
        <f t="shared" si="3"/>
        <v>-3791221</v>
      </c>
      <c r="R22" s="87">
        <f t="shared" si="3"/>
        <v>-592706</v>
      </c>
      <c r="S22" s="87">
        <f t="shared" si="3"/>
        <v>-12725080</v>
      </c>
      <c r="T22" s="87">
        <f t="shared" si="3"/>
        <v>-5137419</v>
      </c>
      <c r="U22" s="87">
        <f t="shared" si="3"/>
        <v>-18455205</v>
      </c>
      <c r="V22" s="87">
        <f t="shared" si="3"/>
        <v>15754907</v>
      </c>
      <c r="W22" s="87">
        <f t="shared" si="3"/>
        <v>529938</v>
      </c>
      <c r="X22" s="87">
        <f t="shared" si="3"/>
        <v>15224969</v>
      </c>
      <c r="Y22" s="88">
        <f>+IF(W22&lt;&gt;0,(X22/W22)*100,0)</f>
        <v>2872.9717438643765</v>
      </c>
      <c r="Z22" s="89">
        <f t="shared" si="3"/>
        <v>529939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76247399</v>
      </c>
      <c r="C24" s="74">
        <f>SUM(C22:C23)</f>
        <v>0</v>
      </c>
      <c r="D24" s="75">
        <f aca="true" t="shared" si="4" ref="D24:Z24">SUM(D22:D23)</f>
        <v>529939</v>
      </c>
      <c r="E24" s="76">
        <f t="shared" si="4"/>
        <v>529939</v>
      </c>
      <c r="F24" s="76">
        <f t="shared" si="4"/>
        <v>43090579</v>
      </c>
      <c r="G24" s="76">
        <f t="shared" si="4"/>
        <v>1675233</v>
      </c>
      <c r="H24" s="76">
        <f t="shared" si="4"/>
        <v>-16226513</v>
      </c>
      <c r="I24" s="76">
        <f t="shared" si="4"/>
        <v>28539299</v>
      </c>
      <c r="J24" s="76">
        <f t="shared" si="4"/>
        <v>-8627207</v>
      </c>
      <c r="K24" s="76">
        <f t="shared" si="4"/>
        <v>-3743130</v>
      </c>
      <c r="L24" s="76">
        <f t="shared" si="4"/>
        <v>21832371</v>
      </c>
      <c r="M24" s="76">
        <f t="shared" si="4"/>
        <v>9462034</v>
      </c>
      <c r="N24" s="76">
        <f t="shared" si="4"/>
        <v>-9617006</v>
      </c>
      <c r="O24" s="76">
        <f t="shared" si="4"/>
        <v>-3715710</v>
      </c>
      <c r="P24" s="76">
        <f t="shared" si="4"/>
        <v>9541495</v>
      </c>
      <c r="Q24" s="76">
        <f t="shared" si="4"/>
        <v>-3791221</v>
      </c>
      <c r="R24" s="76">
        <f t="shared" si="4"/>
        <v>-592706</v>
      </c>
      <c r="S24" s="76">
        <f t="shared" si="4"/>
        <v>-12725080</v>
      </c>
      <c r="T24" s="76">
        <f t="shared" si="4"/>
        <v>-5137419</v>
      </c>
      <c r="U24" s="76">
        <f t="shared" si="4"/>
        <v>-18455205</v>
      </c>
      <c r="V24" s="76">
        <f t="shared" si="4"/>
        <v>15754907</v>
      </c>
      <c r="W24" s="76">
        <f t="shared" si="4"/>
        <v>529938</v>
      </c>
      <c r="X24" s="76">
        <f t="shared" si="4"/>
        <v>15224969</v>
      </c>
      <c r="Y24" s="77">
        <f>+IF(W24&lt;&gt;0,(X24/W24)*100,0)</f>
        <v>2872.9717438643765</v>
      </c>
      <c r="Z24" s="78">
        <f t="shared" si="4"/>
        <v>529939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52367881</v>
      </c>
      <c r="C27" s="21">
        <v>0</v>
      </c>
      <c r="D27" s="98">
        <v>48460000</v>
      </c>
      <c r="E27" s="99">
        <v>49768000</v>
      </c>
      <c r="F27" s="99">
        <v>3639262</v>
      </c>
      <c r="G27" s="99">
        <v>7333728</v>
      </c>
      <c r="H27" s="99">
        <v>1356686</v>
      </c>
      <c r="I27" s="99">
        <v>12329676</v>
      </c>
      <c r="J27" s="99">
        <v>0</v>
      </c>
      <c r="K27" s="99">
        <v>1531642</v>
      </c>
      <c r="L27" s="99">
        <v>5978117</v>
      </c>
      <c r="M27" s="99">
        <v>7509759</v>
      </c>
      <c r="N27" s="99">
        <v>3044667</v>
      </c>
      <c r="O27" s="99">
        <v>897884</v>
      </c>
      <c r="P27" s="99">
        <v>799866</v>
      </c>
      <c r="Q27" s="99">
        <v>4742417</v>
      </c>
      <c r="R27" s="99">
        <v>1544704</v>
      </c>
      <c r="S27" s="99">
        <v>2942842</v>
      </c>
      <c r="T27" s="99">
        <v>4582028</v>
      </c>
      <c r="U27" s="99">
        <v>9069574</v>
      </c>
      <c r="V27" s="99">
        <v>33651426</v>
      </c>
      <c r="W27" s="99">
        <v>49768000</v>
      </c>
      <c r="X27" s="99">
        <v>-16116574</v>
      </c>
      <c r="Y27" s="100">
        <v>-32.38</v>
      </c>
      <c r="Z27" s="101">
        <v>49768000</v>
      </c>
    </row>
    <row r="28" spans="1:26" ht="13.5">
      <c r="A28" s="102" t="s">
        <v>44</v>
      </c>
      <c r="B28" s="18">
        <v>40425282</v>
      </c>
      <c r="C28" s="18">
        <v>0</v>
      </c>
      <c r="D28" s="58">
        <v>29460000</v>
      </c>
      <c r="E28" s="59">
        <v>29568000</v>
      </c>
      <c r="F28" s="59">
        <v>3639261</v>
      </c>
      <c r="G28" s="59">
        <v>5130567</v>
      </c>
      <c r="H28" s="59">
        <v>1228070</v>
      </c>
      <c r="I28" s="59">
        <v>9997898</v>
      </c>
      <c r="J28" s="59">
        <v>0</v>
      </c>
      <c r="K28" s="59">
        <v>0</v>
      </c>
      <c r="L28" s="59">
        <v>4598128</v>
      </c>
      <c r="M28" s="59">
        <v>4598128</v>
      </c>
      <c r="N28" s="59">
        <v>0</v>
      </c>
      <c r="O28" s="59">
        <v>865599</v>
      </c>
      <c r="P28" s="59">
        <v>438596</v>
      </c>
      <c r="Q28" s="59">
        <v>1304195</v>
      </c>
      <c r="R28" s="59">
        <v>1469017</v>
      </c>
      <c r="S28" s="59">
        <v>2743669</v>
      </c>
      <c r="T28" s="59">
        <v>4174741</v>
      </c>
      <c r="U28" s="59">
        <v>8387427</v>
      </c>
      <c r="V28" s="59">
        <v>24287648</v>
      </c>
      <c r="W28" s="59">
        <v>29568000</v>
      </c>
      <c r="X28" s="59">
        <v>-5280352</v>
      </c>
      <c r="Y28" s="60">
        <v>-17.86</v>
      </c>
      <c r="Z28" s="61">
        <v>29568000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11942599</v>
      </c>
      <c r="C31" s="18">
        <v>0</v>
      </c>
      <c r="D31" s="58">
        <v>19000000</v>
      </c>
      <c r="E31" s="59">
        <v>20200000</v>
      </c>
      <c r="F31" s="59">
        <v>0</v>
      </c>
      <c r="G31" s="59">
        <v>2203161</v>
      </c>
      <c r="H31" s="59">
        <v>128616</v>
      </c>
      <c r="I31" s="59">
        <v>2331777</v>
      </c>
      <c r="J31" s="59">
        <v>0</v>
      </c>
      <c r="K31" s="59">
        <v>1531642</v>
      </c>
      <c r="L31" s="59">
        <v>1379989</v>
      </c>
      <c r="M31" s="59">
        <v>2911631</v>
      </c>
      <c r="N31" s="59">
        <v>3044667</v>
      </c>
      <c r="O31" s="59">
        <v>32285</v>
      </c>
      <c r="P31" s="59">
        <v>361270</v>
      </c>
      <c r="Q31" s="59">
        <v>3438222</v>
      </c>
      <c r="R31" s="59">
        <v>75687</v>
      </c>
      <c r="S31" s="59">
        <v>199173</v>
      </c>
      <c r="T31" s="59">
        <v>407287</v>
      </c>
      <c r="U31" s="59">
        <v>682147</v>
      </c>
      <c r="V31" s="59">
        <v>9363777</v>
      </c>
      <c r="W31" s="59">
        <v>20200000</v>
      </c>
      <c r="X31" s="59">
        <v>-10836223</v>
      </c>
      <c r="Y31" s="60">
        <v>-53.64</v>
      </c>
      <c r="Z31" s="61">
        <v>20200000</v>
      </c>
    </row>
    <row r="32" spans="1:26" ht="13.5">
      <c r="A32" s="69" t="s">
        <v>50</v>
      </c>
      <c r="B32" s="21">
        <f>SUM(B28:B31)</f>
        <v>52367881</v>
      </c>
      <c r="C32" s="21">
        <f>SUM(C28:C31)</f>
        <v>0</v>
      </c>
      <c r="D32" s="98">
        <f aca="true" t="shared" si="5" ref="D32:Z32">SUM(D28:D31)</f>
        <v>48460000</v>
      </c>
      <c r="E32" s="99">
        <f t="shared" si="5"/>
        <v>49768000</v>
      </c>
      <c r="F32" s="99">
        <f t="shared" si="5"/>
        <v>3639261</v>
      </c>
      <c r="G32" s="99">
        <f t="shared" si="5"/>
        <v>7333728</v>
      </c>
      <c r="H32" s="99">
        <f t="shared" si="5"/>
        <v>1356686</v>
      </c>
      <c r="I32" s="99">
        <f t="shared" si="5"/>
        <v>12329675</v>
      </c>
      <c r="J32" s="99">
        <f t="shared" si="5"/>
        <v>0</v>
      </c>
      <c r="K32" s="99">
        <f t="shared" si="5"/>
        <v>1531642</v>
      </c>
      <c r="L32" s="99">
        <f t="shared" si="5"/>
        <v>5978117</v>
      </c>
      <c r="M32" s="99">
        <f t="shared" si="5"/>
        <v>7509759</v>
      </c>
      <c r="N32" s="99">
        <f t="shared" si="5"/>
        <v>3044667</v>
      </c>
      <c r="O32" s="99">
        <f t="shared" si="5"/>
        <v>897884</v>
      </c>
      <c r="P32" s="99">
        <f t="shared" si="5"/>
        <v>799866</v>
      </c>
      <c r="Q32" s="99">
        <f t="shared" si="5"/>
        <v>4742417</v>
      </c>
      <c r="R32" s="99">
        <f t="shared" si="5"/>
        <v>1544704</v>
      </c>
      <c r="S32" s="99">
        <f t="shared" si="5"/>
        <v>2942842</v>
      </c>
      <c r="T32" s="99">
        <f t="shared" si="5"/>
        <v>4582028</v>
      </c>
      <c r="U32" s="99">
        <f t="shared" si="5"/>
        <v>9069574</v>
      </c>
      <c r="V32" s="99">
        <f t="shared" si="5"/>
        <v>33651425</v>
      </c>
      <c r="W32" s="99">
        <f t="shared" si="5"/>
        <v>49768000</v>
      </c>
      <c r="X32" s="99">
        <f t="shared" si="5"/>
        <v>-16116575</v>
      </c>
      <c r="Y32" s="100">
        <f>+IF(W32&lt;&gt;0,(X32/W32)*100,0)</f>
        <v>-32.38340901784279</v>
      </c>
      <c r="Z32" s="101">
        <f t="shared" si="5"/>
        <v>49768000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556047791</v>
      </c>
      <c r="C35" s="18">
        <v>0</v>
      </c>
      <c r="D35" s="58">
        <v>228925235</v>
      </c>
      <c r="E35" s="59">
        <v>599754276</v>
      </c>
      <c r="F35" s="59">
        <v>670744485</v>
      </c>
      <c r="G35" s="59">
        <v>1055899964</v>
      </c>
      <c r="H35" s="59">
        <v>1065655513</v>
      </c>
      <c r="I35" s="59">
        <v>1065655513</v>
      </c>
      <c r="J35" s="59">
        <v>1047992233</v>
      </c>
      <c r="K35" s="59">
        <v>1053730487</v>
      </c>
      <c r="L35" s="59">
        <v>1063867181</v>
      </c>
      <c r="M35" s="59">
        <v>1063867181</v>
      </c>
      <c r="N35" s="59">
        <v>1084675147</v>
      </c>
      <c r="O35" s="59">
        <v>1087229595</v>
      </c>
      <c r="P35" s="59">
        <v>1095827463</v>
      </c>
      <c r="Q35" s="59">
        <v>1095827463</v>
      </c>
      <c r="R35" s="59">
        <v>1104164398</v>
      </c>
      <c r="S35" s="59">
        <v>1115938659</v>
      </c>
      <c r="T35" s="59">
        <v>1097728830</v>
      </c>
      <c r="U35" s="59">
        <v>1097728830</v>
      </c>
      <c r="V35" s="59">
        <v>1097728830</v>
      </c>
      <c r="W35" s="59">
        <v>599754276</v>
      </c>
      <c r="X35" s="59">
        <v>497974554</v>
      </c>
      <c r="Y35" s="60">
        <v>83.03</v>
      </c>
      <c r="Z35" s="61">
        <v>599754276</v>
      </c>
    </row>
    <row r="36" spans="1:26" ht="13.5">
      <c r="A36" s="57" t="s">
        <v>53</v>
      </c>
      <c r="B36" s="18">
        <v>927373002</v>
      </c>
      <c r="C36" s="18">
        <v>0</v>
      </c>
      <c r="D36" s="58">
        <v>1068923365</v>
      </c>
      <c r="E36" s="59">
        <v>1070538850</v>
      </c>
      <c r="F36" s="59">
        <v>1072562627</v>
      </c>
      <c r="G36" s="59">
        <v>928140606</v>
      </c>
      <c r="H36" s="59">
        <v>924514387</v>
      </c>
      <c r="I36" s="59">
        <v>924514387</v>
      </c>
      <c r="J36" s="59">
        <v>919531481</v>
      </c>
      <c r="K36" s="59">
        <v>916080218</v>
      </c>
      <c r="L36" s="59">
        <v>917075430</v>
      </c>
      <c r="M36" s="59">
        <v>917075430</v>
      </c>
      <c r="N36" s="59">
        <v>915137193</v>
      </c>
      <c r="O36" s="59">
        <v>895048340</v>
      </c>
      <c r="P36" s="59">
        <v>890865302</v>
      </c>
      <c r="Q36" s="59">
        <v>890865302</v>
      </c>
      <c r="R36" s="59">
        <v>887427100</v>
      </c>
      <c r="S36" s="59">
        <v>885387037</v>
      </c>
      <c r="T36" s="59">
        <v>884904055</v>
      </c>
      <c r="U36" s="59">
        <v>884904055</v>
      </c>
      <c r="V36" s="59">
        <v>884904055</v>
      </c>
      <c r="W36" s="59">
        <v>1070538850</v>
      </c>
      <c r="X36" s="59">
        <v>-185634795</v>
      </c>
      <c r="Y36" s="60">
        <v>-17.34</v>
      </c>
      <c r="Z36" s="61">
        <v>1070538850</v>
      </c>
    </row>
    <row r="37" spans="1:26" ht="13.5">
      <c r="A37" s="57" t="s">
        <v>54</v>
      </c>
      <c r="B37" s="18">
        <v>123385699</v>
      </c>
      <c r="C37" s="18">
        <v>0</v>
      </c>
      <c r="D37" s="58">
        <v>3060000</v>
      </c>
      <c r="E37" s="59">
        <v>3060000</v>
      </c>
      <c r="F37" s="59">
        <v>18012637</v>
      </c>
      <c r="G37" s="59">
        <v>21766035</v>
      </c>
      <c r="H37" s="59">
        <v>24199976</v>
      </c>
      <c r="I37" s="59">
        <v>24199976</v>
      </c>
      <c r="J37" s="59">
        <v>22116144</v>
      </c>
      <c r="K37" s="59">
        <v>34285890</v>
      </c>
      <c r="L37" s="59">
        <v>12662746</v>
      </c>
      <c r="M37" s="59">
        <v>12662746</v>
      </c>
      <c r="N37" s="59">
        <v>13402580</v>
      </c>
      <c r="O37" s="59">
        <v>23739114</v>
      </c>
      <c r="P37" s="59">
        <v>20020853</v>
      </c>
      <c r="Q37" s="59">
        <v>20020853</v>
      </c>
      <c r="R37" s="59">
        <v>24591872</v>
      </c>
      <c r="S37" s="59">
        <v>11154773</v>
      </c>
      <c r="T37" s="59">
        <v>11399496</v>
      </c>
      <c r="U37" s="59">
        <v>11399496</v>
      </c>
      <c r="V37" s="59">
        <v>11399496</v>
      </c>
      <c r="W37" s="59">
        <v>3060000</v>
      </c>
      <c r="X37" s="59">
        <v>8339496</v>
      </c>
      <c r="Y37" s="60">
        <v>272.53</v>
      </c>
      <c r="Z37" s="61">
        <v>3060000</v>
      </c>
    </row>
    <row r="38" spans="1:26" ht="13.5">
      <c r="A38" s="57" t="s">
        <v>55</v>
      </c>
      <c r="B38" s="18">
        <v>215050447</v>
      </c>
      <c r="C38" s="18">
        <v>0</v>
      </c>
      <c r="D38" s="58">
        <v>43000000</v>
      </c>
      <c r="E38" s="59">
        <v>215050447</v>
      </c>
      <c r="F38" s="59">
        <v>0</v>
      </c>
      <c r="G38" s="59">
        <v>215050447</v>
      </c>
      <c r="H38" s="59">
        <v>215050447</v>
      </c>
      <c r="I38" s="59">
        <v>215050447</v>
      </c>
      <c r="J38" s="59">
        <v>215050447</v>
      </c>
      <c r="K38" s="59">
        <v>215050447</v>
      </c>
      <c r="L38" s="59">
        <v>215050447</v>
      </c>
      <c r="M38" s="59">
        <v>215050447</v>
      </c>
      <c r="N38" s="59">
        <v>215050447</v>
      </c>
      <c r="O38" s="59">
        <v>215050447</v>
      </c>
      <c r="P38" s="59">
        <v>215050447</v>
      </c>
      <c r="Q38" s="59">
        <v>215050447</v>
      </c>
      <c r="R38" s="59">
        <v>215050447</v>
      </c>
      <c r="S38" s="59">
        <v>215050447</v>
      </c>
      <c r="T38" s="59">
        <v>215050447</v>
      </c>
      <c r="U38" s="59">
        <v>215050447</v>
      </c>
      <c r="V38" s="59">
        <v>215050447</v>
      </c>
      <c r="W38" s="59">
        <v>215050447</v>
      </c>
      <c r="X38" s="59">
        <v>0</v>
      </c>
      <c r="Y38" s="60">
        <v>0</v>
      </c>
      <c r="Z38" s="61">
        <v>215050447</v>
      </c>
    </row>
    <row r="39" spans="1:26" ht="13.5">
      <c r="A39" s="57" t="s">
        <v>56</v>
      </c>
      <c r="B39" s="18">
        <v>1144984647</v>
      </c>
      <c r="C39" s="18">
        <v>0</v>
      </c>
      <c r="D39" s="58">
        <v>1251788600</v>
      </c>
      <c r="E39" s="59">
        <v>1452182679</v>
      </c>
      <c r="F39" s="59">
        <v>1725294473</v>
      </c>
      <c r="G39" s="59">
        <v>1747224088</v>
      </c>
      <c r="H39" s="59">
        <v>1750919477</v>
      </c>
      <c r="I39" s="59">
        <v>1750919477</v>
      </c>
      <c r="J39" s="59">
        <v>1730357123</v>
      </c>
      <c r="K39" s="59">
        <v>1720474367</v>
      </c>
      <c r="L39" s="59">
        <v>1753229419</v>
      </c>
      <c r="M39" s="59">
        <v>1753229419</v>
      </c>
      <c r="N39" s="59">
        <v>1771359311</v>
      </c>
      <c r="O39" s="59">
        <v>1743488374</v>
      </c>
      <c r="P39" s="59">
        <v>1751621464</v>
      </c>
      <c r="Q39" s="59">
        <v>1751621464</v>
      </c>
      <c r="R39" s="59">
        <v>1751949179</v>
      </c>
      <c r="S39" s="59">
        <v>1775120476</v>
      </c>
      <c r="T39" s="59">
        <v>1756182942</v>
      </c>
      <c r="U39" s="59">
        <v>1756182942</v>
      </c>
      <c r="V39" s="59">
        <v>1756182942</v>
      </c>
      <c r="W39" s="59">
        <v>1452182679</v>
      </c>
      <c r="X39" s="59">
        <v>304000263</v>
      </c>
      <c r="Y39" s="60">
        <v>20.93</v>
      </c>
      <c r="Z39" s="61">
        <v>1452182679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68206046</v>
      </c>
      <c r="C42" s="18">
        <v>0</v>
      </c>
      <c r="D42" s="58">
        <v>40309212</v>
      </c>
      <c r="E42" s="59">
        <v>40306689</v>
      </c>
      <c r="F42" s="59">
        <v>36917317</v>
      </c>
      <c r="G42" s="59">
        <v>-26468084</v>
      </c>
      <c r="H42" s="59">
        <v>2688421</v>
      </c>
      <c r="I42" s="59">
        <v>13137654</v>
      </c>
      <c r="J42" s="59">
        <v>-1053987</v>
      </c>
      <c r="K42" s="59">
        <v>1415915</v>
      </c>
      <c r="L42" s="59">
        <v>6038783</v>
      </c>
      <c r="M42" s="59">
        <v>6400711</v>
      </c>
      <c r="N42" s="59">
        <v>4450610</v>
      </c>
      <c r="O42" s="59">
        <v>-1050108</v>
      </c>
      <c r="P42" s="59">
        <v>1613665</v>
      </c>
      <c r="Q42" s="59">
        <v>5014167</v>
      </c>
      <c r="R42" s="59">
        <v>1541351</v>
      </c>
      <c r="S42" s="59">
        <v>8295090</v>
      </c>
      <c r="T42" s="59">
        <v>3730511</v>
      </c>
      <c r="U42" s="59">
        <v>13566952</v>
      </c>
      <c r="V42" s="59">
        <v>38119484</v>
      </c>
      <c r="W42" s="59">
        <v>40306689</v>
      </c>
      <c r="X42" s="59">
        <v>-2187205</v>
      </c>
      <c r="Y42" s="60">
        <v>-5.43</v>
      </c>
      <c r="Z42" s="61">
        <v>40306689</v>
      </c>
    </row>
    <row r="43" spans="1:26" ht="13.5">
      <c r="A43" s="57" t="s">
        <v>59</v>
      </c>
      <c r="B43" s="18">
        <v>-52367881</v>
      </c>
      <c r="C43" s="18">
        <v>0</v>
      </c>
      <c r="D43" s="58">
        <v>-40160004</v>
      </c>
      <c r="E43" s="59">
        <v>-41460000</v>
      </c>
      <c r="F43" s="59">
        <v>-4148758</v>
      </c>
      <c r="G43" s="59">
        <v>-6667685</v>
      </c>
      <c r="H43" s="59">
        <v>-1546622</v>
      </c>
      <c r="I43" s="59">
        <v>-12363065</v>
      </c>
      <c r="J43" s="59">
        <v>0</v>
      </c>
      <c r="K43" s="59">
        <v>-1746072</v>
      </c>
      <c r="L43" s="59">
        <v>-6815054</v>
      </c>
      <c r="M43" s="59">
        <v>-8561126</v>
      </c>
      <c r="N43" s="59">
        <v>-2335912</v>
      </c>
      <c r="O43" s="59">
        <v>-1023588</v>
      </c>
      <c r="P43" s="59">
        <v>-1911848</v>
      </c>
      <c r="Q43" s="59">
        <v>-5271348</v>
      </c>
      <c r="R43" s="59">
        <v>-1760963</v>
      </c>
      <c r="S43" s="59">
        <v>-3354840</v>
      </c>
      <c r="T43" s="59">
        <v>-5129913</v>
      </c>
      <c r="U43" s="59">
        <v>-10245716</v>
      </c>
      <c r="V43" s="59">
        <v>-36441255</v>
      </c>
      <c r="W43" s="59">
        <v>-41460000</v>
      </c>
      <c r="X43" s="59">
        <v>5018745</v>
      </c>
      <c r="Y43" s="60">
        <v>-12.11</v>
      </c>
      <c r="Z43" s="61">
        <v>-41460000</v>
      </c>
    </row>
    <row r="44" spans="1:26" ht="13.5">
      <c r="A44" s="57" t="s">
        <v>60</v>
      </c>
      <c r="B44" s="18">
        <v>-8014925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11069072</v>
      </c>
      <c r="C45" s="21">
        <v>0</v>
      </c>
      <c r="D45" s="98">
        <v>1849210</v>
      </c>
      <c r="E45" s="99">
        <v>1260874</v>
      </c>
      <c r="F45" s="99">
        <v>35182743</v>
      </c>
      <c r="G45" s="99">
        <v>2046974</v>
      </c>
      <c r="H45" s="99">
        <v>3188773</v>
      </c>
      <c r="I45" s="99">
        <v>3188773</v>
      </c>
      <c r="J45" s="99">
        <v>2134786</v>
      </c>
      <c r="K45" s="99">
        <v>1804629</v>
      </c>
      <c r="L45" s="99">
        <v>1028358</v>
      </c>
      <c r="M45" s="99">
        <v>1028358</v>
      </c>
      <c r="N45" s="99">
        <v>3143056</v>
      </c>
      <c r="O45" s="99">
        <v>1069360</v>
      </c>
      <c r="P45" s="99">
        <v>771177</v>
      </c>
      <c r="Q45" s="99">
        <v>3143056</v>
      </c>
      <c r="R45" s="99">
        <v>551565</v>
      </c>
      <c r="S45" s="99">
        <v>5491815</v>
      </c>
      <c r="T45" s="99">
        <v>4092413</v>
      </c>
      <c r="U45" s="99">
        <v>4092413</v>
      </c>
      <c r="V45" s="99">
        <v>4092413</v>
      </c>
      <c r="W45" s="99">
        <v>1260874</v>
      </c>
      <c r="X45" s="99">
        <v>2831539</v>
      </c>
      <c r="Y45" s="100">
        <v>224.57</v>
      </c>
      <c r="Z45" s="101">
        <v>1260874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18558523</v>
      </c>
      <c r="C49" s="51">
        <v>0</v>
      </c>
      <c r="D49" s="128">
        <v>12560477</v>
      </c>
      <c r="E49" s="53">
        <v>9824705</v>
      </c>
      <c r="F49" s="53">
        <v>0</v>
      </c>
      <c r="G49" s="53">
        <v>0</v>
      </c>
      <c r="H49" s="53">
        <v>0</v>
      </c>
      <c r="I49" s="53">
        <v>9438590</v>
      </c>
      <c r="J49" s="53">
        <v>0</v>
      </c>
      <c r="K49" s="53">
        <v>0</v>
      </c>
      <c r="L49" s="53">
        <v>0</v>
      </c>
      <c r="M49" s="53">
        <v>9070435</v>
      </c>
      <c r="N49" s="53">
        <v>0</v>
      </c>
      <c r="O49" s="53">
        <v>0</v>
      </c>
      <c r="P49" s="53">
        <v>0</v>
      </c>
      <c r="Q49" s="53">
        <v>8952345</v>
      </c>
      <c r="R49" s="53">
        <v>0</v>
      </c>
      <c r="S49" s="53">
        <v>0</v>
      </c>
      <c r="T49" s="53">
        <v>0</v>
      </c>
      <c r="U49" s="53">
        <v>59696773</v>
      </c>
      <c r="V49" s="53">
        <v>510815294</v>
      </c>
      <c r="W49" s="53">
        <v>638917142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10521812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10521812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86.0692451735664</v>
      </c>
      <c r="C58" s="5">
        <f>IF(C67=0,0,+(C76/C67)*100)</f>
        <v>0</v>
      </c>
      <c r="D58" s="6">
        <f aca="true" t="shared" si="6" ref="D58:Z58">IF(D67=0,0,+(D76/D67)*100)</f>
        <v>64.99999723539749</v>
      </c>
      <c r="E58" s="7">
        <f t="shared" si="6"/>
        <v>61.728436759930716</v>
      </c>
      <c r="F58" s="7">
        <f t="shared" si="6"/>
        <v>66.81697416941331</v>
      </c>
      <c r="G58" s="7">
        <f t="shared" si="6"/>
        <v>85.15913849414254</v>
      </c>
      <c r="H58" s="7">
        <f t="shared" si="6"/>
        <v>100.0252209472657</v>
      </c>
      <c r="I58" s="7">
        <f t="shared" si="6"/>
        <v>82.62269354709744</v>
      </c>
      <c r="J58" s="7">
        <f t="shared" si="6"/>
        <v>62.84065766507646</v>
      </c>
      <c r="K58" s="7">
        <f t="shared" si="6"/>
        <v>97.93568256723593</v>
      </c>
      <c r="L58" s="7">
        <f t="shared" si="6"/>
        <v>82.41002990031578</v>
      </c>
      <c r="M58" s="7">
        <f t="shared" si="6"/>
        <v>80.70492943530711</v>
      </c>
      <c r="N58" s="7">
        <f t="shared" si="6"/>
        <v>100.43571263722473</v>
      </c>
      <c r="O58" s="7">
        <f t="shared" si="6"/>
        <v>101.78436364508828</v>
      </c>
      <c r="P58" s="7">
        <f t="shared" si="6"/>
        <v>93.40390834863967</v>
      </c>
      <c r="Q58" s="7">
        <f t="shared" si="6"/>
        <v>98.34593533918084</v>
      </c>
      <c r="R58" s="7">
        <f t="shared" si="6"/>
        <v>72.97192720715987</v>
      </c>
      <c r="S58" s="7">
        <f t="shared" si="6"/>
        <v>103.57717434595554</v>
      </c>
      <c r="T58" s="7">
        <f t="shared" si="6"/>
        <v>174.14383174151857</v>
      </c>
      <c r="U58" s="7">
        <f t="shared" si="6"/>
        <v>116.41237747889963</v>
      </c>
      <c r="V58" s="7">
        <f t="shared" si="6"/>
        <v>94.32474501268312</v>
      </c>
      <c r="W58" s="7">
        <f t="shared" si="6"/>
        <v>61.72843617482927</v>
      </c>
      <c r="X58" s="7">
        <f t="shared" si="6"/>
        <v>0</v>
      </c>
      <c r="Y58" s="7">
        <f t="shared" si="6"/>
        <v>0</v>
      </c>
      <c r="Z58" s="8">
        <f t="shared" si="6"/>
        <v>61.728436759930716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64.99999573872391</v>
      </c>
      <c r="E59" s="10">
        <f t="shared" si="7"/>
        <v>44.396028127306735</v>
      </c>
      <c r="F59" s="10">
        <f t="shared" si="7"/>
        <v>28.62555629436635</v>
      </c>
      <c r="G59" s="10">
        <f t="shared" si="7"/>
        <v>44.57146664461048</v>
      </c>
      <c r="H59" s="10">
        <f t="shared" si="7"/>
        <v>37.30600010303577</v>
      </c>
      <c r="I59" s="10">
        <f t="shared" si="7"/>
        <v>36.425156300729334</v>
      </c>
      <c r="J59" s="10">
        <f t="shared" si="7"/>
        <v>37.75206251616683</v>
      </c>
      <c r="K59" s="10">
        <f t="shared" si="7"/>
        <v>43.524983198326744</v>
      </c>
      <c r="L59" s="10">
        <f t="shared" si="7"/>
        <v>66.98401831925928</v>
      </c>
      <c r="M59" s="10">
        <f t="shared" si="7"/>
        <v>49.42937821342595</v>
      </c>
      <c r="N59" s="10">
        <f t="shared" si="7"/>
        <v>36.42430269155103</v>
      </c>
      <c r="O59" s="10">
        <f t="shared" si="7"/>
        <v>86.92518813680766</v>
      </c>
      <c r="P59" s="10">
        <f t="shared" si="7"/>
        <v>39.328823572791016</v>
      </c>
      <c r="Q59" s="10">
        <f t="shared" si="7"/>
        <v>54.177197015212485</v>
      </c>
      <c r="R59" s="10">
        <f t="shared" si="7"/>
        <v>35.52169019967282</v>
      </c>
      <c r="S59" s="10">
        <f t="shared" si="7"/>
        <v>38.815264603043154</v>
      </c>
      <c r="T59" s="10">
        <f t="shared" si="7"/>
        <v>146.952490652551</v>
      </c>
      <c r="U59" s="10">
        <f t="shared" si="7"/>
        <v>73.89086921068208</v>
      </c>
      <c r="V59" s="10">
        <f t="shared" si="7"/>
        <v>53.6747591522498</v>
      </c>
      <c r="W59" s="10">
        <f t="shared" si="7"/>
        <v>44.39602854309517</v>
      </c>
      <c r="X59" s="10">
        <f t="shared" si="7"/>
        <v>0</v>
      </c>
      <c r="Y59" s="10">
        <f t="shared" si="7"/>
        <v>0</v>
      </c>
      <c r="Z59" s="11">
        <f t="shared" si="7"/>
        <v>44.396028127306735</v>
      </c>
    </row>
    <row r="60" spans="1:26" ht="13.5">
      <c r="A60" s="37" t="s">
        <v>32</v>
      </c>
      <c r="B60" s="12">
        <f t="shared" si="7"/>
        <v>99.99673975719273</v>
      </c>
      <c r="C60" s="12">
        <f t="shared" si="7"/>
        <v>0</v>
      </c>
      <c r="D60" s="3">
        <f t="shared" si="7"/>
        <v>64.99999382870574</v>
      </c>
      <c r="E60" s="13">
        <f t="shared" si="7"/>
        <v>108.1824517340271</v>
      </c>
      <c r="F60" s="13">
        <f t="shared" si="7"/>
        <v>117.10242779400338</v>
      </c>
      <c r="G60" s="13">
        <f t="shared" si="7"/>
        <v>145.06547122285562</v>
      </c>
      <c r="H60" s="13">
        <f t="shared" si="7"/>
        <v>172.16194871817208</v>
      </c>
      <c r="I60" s="13">
        <f t="shared" si="7"/>
        <v>142.41702008948096</v>
      </c>
      <c r="J60" s="13">
        <f t="shared" si="7"/>
        <v>85.98495309219423</v>
      </c>
      <c r="K60" s="13">
        <f t="shared" si="7"/>
        <v>149.65027033119273</v>
      </c>
      <c r="L60" s="13">
        <f t="shared" si="7"/>
        <v>102.45785744814296</v>
      </c>
      <c r="M60" s="13">
        <f t="shared" si="7"/>
        <v>111.13664150884995</v>
      </c>
      <c r="N60" s="13">
        <f t="shared" si="7"/>
        <v>183.97352527619685</v>
      </c>
      <c r="O60" s="13">
        <f t="shared" si="7"/>
        <v>115.78214596316765</v>
      </c>
      <c r="P60" s="13">
        <f t="shared" si="7"/>
        <v>142.71302547606953</v>
      </c>
      <c r="Q60" s="13">
        <f t="shared" si="7"/>
        <v>144.44728101502585</v>
      </c>
      <c r="R60" s="13">
        <f t="shared" si="7"/>
        <v>114.55082986715632</v>
      </c>
      <c r="S60" s="13">
        <f t="shared" si="7"/>
        <v>172.01104230236126</v>
      </c>
      <c r="T60" s="13">
        <f t="shared" si="7"/>
        <v>214.6286627774942</v>
      </c>
      <c r="U60" s="13">
        <f t="shared" si="7"/>
        <v>166.38501288609407</v>
      </c>
      <c r="V60" s="13">
        <f t="shared" si="7"/>
        <v>139.88474478953444</v>
      </c>
      <c r="W60" s="13">
        <f t="shared" si="7"/>
        <v>108.18244930629717</v>
      </c>
      <c r="X60" s="13">
        <f t="shared" si="7"/>
        <v>0</v>
      </c>
      <c r="Y60" s="13">
        <f t="shared" si="7"/>
        <v>0</v>
      </c>
      <c r="Z60" s="14">
        <f t="shared" si="7"/>
        <v>108.1824517340271</v>
      </c>
    </row>
    <row r="61" spans="1:26" ht="13.5">
      <c r="A61" s="38" t="s">
        <v>110</v>
      </c>
      <c r="B61" s="12">
        <f t="shared" si="7"/>
        <v>100.26656621542023</v>
      </c>
      <c r="C61" s="12">
        <f t="shared" si="7"/>
        <v>0</v>
      </c>
      <c r="D61" s="3">
        <f t="shared" si="7"/>
        <v>64.99999537095758</v>
      </c>
      <c r="E61" s="13">
        <f t="shared" si="7"/>
        <v>64.99999879987789</v>
      </c>
      <c r="F61" s="13">
        <f t="shared" si="7"/>
        <v>75.60510342002576</v>
      </c>
      <c r="G61" s="13">
        <f t="shared" si="7"/>
        <v>92.61562611755284</v>
      </c>
      <c r="H61" s="13">
        <f t="shared" si="7"/>
        <v>111.24637703406573</v>
      </c>
      <c r="I61" s="13">
        <f t="shared" si="7"/>
        <v>91.40038953566977</v>
      </c>
      <c r="J61" s="13">
        <f t="shared" si="7"/>
        <v>47.964528495874745</v>
      </c>
      <c r="K61" s="13">
        <f t="shared" si="7"/>
        <v>85.45875859045495</v>
      </c>
      <c r="L61" s="13">
        <f t="shared" si="7"/>
        <v>68.48449619536756</v>
      </c>
      <c r="M61" s="13">
        <f t="shared" si="7"/>
        <v>66.51408876333112</v>
      </c>
      <c r="N61" s="13">
        <f t="shared" si="7"/>
        <v>110.25064105688618</v>
      </c>
      <c r="O61" s="13">
        <f t="shared" si="7"/>
        <v>77.71043625204061</v>
      </c>
      <c r="P61" s="13">
        <f t="shared" si="7"/>
        <v>98.55291200687607</v>
      </c>
      <c r="Q61" s="13">
        <f t="shared" si="7"/>
        <v>94.37329331917053</v>
      </c>
      <c r="R61" s="13">
        <f t="shared" si="7"/>
        <v>68.8452919775689</v>
      </c>
      <c r="S61" s="13">
        <f t="shared" si="7"/>
        <v>124.481588603947</v>
      </c>
      <c r="T61" s="13">
        <f t="shared" si="7"/>
        <v>105.34416319613133</v>
      </c>
      <c r="U61" s="13">
        <f t="shared" si="7"/>
        <v>99.81588251117498</v>
      </c>
      <c r="V61" s="13">
        <f t="shared" si="7"/>
        <v>87.01396036220966</v>
      </c>
      <c r="W61" s="13">
        <f t="shared" si="7"/>
        <v>64.99999879987789</v>
      </c>
      <c r="X61" s="13">
        <f t="shared" si="7"/>
        <v>0</v>
      </c>
      <c r="Y61" s="13">
        <f t="shared" si="7"/>
        <v>0</v>
      </c>
      <c r="Z61" s="14">
        <f t="shared" si="7"/>
        <v>64.99999879987789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99.97442937289088</v>
      </c>
      <c r="C64" s="12">
        <f t="shared" si="7"/>
        <v>0</v>
      </c>
      <c r="D64" s="3">
        <f t="shared" si="7"/>
        <v>64.99998326351871</v>
      </c>
      <c r="E64" s="13">
        <f t="shared" si="7"/>
        <v>48.55713620365749</v>
      </c>
      <c r="F64" s="13">
        <f t="shared" si="7"/>
        <v>39.05655127111493</v>
      </c>
      <c r="G64" s="13">
        <f t="shared" si="7"/>
        <v>44.604014406946014</v>
      </c>
      <c r="H64" s="13">
        <f t="shared" si="7"/>
        <v>40.39797152744862</v>
      </c>
      <c r="I64" s="13">
        <f t="shared" si="7"/>
        <v>41.353016473866646</v>
      </c>
      <c r="J64" s="13">
        <f t="shared" si="7"/>
        <v>44.742586483415714</v>
      </c>
      <c r="K64" s="13">
        <f t="shared" si="7"/>
        <v>53.64650254885341</v>
      </c>
      <c r="L64" s="13">
        <f t="shared" si="7"/>
        <v>41.90094321470001</v>
      </c>
      <c r="M64" s="13">
        <f t="shared" si="7"/>
        <v>46.72617486997338</v>
      </c>
      <c r="N64" s="13">
        <f t="shared" si="7"/>
        <v>37.18180237548309</v>
      </c>
      <c r="O64" s="13">
        <f t="shared" si="7"/>
        <v>36.73879003038536</v>
      </c>
      <c r="P64" s="13">
        <f t="shared" si="7"/>
        <v>45.35553206354548</v>
      </c>
      <c r="Q64" s="13">
        <f t="shared" si="7"/>
        <v>39.76281340997935</v>
      </c>
      <c r="R64" s="13">
        <f t="shared" si="7"/>
        <v>35.61061539178789</v>
      </c>
      <c r="S64" s="13">
        <f t="shared" si="7"/>
        <v>47.4614315412767</v>
      </c>
      <c r="T64" s="13">
        <f t="shared" si="7"/>
        <v>63.030216506789515</v>
      </c>
      <c r="U64" s="13">
        <f t="shared" si="7"/>
        <v>48.702972677568816</v>
      </c>
      <c r="V64" s="13">
        <f t="shared" si="7"/>
        <v>44.12650305377136</v>
      </c>
      <c r="W64" s="13">
        <f t="shared" si="7"/>
        <v>48.55712764917898</v>
      </c>
      <c r="X64" s="13">
        <f t="shared" si="7"/>
        <v>0</v>
      </c>
      <c r="Y64" s="13">
        <f t="shared" si="7"/>
        <v>0</v>
      </c>
      <c r="Z64" s="14">
        <f t="shared" si="7"/>
        <v>48.55713620365749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10.666959916592694</v>
      </c>
      <c r="C66" s="15">
        <f t="shared" si="7"/>
        <v>0</v>
      </c>
      <c r="D66" s="4">
        <f t="shared" si="7"/>
        <v>65.00000532598983</v>
      </c>
      <c r="E66" s="16">
        <f t="shared" si="7"/>
        <v>4.399000644418469</v>
      </c>
      <c r="F66" s="16">
        <f t="shared" si="7"/>
        <v>5.255509279047345</v>
      </c>
      <c r="G66" s="16">
        <f t="shared" si="7"/>
        <v>4.9271566647128715</v>
      </c>
      <c r="H66" s="16">
        <f t="shared" si="7"/>
        <v>30.960903231341764</v>
      </c>
      <c r="I66" s="16">
        <f t="shared" si="7"/>
        <v>7.905194049328054</v>
      </c>
      <c r="J66" s="16">
        <f t="shared" si="7"/>
        <v>14.078902046814598</v>
      </c>
      <c r="K66" s="16">
        <f t="shared" si="7"/>
        <v>31.468620074023697</v>
      </c>
      <c r="L66" s="16">
        <f t="shared" si="7"/>
        <v>8.96344410358361</v>
      </c>
      <c r="M66" s="16">
        <f t="shared" si="7"/>
        <v>17.86797277414865</v>
      </c>
      <c r="N66" s="16">
        <f t="shared" si="7"/>
        <v>10.763005459186196</v>
      </c>
      <c r="O66" s="16">
        <f t="shared" si="7"/>
        <v>87.33135155175378</v>
      </c>
      <c r="P66" s="16">
        <f t="shared" si="7"/>
        <v>11.485432706708757</v>
      </c>
      <c r="Q66" s="16">
        <f t="shared" si="7"/>
        <v>36.43345223699312</v>
      </c>
      <c r="R66" s="16">
        <f t="shared" si="7"/>
        <v>9.83076323085908</v>
      </c>
      <c r="S66" s="16">
        <f t="shared" si="7"/>
        <v>4.349551389411627</v>
      </c>
      <c r="T66" s="16">
        <f t="shared" si="7"/>
        <v>78.63735086533217</v>
      </c>
      <c r="U66" s="16">
        <f t="shared" si="7"/>
        <v>30.67490874153254</v>
      </c>
      <c r="V66" s="16">
        <f t="shared" si="7"/>
        <v>21.584255057724693</v>
      </c>
      <c r="W66" s="16">
        <f t="shared" si="7"/>
        <v>4.399000586569006</v>
      </c>
      <c r="X66" s="16">
        <f t="shared" si="7"/>
        <v>0</v>
      </c>
      <c r="Y66" s="16">
        <f t="shared" si="7"/>
        <v>0</v>
      </c>
      <c r="Z66" s="17">
        <f t="shared" si="7"/>
        <v>4.399000644418469</v>
      </c>
    </row>
    <row r="67" spans="1:26" ht="13.5" hidden="1">
      <c r="A67" s="40" t="s">
        <v>116</v>
      </c>
      <c r="B67" s="23">
        <v>208816402</v>
      </c>
      <c r="C67" s="23"/>
      <c r="D67" s="24">
        <v>316501195</v>
      </c>
      <c r="E67" s="25">
        <v>316501195</v>
      </c>
      <c r="F67" s="25">
        <v>20226757</v>
      </c>
      <c r="G67" s="25">
        <v>18179888</v>
      </c>
      <c r="H67" s="25">
        <v>15721059</v>
      </c>
      <c r="I67" s="25">
        <v>54127704</v>
      </c>
      <c r="J67" s="25">
        <v>19960251</v>
      </c>
      <c r="K67" s="25">
        <v>18676585</v>
      </c>
      <c r="L67" s="25">
        <v>20388079</v>
      </c>
      <c r="M67" s="25">
        <v>59024915</v>
      </c>
      <c r="N67" s="25">
        <v>16621276</v>
      </c>
      <c r="O67" s="25">
        <v>18755650</v>
      </c>
      <c r="P67" s="25">
        <v>20077738</v>
      </c>
      <c r="Q67" s="25">
        <v>55454664</v>
      </c>
      <c r="R67" s="25">
        <v>18310647</v>
      </c>
      <c r="S67" s="25">
        <v>18725562</v>
      </c>
      <c r="T67" s="25">
        <v>17941158</v>
      </c>
      <c r="U67" s="25">
        <v>54977367</v>
      </c>
      <c r="V67" s="25">
        <v>223584650</v>
      </c>
      <c r="W67" s="25">
        <v>316501198</v>
      </c>
      <c r="X67" s="25"/>
      <c r="Y67" s="24"/>
      <c r="Z67" s="26">
        <v>316501195</v>
      </c>
    </row>
    <row r="68" spans="1:26" ht="13.5" hidden="1">
      <c r="A68" s="36" t="s">
        <v>31</v>
      </c>
      <c r="B68" s="18">
        <v>68105690</v>
      </c>
      <c r="C68" s="18"/>
      <c r="D68" s="19">
        <v>106775527</v>
      </c>
      <c r="E68" s="20">
        <v>106775527</v>
      </c>
      <c r="F68" s="20">
        <v>7680511</v>
      </c>
      <c r="G68" s="20">
        <v>6528780</v>
      </c>
      <c r="H68" s="20">
        <v>7628419</v>
      </c>
      <c r="I68" s="20">
        <v>21837710</v>
      </c>
      <c r="J68" s="20">
        <v>7677758</v>
      </c>
      <c r="K68" s="20">
        <v>7642096</v>
      </c>
      <c r="L68" s="20">
        <v>7677603</v>
      </c>
      <c r="M68" s="20">
        <v>22997457</v>
      </c>
      <c r="N68" s="20">
        <v>7677915</v>
      </c>
      <c r="O68" s="20">
        <v>7629953</v>
      </c>
      <c r="P68" s="20">
        <v>7648004</v>
      </c>
      <c r="Q68" s="20">
        <v>22955872</v>
      </c>
      <c r="R68" s="20">
        <v>7584808</v>
      </c>
      <c r="S68" s="20">
        <v>7651008</v>
      </c>
      <c r="T68" s="20">
        <v>7656367</v>
      </c>
      <c r="U68" s="20">
        <v>22892183</v>
      </c>
      <c r="V68" s="20">
        <v>90683222</v>
      </c>
      <c r="W68" s="20">
        <v>106775526</v>
      </c>
      <c r="X68" s="20"/>
      <c r="Y68" s="19"/>
      <c r="Z68" s="22">
        <v>106775527</v>
      </c>
    </row>
    <row r="69" spans="1:26" ht="13.5" hidden="1">
      <c r="A69" s="37" t="s">
        <v>32</v>
      </c>
      <c r="B69" s="18">
        <v>108151454</v>
      </c>
      <c r="C69" s="18"/>
      <c r="D69" s="19">
        <v>133683465</v>
      </c>
      <c r="E69" s="20">
        <v>133683465</v>
      </c>
      <c r="F69" s="20">
        <v>9528156</v>
      </c>
      <c r="G69" s="20">
        <v>8561395</v>
      </c>
      <c r="H69" s="20">
        <v>7346696</v>
      </c>
      <c r="I69" s="20">
        <v>25436247</v>
      </c>
      <c r="J69" s="20">
        <v>11007976</v>
      </c>
      <c r="K69" s="20">
        <v>9724368</v>
      </c>
      <c r="L69" s="20">
        <v>11251751</v>
      </c>
      <c r="M69" s="20">
        <v>31984095</v>
      </c>
      <c r="N69" s="20">
        <v>7467500</v>
      </c>
      <c r="O69" s="20">
        <v>9636801</v>
      </c>
      <c r="P69" s="20">
        <v>10910749</v>
      </c>
      <c r="Q69" s="20">
        <v>28015050</v>
      </c>
      <c r="R69" s="20">
        <v>9179662</v>
      </c>
      <c r="S69" s="20">
        <v>9509611</v>
      </c>
      <c r="T69" s="20">
        <v>8753876</v>
      </c>
      <c r="U69" s="20">
        <v>27443149</v>
      </c>
      <c r="V69" s="20">
        <v>112878541</v>
      </c>
      <c r="W69" s="20">
        <v>133683468</v>
      </c>
      <c r="X69" s="20"/>
      <c r="Y69" s="19"/>
      <c r="Z69" s="22">
        <v>133683465</v>
      </c>
    </row>
    <row r="70" spans="1:26" ht="13.5" hidden="1">
      <c r="A70" s="38" t="s">
        <v>110</v>
      </c>
      <c r="B70" s="18">
        <v>94111326</v>
      </c>
      <c r="C70" s="18"/>
      <c r="D70" s="19">
        <v>116654796</v>
      </c>
      <c r="E70" s="20">
        <v>116654796</v>
      </c>
      <c r="F70" s="20">
        <v>8432071</v>
      </c>
      <c r="G70" s="20">
        <v>7466090</v>
      </c>
      <c r="H70" s="20">
        <v>6253854</v>
      </c>
      <c r="I70" s="20">
        <v>22152015</v>
      </c>
      <c r="J70" s="20">
        <v>9913084</v>
      </c>
      <c r="K70" s="20">
        <v>8649571</v>
      </c>
      <c r="L70" s="20">
        <v>10160377</v>
      </c>
      <c r="M70" s="20">
        <v>28723032</v>
      </c>
      <c r="N70" s="20">
        <v>6380479</v>
      </c>
      <c r="O70" s="20">
        <v>8542195</v>
      </c>
      <c r="P70" s="20">
        <v>9817233</v>
      </c>
      <c r="Q70" s="20">
        <v>24739907</v>
      </c>
      <c r="R70" s="20">
        <v>8085741</v>
      </c>
      <c r="S70" s="20">
        <v>8435482</v>
      </c>
      <c r="T70" s="20">
        <v>7661162</v>
      </c>
      <c r="U70" s="20">
        <v>24182385</v>
      </c>
      <c r="V70" s="20">
        <v>99797339</v>
      </c>
      <c r="W70" s="20">
        <v>116654796</v>
      </c>
      <c r="X70" s="20"/>
      <c r="Y70" s="19"/>
      <c r="Z70" s="22">
        <v>116654796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13789259</v>
      </c>
      <c r="C73" s="18"/>
      <c r="D73" s="19">
        <v>17028669</v>
      </c>
      <c r="E73" s="20">
        <v>17028669</v>
      </c>
      <c r="F73" s="20">
        <v>1096085</v>
      </c>
      <c r="G73" s="20">
        <v>1095305</v>
      </c>
      <c r="H73" s="20">
        <v>1092842</v>
      </c>
      <c r="I73" s="20">
        <v>3284232</v>
      </c>
      <c r="J73" s="20">
        <v>1094892</v>
      </c>
      <c r="K73" s="20">
        <v>1074797</v>
      </c>
      <c r="L73" s="20">
        <v>1091374</v>
      </c>
      <c r="M73" s="20">
        <v>3261063</v>
      </c>
      <c r="N73" s="20">
        <v>1087021</v>
      </c>
      <c r="O73" s="20">
        <v>1094606</v>
      </c>
      <c r="P73" s="20">
        <v>1093516</v>
      </c>
      <c r="Q73" s="20">
        <v>3275143</v>
      </c>
      <c r="R73" s="20">
        <v>1093921</v>
      </c>
      <c r="S73" s="20">
        <v>1074129</v>
      </c>
      <c r="T73" s="20">
        <v>1092714</v>
      </c>
      <c r="U73" s="20">
        <v>3260764</v>
      </c>
      <c r="V73" s="20">
        <v>13081202</v>
      </c>
      <c r="W73" s="20">
        <v>17028672</v>
      </c>
      <c r="X73" s="20"/>
      <c r="Y73" s="19"/>
      <c r="Z73" s="22">
        <v>17028669</v>
      </c>
    </row>
    <row r="74" spans="1:26" ht="13.5" hidden="1">
      <c r="A74" s="38" t="s">
        <v>114</v>
      </c>
      <c r="B74" s="18">
        <v>250869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32559258</v>
      </c>
      <c r="C75" s="27"/>
      <c r="D75" s="28">
        <v>76042203</v>
      </c>
      <c r="E75" s="29">
        <v>76042203</v>
      </c>
      <c r="F75" s="29">
        <v>3018090</v>
      </c>
      <c r="G75" s="29">
        <v>3089713</v>
      </c>
      <c r="H75" s="29">
        <v>745944</v>
      </c>
      <c r="I75" s="29">
        <v>6853747</v>
      </c>
      <c r="J75" s="29">
        <v>1274517</v>
      </c>
      <c r="K75" s="29">
        <v>1310121</v>
      </c>
      <c r="L75" s="29">
        <v>1458725</v>
      </c>
      <c r="M75" s="29">
        <v>4043363</v>
      </c>
      <c r="N75" s="29">
        <v>1475861</v>
      </c>
      <c r="O75" s="29">
        <v>1488896</v>
      </c>
      <c r="P75" s="29">
        <v>1518985</v>
      </c>
      <c r="Q75" s="29">
        <v>4483742</v>
      </c>
      <c r="R75" s="29">
        <v>1546177</v>
      </c>
      <c r="S75" s="29">
        <v>1564943</v>
      </c>
      <c r="T75" s="29">
        <v>1530915</v>
      </c>
      <c r="U75" s="29">
        <v>4642035</v>
      </c>
      <c r="V75" s="29">
        <v>20022887</v>
      </c>
      <c r="W75" s="29">
        <v>76042204</v>
      </c>
      <c r="X75" s="29"/>
      <c r="Y75" s="28"/>
      <c r="Z75" s="30">
        <v>76042203</v>
      </c>
    </row>
    <row r="76" spans="1:26" ht="13.5" hidden="1">
      <c r="A76" s="41" t="s">
        <v>117</v>
      </c>
      <c r="B76" s="31">
        <v>179726701</v>
      </c>
      <c r="C76" s="31"/>
      <c r="D76" s="32">
        <v>205725768</v>
      </c>
      <c r="E76" s="33">
        <v>195371240</v>
      </c>
      <c r="F76" s="33">
        <v>13514907</v>
      </c>
      <c r="G76" s="33">
        <v>15481836</v>
      </c>
      <c r="H76" s="33">
        <v>15725024</v>
      </c>
      <c r="I76" s="33">
        <v>44721767</v>
      </c>
      <c r="J76" s="33">
        <v>12543153</v>
      </c>
      <c r="K76" s="33">
        <v>18291041</v>
      </c>
      <c r="L76" s="33">
        <v>16801822</v>
      </c>
      <c r="M76" s="33">
        <v>47636016</v>
      </c>
      <c r="N76" s="33">
        <v>16693697</v>
      </c>
      <c r="O76" s="33">
        <v>19090319</v>
      </c>
      <c r="P76" s="33">
        <v>18753392</v>
      </c>
      <c r="Q76" s="33">
        <v>54537408</v>
      </c>
      <c r="R76" s="33">
        <v>13361632</v>
      </c>
      <c r="S76" s="33">
        <v>19395408</v>
      </c>
      <c r="T76" s="33">
        <v>31243420</v>
      </c>
      <c r="U76" s="33">
        <v>64000460</v>
      </c>
      <c r="V76" s="33">
        <v>210895651</v>
      </c>
      <c r="W76" s="33">
        <v>195371240</v>
      </c>
      <c r="X76" s="33"/>
      <c r="Y76" s="32"/>
      <c r="Z76" s="34">
        <v>195371240</v>
      </c>
    </row>
    <row r="77" spans="1:26" ht="13.5" hidden="1">
      <c r="A77" s="36" t="s">
        <v>31</v>
      </c>
      <c r="B77" s="18">
        <v>68105690</v>
      </c>
      <c r="C77" s="18"/>
      <c r="D77" s="19">
        <v>69404088</v>
      </c>
      <c r="E77" s="20">
        <v>47404093</v>
      </c>
      <c r="F77" s="20">
        <v>2198589</v>
      </c>
      <c r="G77" s="20">
        <v>2909973</v>
      </c>
      <c r="H77" s="20">
        <v>2845858</v>
      </c>
      <c r="I77" s="20">
        <v>7954420</v>
      </c>
      <c r="J77" s="20">
        <v>2898512</v>
      </c>
      <c r="K77" s="20">
        <v>3326221</v>
      </c>
      <c r="L77" s="20">
        <v>5142767</v>
      </c>
      <c r="M77" s="20">
        <v>11367500</v>
      </c>
      <c r="N77" s="20">
        <v>2796627</v>
      </c>
      <c r="O77" s="20">
        <v>6632351</v>
      </c>
      <c r="P77" s="20">
        <v>3007870</v>
      </c>
      <c r="Q77" s="20">
        <v>12436848</v>
      </c>
      <c r="R77" s="20">
        <v>2694252</v>
      </c>
      <c r="S77" s="20">
        <v>2969759</v>
      </c>
      <c r="T77" s="20">
        <v>11251222</v>
      </c>
      <c r="U77" s="20">
        <v>16915233</v>
      </c>
      <c r="V77" s="20">
        <v>48674001</v>
      </c>
      <c r="W77" s="20">
        <v>47404093</v>
      </c>
      <c r="X77" s="20"/>
      <c r="Y77" s="19"/>
      <c r="Z77" s="22">
        <v>47404093</v>
      </c>
    </row>
    <row r="78" spans="1:26" ht="13.5" hidden="1">
      <c r="A78" s="37" t="s">
        <v>32</v>
      </c>
      <c r="B78" s="18">
        <v>108147928</v>
      </c>
      <c r="C78" s="18"/>
      <c r="D78" s="19">
        <v>86894244</v>
      </c>
      <c r="E78" s="20">
        <v>144622050</v>
      </c>
      <c r="F78" s="20">
        <v>11157702</v>
      </c>
      <c r="G78" s="20">
        <v>12419628</v>
      </c>
      <c r="H78" s="20">
        <v>12648215</v>
      </c>
      <c r="I78" s="20">
        <v>36225545</v>
      </c>
      <c r="J78" s="20">
        <v>9465203</v>
      </c>
      <c r="K78" s="20">
        <v>14552543</v>
      </c>
      <c r="L78" s="20">
        <v>11528303</v>
      </c>
      <c r="M78" s="20">
        <v>35546049</v>
      </c>
      <c r="N78" s="20">
        <v>13738223</v>
      </c>
      <c r="O78" s="20">
        <v>11157695</v>
      </c>
      <c r="P78" s="20">
        <v>15571060</v>
      </c>
      <c r="Q78" s="20">
        <v>40466978</v>
      </c>
      <c r="R78" s="20">
        <v>10515379</v>
      </c>
      <c r="S78" s="20">
        <v>16357581</v>
      </c>
      <c r="T78" s="20">
        <v>18788327</v>
      </c>
      <c r="U78" s="20">
        <v>45661287</v>
      </c>
      <c r="V78" s="20">
        <v>157899859</v>
      </c>
      <c r="W78" s="20">
        <v>144622050</v>
      </c>
      <c r="X78" s="20"/>
      <c r="Y78" s="19"/>
      <c r="Z78" s="22">
        <v>144622050</v>
      </c>
    </row>
    <row r="79" spans="1:26" ht="13.5" hidden="1">
      <c r="A79" s="38" t="s">
        <v>110</v>
      </c>
      <c r="B79" s="18">
        <v>94362195</v>
      </c>
      <c r="C79" s="18"/>
      <c r="D79" s="19">
        <v>75825612</v>
      </c>
      <c r="E79" s="20">
        <v>75825616</v>
      </c>
      <c r="F79" s="20">
        <v>6375076</v>
      </c>
      <c r="G79" s="20">
        <v>6914766</v>
      </c>
      <c r="H79" s="20">
        <v>6957186</v>
      </c>
      <c r="I79" s="20">
        <v>20247028</v>
      </c>
      <c r="J79" s="20">
        <v>4754764</v>
      </c>
      <c r="K79" s="20">
        <v>7391816</v>
      </c>
      <c r="L79" s="20">
        <v>6958283</v>
      </c>
      <c r="M79" s="20">
        <v>19104863</v>
      </c>
      <c r="N79" s="20">
        <v>7034519</v>
      </c>
      <c r="O79" s="20">
        <v>6638177</v>
      </c>
      <c r="P79" s="20">
        <v>9675169</v>
      </c>
      <c r="Q79" s="20">
        <v>23347865</v>
      </c>
      <c r="R79" s="20">
        <v>5566652</v>
      </c>
      <c r="S79" s="20">
        <v>10500622</v>
      </c>
      <c r="T79" s="20">
        <v>8070587</v>
      </c>
      <c r="U79" s="20">
        <v>24137861</v>
      </c>
      <c r="V79" s="20">
        <v>86837617</v>
      </c>
      <c r="W79" s="20">
        <v>75825616</v>
      </c>
      <c r="X79" s="20"/>
      <c r="Y79" s="19"/>
      <c r="Z79" s="22">
        <v>75825616</v>
      </c>
    </row>
    <row r="80" spans="1:26" ht="13.5" hidden="1">
      <c r="A80" s="38" t="s">
        <v>111</v>
      </c>
      <c r="B80" s="18"/>
      <c r="C80" s="18"/>
      <c r="D80" s="19"/>
      <c r="E80" s="20">
        <v>52678000</v>
      </c>
      <c r="F80" s="20">
        <v>3875566</v>
      </c>
      <c r="G80" s="20">
        <v>4353015</v>
      </c>
      <c r="H80" s="20">
        <v>4619490</v>
      </c>
      <c r="I80" s="20">
        <v>12848071</v>
      </c>
      <c r="J80" s="20">
        <v>3560468</v>
      </c>
      <c r="K80" s="20">
        <v>5852895</v>
      </c>
      <c r="L80" s="20">
        <v>3510681</v>
      </c>
      <c r="M80" s="20">
        <v>12924044</v>
      </c>
      <c r="N80" s="20">
        <v>5728321</v>
      </c>
      <c r="O80" s="20">
        <v>3545128</v>
      </c>
      <c r="P80" s="20">
        <v>4664804</v>
      </c>
      <c r="Q80" s="20">
        <v>13938253</v>
      </c>
      <c r="R80" s="20">
        <v>3971312</v>
      </c>
      <c r="S80" s="20">
        <v>4622528</v>
      </c>
      <c r="T80" s="20">
        <v>9313141</v>
      </c>
      <c r="U80" s="20">
        <v>17906981</v>
      </c>
      <c r="V80" s="20">
        <v>57617349</v>
      </c>
      <c r="W80" s="20">
        <v>52678000</v>
      </c>
      <c r="X80" s="20"/>
      <c r="Y80" s="19"/>
      <c r="Z80" s="22">
        <v>52678000</v>
      </c>
    </row>
    <row r="81" spans="1:26" ht="13.5" hidden="1">
      <c r="A81" s="38" t="s">
        <v>112</v>
      </c>
      <c r="B81" s="18"/>
      <c r="C81" s="18"/>
      <c r="D81" s="19"/>
      <c r="E81" s="20">
        <v>7849800</v>
      </c>
      <c r="F81" s="20">
        <v>478967</v>
      </c>
      <c r="G81" s="20">
        <v>663297</v>
      </c>
      <c r="H81" s="20">
        <v>630053</v>
      </c>
      <c r="I81" s="20">
        <v>1772317</v>
      </c>
      <c r="J81" s="20">
        <v>660088</v>
      </c>
      <c r="K81" s="20">
        <v>731241</v>
      </c>
      <c r="L81" s="20">
        <v>602043</v>
      </c>
      <c r="M81" s="20">
        <v>1993372</v>
      </c>
      <c r="N81" s="20">
        <v>571209</v>
      </c>
      <c r="O81" s="20">
        <v>572245</v>
      </c>
      <c r="P81" s="20">
        <v>735117</v>
      </c>
      <c r="Q81" s="20">
        <v>1878571</v>
      </c>
      <c r="R81" s="20">
        <v>587863</v>
      </c>
      <c r="S81" s="20">
        <v>724634</v>
      </c>
      <c r="T81" s="20">
        <v>715859</v>
      </c>
      <c r="U81" s="20">
        <v>2028356</v>
      </c>
      <c r="V81" s="20">
        <v>7672616</v>
      </c>
      <c r="W81" s="20">
        <v>7849800</v>
      </c>
      <c r="X81" s="20"/>
      <c r="Y81" s="19"/>
      <c r="Z81" s="22">
        <v>7849800</v>
      </c>
    </row>
    <row r="82" spans="1:26" ht="13.5" hidden="1">
      <c r="A82" s="38" t="s">
        <v>113</v>
      </c>
      <c r="B82" s="18">
        <v>13785733</v>
      </c>
      <c r="C82" s="18"/>
      <c r="D82" s="19">
        <v>11068632</v>
      </c>
      <c r="E82" s="20">
        <v>8268634</v>
      </c>
      <c r="F82" s="20">
        <v>428093</v>
      </c>
      <c r="G82" s="20">
        <v>488550</v>
      </c>
      <c r="H82" s="20">
        <v>441486</v>
      </c>
      <c r="I82" s="20">
        <v>1358129</v>
      </c>
      <c r="J82" s="20">
        <v>489883</v>
      </c>
      <c r="K82" s="20">
        <v>576591</v>
      </c>
      <c r="L82" s="20">
        <v>457296</v>
      </c>
      <c r="M82" s="20">
        <v>1523770</v>
      </c>
      <c r="N82" s="20">
        <v>404174</v>
      </c>
      <c r="O82" s="20">
        <v>402145</v>
      </c>
      <c r="P82" s="20">
        <v>495970</v>
      </c>
      <c r="Q82" s="20">
        <v>1302289</v>
      </c>
      <c r="R82" s="20">
        <v>389552</v>
      </c>
      <c r="S82" s="20">
        <v>509797</v>
      </c>
      <c r="T82" s="20">
        <v>688740</v>
      </c>
      <c r="U82" s="20">
        <v>1588089</v>
      </c>
      <c r="V82" s="20">
        <v>5772277</v>
      </c>
      <c r="W82" s="20">
        <v>8268634</v>
      </c>
      <c r="X82" s="20"/>
      <c r="Y82" s="19"/>
      <c r="Z82" s="22">
        <v>8268634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3473083</v>
      </c>
      <c r="C84" s="27"/>
      <c r="D84" s="28">
        <v>49427436</v>
      </c>
      <c r="E84" s="29">
        <v>3345097</v>
      </c>
      <c r="F84" s="29">
        <v>158616</v>
      </c>
      <c r="G84" s="29">
        <v>152235</v>
      </c>
      <c r="H84" s="29">
        <v>230951</v>
      </c>
      <c r="I84" s="29">
        <v>541802</v>
      </c>
      <c r="J84" s="29">
        <v>179438</v>
      </c>
      <c r="K84" s="29">
        <v>412277</v>
      </c>
      <c r="L84" s="29">
        <v>130752</v>
      </c>
      <c r="M84" s="29">
        <v>722467</v>
      </c>
      <c r="N84" s="29">
        <v>158847</v>
      </c>
      <c r="O84" s="29">
        <v>1300273</v>
      </c>
      <c r="P84" s="29">
        <v>174462</v>
      </c>
      <c r="Q84" s="29">
        <v>1633582</v>
      </c>
      <c r="R84" s="29">
        <v>152001</v>
      </c>
      <c r="S84" s="29">
        <v>68068</v>
      </c>
      <c r="T84" s="29">
        <v>1203871</v>
      </c>
      <c r="U84" s="29">
        <v>1423940</v>
      </c>
      <c r="V84" s="29">
        <v>4321791</v>
      </c>
      <c r="W84" s="29">
        <v>3345097</v>
      </c>
      <c r="X84" s="29"/>
      <c r="Y84" s="28"/>
      <c r="Z84" s="30">
        <v>3345097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32093298</v>
      </c>
      <c r="C5" s="18">
        <v>0</v>
      </c>
      <c r="D5" s="58">
        <v>31587190</v>
      </c>
      <c r="E5" s="59">
        <v>58321273</v>
      </c>
      <c r="F5" s="59">
        <v>2875608</v>
      </c>
      <c r="G5" s="59">
        <v>6844437</v>
      </c>
      <c r="H5" s="59">
        <v>11908008</v>
      </c>
      <c r="I5" s="59">
        <v>21628053</v>
      </c>
      <c r="J5" s="59">
        <v>6651144</v>
      </c>
      <c r="K5" s="59">
        <v>3600042</v>
      </c>
      <c r="L5" s="59">
        <v>6427341</v>
      </c>
      <c r="M5" s="59">
        <v>16678527</v>
      </c>
      <c r="N5" s="59">
        <v>6384430</v>
      </c>
      <c r="O5" s="59">
        <v>5712990</v>
      </c>
      <c r="P5" s="59">
        <v>-810900</v>
      </c>
      <c r="Q5" s="59">
        <v>11286520</v>
      </c>
      <c r="R5" s="59">
        <v>5305217</v>
      </c>
      <c r="S5" s="59">
        <v>5828</v>
      </c>
      <c r="T5" s="59">
        <v>4991286</v>
      </c>
      <c r="U5" s="59">
        <v>10302331</v>
      </c>
      <c r="V5" s="59">
        <v>59895431</v>
      </c>
      <c r="W5" s="59">
        <v>31587190</v>
      </c>
      <c r="X5" s="59">
        <v>28308241</v>
      </c>
      <c r="Y5" s="60">
        <v>89.62</v>
      </c>
      <c r="Z5" s="61">
        <v>58321273</v>
      </c>
    </row>
    <row r="6" spans="1:26" ht="13.5">
      <c r="A6" s="57" t="s">
        <v>32</v>
      </c>
      <c r="B6" s="18">
        <v>2586338</v>
      </c>
      <c r="C6" s="18">
        <v>0</v>
      </c>
      <c r="D6" s="58">
        <v>2694675</v>
      </c>
      <c r="E6" s="59">
        <v>3021096</v>
      </c>
      <c r="F6" s="59">
        <v>222136</v>
      </c>
      <c r="G6" s="59">
        <v>260723</v>
      </c>
      <c r="H6" s="59">
        <v>285384</v>
      </c>
      <c r="I6" s="59">
        <v>768243</v>
      </c>
      <c r="J6" s="59">
        <v>254107</v>
      </c>
      <c r="K6" s="59">
        <v>255021</v>
      </c>
      <c r="L6" s="59">
        <v>242114</v>
      </c>
      <c r="M6" s="59">
        <v>751242</v>
      </c>
      <c r="N6" s="59">
        <v>253741</v>
      </c>
      <c r="O6" s="59">
        <v>274355</v>
      </c>
      <c r="P6" s="59">
        <v>247408</v>
      </c>
      <c r="Q6" s="59">
        <v>775504</v>
      </c>
      <c r="R6" s="59">
        <v>259796</v>
      </c>
      <c r="S6" s="59">
        <v>215748</v>
      </c>
      <c r="T6" s="59">
        <v>251867</v>
      </c>
      <c r="U6" s="59">
        <v>727411</v>
      </c>
      <c r="V6" s="59">
        <v>3022400</v>
      </c>
      <c r="W6" s="59">
        <v>2694676</v>
      </c>
      <c r="X6" s="59">
        <v>327724</v>
      </c>
      <c r="Y6" s="60">
        <v>12.16</v>
      </c>
      <c r="Z6" s="61">
        <v>3021096</v>
      </c>
    </row>
    <row r="7" spans="1:26" ht="13.5">
      <c r="A7" s="57" t="s">
        <v>33</v>
      </c>
      <c r="B7" s="18">
        <v>4400886</v>
      </c>
      <c r="C7" s="18">
        <v>0</v>
      </c>
      <c r="D7" s="58">
        <v>4485148</v>
      </c>
      <c r="E7" s="59">
        <v>5038293</v>
      </c>
      <c r="F7" s="59">
        <v>421673</v>
      </c>
      <c r="G7" s="59">
        <v>519413</v>
      </c>
      <c r="H7" s="59">
        <v>565276</v>
      </c>
      <c r="I7" s="59">
        <v>1506362</v>
      </c>
      <c r="J7" s="59">
        <v>0</v>
      </c>
      <c r="K7" s="59">
        <v>1158673</v>
      </c>
      <c r="L7" s="59">
        <v>0</v>
      </c>
      <c r="M7" s="59">
        <v>1158673</v>
      </c>
      <c r="N7" s="59">
        <v>435434</v>
      </c>
      <c r="O7" s="59">
        <v>444000</v>
      </c>
      <c r="P7" s="59">
        <v>395258</v>
      </c>
      <c r="Q7" s="59">
        <v>1274692</v>
      </c>
      <c r="R7" s="59">
        <v>1465881</v>
      </c>
      <c r="S7" s="59">
        <v>798789</v>
      </c>
      <c r="T7" s="59">
        <v>580039</v>
      </c>
      <c r="U7" s="59">
        <v>2844709</v>
      </c>
      <c r="V7" s="59">
        <v>6784436</v>
      </c>
      <c r="W7" s="59">
        <v>4485149</v>
      </c>
      <c r="X7" s="59">
        <v>2299287</v>
      </c>
      <c r="Y7" s="60">
        <v>51.26</v>
      </c>
      <c r="Z7" s="61">
        <v>5038293</v>
      </c>
    </row>
    <row r="8" spans="1:26" ht="13.5">
      <c r="A8" s="57" t="s">
        <v>34</v>
      </c>
      <c r="B8" s="18">
        <v>100118417</v>
      </c>
      <c r="C8" s="18">
        <v>0</v>
      </c>
      <c r="D8" s="58">
        <v>94154000</v>
      </c>
      <c r="E8" s="59">
        <v>94154000</v>
      </c>
      <c r="F8" s="59">
        <v>38283187</v>
      </c>
      <c r="G8" s="59">
        <v>310626</v>
      </c>
      <c r="H8" s="59">
        <v>27654</v>
      </c>
      <c r="I8" s="59">
        <v>38621467</v>
      </c>
      <c r="J8" s="59">
        <v>221234</v>
      </c>
      <c r="K8" s="59">
        <v>263076</v>
      </c>
      <c r="L8" s="59">
        <v>30598786</v>
      </c>
      <c r="M8" s="59">
        <v>31083096</v>
      </c>
      <c r="N8" s="59">
        <v>526995</v>
      </c>
      <c r="O8" s="59">
        <v>74762</v>
      </c>
      <c r="P8" s="59">
        <v>23150806</v>
      </c>
      <c r="Q8" s="59">
        <v>23752563</v>
      </c>
      <c r="R8" s="59">
        <v>243447</v>
      </c>
      <c r="S8" s="59">
        <v>196872</v>
      </c>
      <c r="T8" s="59">
        <v>256560</v>
      </c>
      <c r="U8" s="59">
        <v>696879</v>
      </c>
      <c r="V8" s="59">
        <v>94154005</v>
      </c>
      <c r="W8" s="59">
        <v>94154000</v>
      </c>
      <c r="X8" s="59">
        <v>5</v>
      </c>
      <c r="Y8" s="60">
        <v>0</v>
      </c>
      <c r="Z8" s="61">
        <v>94154000</v>
      </c>
    </row>
    <row r="9" spans="1:26" ht="13.5">
      <c r="A9" s="57" t="s">
        <v>35</v>
      </c>
      <c r="B9" s="18">
        <v>8102481</v>
      </c>
      <c r="C9" s="18">
        <v>0</v>
      </c>
      <c r="D9" s="58">
        <v>11397090</v>
      </c>
      <c r="E9" s="59">
        <v>10127643</v>
      </c>
      <c r="F9" s="59">
        <v>1138782</v>
      </c>
      <c r="G9" s="59">
        <v>564453</v>
      </c>
      <c r="H9" s="59">
        <v>510039</v>
      </c>
      <c r="I9" s="59">
        <v>2213274</v>
      </c>
      <c r="J9" s="59">
        <v>478665</v>
      </c>
      <c r="K9" s="59">
        <v>750096</v>
      </c>
      <c r="L9" s="59">
        <v>22043</v>
      </c>
      <c r="M9" s="59">
        <v>1250804</v>
      </c>
      <c r="N9" s="59">
        <v>1021965</v>
      </c>
      <c r="O9" s="59">
        <v>1055984</v>
      </c>
      <c r="P9" s="59">
        <v>343121</v>
      </c>
      <c r="Q9" s="59">
        <v>2421070</v>
      </c>
      <c r="R9" s="59">
        <v>1082323</v>
      </c>
      <c r="S9" s="59">
        <v>427417</v>
      </c>
      <c r="T9" s="59">
        <v>550018</v>
      </c>
      <c r="U9" s="59">
        <v>2059758</v>
      </c>
      <c r="V9" s="59">
        <v>7944906</v>
      </c>
      <c r="W9" s="59">
        <v>7697089</v>
      </c>
      <c r="X9" s="59">
        <v>247817</v>
      </c>
      <c r="Y9" s="60">
        <v>3.22</v>
      </c>
      <c r="Z9" s="61">
        <v>10127643</v>
      </c>
    </row>
    <row r="10" spans="1:26" ht="25.5">
      <c r="A10" s="62" t="s">
        <v>102</v>
      </c>
      <c r="B10" s="63">
        <f>SUM(B5:B9)</f>
        <v>147301420</v>
      </c>
      <c r="C10" s="63">
        <f>SUM(C5:C9)</f>
        <v>0</v>
      </c>
      <c r="D10" s="64">
        <f aca="true" t="shared" si="0" ref="D10:Z10">SUM(D5:D9)</f>
        <v>144318103</v>
      </c>
      <c r="E10" s="65">
        <f t="shared" si="0"/>
        <v>170662305</v>
      </c>
      <c r="F10" s="65">
        <f t="shared" si="0"/>
        <v>42941386</v>
      </c>
      <c r="G10" s="65">
        <f t="shared" si="0"/>
        <v>8499652</v>
      </c>
      <c r="H10" s="65">
        <f t="shared" si="0"/>
        <v>13296361</v>
      </c>
      <c r="I10" s="65">
        <f t="shared" si="0"/>
        <v>64737399</v>
      </c>
      <c r="J10" s="65">
        <f t="shared" si="0"/>
        <v>7605150</v>
      </c>
      <c r="K10" s="65">
        <f t="shared" si="0"/>
        <v>6026908</v>
      </c>
      <c r="L10" s="65">
        <f t="shared" si="0"/>
        <v>37290284</v>
      </c>
      <c r="M10" s="65">
        <f t="shared" si="0"/>
        <v>50922342</v>
      </c>
      <c r="N10" s="65">
        <f t="shared" si="0"/>
        <v>8622565</v>
      </c>
      <c r="O10" s="65">
        <f t="shared" si="0"/>
        <v>7562091</v>
      </c>
      <c r="P10" s="65">
        <f t="shared" si="0"/>
        <v>23325693</v>
      </c>
      <c r="Q10" s="65">
        <f t="shared" si="0"/>
        <v>39510349</v>
      </c>
      <c r="R10" s="65">
        <f t="shared" si="0"/>
        <v>8356664</v>
      </c>
      <c r="S10" s="65">
        <f t="shared" si="0"/>
        <v>1644654</v>
      </c>
      <c r="T10" s="65">
        <f t="shared" si="0"/>
        <v>6629770</v>
      </c>
      <c r="U10" s="65">
        <f t="shared" si="0"/>
        <v>16631088</v>
      </c>
      <c r="V10" s="65">
        <f t="shared" si="0"/>
        <v>171801178</v>
      </c>
      <c r="W10" s="65">
        <f t="shared" si="0"/>
        <v>140618104</v>
      </c>
      <c r="X10" s="65">
        <f t="shared" si="0"/>
        <v>31183074</v>
      </c>
      <c r="Y10" s="66">
        <f>+IF(W10&lt;&gt;0,(X10/W10)*100,0)</f>
        <v>22.175717857780246</v>
      </c>
      <c r="Z10" s="67">
        <f t="shared" si="0"/>
        <v>170662305</v>
      </c>
    </row>
    <row r="11" spans="1:26" ht="13.5">
      <c r="A11" s="57" t="s">
        <v>36</v>
      </c>
      <c r="B11" s="18">
        <v>45252894</v>
      </c>
      <c r="C11" s="18">
        <v>0</v>
      </c>
      <c r="D11" s="58">
        <v>50489061</v>
      </c>
      <c r="E11" s="59">
        <v>51688136</v>
      </c>
      <c r="F11" s="59">
        <v>4128319</v>
      </c>
      <c r="G11" s="59">
        <v>4157573</v>
      </c>
      <c r="H11" s="59">
        <v>3938250</v>
      </c>
      <c r="I11" s="59">
        <v>12224142</v>
      </c>
      <c r="J11" s="59">
        <v>5097605</v>
      </c>
      <c r="K11" s="59">
        <v>3930165</v>
      </c>
      <c r="L11" s="59">
        <v>3651826</v>
      </c>
      <c r="M11" s="59">
        <v>12679596</v>
      </c>
      <c r="N11" s="59">
        <v>3849107</v>
      </c>
      <c r="O11" s="59">
        <v>4114580</v>
      </c>
      <c r="P11" s="59">
        <v>4315422</v>
      </c>
      <c r="Q11" s="59">
        <v>12279109</v>
      </c>
      <c r="R11" s="59">
        <v>3910504</v>
      </c>
      <c r="S11" s="59">
        <v>4170773</v>
      </c>
      <c r="T11" s="59">
        <v>4205562</v>
      </c>
      <c r="U11" s="59">
        <v>12286839</v>
      </c>
      <c r="V11" s="59">
        <v>49469686</v>
      </c>
      <c r="W11" s="59">
        <v>50489061</v>
      </c>
      <c r="X11" s="59">
        <v>-1019375</v>
      </c>
      <c r="Y11" s="60">
        <v>-2.02</v>
      </c>
      <c r="Z11" s="61">
        <v>51688136</v>
      </c>
    </row>
    <row r="12" spans="1:26" ht="13.5">
      <c r="A12" s="57" t="s">
        <v>37</v>
      </c>
      <c r="B12" s="18">
        <v>9511268</v>
      </c>
      <c r="C12" s="18">
        <v>0</v>
      </c>
      <c r="D12" s="58">
        <v>9831891</v>
      </c>
      <c r="E12" s="59">
        <v>9320644</v>
      </c>
      <c r="F12" s="59">
        <v>747021</v>
      </c>
      <c r="G12" s="59">
        <v>747047</v>
      </c>
      <c r="H12" s="59">
        <v>715791</v>
      </c>
      <c r="I12" s="59">
        <v>2209859</v>
      </c>
      <c r="J12" s="59">
        <v>703055</v>
      </c>
      <c r="K12" s="59">
        <v>715770</v>
      </c>
      <c r="L12" s="59">
        <v>715770</v>
      </c>
      <c r="M12" s="59">
        <v>2134595</v>
      </c>
      <c r="N12" s="59">
        <v>715801</v>
      </c>
      <c r="O12" s="59">
        <v>841840</v>
      </c>
      <c r="P12" s="59">
        <v>689958</v>
      </c>
      <c r="Q12" s="59">
        <v>2247599</v>
      </c>
      <c r="R12" s="59">
        <v>729895</v>
      </c>
      <c r="S12" s="59">
        <v>729895</v>
      </c>
      <c r="T12" s="59">
        <v>729895</v>
      </c>
      <c r="U12" s="59">
        <v>2189685</v>
      </c>
      <c r="V12" s="59">
        <v>8781738</v>
      </c>
      <c r="W12" s="59">
        <v>9831891</v>
      </c>
      <c r="X12" s="59">
        <v>-1050153</v>
      </c>
      <c r="Y12" s="60">
        <v>-10.68</v>
      </c>
      <c r="Z12" s="61">
        <v>9320644</v>
      </c>
    </row>
    <row r="13" spans="1:26" ht="13.5">
      <c r="A13" s="57" t="s">
        <v>103</v>
      </c>
      <c r="B13" s="18">
        <v>29527976</v>
      </c>
      <c r="C13" s="18">
        <v>0</v>
      </c>
      <c r="D13" s="58">
        <v>33080278</v>
      </c>
      <c r="E13" s="59">
        <v>36080278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33080280</v>
      </c>
      <c r="X13" s="59">
        <v>-33080280</v>
      </c>
      <c r="Y13" s="60">
        <v>-100</v>
      </c>
      <c r="Z13" s="61">
        <v>36080278</v>
      </c>
    </row>
    <row r="14" spans="1:26" ht="13.5">
      <c r="A14" s="57" t="s">
        <v>38</v>
      </c>
      <c r="B14" s="18">
        <v>45995</v>
      </c>
      <c r="C14" s="18">
        <v>0</v>
      </c>
      <c r="D14" s="58">
        <v>74340</v>
      </c>
      <c r="E14" s="59">
        <v>74340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74340</v>
      </c>
      <c r="X14" s="59">
        <v>-74340</v>
      </c>
      <c r="Y14" s="60">
        <v>-100</v>
      </c>
      <c r="Z14" s="61">
        <v>74340</v>
      </c>
    </row>
    <row r="15" spans="1:26" ht="13.5">
      <c r="A15" s="57" t="s">
        <v>39</v>
      </c>
      <c r="B15" s="18">
        <v>2371601</v>
      </c>
      <c r="C15" s="18">
        <v>0</v>
      </c>
      <c r="D15" s="58">
        <v>4314500</v>
      </c>
      <c r="E15" s="59">
        <v>4656190</v>
      </c>
      <c r="F15" s="59">
        <v>45878</v>
      </c>
      <c r="G15" s="59">
        <v>539174</v>
      </c>
      <c r="H15" s="59">
        <v>266832</v>
      </c>
      <c r="I15" s="59">
        <v>851884</v>
      </c>
      <c r="J15" s="59">
        <v>185167</v>
      </c>
      <c r="K15" s="59">
        <v>285397</v>
      </c>
      <c r="L15" s="59">
        <v>187771</v>
      </c>
      <c r="M15" s="59">
        <v>658335</v>
      </c>
      <c r="N15" s="59">
        <v>379313</v>
      </c>
      <c r="O15" s="59">
        <v>249095</v>
      </c>
      <c r="P15" s="59">
        <v>229084</v>
      </c>
      <c r="Q15" s="59">
        <v>857492</v>
      </c>
      <c r="R15" s="59">
        <v>359368</v>
      </c>
      <c r="S15" s="59">
        <v>284958</v>
      </c>
      <c r="T15" s="59">
        <v>323081</v>
      </c>
      <c r="U15" s="59">
        <v>967407</v>
      </c>
      <c r="V15" s="59">
        <v>3335118</v>
      </c>
      <c r="W15" s="59">
        <v>4314502</v>
      </c>
      <c r="X15" s="59">
        <v>-979384</v>
      </c>
      <c r="Y15" s="60">
        <v>-22.7</v>
      </c>
      <c r="Z15" s="61">
        <v>4656190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58096243</v>
      </c>
      <c r="C17" s="18">
        <v>0</v>
      </c>
      <c r="D17" s="58">
        <v>50513248</v>
      </c>
      <c r="E17" s="59">
        <v>67305826</v>
      </c>
      <c r="F17" s="59">
        <v>2930409</v>
      </c>
      <c r="G17" s="59">
        <v>2729008</v>
      </c>
      <c r="H17" s="59">
        <v>2824542</v>
      </c>
      <c r="I17" s="59">
        <v>8483959</v>
      </c>
      <c r="J17" s="59">
        <v>2939846</v>
      </c>
      <c r="K17" s="59">
        <v>2204507</v>
      </c>
      <c r="L17" s="59">
        <v>2820887</v>
      </c>
      <c r="M17" s="59">
        <v>7965240</v>
      </c>
      <c r="N17" s="59">
        <v>2950927</v>
      </c>
      <c r="O17" s="59">
        <v>5244701</v>
      </c>
      <c r="P17" s="59">
        <v>3551460</v>
      </c>
      <c r="Q17" s="59">
        <v>11747088</v>
      </c>
      <c r="R17" s="59">
        <v>1722939</v>
      </c>
      <c r="S17" s="59">
        <v>3278548</v>
      </c>
      <c r="T17" s="59">
        <v>2037132</v>
      </c>
      <c r="U17" s="59">
        <v>7038619</v>
      </c>
      <c r="V17" s="59">
        <v>35234906</v>
      </c>
      <c r="W17" s="59">
        <v>45734493</v>
      </c>
      <c r="X17" s="59">
        <v>-10499587</v>
      </c>
      <c r="Y17" s="60">
        <v>-22.96</v>
      </c>
      <c r="Z17" s="61">
        <v>67305826</v>
      </c>
    </row>
    <row r="18" spans="1:26" ht="13.5">
      <c r="A18" s="69" t="s">
        <v>42</v>
      </c>
      <c r="B18" s="70">
        <f>SUM(B11:B17)</f>
        <v>144805977</v>
      </c>
      <c r="C18" s="70">
        <f>SUM(C11:C17)</f>
        <v>0</v>
      </c>
      <c r="D18" s="71">
        <f aca="true" t="shared" si="1" ref="D18:Z18">SUM(D11:D17)</f>
        <v>148303318</v>
      </c>
      <c r="E18" s="72">
        <f t="shared" si="1"/>
        <v>169125414</v>
      </c>
      <c r="F18" s="72">
        <f t="shared" si="1"/>
        <v>7851627</v>
      </c>
      <c r="G18" s="72">
        <f t="shared" si="1"/>
        <v>8172802</v>
      </c>
      <c r="H18" s="72">
        <f t="shared" si="1"/>
        <v>7745415</v>
      </c>
      <c r="I18" s="72">
        <f t="shared" si="1"/>
        <v>23769844</v>
      </c>
      <c r="J18" s="72">
        <f t="shared" si="1"/>
        <v>8925673</v>
      </c>
      <c r="K18" s="72">
        <f t="shared" si="1"/>
        <v>7135839</v>
      </c>
      <c r="L18" s="72">
        <f t="shared" si="1"/>
        <v>7376254</v>
      </c>
      <c r="M18" s="72">
        <f t="shared" si="1"/>
        <v>23437766</v>
      </c>
      <c r="N18" s="72">
        <f t="shared" si="1"/>
        <v>7895148</v>
      </c>
      <c r="O18" s="72">
        <f t="shared" si="1"/>
        <v>10450216</v>
      </c>
      <c r="P18" s="72">
        <f t="shared" si="1"/>
        <v>8785924</v>
      </c>
      <c r="Q18" s="72">
        <f t="shared" si="1"/>
        <v>27131288</v>
      </c>
      <c r="R18" s="72">
        <f t="shared" si="1"/>
        <v>6722706</v>
      </c>
      <c r="S18" s="72">
        <f t="shared" si="1"/>
        <v>8464174</v>
      </c>
      <c r="T18" s="72">
        <f t="shared" si="1"/>
        <v>7295670</v>
      </c>
      <c r="U18" s="72">
        <f t="shared" si="1"/>
        <v>22482550</v>
      </c>
      <c r="V18" s="72">
        <f t="shared" si="1"/>
        <v>96821448</v>
      </c>
      <c r="W18" s="72">
        <f t="shared" si="1"/>
        <v>143524567</v>
      </c>
      <c r="X18" s="72">
        <f t="shared" si="1"/>
        <v>-46703119</v>
      </c>
      <c r="Y18" s="66">
        <f>+IF(W18&lt;&gt;0,(X18/W18)*100,0)</f>
        <v>-32.54015669665807</v>
      </c>
      <c r="Z18" s="73">
        <f t="shared" si="1"/>
        <v>169125414</v>
      </c>
    </row>
    <row r="19" spans="1:26" ht="13.5">
      <c r="A19" s="69" t="s">
        <v>43</v>
      </c>
      <c r="B19" s="74">
        <f>+B10-B18</f>
        <v>2495443</v>
      </c>
      <c r="C19" s="74">
        <f>+C10-C18</f>
        <v>0</v>
      </c>
      <c r="D19" s="75">
        <f aca="true" t="shared" si="2" ref="D19:Z19">+D10-D18</f>
        <v>-3985215</v>
      </c>
      <c r="E19" s="76">
        <f t="shared" si="2"/>
        <v>1536891</v>
      </c>
      <c r="F19" s="76">
        <f t="shared" si="2"/>
        <v>35089759</v>
      </c>
      <c r="G19" s="76">
        <f t="shared" si="2"/>
        <v>326850</v>
      </c>
      <c r="H19" s="76">
        <f t="shared" si="2"/>
        <v>5550946</v>
      </c>
      <c r="I19" s="76">
        <f t="shared" si="2"/>
        <v>40967555</v>
      </c>
      <c r="J19" s="76">
        <f t="shared" si="2"/>
        <v>-1320523</v>
      </c>
      <c r="K19" s="76">
        <f t="shared" si="2"/>
        <v>-1108931</v>
      </c>
      <c r="L19" s="76">
        <f t="shared" si="2"/>
        <v>29914030</v>
      </c>
      <c r="M19" s="76">
        <f t="shared" si="2"/>
        <v>27484576</v>
      </c>
      <c r="N19" s="76">
        <f t="shared" si="2"/>
        <v>727417</v>
      </c>
      <c r="O19" s="76">
        <f t="shared" si="2"/>
        <v>-2888125</v>
      </c>
      <c r="P19" s="76">
        <f t="shared" si="2"/>
        <v>14539769</v>
      </c>
      <c r="Q19" s="76">
        <f t="shared" si="2"/>
        <v>12379061</v>
      </c>
      <c r="R19" s="76">
        <f t="shared" si="2"/>
        <v>1633958</v>
      </c>
      <c r="S19" s="76">
        <f t="shared" si="2"/>
        <v>-6819520</v>
      </c>
      <c r="T19" s="76">
        <f t="shared" si="2"/>
        <v>-665900</v>
      </c>
      <c r="U19" s="76">
        <f t="shared" si="2"/>
        <v>-5851462</v>
      </c>
      <c r="V19" s="76">
        <f t="shared" si="2"/>
        <v>74979730</v>
      </c>
      <c r="W19" s="76">
        <f>IF(E10=E18,0,W10-W18)</f>
        <v>-2906463</v>
      </c>
      <c r="X19" s="76">
        <f t="shared" si="2"/>
        <v>77886193</v>
      </c>
      <c r="Y19" s="77">
        <f>+IF(W19&lt;&gt;0,(X19/W19)*100,0)</f>
        <v>-2679.7586275827352</v>
      </c>
      <c r="Z19" s="78">
        <f t="shared" si="2"/>
        <v>1536891</v>
      </c>
    </row>
    <row r="20" spans="1:26" ht="13.5">
      <c r="A20" s="57" t="s">
        <v>44</v>
      </c>
      <c r="B20" s="18">
        <v>30068247</v>
      </c>
      <c r="C20" s="18">
        <v>0</v>
      </c>
      <c r="D20" s="58">
        <v>47918000</v>
      </c>
      <c r="E20" s="59">
        <v>49660371</v>
      </c>
      <c r="F20" s="59">
        <v>82714</v>
      </c>
      <c r="G20" s="59">
        <v>7471412</v>
      </c>
      <c r="H20" s="59">
        <v>6098788</v>
      </c>
      <c r="I20" s="59">
        <v>13652914</v>
      </c>
      <c r="J20" s="59">
        <v>82714</v>
      </c>
      <c r="K20" s="59">
        <v>226581</v>
      </c>
      <c r="L20" s="59">
        <v>8747493</v>
      </c>
      <c r="M20" s="59">
        <v>9056788</v>
      </c>
      <c r="N20" s="59">
        <v>2490417</v>
      </c>
      <c r="O20" s="59">
        <v>2963106</v>
      </c>
      <c r="P20" s="59">
        <v>5705949</v>
      </c>
      <c r="Q20" s="59">
        <v>11159472</v>
      </c>
      <c r="R20" s="59">
        <v>5850525</v>
      </c>
      <c r="S20" s="59">
        <v>3418048</v>
      </c>
      <c r="T20" s="59">
        <v>6522626</v>
      </c>
      <c r="U20" s="59">
        <v>15791199</v>
      </c>
      <c r="V20" s="59">
        <v>49660373</v>
      </c>
      <c r="W20" s="59">
        <v>25418000</v>
      </c>
      <c r="X20" s="59">
        <v>24242373</v>
      </c>
      <c r="Y20" s="60">
        <v>95.37</v>
      </c>
      <c r="Z20" s="61">
        <v>49660371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32563690</v>
      </c>
      <c r="C22" s="85">
        <f>SUM(C19:C21)</f>
        <v>0</v>
      </c>
      <c r="D22" s="86">
        <f aca="true" t="shared" si="3" ref="D22:Z22">SUM(D19:D21)</f>
        <v>43932785</v>
      </c>
      <c r="E22" s="87">
        <f t="shared" si="3"/>
        <v>51197262</v>
      </c>
      <c r="F22" s="87">
        <f t="shared" si="3"/>
        <v>35172473</v>
      </c>
      <c r="G22" s="87">
        <f t="shared" si="3"/>
        <v>7798262</v>
      </c>
      <c r="H22" s="87">
        <f t="shared" si="3"/>
        <v>11649734</v>
      </c>
      <c r="I22" s="87">
        <f t="shared" si="3"/>
        <v>54620469</v>
      </c>
      <c r="J22" s="87">
        <f t="shared" si="3"/>
        <v>-1237809</v>
      </c>
      <c r="K22" s="87">
        <f t="shared" si="3"/>
        <v>-882350</v>
      </c>
      <c r="L22" s="87">
        <f t="shared" si="3"/>
        <v>38661523</v>
      </c>
      <c r="M22" s="87">
        <f t="shared" si="3"/>
        <v>36541364</v>
      </c>
      <c r="N22" s="87">
        <f t="shared" si="3"/>
        <v>3217834</v>
      </c>
      <c r="O22" s="87">
        <f t="shared" si="3"/>
        <v>74981</v>
      </c>
      <c r="P22" s="87">
        <f t="shared" si="3"/>
        <v>20245718</v>
      </c>
      <c r="Q22" s="87">
        <f t="shared" si="3"/>
        <v>23538533</v>
      </c>
      <c r="R22" s="87">
        <f t="shared" si="3"/>
        <v>7484483</v>
      </c>
      <c r="S22" s="87">
        <f t="shared" si="3"/>
        <v>-3401472</v>
      </c>
      <c r="T22" s="87">
        <f t="shared" si="3"/>
        <v>5856726</v>
      </c>
      <c r="U22" s="87">
        <f t="shared" si="3"/>
        <v>9939737</v>
      </c>
      <c r="V22" s="87">
        <f t="shared" si="3"/>
        <v>124640103</v>
      </c>
      <c r="W22" s="87">
        <f t="shared" si="3"/>
        <v>22511537</v>
      </c>
      <c r="X22" s="87">
        <f t="shared" si="3"/>
        <v>102128566</v>
      </c>
      <c r="Y22" s="88">
        <f>+IF(W22&lt;&gt;0,(X22/W22)*100,0)</f>
        <v>453.6721148804721</v>
      </c>
      <c r="Z22" s="89">
        <f t="shared" si="3"/>
        <v>51197262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32563690</v>
      </c>
      <c r="C24" s="74">
        <f>SUM(C22:C23)</f>
        <v>0</v>
      </c>
      <c r="D24" s="75">
        <f aca="true" t="shared" si="4" ref="D24:Z24">SUM(D22:D23)</f>
        <v>43932785</v>
      </c>
      <c r="E24" s="76">
        <f t="shared" si="4"/>
        <v>51197262</v>
      </c>
      <c r="F24" s="76">
        <f t="shared" si="4"/>
        <v>35172473</v>
      </c>
      <c r="G24" s="76">
        <f t="shared" si="4"/>
        <v>7798262</v>
      </c>
      <c r="H24" s="76">
        <f t="shared" si="4"/>
        <v>11649734</v>
      </c>
      <c r="I24" s="76">
        <f t="shared" si="4"/>
        <v>54620469</v>
      </c>
      <c r="J24" s="76">
        <f t="shared" si="4"/>
        <v>-1237809</v>
      </c>
      <c r="K24" s="76">
        <f t="shared" si="4"/>
        <v>-882350</v>
      </c>
      <c r="L24" s="76">
        <f t="shared" si="4"/>
        <v>38661523</v>
      </c>
      <c r="M24" s="76">
        <f t="shared" si="4"/>
        <v>36541364</v>
      </c>
      <c r="N24" s="76">
        <f t="shared" si="4"/>
        <v>3217834</v>
      </c>
      <c r="O24" s="76">
        <f t="shared" si="4"/>
        <v>74981</v>
      </c>
      <c r="P24" s="76">
        <f t="shared" si="4"/>
        <v>20245718</v>
      </c>
      <c r="Q24" s="76">
        <f t="shared" si="4"/>
        <v>23538533</v>
      </c>
      <c r="R24" s="76">
        <f t="shared" si="4"/>
        <v>7484483</v>
      </c>
      <c r="S24" s="76">
        <f t="shared" si="4"/>
        <v>-3401472</v>
      </c>
      <c r="T24" s="76">
        <f t="shared" si="4"/>
        <v>5856726</v>
      </c>
      <c r="U24" s="76">
        <f t="shared" si="4"/>
        <v>9939737</v>
      </c>
      <c r="V24" s="76">
        <f t="shared" si="4"/>
        <v>124640103</v>
      </c>
      <c r="W24" s="76">
        <f t="shared" si="4"/>
        <v>22511537</v>
      </c>
      <c r="X24" s="76">
        <f t="shared" si="4"/>
        <v>102128566</v>
      </c>
      <c r="Y24" s="77">
        <f>+IF(W24&lt;&gt;0,(X24/W24)*100,0)</f>
        <v>453.6721148804721</v>
      </c>
      <c r="Z24" s="78">
        <f t="shared" si="4"/>
        <v>51197262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44019194</v>
      </c>
      <c r="C27" s="21">
        <v>0</v>
      </c>
      <c r="D27" s="98">
        <v>81666000</v>
      </c>
      <c r="E27" s="99">
        <v>84328907</v>
      </c>
      <c r="F27" s="99">
        <v>2986500</v>
      </c>
      <c r="G27" s="99">
        <v>7812527</v>
      </c>
      <c r="H27" s="99">
        <v>8528981</v>
      </c>
      <c r="I27" s="99">
        <v>19328008</v>
      </c>
      <c r="J27" s="99">
        <v>400349</v>
      </c>
      <c r="K27" s="99">
        <v>226581</v>
      </c>
      <c r="L27" s="99">
        <v>8747492</v>
      </c>
      <c r="M27" s="99">
        <v>9374422</v>
      </c>
      <c r="N27" s="99">
        <v>2942643</v>
      </c>
      <c r="O27" s="99">
        <v>2963106</v>
      </c>
      <c r="P27" s="99">
        <v>5723461</v>
      </c>
      <c r="Q27" s="99">
        <v>11629210</v>
      </c>
      <c r="R27" s="99">
        <v>8539532</v>
      </c>
      <c r="S27" s="99">
        <v>3527283</v>
      </c>
      <c r="T27" s="99">
        <v>7702882</v>
      </c>
      <c r="U27" s="99">
        <v>19769697</v>
      </c>
      <c r="V27" s="99">
        <v>60101337</v>
      </c>
      <c r="W27" s="99">
        <v>84328907</v>
      </c>
      <c r="X27" s="99">
        <v>-24227570</v>
      </c>
      <c r="Y27" s="100">
        <v>-28.73</v>
      </c>
      <c r="Z27" s="101">
        <v>84328907</v>
      </c>
    </row>
    <row r="28" spans="1:26" ht="13.5">
      <c r="A28" s="102" t="s">
        <v>44</v>
      </c>
      <c r="B28" s="18">
        <v>33977663</v>
      </c>
      <c r="C28" s="18">
        <v>0</v>
      </c>
      <c r="D28" s="58">
        <v>47918000</v>
      </c>
      <c r="E28" s="59">
        <v>49660371</v>
      </c>
      <c r="F28" s="59">
        <v>82714</v>
      </c>
      <c r="G28" s="59">
        <v>7471413</v>
      </c>
      <c r="H28" s="59">
        <v>6098787</v>
      </c>
      <c r="I28" s="59">
        <v>13652914</v>
      </c>
      <c r="J28" s="59">
        <v>82714</v>
      </c>
      <c r="K28" s="59">
        <v>226581</v>
      </c>
      <c r="L28" s="59">
        <v>8747492</v>
      </c>
      <c r="M28" s="59">
        <v>9056787</v>
      </c>
      <c r="N28" s="59">
        <v>2490417</v>
      </c>
      <c r="O28" s="59">
        <v>2963106</v>
      </c>
      <c r="P28" s="59">
        <v>5705949</v>
      </c>
      <c r="Q28" s="59">
        <v>11159472</v>
      </c>
      <c r="R28" s="59">
        <v>5850526</v>
      </c>
      <c r="S28" s="59">
        <v>3418049</v>
      </c>
      <c r="T28" s="59">
        <v>6522626</v>
      </c>
      <c r="U28" s="59">
        <v>15791201</v>
      </c>
      <c r="V28" s="59">
        <v>49660374</v>
      </c>
      <c r="W28" s="59">
        <v>49660371</v>
      </c>
      <c r="X28" s="59">
        <v>3</v>
      </c>
      <c r="Y28" s="60">
        <v>0</v>
      </c>
      <c r="Z28" s="61">
        <v>49660371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10041531</v>
      </c>
      <c r="C31" s="18">
        <v>0</v>
      </c>
      <c r="D31" s="58">
        <v>33748000</v>
      </c>
      <c r="E31" s="59">
        <v>34668536</v>
      </c>
      <c r="F31" s="59">
        <v>2903787</v>
      </c>
      <c r="G31" s="59">
        <v>341114</v>
      </c>
      <c r="H31" s="59">
        <v>2430193</v>
      </c>
      <c r="I31" s="59">
        <v>5675094</v>
      </c>
      <c r="J31" s="59">
        <v>317635</v>
      </c>
      <c r="K31" s="59">
        <v>0</v>
      </c>
      <c r="L31" s="59">
        <v>0</v>
      </c>
      <c r="M31" s="59">
        <v>317635</v>
      </c>
      <c r="N31" s="59">
        <v>452226</v>
      </c>
      <c r="O31" s="59">
        <v>0</v>
      </c>
      <c r="P31" s="59">
        <v>17512</v>
      </c>
      <c r="Q31" s="59">
        <v>469738</v>
      </c>
      <c r="R31" s="59">
        <v>2689006</v>
      </c>
      <c r="S31" s="59">
        <v>109234</v>
      </c>
      <c r="T31" s="59">
        <v>1180256</v>
      </c>
      <c r="U31" s="59">
        <v>3978496</v>
      </c>
      <c r="V31" s="59">
        <v>10440963</v>
      </c>
      <c r="W31" s="59">
        <v>34668536</v>
      </c>
      <c r="X31" s="59">
        <v>-24227573</v>
      </c>
      <c r="Y31" s="60">
        <v>-69.88</v>
      </c>
      <c r="Z31" s="61">
        <v>34668536</v>
      </c>
    </row>
    <row r="32" spans="1:26" ht="13.5">
      <c r="A32" s="69" t="s">
        <v>50</v>
      </c>
      <c r="B32" s="21">
        <f>SUM(B28:B31)</f>
        <v>44019194</v>
      </c>
      <c r="C32" s="21">
        <f>SUM(C28:C31)</f>
        <v>0</v>
      </c>
      <c r="D32" s="98">
        <f aca="true" t="shared" si="5" ref="D32:Z32">SUM(D28:D31)</f>
        <v>81666000</v>
      </c>
      <c r="E32" s="99">
        <f t="shared" si="5"/>
        <v>84328907</v>
      </c>
      <c r="F32" s="99">
        <f t="shared" si="5"/>
        <v>2986501</v>
      </c>
      <c r="G32" s="99">
        <f t="shared" si="5"/>
        <v>7812527</v>
      </c>
      <c r="H32" s="99">
        <f t="shared" si="5"/>
        <v>8528980</v>
      </c>
      <c r="I32" s="99">
        <f t="shared" si="5"/>
        <v>19328008</v>
      </c>
      <c r="J32" s="99">
        <f t="shared" si="5"/>
        <v>400349</v>
      </c>
      <c r="K32" s="99">
        <f t="shared" si="5"/>
        <v>226581</v>
      </c>
      <c r="L32" s="99">
        <f t="shared" si="5"/>
        <v>8747492</v>
      </c>
      <c r="M32" s="99">
        <f t="shared" si="5"/>
        <v>9374422</v>
      </c>
      <c r="N32" s="99">
        <f t="shared" si="5"/>
        <v>2942643</v>
      </c>
      <c r="O32" s="99">
        <f t="shared" si="5"/>
        <v>2963106</v>
      </c>
      <c r="P32" s="99">
        <f t="shared" si="5"/>
        <v>5723461</v>
      </c>
      <c r="Q32" s="99">
        <f t="shared" si="5"/>
        <v>11629210</v>
      </c>
      <c r="R32" s="99">
        <f t="shared" si="5"/>
        <v>8539532</v>
      </c>
      <c r="S32" s="99">
        <f t="shared" si="5"/>
        <v>3527283</v>
      </c>
      <c r="T32" s="99">
        <f t="shared" si="5"/>
        <v>7702882</v>
      </c>
      <c r="U32" s="99">
        <f t="shared" si="5"/>
        <v>19769697</v>
      </c>
      <c r="V32" s="99">
        <f t="shared" si="5"/>
        <v>60101337</v>
      </c>
      <c r="W32" s="99">
        <f t="shared" si="5"/>
        <v>84328907</v>
      </c>
      <c r="X32" s="99">
        <f t="shared" si="5"/>
        <v>-24227570</v>
      </c>
      <c r="Y32" s="100">
        <f>+IF(W32&lt;&gt;0,(X32/W32)*100,0)</f>
        <v>-28.72985179328839</v>
      </c>
      <c r="Z32" s="101">
        <f t="shared" si="5"/>
        <v>84328907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113407326</v>
      </c>
      <c r="C35" s="18">
        <v>0</v>
      </c>
      <c r="D35" s="58">
        <v>78518440</v>
      </c>
      <c r="E35" s="59">
        <v>95553066</v>
      </c>
      <c r="F35" s="59">
        <v>157876359</v>
      </c>
      <c r="G35" s="59">
        <v>156793981</v>
      </c>
      <c r="H35" s="59">
        <v>154379620</v>
      </c>
      <c r="I35" s="59">
        <v>154379620</v>
      </c>
      <c r="J35" s="59">
        <v>150943195</v>
      </c>
      <c r="K35" s="59">
        <v>150568726</v>
      </c>
      <c r="L35" s="59">
        <v>164568128</v>
      </c>
      <c r="M35" s="59">
        <v>164568128</v>
      </c>
      <c r="N35" s="59">
        <v>156617038</v>
      </c>
      <c r="O35" s="59">
        <v>148379512</v>
      </c>
      <c r="P35" s="59">
        <v>182699875</v>
      </c>
      <c r="Q35" s="59">
        <v>182699875</v>
      </c>
      <c r="R35" s="59">
        <v>176312239</v>
      </c>
      <c r="S35" s="59">
        <v>168040915</v>
      </c>
      <c r="T35" s="59">
        <v>158901081</v>
      </c>
      <c r="U35" s="59">
        <v>158901081</v>
      </c>
      <c r="V35" s="59">
        <v>158901081</v>
      </c>
      <c r="W35" s="59">
        <v>95553066</v>
      </c>
      <c r="X35" s="59">
        <v>63348015</v>
      </c>
      <c r="Y35" s="60">
        <v>66.3</v>
      </c>
      <c r="Z35" s="61">
        <v>95553066</v>
      </c>
    </row>
    <row r="36" spans="1:26" ht="13.5">
      <c r="A36" s="57" t="s">
        <v>53</v>
      </c>
      <c r="B36" s="18">
        <v>309873408</v>
      </c>
      <c r="C36" s="18">
        <v>0</v>
      </c>
      <c r="D36" s="58">
        <v>342916494</v>
      </c>
      <c r="E36" s="59">
        <v>326469425</v>
      </c>
      <c r="F36" s="59">
        <v>349369959</v>
      </c>
      <c r="G36" s="59">
        <v>322709970</v>
      </c>
      <c r="H36" s="59">
        <v>327508703</v>
      </c>
      <c r="I36" s="59">
        <v>327508703</v>
      </c>
      <c r="J36" s="59">
        <v>327909052</v>
      </c>
      <c r="K36" s="59">
        <v>328706624</v>
      </c>
      <c r="L36" s="59">
        <v>333265865</v>
      </c>
      <c r="M36" s="59">
        <v>333265865</v>
      </c>
      <c r="N36" s="59">
        <v>336208509</v>
      </c>
      <c r="O36" s="59">
        <v>338858509</v>
      </c>
      <c r="P36" s="59">
        <v>343987755</v>
      </c>
      <c r="Q36" s="59">
        <v>343987755</v>
      </c>
      <c r="R36" s="59">
        <v>351640016</v>
      </c>
      <c r="S36" s="59">
        <v>354142863</v>
      </c>
      <c r="T36" s="59">
        <v>361845745</v>
      </c>
      <c r="U36" s="59">
        <v>361845745</v>
      </c>
      <c r="V36" s="59">
        <v>361845745</v>
      </c>
      <c r="W36" s="59">
        <v>326469425</v>
      </c>
      <c r="X36" s="59">
        <v>35376320</v>
      </c>
      <c r="Y36" s="60">
        <v>10.84</v>
      </c>
      <c r="Z36" s="61">
        <v>326469425</v>
      </c>
    </row>
    <row r="37" spans="1:26" ht="13.5">
      <c r="A37" s="57" t="s">
        <v>54</v>
      </c>
      <c r="B37" s="18">
        <v>43185827</v>
      </c>
      <c r="C37" s="18">
        <v>0</v>
      </c>
      <c r="D37" s="58">
        <v>16242410</v>
      </c>
      <c r="E37" s="59">
        <v>16242410</v>
      </c>
      <c r="F37" s="59">
        <v>49817419</v>
      </c>
      <c r="G37" s="59">
        <v>64246998</v>
      </c>
      <c r="H37" s="59">
        <v>41827750</v>
      </c>
      <c r="I37" s="59">
        <v>41827750</v>
      </c>
      <c r="J37" s="59">
        <v>42188155</v>
      </c>
      <c r="K37" s="59">
        <v>41846460</v>
      </c>
      <c r="L37" s="59">
        <v>29036229</v>
      </c>
      <c r="M37" s="59">
        <v>29036229</v>
      </c>
      <c r="N37" s="59">
        <v>26536228</v>
      </c>
      <c r="O37" s="59">
        <v>23636229</v>
      </c>
      <c r="P37" s="59">
        <v>33854876</v>
      </c>
      <c r="Q37" s="59">
        <v>33854876</v>
      </c>
      <c r="R37" s="59">
        <v>29081071</v>
      </c>
      <c r="S37" s="59">
        <v>27235091</v>
      </c>
      <c r="T37" s="59">
        <v>18232617</v>
      </c>
      <c r="U37" s="59">
        <v>18232617</v>
      </c>
      <c r="V37" s="59">
        <v>18232617</v>
      </c>
      <c r="W37" s="59">
        <v>16242410</v>
      </c>
      <c r="X37" s="59">
        <v>1990207</v>
      </c>
      <c r="Y37" s="60">
        <v>12.25</v>
      </c>
      <c r="Z37" s="61">
        <v>16242410</v>
      </c>
    </row>
    <row r="38" spans="1:26" ht="13.5">
      <c r="A38" s="57" t="s">
        <v>55</v>
      </c>
      <c r="B38" s="18">
        <v>7241073</v>
      </c>
      <c r="C38" s="18">
        <v>0</v>
      </c>
      <c r="D38" s="58">
        <v>6678000</v>
      </c>
      <c r="E38" s="59">
        <v>7265557</v>
      </c>
      <c r="F38" s="59">
        <v>5902394</v>
      </c>
      <c r="G38" s="59">
        <v>7241073</v>
      </c>
      <c r="H38" s="59">
        <v>7065558</v>
      </c>
      <c r="I38" s="59">
        <v>7065558</v>
      </c>
      <c r="J38" s="59">
        <v>7065558</v>
      </c>
      <c r="K38" s="59">
        <v>7065558</v>
      </c>
      <c r="L38" s="59">
        <v>7241073</v>
      </c>
      <c r="M38" s="59">
        <v>7241073</v>
      </c>
      <c r="N38" s="59">
        <v>7241073</v>
      </c>
      <c r="O38" s="59">
        <v>7241073</v>
      </c>
      <c r="P38" s="59">
        <v>7241073</v>
      </c>
      <c r="Q38" s="59">
        <v>7241073</v>
      </c>
      <c r="R38" s="59">
        <v>7241073</v>
      </c>
      <c r="S38" s="59">
        <v>7241073</v>
      </c>
      <c r="T38" s="59">
        <v>7241073</v>
      </c>
      <c r="U38" s="59">
        <v>7241073</v>
      </c>
      <c r="V38" s="59">
        <v>7241073</v>
      </c>
      <c r="W38" s="59">
        <v>7265557</v>
      </c>
      <c r="X38" s="59">
        <v>-24484</v>
      </c>
      <c r="Y38" s="60">
        <v>-0.34</v>
      </c>
      <c r="Z38" s="61">
        <v>7265557</v>
      </c>
    </row>
    <row r="39" spans="1:26" ht="13.5">
      <c r="A39" s="57" t="s">
        <v>56</v>
      </c>
      <c r="B39" s="18">
        <v>372853835</v>
      </c>
      <c r="C39" s="18">
        <v>0</v>
      </c>
      <c r="D39" s="58">
        <v>398514525</v>
      </c>
      <c r="E39" s="59">
        <v>398514525</v>
      </c>
      <c r="F39" s="59">
        <v>451526505</v>
      </c>
      <c r="G39" s="59">
        <v>408015879</v>
      </c>
      <c r="H39" s="59">
        <v>432995014</v>
      </c>
      <c r="I39" s="59">
        <v>432995014</v>
      </c>
      <c r="J39" s="59">
        <v>429598534</v>
      </c>
      <c r="K39" s="59">
        <v>430363331</v>
      </c>
      <c r="L39" s="59">
        <v>461556692</v>
      </c>
      <c r="M39" s="59">
        <v>461556692</v>
      </c>
      <c r="N39" s="59">
        <v>459048245</v>
      </c>
      <c r="O39" s="59">
        <v>456360719</v>
      </c>
      <c r="P39" s="59">
        <v>485591682</v>
      </c>
      <c r="Q39" s="59">
        <v>485591682</v>
      </c>
      <c r="R39" s="59">
        <v>491630112</v>
      </c>
      <c r="S39" s="59">
        <v>487707613</v>
      </c>
      <c r="T39" s="59">
        <v>495273137</v>
      </c>
      <c r="U39" s="59">
        <v>495273137</v>
      </c>
      <c r="V39" s="59">
        <v>495273137</v>
      </c>
      <c r="W39" s="59">
        <v>398514525</v>
      </c>
      <c r="X39" s="59">
        <v>96758612</v>
      </c>
      <c r="Y39" s="60">
        <v>24.28</v>
      </c>
      <c r="Z39" s="61">
        <v>398514525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84768781</v>
      </c>
      <c r="C42" s="18">
        <v>0</v>
      </c>
      <c r="D42" s="58">
        <v>57514140</v>
      </c>
      <c r="E42" s="59">
        <v>63469468</v>
      </c>
      <c r="F42" s="59">
        <v>47162322</v>
      </c>
      <c r="G42" s="59">
        <v>-178555</v>
      </c>
      <c r="H42" s="59">
        <v>-966993</v>
      </c>
      <c r="I42" s="59">
        <v>46016774</v>
      </c>
      <c r="J42" s="59">
        <v>-4697574</v>
      </c>
      <c r="K42" s="59">
        <v>-1894725</v>
      </c>
      <c r="L42" s="59">
        <v>20256914</v>
      </c>
      <c r="M42" s="59">
        <v>13664615</v>
      </c>
      <c r="N42" s="59">
        <v>-4432390</v>
      </c>
      <c r="O42" s="59">
        <v>-2902636</v>
      </c>
      <c r="P42" s="59">
        <v>31812418</v>
      </c>
      <c r="Q42" s="59">
        <v>24477392</v>
      </c>
      <c r="R42" s="59">
        <v>-1068041</v>
      </c>
      <c r="S42" s="59">
        <v>-2303948</v>
      </c>
      <c r="T42" s="59">
        <v>-1348242</v>
      </c>
      <c r="U42" s="59">
        <v>-4720231</v>
      </c>
      <c r="V42" s="59">
        <v>79438550</v>
      </c>
      <c r="W42" s="59">
        <v>63469468</v>
      </c>
      <c r="X42" s="59">
        <v>15969082</v>
      </c>
      <c r="Y42" s="60">
        <v>25.16</v>
      </c>
      <c r="Z42" s="61">
        <v>63469468</v>
      </c>
    </row>
    <row r="43" spans="1:26" ht="13.5">
      <c r="A43" s="57" t="s">
        <v>59</v>
      </c>
      <c r="B43" s="18">
        <v>-52291303</v>
      </c>
      <c r="C43" s="18">
        <v>0</v>
      </c>
      <c r="D43" s="58">
        <v>-65184000</v>
      </c>
      <c r="E43" s="59">
        <v>-70884001</v>
      </c>
      <c r="F43" s="59">
        <v>-3825673</v>
      </c>
      <c r="G43" s="59">
        <v>-7301740</v>
      </c>
      <c r="H43" s="59">
        <v>-5869208</v>
      </c>
      <c r="I43" s="59">
        <v>-16996621</v>
      </c>
      <c r="J43" s="59">
        <v>-362104</v>
      </c>
      <c r="K43" s="59">
        <v>-143867</v>
      </c>
      <c r="L43" s="59">
        <v>-8747493</v>
      </c>
      <c r="M43" s="59">
        <v>-9253464</v>
      </c>
      <c r="N43" s="59">
        <v>-3483699</v>
      </c>
      <c r="O43" s="59">
        <v>-2478490</v>
      </c>
      <c r="P43" s="59">
        <v>-6524746</v>
      </c>
      <c r="Q43" s="59">
        <v>-12486935</v>
      </c>
      <c r="R43" s="59">
        <v>-7424456</v>
      </c>
      <c r="S43" s="59">
        <v>-3392177</v>
      </c>
      <c r="T43" s="59">
        <v>-7980544</v>
      </c>
      <c r="U43" s="59">
        <v>-18797177</v>
      </c>
      <c r="V43" s="59">
        <v>-57534197</v>
      </c>
      <c r="W43" s="59">
        <v>-70884001</v>
      </c>
      <c r="X43" s="59">
        <v>13349804</v>
      </c>
      <c r="Y43" s="60">
        <v>-18.83</v>
      </c>
      <c r="Z43" s="61">
        <v>-70884001</v>
      </c>
    </row>
    <row r="44" spans="1:26" ht="13.5">
      <c r="A44" s="57" t="s">
        <v>60</v>
      </c>
      <c r="B44" s="18">
        <v>-207552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89542839</v>
      </c>
      <c r="C45" s="21">
        <v>0</v>
      </c>
      <c r="D45" s="98">
        <v>10381740</v>
      </c>
      <c r="E45" s="99">
        <v>82128305</v>
      </c>
      <c r="F45" s="99">
        <v>132879487</v>
      </c>
      <c r="G45" s="99">
        <v>125399192</v>
      </c>
      <c r="H45" s="99">
        <v>118562991</v>
      </c>
      <c r="I45" s="99">
        <v>118562991</v>
      </c>
      <c r="J45" s="99">
        <v>113503313</v>
      </c>
      <c r="K45" s="99">
        <v>111464721</v>
      </c>
      <c r="L45" s="99">
        <v>122974142</v>
      </c>
      <c r="M45" s="99">
        <v>122974142</v>
      </c>
      <c r="N45" s="99">
        <v>115058053</v>
      </c>
      <c r="O45" s="99">
        <v>109676927</v>
      </c>
      <c r="P45" s="99">
        <v>134964599</v>
      </c>
      <c r="Q45" s="99">
        <v>115058053</v>
      </c>
      <c r="R45" s="99">
        <v>126472102</v>
      </c>
      <c r="S45" s="99">
        <v>120775977</v>
      </c>
      <c r="T45" s="99">
        <v>111447191</v>
      </c>
      <c r="U45" s="99">
        <v>111447191</v>
      </c>
      <c r="V45" s="99">
        <v>111447191</v>
      </c>
      <c r="W45" s="99">
        <v>82128305</v>
      </c>
      <c r="X45" s="99">
        <v>29318886</v>
      </c>
      <c r="Y45" s="100">
        <v>35.7</v>
      </c>
      <c r="Z45" s="101">
        <v>82128305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-696208</v>
      </c>
      <c r="C49" s="51">
        <v>0</v>
      </c>
      <c r="D49" s="128">
        <v>3173694</v>
      </c>
      <c r="E49" s="53">
        <v>3310176</v>
      </c>
      <c r="F49" s="53">
        <v>0</v>
      </c>
      <c r="G49" s="53">
        <v>0</v>
      </c>
      <c r="H49" s="53">
        <v>0</v>
      </c>
      <c r="I49" s="53">
        <v>2834104</v>
      </c>
      <c r="J49" s="53">
        <v>0</v>
      </c>
      <c r="K49" s="53">
        <v>0</v>
      </c>
      <c r="L49" s="53">
        <v>0</v>
      </c>
      <c r="M49" s="53">
        <v>2884494</v>
      </c>
      <c r="N49" s="53">
        <v>0</v>
      </c>
      <c r="O49" s="53">
        <v>0</v>
      </c>
      <c r="P49" s="53">
        <v>0</v>
      </c>
      <c r="Q49" s="53">
        <v>2797864</v>
      </c>
      <c r="R49" s="53">
        <v>0</v>
      </c>
      <c r="S49" s="53">
        <v>0</v>
      </c>
      <c r="T49" s="53">
        <v>0</v>
      </c>
      <c r="U49" s="53">
        <v>2748631</v>
      </c>
      <c r="V49" s="53">
        <v>30029048</v>
      </c>
      <c r="W49" s="53">
        <v>47081803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84884</v>
      </c>
      <c r="C51" s="51">
        <v>0</v>
      </c>
      <c r="D51" s="128">
        <v>7460</v>
      </c>
      <c r="E51" s="53">
        <v>1766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57537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151647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77.11659661018356</v>
      </c>
      <c r="C58" s="5">
        <f>IF(C67=0,0,+(C76/C67)*100)</f>
        <v>0</v>
      </c>
      <c r="D58" s="6">
        <f aca="true" t="shared" si="6" ref="D58:Z58">IF(D67=0,0,+(D76/D67)*100)</f>
        <v>90.24055428834015</v>
      </c>
      <c r="E58" s="7">
        <f t="shared" si="6"/>
        <v>62.63481179933129</v>
      </c>
      <c r="F58" s="7">
        <f t="shared" si="6"/>
        <v>69.31932571278297</v>
      </c>
      <c r="G58" s="7">
        <f t="shared" si="6"/>
        <v>41.89071041327711</v>
      </c>
      <c r="H58" s="7">
        <f t="shared" si="6"/>
        <v>27.549667875435503</v>
      </c>
      <c r="I58" s="7">
        <f t="shared" si="6"/>
        <v>38.018610005382584</v>
      </c>
      <c r="J58" s="7">
        <f t="shared" si="6"/>
        <v>62.383541814799884</v>
      </c>
      <c r="K58" s="7">
        <f t="shared" si="6"/>
        <v>106.58278423053373</v>
      </c>
      <c r="L58" s="7">
        <f t="shared" si="6"/>
        <v>41.162859296353254</v>
      </c>
      <c r="M58" s="7">
        <f t="shared" si="6"/>
        <v>63.794718851381994</v>
      </c>
      <c r="N58" s="7">
        <f t="shared" si="6"/>
        <v>37.453930686733486</v>
      </c>
      <c r="O58" s="7">
        <f t="shared" si="6"/>
        <v>43.44795457737696</v>
      </c>
      <c r="P58" s="7">
        <f t="shared" si="6"/>
        <v>-333.3048640923686</v>
      </c>
      <c r="Q58" s="7">
        <f t="shared" si="6"/>
        <v>56.643825412148175</v>
      </c>
      <c r="R58" s="7">
        <f t="shared" si="6"/>
        <v>64.10243753006125</v>
      </c>
      <c r="S58" s="7">
        <f t="shared" si="6"/>
        <v>1664.8694889068338</v>
      </c>
      <c r="T58" s="7">
        <f t="shared" si="6"/>
        <v>65.51727678800636</v>
      </c>
      <c r="U58" s="7">
        <f t="shared" si="6"/>
        <v>103.73579673457283</v>
      </c>
      <c r="V58" s="7">
        <f t="shared" si="6"/>
        <v>60.28168241046469</v>
      </c>
      <c r="W58" s="7">
        <f t="shared" si="6"/>
        <v>111.37655567520774</v>
      </c>
      <c r="X58" s="7">
        <f t="shared" si="6"/>
        <v>0</v>
      </c>
      <c r="Y58" s="7">
        <f t="shared" si="6"/>
        <v>0</v>
      </c>
      <c r="Z58" s="8">
        <f t="shared" si="6"/>
        <v>62.63481179933129</v>
      </c>
    </row>
    <row r="59" spans="1:26" ht="13.5">
      <c r="A59" s="36" t="s">
        <v>31</v>
      </c>
      <c r="B59" s="9">
        <f aca="true" t="shared" si="7" ref="B59:Z66">IF(B68=0,0,+(B77/B68)*100)</f>
        <v>74.24193674330385</v>
      </c>
      <c r="C59" s="9">
        <f t="shared" si="7"/>
        <v>0</v>
      </c>
      <c r="D59" s="2">
        <f t="shared" si="7"/>
        <v>92.08539917605839</v>
      </c>
      <c r="E59" s="10">
        <f t="shared" si="7"/>
        <v>57.87652988987397</v>
      </c>
      <c r="F59" s="10">
        <f t="shared" si="7"/>
        <v>69.09850021282455</v>
      </c>
      <c r="G59" s="10">
        <f t="shared" si="7"/>
        <v>40.16787648129422</v>
      </c>
      <c r="H59" s="10">
        <f t="shared" si="7"/>
        <v>18.799685052277425</v>
      </c>
      <c r="I59" s="10">
        <f t="shared" si="7"/>
        <v>32.24948172634864</v>
      </c>
      <c r="J59" s="10">
        <f t="shared" si="7"/>
        <v>60.19495292839848</v>
      </c>
      <c r="K59" s="10">
        <f t="shared" si="7"/>
        <v>103.13768561589004</v>
      </c>
      <c r="L59" s="10">
        <f t="shared" si="7"/>
        <v>40.869031221464674</v>
      </c>
      <c r="M59" s="10">
        <f t="shared" si="7"/>
        <v>62.016537791376905</v>
      </c>
      <c r="N59" s="10">
        <f t="shared" si="7"/>
        <v>37.14734126617412</v>
      </c>
      <c r="O59" s="10">
        <f t="shared" si="7"/>
        <v>43.59228705108883</v>
      </c>
      <c r="P59" s="10">
        <f t="shared" si="7"/>
        <v>-207.77000863238376</v>
      </c>
      <c r="Q59" s="10">
        <f t="shared" si="7"/>
        <v>58.006152472152614</v>
      </c>
      <c r="R59" s="10">
        <f t="shared" si="7"/>
        <v>64.13106193394162</v>
      </c>
      <c r="S59" s="10">
        <f t="shared" si="7"/>
        <v>74225.97803706245</v>
      </c>
      <c r="T59" s="10">
        <f t="shared" si="7"/>
        <v>65.62094418151955</v>
      </c>
      <c r="U59" s="10">
        <f t="shared" si="7"/>
        <v>106.80603253768493</v>
      </c>
      <c r="V59" s="10">
        <f t="shared" si="7"/>
        <v>58.216071606530384</v>
      </c>
      <c r="W59" s="10">
        <f t="shared" si="7"/>
        <v>106.86081604599839</v>
      </c>
      <c r="X59" s="10">
        <f t="shared" si="7"/>
        <v>0</v>
      </c>
      <c r="Y59" s="10">
        <f t="shared" si="7"/>
        <v>0</v>
      </c>
      <c r="Z59" s="11">
        <f t="shared" si="7"/>
        <v>57.87652988987397</v>
      </c>
    </row>
    <row r="60" spans="1:26" ht="13.5">
      <c r="A60" s="37" t="s">
        <v>32</v>
      </c>
      <c r="B60" s="12">
        <f t="shared" si="7"/>
        <v>112.78761708639784</v>
      </c>
      <c r="C60" s="12">
        <f t="shared" si="7"/>
        <v>0</v>
      </c>
      <c r="D60" s="3">
        <f t="shared" si="7"/>
        <v>79.58941245233655</v>
      </c>
      <c r="E60" s="13">
        <f t="shared" si="7"/>
        <v>150.3632456565432</v>
      </c>
      <c r="F60" s="13">
        <f t="shared" si="7"/>
        <v>104.64355169805886</v>
      </c>
      <c r="G60" s="13">
        <f t="shared" si="7"/>
        <v>87.1181292022568</v>
      </c>
      <c r="H60" s="13">
        <f t="shared" si="7"/>
        <v>370.4591007204328</v>
      </c>
      <c r="I60" s="13">
        <f t="shared" si="7"/>
        <v>197.44000270747668</v>
      </c>
      <c r="J60" s="13">
        <f t="shared" si="7"/>
        <v>107.59522563329622</v>
      </c>
      <c r="K60" s="13">
        <f t="shared" si="7"/>
        <v>105.57405076444685</v>
      </c>
      <c r="L60" s="13">
        <f t="shared" si="7"/>
        <v>44.68514831856068</v>
      </c>
      <c r="M60" s="13">
        <f t="shared" si="7"/>
        <v>86.63413387430415</v>
      </c>
      <c r="N60" s="13">
        <f t="shared" si="7"/>
        <v>40.85189228386425</v>
      </c>
      <c r="O60" s="13">
        <f t="shared" si="7"/>
        <v>37.25173588963205</v>
      </c>
      <c r="P60" s="13">
        <f t="shared" si="7"/>
        <v>24.63420746297614</v>
      </c>
      <c r="Q60" s="13">
        <f t="shared" si="7"/>
        <v>34.404335761001875</v>
      </c>
      <c r="R60" s="13">
        <f t="shared" si="7"/>
        <v>63.17418282036675</v>
      </c>
      <c r="S60" s="13">
        <f t="shared" si="7"/>
        <v>75.05237592005489</v>
      </c>
      <c r="T60" s="13">
        <f t="shared" si="7"/>
        <v>61.040946213676264</v>
      </c>
      <c r="U60" s="13">
        <f t="shared" si="7"/>
        <v>65.95858462409835</v>
      </c>
      <c r="V60" s="13">
        <f t="shared" si="7"/>
        <v>96.42165166754897</v>
      </c>
      <c r="W60" s="13">
        <f t="shared" si="7"/>
        <v>168.5775210080915</v>
      </c>
      <c r="X60" s="13">
        <f t="shared" si="7"/>
        <v>0</v>
      </c>
      <c r="Y60" s="13">
        <f t="shared" si="7"/>
        <v>0</v>
      </c>
      <c r="Z60" s="14">
        <f t="shared" si="7"/>
        <v>150.3632456565432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112.78761708639784</v>
      </c>
      <c r="C64" s="12">
        <f t="shared" si="7"/>
        <v>0</v>
      </c>
      <c r="D64" s="3">
        <f t="shared" si="7"/>
        <v>79.58941245233655</v>
      </c>
      <c r="E64" s="13">
        <f t="shared" si="7"/>
        <v>150.3632456565432</v>
      </c>
      <c r="F64" s="13">
        <f t="shared" si="7"/>
        <v>104.64355169805886</v>
      </c>
      <c r="G64" s="13">
        <f t="shared" si="7"/>
        <v>87.1181292022568</v>
      </c>
      <c r="H64" s="13">
        <f t="shared" si="7"/>
        <v>370.4591007204328</v>
      </c>
      <c r="I64" s="13">
        <f t="shared" si="7"/>
        <v>197.44000270747668</v>
      </c>
      <c r="J64" s="13">
        <f t="shared" si="7"/>
        <v>107.59522563329622</v>
      </c>
      <c r="K64" s="13">
        <f t="shared" si="7"/>
        <v>105.57405076444685</v>
      </c>
      <c r="L64" s="13">
        <f t="shared" si="7"/>
        <v>44.68514831856068</v>
      </c>
      <c r="M64" s="13">
        <f t="shared" si="7"/>
        <v>86.63413387430415</v>
      </c>
      <c r="N64" s="13">
        <f t="shared" si="7"/>
        <v>40.85189228386425</v>
      </c>
      <c r="O64" s="13">
        <f t="shared" si="7"/>
        <v>37.25173588963205</v>
      </c>
      <c r="P64" s="13">
        <f t="shared" si="7"/>
        <v>24.63420746297614</v>
      </c>
      <c r="Q64" s="13">
        <f t="shared" si="7"/>
        <v>34.404335761001875</v>
      </c>
      <c r="R64" s="13">
        <f t="shared" si="7"/>
        <v>63.17418282036675</v>
      </c>
      <c r="S64" s="13">
        <f t="shared" si="7"/>
        <v>75.05237592005489</v>
      </c>
      <c r="T64" s="13">
        <f t="shared" si="7"/>
        <v>61.040946213676264</v>
      </c>
      <c r="U64" s="13">
        <f t="shared" si="7"/>
        <v>65.95858462409835</v>
      </c>
      <c r="V64" s="13">
        <f t="shared" si="7"/>
        <v>96.42165166754897</v>
      </c>
      <c r="W64" s="13">
        <f t="shared" si="7"/>
        <v>168.5775210080915</v>
      </c>
      <c r="X64" s="13">
        <f t="shared" si="7"/>
        <v>0</v>
      </c>
      <c r="Y64" s="13">
        <f t="shared" si="7"/>
        <v>0</v>
      </c>
      <c r="Z64" s="14">
        <f t="shared" si="7"/>
        <v>150.3632456565432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125</v>
      </c>
      <c r="F66" s="16">
        <f t="shared" si="7"/>
        <v>0</v>
      </c>
      <c r="G66" s="16">
        <f t="shared" si="7"/>
        <v>0</v>
      </c>
      <c r="H66" s="16">
        <f t="shared" si="7"/>
        <v>877.5228126677401</v>
      </c>
      <c r="I66" s="16">
        <f t="shared" si="7"/>
        <v>58.65421700795594</v>
      </c>
      <c r="J66" s="16">
        <f t="shared" si="7"/>
        <v>302.25957779515244</v>
      </c>
      <c r="K66" s="16">
        <f t="shared" si="7"/>
        <v>-38.51461318051576</v>
      </c>
      <c r="L66" s="16">
        <f t="shared" si="7"/>
        <v>86.88473932812431</v>
      </c>
      <c r="M66" s="16">
        <f t="shared" si="7"/>
        <v>-177.47601675449263</v>
      </c>
      <c r="N66" s="16">
        <f t="shared" si="7"/>
        <v>123.84633588388421</v>
      </c>
      <c r="O66" s="16">
        <f t="shared" si="7"/>
        <v>104.14644293440575</v>
      </c>
      <c r="P66" s="16">
        <f t="shared" si="7"/>
        <v>66.73213476355944</v>
      </c>
      <c r="Q66" s="16">
        <f t="shared" si="7"/>
        <v>87.72469016845534</v>
      </c>
      <c r="R66" s="16">
        <f t="shared" si="7"/>
        <v>66.0250613615812</v>
      </c>
      <c r="S66" s="16">
        <f t="shared" si="7"/>
        <v>55.135309408185066</v>
      </c>
      <c r="T66" s="16">
        <f t="shared" si="7"/>
        <v>104.52772270895952</v>
      </c>
      <c r="U66" s="16">
        <f t="shared" si="7"/>
        <v>66.57685077432637</v>
      </c>
      <c r="V66" s="16">
        <f t="shared" si="7"/>
        <v>122.8554403115905</v>
      </c>
      <c r="W66" s="16">
        <f t="shared" si="7"/>
        <v>76.28835778629495</v>
      </c>
      <c r="X66" s="16">
        <f t="shared" si="7"/>
        <v>0</v>
      </c>
      <c r="Y66" s="16">
        <f t="shared" si="7"/>
        <v>0</v>
      </c>
      <c r="Z66" s="17">
        <f t="shared" si="7"/>
        <v>125</v>
      </c>
    </row>
    <row r="67" spans="1:26" ht="13.5" hidden="1">
      <c r="A67" s="40" t="s">
        <v>116</v>
      </c>
      <c r="B67" s="23">
        <v>34679636</v>
      </c>
      <c r="C67" s="23"/>
      <c r="D67" s="24">
        <v>34609568</v>
      </c>
      <c r="E67" s="25">
        <v>61542369</v>
      </c>
      <c r="F67" s="25">
        <v>3201781</v>
      </c>
      <c r="G67" s="25">
        <v>7105160</v>
      </c>
      <c r="H67" s="25">
        <v>12200844</v>
      </c>
      <c r="I67" s="25">
        <v>22507785</v>
      </c>
      <c r="J67" s="25">
        <v>6918041</v>
      </c>
      <c r="K67" s="25">
        <v>3767813</v>
      </c>
      <c r="L67" s="25">
        <v>6692108</v>
      </c>
      <c r="M67" s="25">
        <v>17377962</v>
      </c>
      <c r="N67" s="25">
        <v>6650848</v>
      </c>
      <c r="O67" s="25">
        <v>6001767</v>
      </c>
      <c r="P67" s="25">
        <v>-530397</v>
      </c>
      <c r="Q67" s="25">
        <v>12122218</v>
      </c>
      <c r="R67" s="25">
        <v>5611459</v>
      </c>
      <c r="S67" s="25">
        <v>271203</v>
      </c>
      <c r="T67" s="25">
        <v>5258790</v>
      </c>
      <c r="U67" s="25">
        <v>11141452</v>
      </c>
      <c r="V67" s="25">
        <v>63149417</v>
      </c>
      <c r="W67" s="25">
        <v>34609570</v>
      </c>
      <c r="X67" s="25"/>
      <c r="Y67" s="24"/>
      <c r="Z67" s="26">
        <v>61542369</v>
      </c>
    </row>
    <row r="68" spans="1:26" ht="13.5" hidden="1">
      <c r="A68" s="36" t="s">
        <v>31</v>
      </c>
      <c r="B68" s="18">
        <v>32093298</v>
      </c>
      <c r="C68" s="18"/>
      <c r="D68" s="19">
        <v>31587190</v>
      </c>
      <c r="E68" s="20">
        <v>58321273</v>
      </c>
      <c r="F68" s="20">
        <v>2875608</v>
      </c>
      <c r="G68" s="20">
        <v>6844437</v>
      </c>
      <c r="H68" s="20">
        <v>11908008</v>
      </c>
      <c r="I68" s="20">
        <v>21628053</v>
      </c>
      <c r="J68" s="20">
        <v>6651144</v>
      </c>
      <c r="K68" s="20">
        <v>3600042</v>
      </c>
      <c r="L68" s="20">
        <v>6427341</v>
      </c>
      <c r="M68" s="20">
        <v>16678527</v>
      </c>
      <c r="N68" s="20">
        <v>6384430</v>
      </c>
      <c r="O68" s="20">
        <v>5712990</v>
      </c>
      <c r="P68" s="20">
        <v>-810900</v>
      </c>
      <c r="Q68" s="20">
        <v>11286520</v>
      </c>
      <c r="R68" s="20">
        <v>5305217</v>
      </c>
      <c r="S68" s="20">
        <v>5828</v>
      </c>
      <c r="T68" s="20">
        <v>4991286</v>
      </c>
      <c r="U68" s="20">
        <v>10302331</v>
      </c>
      <c r="V68" s="20">
        <v>59895431</v>
      </c>
      <c r="W68" s="20">
        <v>31587190</v>
      </c>
      <c r="X68" s="20"/>
      <c r="Y68" s="19"/>
      <c r="Z68" s="22">
        <v>58321273</v>
      </c>
    </row>
    <row r="69" spans="1:26" ht="13.5" hidden="1">
      <c r="A69" s="37" t="s">
        <v>32</v>
      </c>
      <c r="B69" s="18">
        <v>2586338</v>
      </c>
      <c r="C69" s="18"/>
      <c r="D69" s="19">
        <v>2694675</v>
      </c>
      <c r="E69" s="20">
        <v>3021096</v>
      </c>
      <c r="F69" s="20">
        <v>222136</v>
      </c>
      <c r="G69" s="20">
        <v>260723</v>
      </c>
      <c r="H69" s="20">
        <v>285384</v>
      </c>
      <c r="I69" s="20">
        <v>768243</v>
      </c>
      <c r="J69" s="20">
        <v>254107</v>
      </c>
      <c r="K69" s="20">
        <v>255021</v>
      </c>
      <c r="L69" s="20">
        <v>242114</v>
      </c>
      <c r="M69" s="20">
        <v>751242</v>
      </c>
      <c r="N69" s="20">
        <v>253741</v>
      </c>
      <c r="O69" s="20">
        <v>274355</v>
      </c>
      <c r="P69" s="20">
        <v>247408</v>
      </c>
      <c r="Q69" s="20">
        <v>775504</v>
      </c>
      <c r="R69" s="20">
        <v>259796</v>
      </c>
      <c r="S69" s="20">
        <v>215748</v>
      </c>
      <c r="T69" s="20">
        <v>251867</v>
      </c>
      <c r="U69" s="20">
        <v>727411</v>
      </c>
      <c r="V69" s="20">
        <v>3022400</v>
      </c>
      <c r="W69" s="20">
        <v>2694676</v>
      </c>
      <c r="X69" s="20"/>
      <c r="Y69" s="19"/>
      <c r="Z69" s="22">
        <v>3021096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2586338</v>
      </c>
      <c r="C73" s="18"/>
      <c r="D73" s="19">
        <v>2694675</v>
      </c>
      <c r="E73" s="20">
        <v>3021096</v>
      </c>
      <c r="F73" s="20">
        <v>222136</v>
      </c>
      <c r="G73" s="20">
        <v>260723</v>
      </c>
      <c r="H73" s="20">
        <v>285384</v>
      </c>
      <c r="I73" s="20">
        <v>768243</v>
      </c>
      <c r="J73" s="20">
        <v>254107</v>
      </c>
      <c r="K73" s="20">
        <v>255021</v>
      </c>
      <c r="L73" s="20">
        <v>242114</v>
      </c>
      <c r="M73" s="20">
        <v>751242</v>
      </c>
      <c r="N73" s="20">
        <v>253741</v>
      </c>
      <c r="O73" s="20">
        <v>274355</v>
      </c>
      <c r="P73" s="20">
        <v>247408</v>
      </c>
      <c r="Q73" s="20">
        <v>775504</v>
      </c>
      <c r="R73" s="20">
        <v>259796</v>
      </c>
      <c r="S73" s="20">
        <v>215748</v>
      </c>
      <c r="T73" s="20">
        <v>251867</v>
      </c>
      <c r="U73" s="20">
        <v>727411</v>
      </c>
      <c r="V73" s="20">
        <v>3022400</v>
      </c>
      <c r="W73" s="20">
        <v>2694676</v>
      </c>
      <c r="X73" s="20"/>
      <c r="Y73" s="19"/>
      <c r="Z73" s="22">
        <v>3021096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/>
      <c r="C75" s="27"/>
      <c r="D75" s="28">
        <v>327703</v>
      </c>
      <c r="E75" s="29">
        <v>200000</v>
      </c>
      <c r="F75" s="29">
        <v>104037</v>
      </c>
      <c r="G75" s="29"/>
      <c r="H75" s="29">
        <v>7452</v>
      </c>
      <c r="I75" s="29">
        <v>111489</v>
      </c>
      <c r="J75" s="29">
        <v>12790</v>
      </c>
      <c r="K75" s="29">
        <v>-87250</v>
      </c>
      <c r="L75" s="29">
        <v>22653</v>
      </c>
      <c r="M75" s="29">
        <v>-51807</v>
      </c>
      <c r="N75" s="29">
        <v>12677</v>
      </c>
      <c r="O75" s="29">
        <v>14422</v>
      </c>
      <c r="P75" s="29">
        <v>33095</v>
      </c>
      <c r="Q75" s="29">
        <v>60194</v>
      </c>
      <c r="R75" s="29">
        <v>46446</v>
      </c>
      <c r="S75" s="29">
        <v>49627</v>
      </c>
      <c r="T75" s="29">
        <v>15637</v>
      </c>
      <c r="U75" s="29">
        <v>111710</v>
      </c>
      <c r="V75" s="29">
        <v>231586</v>
      </c>
      <c r="W75" s="29">
        <v>327704</v>
      </c>
      <c r="X75" s="29"/>
      <c r="Y75" s="28"/>
      <c r="Z75" s="30">
        <v>200000</v>
      </c>
    </row>
    <row r="76" spans="1:26" ht="13.5" hidden="1">
      <c r="A76" s="41" t="s">
        <v>117</v>
      </c>
      <c r="B76" s="31">
        <v>26743755</v>
      </c>
      <c r="C76" s="31"/>
      <c r="D76" s="32">
        <v>31231866</v>
      </c>
      <c r="E76" s="33">
        <v>38546947</v>
      </c>
      <c r="F76" s="33">
        <v>2219453</v>
      </c>
      <c r="G76" s="33">
        <v>2976402</v>
      </c>
      <c r="H76" s="33">
        <v>3361292</v>
      </c>
      <c r="I76" s="33">
        <v>8557147</v>
      </c>
      <c r="J76" s="33">
        <v>4315719</v>
      </c>
      <c r="K76" s="33">
        <v>4015840</v>
      </c>
      <c r="L76" s="33">
        <v>2754663</v>
      </c>
      <c r="M76" s="33">
        <v>11086222</v>
      </c>
      <c r="N76" s="33">
        <v>2491004</v>
      </c>
      <c r="O76" s="33">
        <v>2607645</v>
      </c>
      <c r="P76" s="33">
        <v>1767839</v>
      </c>
      <c r="Q76" s="33">
        <v>6866488</v>
      </c>
      <c r="R76" s="33">
        <v>3597082</v>
      </c>
      <c r="S76" s="33">
        <v>4515176</v>
      </c>
      <c r="T76" s="33">
        <v>3445416</v>
      </c>
      <c r="U76" s="33">
        <v>11557674</v>
      </c>
      <c r="V76" s="33">
        <v>38067531</v>
      </c>
      <c r="W76" s="33">
        <v>38546947</v>
      </c>
      <c r="X76" s="33"/>
      <c r="Y76" s="32"/>
      <c r="Z76" s="34">
        <v>38546947</v>
      </c>
    </row>
    <row r="77" spans="1:26" ht="13.5" hidden="1">
      <c r="A77" s="36" t="s">
        <v>31</v>
      </c>
      <c r="B77" s="18">
        <v>23826686</v>
      </c>
      <c r="C77" s="18"/>
      <c r="D77" s="19">
        <v>29087190</v>
      </c>
      <c r="E77" s="20">
        <v>33754329</v>
      </c>
      <c r="F77" s="20">
        <v>1987002</v>
      </c>
      <c r="G77" s="20">
        <v>2749265</v>
      </c>
      <c r="H77" s="20">
        <v>2238668</v>
      </c>
      <c r="I77" s="20">
        <v>6974935</v>
      </c>
      <c r="J77" s="20">
        <v>4003653</v>
      </c>
      <c r="K77" s="20">
        <v>3713000</v>
      </c>
      <c r="L77" s="20">
        <v>2626792</v>
      </c>
      <c r="M77" s="20">
        <v>10343445</v>
      </c>
      <c r="N77" s="20">
        <v>2371646</v>
      </c>
      <c r="O77" s="20">
        <v>2490423</v>
      </c>
      <c r="P77" s="20">
        <v>1684807</v>
      </c>
      <c r="Q77" s="20">
        <v>6546876</v>
      </c>
      <c r="R77" s="20">
        <v>3402292</v>
      </c>
      <c r="S77" s="20">
        <v>4325890</v>
      </c>
      <c r="T77" s="20">
        <v>3275329</v>
      </c>
      <c r="U77" s="20">
        <v>11003511</v>
      </c>
      <c r="V77" s="20">
        <v>34868767</v>
      </c>
      <c r="W77" s="20">
        <v>33754329</v>
      </c>
      <c r="X77" s="20"/>
      <c r="Y77" s="19"/>
      <c r="Z77" s="22">
        <v>33754329</v>
      </c>
    </row>
    <row r="78" spans="1:26" ht="13.5" hidden="1">
      <c r="A78" s="37" t="s">
        <v>32</v>
      </c>
      <c r="B78" s="18">
        <v>2917069</v>
      </c>
      <c r="C78" s="18"/>
      <c r="D78" s="19">
        <v>2144676</v>
      </c>
      <c r="E78" s="20">
        <v>4542618</v>
      </c>
      <c r="F78" s="20">
        <v>232451</v>
      </c>
      <c r="G78" s="20">
        <v>227137</v>
      </c>
      <c r="H78" s="20">
        <v>1057231</v>
      </c>
      <c r="I78" s="20">
        <v>1516819</v>
      </c>
      <c r="J78" s="20">
        <v>273407</v>
      </c>
      <c r="K78" s="20">
        <v>269236</v>
      </c>
      <c r="L78" s="20">
        <v>108189</v>
      </c>
      <c r="M78" s="20">
        <v>650832</v>
      </c>
      <c r="N78" s="20">
        <v>103658</v>
      </c>
      <c r="O78" s="20">
        <v>102202</v>
      </c>
      <c r="P78" s="20">
        <v>60947</v>
      </c>
      <c r="Q78" s="20">
        <v>266807</v>
      </c>
      <c r="R78" s="20">
        <v>164124</v>
      </c>
      <c r="S78" s="20">
        <v>161924</v>
      </c>
      <c r="T78" s="20">
        <v>153742</v>
      </c>
      <c r="U78" s="20">
        <v>479790</v>
      </c>
      <c r="V78" s="20">
        <v>2914248</v>
      </c>
      <c r="W78" s="20">
        <v>4542618</v>
      </c>
      <c r="X78" s="20"/>
      <c r="Y78" s="19"/>
      <c r="Z78" s="22">
        <v>4542618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2917069</v>
      </c>
      <c r="C82" s="18"/>
      <c r="D82" s="19">
        <v>2144676</v>
      </c>
      <c r="E82" s="20">
        <v>4542618</v>
      </c>
      <c r="F82" s="20">
        <v>232451</v>
      </c>
      <c r="G82" s="20">
        <v>227137</v>
      </c>
      <c r="H82" s="20">
        <v>1057231</v>
      </c>
      <c r="I82" s="20">
        <v>1516819</v>
      </c>
      <c r="J82" s="20">
        <v>273407</v>
      </c>
      <c r="K82" s="20">
        <v>269236</v>
      </c>
      <c r="L82" s="20">
        <v>108189</v>
      </c>
      <c r="M82" s="20">
        <v>650832</v>
      </c>
      <c r="N82" s="20">
        <v>103658</v>
      </c>
      <c r="O82" s="20">
        <v>102202</v>
      </c>
      <c r="P82" s="20">
        <v>60947</v>
      </c>
      <c r="Q82" s="20">
        <v>266807</v>
      </c>
      <c r="R82" s="20">
        <v>164124</v>
      </c>
      <c r="S82" s="20">
        <v>161924</v>
      </c>
      <c r="T82" s="20">
        <v>153742</v>
      </c>
      <c r="U82" s="20">
        <v>479790</v>
      </c>
      <c r="V82" s="20">
        <v>2914248</v>
      </c>
      <c r="W82" s="20">
        <v>4542618</v>
      </c>
      <c r="X82" s="20"/>
      <c r="Y82" s="19"/>
      <c r="Z82" s="22">
        <v>4542618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>
        <v>250000</v>
      </c>
      <c r="F84" s="29"/>
      <c r="G84" s="29"/>
      <c r="H84" s="29">
        <v>65393</v>
      </c>
      <c r="I84" s="29">
        <v>65393</v>
      </c>
      <c r="J84" s="29">
        <v>38659</v>
      </c>
      <c r="K84" s="29">
        <v>33604</v>
      </c>
      <c r="L84" s="29">
        <v>19682</v>
      </c>
      <c r="M84" s="29">
        <v>91945</v>
      </c>
      <c r="N84" s="29">
        <v>15700</v>
      </c>
      <c r="O84" s="29">
        <v>15020</v>
      </c>
      <c r="P84" s="29">
        <v>22085</v>
      </c>
      <c r="Q84" s="29">
        <v>52805</v>
      </c>
      <c r="R84" s="29">
        <v>30666</v>
      </c>
      <c r="S84" s="29">
        <v>27362</v>
      </c>
      <c r="T84" s="29">
        <v>16345</v>
      </c>
      <c r="U84" s="29">
        <v>74373</v>
      </c>
      <c r="V84" s="29">
        <v>284516</v>
      </c>
      <c r="W84" s="29">
        <v>250000</v>
      </c>
      <c r="X84" s="29"/>
      <c r="Y84" s="28"/>
      <c r="Z84" s="30">
        <v>250000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249722369</v>
      </c>
      <c r="C6" s="18">
        <v>0</v>
      </c>
      <c r="D6" s="58">
        <v>237920250</v>
      </c>
      <c r="E6" s="59">
        <v>206627898</v>
      </c>
      <c r="F6" s="59">
        <v>9634297</v>
      </c>
      <c r="G6" s="59">
        <v>2544535</v>
      </c>
      <c r="H6" s="59">
        <v>2573679</v>
      </c>
      <c r="I6" s="59">
        <v>14752511</v>
      </c>
      <c r="J6" s="59">
        <v>3156144</v>
      </c>
      <c r="K6" s="59">
        <v>13475878</v>
      </c>
      <c r="L6" s="59">
        <v>0</v>
      </c>
      <c r="M6" s="59">
        <v>16632022</v>
      </c>
      <c r="N6" s="59">
        <v>0</v>
      </c>
      <c r="O6" s="59">
        <v>16451782</v>
      </c>
      <c r="P6" s="59">
        <v>0</v>
      </c>
      <c r="Q6" s="59">
        <v>16451782</v>
      </c>
      <c r="R6" s="59">
        <v>0</v>
      </c>
      <c r="S6" s="59">
        <v>12590685</v>
      </c>
      <c r="T6" s="59">
        <v>11118</v>
      </c>
      <c r="U6" s="59">
        <v>12601803</v>
      </c>
      <c r="V6" s="59">
        <v>60438118</v>
      </c>
      <c r="W6" s="59">
        <v>207460658</v>
      </c>
      <c r="X6" s="59">
        <v>-147022540</v>
      </c>
      <c r="Y6" s="60">
        <v>-70.87</v>
      </c>
      <c r="Z6" s="61">
        <v>206627898</v>
      </c>
    </row>
    <row r="7" spans="1:26" ht="13.5">
      <c r="A7" s="57" t="s">
        <v>33</v>
      </c>
      <c r="B7" s="18">
        <v>11789930</v>
      </c>
      <c r="C7" s="18">
        <v>0</v>
      </c>
      <c r="D7" s="58">
        <v>10300000</v>
      </c>
      <c r="E7" s="59">
        <v>0</v>
      </c>
      <c r="F7" s="59">
        <v>690144</v>
      </c>
      <c r="G7" s="59">
        <v>842906</v>
      </c>
      <c r="H7" s="59">
        <v>0</v>
      </c>
      <c r="I7" s="59">
        <v>1533050</v>
      </c>
      <c r="J7" s="59">
        <v>0</v>
      </c>
      <c r="K7" s="59">
        <v>565687</v>
      </c>
      <c r="L7" s="59">
        <v>321729</v>
      </c>
      <c r="M7" s="59">
        <v>887416</v>
      </c>
      <c r="N7" s="59">
        <v>345507</v>
      </c>
      <c r="O7" s="59">
        <v>2038529</v>
      </c>
      <c r="P7" s="59">
        <v>0</v>
      </c>
      <c r="Q7" s="59">
        <v>2384036</v>
      </c>
      <c r="R7" s="59">
        <v>0</v>
      </c>
      <c r="S7" s="59">
        <v>1029427</v>
      </c>
      <c r="T7" s="59">
        <v>0</v>
      </c>
      <c r="U7" s="59">
        <v>1029427</v>
      </c>
      <c r="V7" s="59">
        <v>5833929</v>
      </c>
      <c r="W7" s="59">
        <v>10300000</v>
      </c>
      <c r="X7" s="59">
        <v>-4466071</v>
      </c>
      <c r="Y7" s="60">
        <v>-43.36</v>
      </c>
      <c r="Z7" s="61">
        <v>0</v>
      </c>
    </row>
    <row r="8" spans="1:26" ht="13.5">
      <c r="A8" s="57" t="s">
        <v>34</v>
      </c>
      <c r="B8" s="18">
        <v>656589700</v>
      </c>
      <c r="C8" s="18">
        <v>0</v>
      </c>
      <c r="D8" s="58">
        <v>705950000</v>
      </c>
      <c r="E8" s="59">
        <v>0</v>
      </c>
      <c r="F8" s="59">
        <v>500484</v>
      </c>
      <c r="G8" s="59">
        <v>2189081</v>
      </c>
      <c r="H8" s="59">
        <v>1214757</v>
      </c>
      <c r="I8" s="59">
        <v>3904322</v>
      </c>
      <c r="J8" s="59">
        <v>2652884</v>
      </c>
      <c r="K8" s="59">
        <v>1526925</v>
      </c>
      <c r="L8" s="59">
        <v>167952000</v>
      </c>
      <c r="M8" s="59">
        <v>172131809</v>
      </c>
      <c r="N8" s="59">
        <v>0</v>
      </c>
      <c r="O8" s="59">
        <v>1976290</v>
      </c>
      <c r="P8" s="59">
        <v>0</v>
      </c>
      <c r="Q8" s="59">
        <v>1976290</v>
      </c>
      <c r="R8" s="59">
        <v>0</v>
      </c>
      <c r="S8" s="59">
        <v>1574617</v>
      </c>
      <c r="T8" s="59">
        <v>1962182</v>
      </c>
      <c r="U8" s="59">
        <v>3536799</v>
      </c>
      <c r="V8" s="59">
        <v>181549220</v>
      </c>
      <c r="W8" s="59">
        <v>705950001</v>
      </c>
      <c r="X8" s="59">
        <v>-524400781</v>
      </c>
      <c r="Y8" s="60">
        <v>-74.28</v>
      </c>
      <c r="Z8" s="61">
        <v>0</v>
      </c>
    </row>
    <row r="9" spans="1:26" ht="13.5">
      <c r="A9" s="57" t="s">
        <v>35</v>
      </c>
      <c r="B9" s="18">
        <v>896244</v>
      </c>
      <c r="C9" s="18">
        <v>0</v>
      </c>
      <c r="D9" s="58">
        <v>894000</v>
      </c>
      <c r="E9" s="59">
        <v>0</v>
      </c>
      <c r="F9" s="59">
        <v>0</v>
      </c>
      <c r="G9" s="59">
        <v>0</v>
      </c>
      <c r="H9" s="59">
        <v>-28800</v>
      </c>
      <c r="I9" s="59">
        <v>-28800</v>
      </c>
      <c r="J9" s="59">
        <v>89370</v>
      </c>
      <c r="K9" s="59">
        <v>0</v>
      </c>
      <c r="L9" s="59">
        <v>23368</v>
      </c>
      <c r="M9" s="59">
        <v>112738</v>
      </c>
      <c r="N9" s="59">
        <v>11166</v>
      </c>
      <c r="O9" s="59">
        <v>4226339</v>
      </c>
      <c r="P9" s="59">
        <v>0</v>
      </c>
      <c r="Q9" s="59">
        <v>4237505</v>
      </c>
      <c r="R9" s="59">
        <v>0</v>
      </c>
      <c r="S9" s="59">
        <v>1520</v>
      </c>
      <c r="T9" s="59">
        <v>299505</v>
      </c>
      <c r="U9" s="59">
        <v>301025</v>
      </c>
      <c r="V9" s="59">
        <v>4622468</v>
      </c>
      <c r="W9" s="59">
        <v>31353595</v>
      </c>
      <c r="X9" s="59">
        <v>-26731127</v>
      </c>
      <c r="Y9" s="60">
        <v>-85.26</v>
      </c>
      <c r="Z9" s="61">
        <v>0</v>
      </c>
    </row>
    <row r="10" spans="1:26" ht="25.5">
      <c r="A10" s="62" t="s">
        <v>102</v>
      </c>
      <c r="B10" s="63">
        <f>SUM(B5:B9)</f>
        <v>918998243</v>
      </c>
      <c r="C10" s="63">
        <f>SUM(C5:C9)</f>
        <v>0</v>
      </c>
      <c r="D10" s="64">
        <f aca="true" t="shared" si="0" ref="D10:Z10">SUM(D5:D9)</f>
        <v>955064250</v>
      </c>
      <c r="E10" s="65">
        <f t="shared" si="0"/>
        <v>206627898</v>
      </c>
      <c r="F10" s="65">
        <f t="shared" si="0"/>
        <v>10824925</v>
      </c>
      <c r="G10" s="65">
        <f t="shared" si="0"/>
        <v>5576522</v>
      </c>
      <c r="H10" s="65">
        <f t="shared" si="0"/>
        <v>3759636</v>
      </c>
      <c r="I10" s="65">
        <f t="shared" si="0"/>
        <v>20161083</v>
      </c>
      <c r="J10" s="65">
        <f t="shared" si="0"/>
        <v>5898398</v>
      </c>
      <c r="K10" s="65">
        <f t="shared" si="0"/>
        <v>15568490</v>
      </c>
      <c r="L10" s="65">
        <f t="shared" si="0"/>
        <v>168297097</v>
      </c>
      <c r="M10" s="65">
        <f t="shared" si="0"/>
        <v>189763985</v>
      </c>
      <c r="N10" s="65">
        <f t="shared" si="0"/>
        <v>356673</v>
      </c>
      <c r="O10" s="65">
        <f t="shared" si="0"/>
        <v>24692940</v>
      </c>
      <c r="P10" s="65">
        <f t="shared" si="0"/>
        <v>0</v>
      </c>
      <c r="Q10" s="65">
        <f t="shared" si="0"/>
        <v>25049613</v>
      </c>
      <c r="R10" s="65">
        <f t="shared" si="0"/>
        <v>0</v>
      </c>
      <c r="S10" s="65">
        <f t="shared" si="0"/>
        <v>15196249</v>
      </c>
      <c r="T10" s="65">
        <f t="shared" si="0"/>
        <v>2272805</v>
      </c>
      <c r="U10" s="65">
        <f t="shared" si="0"/>
        <v>17469054</v>
      </c>
      <c r="V10" s="65">
        <f t="shared" si="0"/>
        <v>252443735</v>
      </c>
      <c r="W10" s="65">
        <f t="shared" si="0"/>
        <v>955064254</v>
      </c>
      <c r="X10" s="65">
        <f t="shared" si="0"/>
        <v>-702620519</v>
      </c>
      <c r="Y10" s="66">
        <f>+IF(W10&lt;&gt;0,(X10/W10)*100,0)</f>
        <v>-73.56787944447557</v>
      </c>
      <c r="Z10" s="67">
        <f t="shared" si="0"/>
        <v>206627898</v>
      </c>
    </row>
    <row r="11" spans="1:26" ht="13.5">
      <c r="A11" s="57" t="s">
        <v>36</v>
      </c>
      <c r="B11" s="18">
        <v>294452487</v>
      </c>
      <c r="C11" s="18">
        <v>0</v>
      </c>
      <c r="D11" s="58">
        <v>367640824</v>
      </c>
      <c r="E11" s="59">
        <v>324487863</v>
      </c>
      <c r="F11" s="59">
        <v>22079622</v>
      </c>
      <c r="G11" s="59">
        <v>24558839</v>
      </c>
      <c r="H11" s="59">
        <v>29565360</v>
      </c>
      <c r="I11" s="59">
        <v>76203821</v>
      </c>
      <c r="J11" s="59">
        <v>23349136</v>
      </c>
      <c r="K11" s="59">
        <v>28428836</v>
      </c>
      <c r="L11" s="59">
        <v>20179863</v>
      </c>
      <c r="M11" s="59">
        <v>71957835</v>
      </c>
      <c r="N11" s="59">
        <v>66597499</v>
      </c>
      <c r="O11" s="59">
        <v>24430031</v>
      </c>
      <c r="P11" s="59">
        <v>20545364</v>
      </c>
      <c r="Q11" s="59">
        <v>111572894</v>
      </c>
      <c r="R11" s="59">
        <v>35263680</v>
      </c>
      <c r="S11" s="59">
        <v>24010726</v>
      </c>
      <c r="T11" s="59">
        <v>19847342</v>
      </c>
      <c r="U11" s="59">
        <v>79121748</v>
      </c>
      <c r="V11" s="59">
        <v>338856298</v>
      </c>
      <c r="W11" s="59">
        <v>367640823</v>
      </c>
      <c r="X11" s="59">
        <v>-28784525</v>
      </c>
      <c r="Y11" s="60">
        <v>-7.83</v>
      </c>
      <c r="Z11" s="61">
        <v>324487863</v>
      </c>
    </row>
    <row r="12" spans="1:26" ht="13.5">
      <c r="A12" s="57" t="s">
        <v>37</v>
      </c>
      <c r="B12" s="18">
        <v>12395761</v>
      </c>
      <c r="C12" s="18">
        <v>0</v>
      </c>
      <c r="D12" s="58">
        <v>13297373</v>
      </c>
      <c r="E12" s="59">
        <v>0</v>
      </c>
      <c r="F12" s="59">
        <v>1038095</v>
      </c>
      <c r="G12" s="59">
        <v>457581</v>
      </c>
      <c r="H12" s="59">
        <v>1450429</v>
      </c>
      <c r="I12" s="59">
        <v>2946105</v>
      </c>
      <c r="J12" s="59">
        <v>856950</v>
      </c>
      <c r="K12" s="59">
        <v>989383</v>
      </c>
      <c r="L12" s="59">
        <v>908140</v>
      </c>
      <c r="M12" s="59">
        <v>2754473</v>
      </c>
      <c r="N12" s="59">
        <v>918994</v>
      </c>
      <c r="O12" s="59">
        <v>966303</v>
      </c>
      <c r="P12" s="59">
        <v>913809</v>
      </c>
      <c r="Q12" s="59">
        <v>2799106</v>
      </c>
      <c r="R12" s="59">
        <v>0</v>
      </c>
      <c r="S12" s="59">
        <v>1098069</v>
      </c>
      <c r="T12" s="59">
        <v>1393243</v>
      </c>
      <c r="U12" s="59">
        <v>2491312</v>
      </c>
      <c r="V12" s="59">
        <v>10990996</v>
      </c>
      <c r="W12" s="59">
        <v>13297370</v>
      </c>
      <c r="X12" s="59">
        <v>-2306374</v>
      </c>
      <c r="Y12" s="60">
        <v>-17.34</v>
      </c>
      <c r="Z12" s="61">
        <v>0</v>
      </c>
    </row>
    <row r="13" spans="1:26" ht="13.5">
      <c r="A13" s="57" t="s">
        <v>103</v>
      </c>
      <c r="B13" s="18">
        <v>180621106</v>
      </c>
      <c r="C13" s="18">
        <v>0</v>
      </c>
      <c r="D13" s="58">
        <v>184687757</v>
      </c>
      <c r="E13" s="59">
        <v>183827889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14739111</v>
      </c>
      <c r="L13" s="59">
        <v>0</v>
      </c>
      <c r="M13" s="59">
        <v>14739111</v>
      </c>
      <c r="N13" s="59">
        <v>14739111</v>
      </c>
      <c r="O13" s="59">
        <v>14437754</v>
      </c>
      <c r="P13" s="59">
        <v>14415549</v>
      </c>
      <c r="Q13" s="59">
        <v>43592414</v>
      </c>
      <c r="R13" s="59">
        <v>14737819</v>
      </c>
      <c r="S13" s="59">
        <v>14437752</v>
      </c>
      <c r="T13" s="59">
        <v>14433759</v>
      </c>
      <c r="U13" s="59">
        <v>43609330</v>
      </c>
      <c r="V13" s="59">
        <v>101940855</v>
      </c>
      <c r="W13" s="59">
        <v>184687757</v>
      </c>
      <c r="X13" s="59">
        <v>-82746902</v>
      </c>
      <c r="Y13" s="60">
        <v>-44.8</v>
      </c>
      <c r="Z13" s="61">
        <v>183827889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426088231</v>
      </c>
      <c r="C15" s="18">
        <v>0</v>
      </c>
      <c r="D15" s="58">
        <v>270624757</v>
      </c>
      <c r="E15" s="59">
        <v>128717892</v>
      </c>
      <c r="F15" s="59">
        <v>4306442</v>
      </c>
      <c r="G15" s="59">
        <v>7354103</v>
      </c>
      <c r="H15" s="59">
        <v>8916606</v>
      </c>
      <c r="I15" s="59">
        <v>20577151</v>
      </c>
      <c r="J15" s="59">
        <v>6994731</v>
      </c>
      <c r="K15" s="59">
        <v>8185024</v>
      </c>
      <c r="L15" s="59">
        <v>5370237</v>
      </c>
      <c r="M15" s="59">
        <v>20549992</v>
      </c>
      <c r="N15" s="59">
        <v>567348</v>
      </c>
      <c r="O15" s="59">
        <v>51967990</v>
      </c>
      <c r="P15" s="59">
        <v>9353313</v>
      </c>
      <c r="Q15" s="59">
        <v>61888651</v>
      </c>
      <c r="R15" s="59">
        <v>65205842</v>
      </c>
      <c r="S15" s="59">
        <v>4618764</v>
      </c>
      <c r="T15" s="59">
        <v>2907206</v>
      </c>
      <c r="U15" s="59">
        <v>72731812</v>
      </c>
      <c r="V15" s="59">
        <v>175747606</v>
      </c>
      <c r="W15" s="59">
        <v>271183789</v>
      </c>
      <c r="X15" s="59">
        <v>-95436183</v>
      </c>
      <c r="Y15" s="60">
        <v>-35.19</v>
      </c>
      <c r="Z15" s="61">
        <v>128717892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-197619012</v>
      </c>
      <c r="C17" s="18">
        <v>0</v>
      </c>
      <c r="D17" s="58">
        <v>227670427</v>
      </c>
      <c r="E17" s="59">
        <v>153341222</v>
      </c>
      <c r="F17" s="59">
        <v>3620287</v>
      </c>
      <c r="G17" s="59">
        <v>17985486</v>
      </c>
      <c r="H17" s="59">
        <v>18023188</v>
      </c>
      <c r="I17" s="59">
        <v>39628961</v>
      </c>
      <c r="J17" s="59">
        <v>16274334</v>
      </c>
      <c r="K17" s="59">
        <v>11881812</v>
      </c>
      <c r="L17" s="59">
        <v>20462604</v>
      </c>
      <c r="M17" s="59">
        <v>48618750</v>
      </c>
      <c r="N17" s="59">
        <v>5474554</v>
      </c>
      <c r="O17" s="59">
        <v>14853738</v>
      </c>
      <c r="P17" s="59">
        <v>27343849</v>
      </c>
      <c r="Q17" s="59">
        <v>47672141</v>
      </c>
      <c r="R17" s="59">
        <v>16832541</v>
      </c>
      <c r="S17" s="59">
        <v>10792555</v>
      </c>
      <c r="T17" s="59">
        <v>9006703</v>
      </c>
      <c r="U17" s="59">
        <v>36631799</v>
      </c>
      <c r="V17" s="59">
        <v>172551651</v>
      </c>
      <c r="W17" s="59">
        <v>227111396</v>
      </c>
      <c r="X17" s="59">
        <v>-54559745</v>
      </c>
      <c r="Y17" s="60">
        <v>-24.02</v>
      </c>
      <c r="Z17" s="61">
        <v>153341222</v>
      </c>
    </row>
    <row r="18" spans="1:26" ht="13.5">
      <c r="A18" s="69" t="s">
        <v>42</v>
      </c>
      <c r="B18" s="70">
        <f>SUM(B11:B17)</f>
        <v>715938573</v>
      </c>
      <c r="C18" s="70">
        <f>SUM(C11:C17)</f>
        <v>0</v>
      </c>
      <c r="D18" s="71">
        <f aca="true" t="shared" si="1" ref="D18:Z18">SUM(D11:D17)</f>
        <v>1063921138</v>
      </c>
      <c r="E18" s="72">
        <f t="shared" si="1"/>
        <v>790374866</v>
      </c>
      <c r="F18" s="72">
        <f t="shared" si="1"/>
        <v>31044446</v>
      </c>
      <c r="G18" s="72">
        <f t="shared" si="1"/>
        <v>50356009</v>
      </c>
      <c r="H18" s="72">
        <f t="shared" si="1"/>
        <v>57955583</v>
      </c>
      <c r="I18" s="72">
        <f t="shared" si="1"/>
        <v>139356038</v>
      </c>
      <c r="J18" s="72">
        <f t="shared" si="1"/>
        <v>47475151</v>
      </c>
      <c r="K18" s="72">
        <f t="shared" si="1"/>
        <v>64224166</v>
      </c>
      <c r="L18" s="72">
        <f t="shared" si="1"/>
        <v>46920844</v>
      </c>
      <c r="M18" s="72">
        <f t="shared" si="1"/>
        <v>158620161</v>
      </c>
      <c r="N18" s="72">
        <f t="shared" si="1"/>
        <v>88297506</v>
      </c>
      <c r="O18" s="72">
        <f t="shared" si="1"/>
        <v>106655816</v>
      </c>
      <c r="P18" s="72">
        <f t="shared" si="1"/>
        <v>72571884</v>
      </c>
      <c r="Q18" s="72">
        <f t="shared" si="1"/>
        <v>267525206</v>
      </c>
      <c r="R18" s="72">
        <f t="shared" si="1"/>
        <v>132039882</v>
      </c>
      <c r="S18" s="72">
        <f t="shared" si="1"/>
        <v>54957866</v>
      </c>
      <c r="T18" s="72">
        <f t="shared" si="1"/>
        <v>47588253</v>
      </c>
      <c r="U18" s="72">
        <f t="shared" si="1"/>
        <v>234586001</v>
      </c>
      <c r="V18" s="72">
        <f t="shared" si="1"/>
        <v>800087406</v>
      </c>
      <c r="W18" s="72">
        <f t="shared" si="1"/>
        <v>1063921135</v>
      </c>
      <c r="X18" s="72">
        <f t="shared" si="1"/>
        <v>-263833729</v>
      </c>
      <c r="Y18" s="66">
        <f>+IF(W18&lt;&gt;0,(X18/W18)*100,0)</f>
        <v>-24.7982411779046</v>
      </c>
      <c r="Z18" s="73">
        <f t="shared" si="1"/>
        <v>790374866</v>
      </c>
    </row>
    <row r="19" spans="1:26" ht="13.5">
      <c r="A19" s="69" t="s">
        <v>43</v>
      </c>
      <c r="B19" s="74">
        <f>+B10-B18</f>
        <v>203059670</v>
      </c>
      <c r="C19" s="74">
        <f>+C10-C18</f>
        <v>0</v>
      </c>
      <c r="D19" s="75">
        <f aca="true" t="shared" si="2" ref="D19:Z19">+D10-D18</f>
        <v>-108856888</v>
      </c>
      <c r="E19" s="76">
        <f t="shared" si="2"/>
        <v>-583746968</v>
      </c>
      <c r="F19" s="76">
        <f t="shared" si="2"/>
        <v>-20219521</v>
      </c>
      <c r="G19" s="76">
        <f t="shared" si="2"/>
        <v>-44779487</v>
      </c>
      <c r="H19" s="76">
        <f t="shared" si="2"/>
        <v>-54195947</v>
      </c>
      <c r="I19" s="76">
        <f t="shared" si="2"/>
        <v>-119194955</v>
      </c>
      <c r="J19" s="76">
        <f t="shared" si="2"/>
        <v>-41576753</v>
      </c>
      <c r="K19" s="76">
        <f t="shared" si="2"/>
        <v>-48655676</v>
      </c>
      <c r="L19" s="76">
        <f t="shared" si="2"/>
        <v>121376253</v>
      </c>
      <c r="M19" s="76">
        <f t="shared" si="2"/>
        <v>31143824</v>
      </c>
      <c r="N19" s="76">
        <f t="shared" si="2"/>
        <v>-87940833</v>
      </c>
      <c r="O19" s="76">
        <f t="shared" si="2"/>
        <v>-81962876</v>
      </c>
      <c r="P19" s="76">
        <f t="shared" si="2"/>
        <v>-72571884</v>
      </c>
      <c r="Q19" s="76">
        <f t="shared" si="2"/>
        <v>-242475593</v>
      </c>
      <c r="R19" s="76">
        <f t="shared" si="2"/>
        <v>-132039882</v>
      </c>
      <c r="S19" s="76">
        <f t="shared" si="2"/>
        <v>-39761617</v>
      </c>
      <c r="T19" s="76">
        <f t="shared" si="2"/>
        <v>-45315448</v>
      </c>
      <c r="U19" s="76">
        <f t="shared" si="2"/>
        <v>-217116947</v>
      </c>
      <c r="V19" s="76">
        <f t="shared" si="2"/>
        <v>-547643671</v>
      </c>
      <c r="W19" s="76">
        <f>IF(E10=E18,0,W10-W18)</f>
        <v>-108856881</v>
      </c>
      <c r="X19" s="76">
        <f t="shared" si="2"/>
        <v>-438786790</v>
      </c>
      <c r="Y19" s="77">
        <f>+IF(W19&lt;&gt;0,(X19/W19)*100,0)</f>
        <v>403.08594731829584</v>
      </c>
      <c r="Z19" s="78">
        <f t="shared" si="2"/>
        <v>-583746968</v>
      </c>
    </row>
    <row r="20" spans="1:26" ht="13.5">
      <c r="A20" s="57" t="s">
        <v>44</v>
      </c>
      <c r="B20" s="18">
        <v>241468484</v>
      </c>
      <c r="C20" s="18">
        <v>0</v>
      </c>
      <c r="D20" s="58">
        <v>440956000</v>
      </c>
      <c r="E20" s="59">
        <v>0</v>
      </c>
      <c r="F20" s="59">
        <v>448487</v>
      </c>
      <c r="G20" s="59">
        <v>16557026</v>
      </c>
      <c r="H20" s="59">
        <v>9263367</v>
      </c>
      <c r="I20" s="59">
        <v>26268880</v>
      </c>
      <c r="J20" s="59">
        <v>19918984</v>
      </c>
      <c r="K20" s="59">
        <v>10134855</v>
      </c>
      <c r="L20" s="59">
        <v>4877167</v>
      </c>
      <c r="M20" s="59">
        <v>34931006</v>
      </c>
      <c r="N20" s="59">
        <v>0</v>
      </c>
      <c r="O20" s="59">
        <v>36240246</v>
      </c>
      <c r="P20" s="59">
        <v>0</v>
      </c>
      <c r="Q20" s="59">
        <v>36240246</v>
      </c>
      <c r="R20" s="59">
        <v>0</v>
      </c>
      <c r="S20" s="59">
        <v>59606963</v>
      </c>
      <c r="T20" s="59">
        <v>73809895</v>
      </c>
      <c r="U20" s="59">
        <v>133416858</v>
      </c>
      <c r="V20" s="59">
        <v>230856990</v>
      </c>
      <c r="W20" s="59">
        <v>440956000</v>
      </c>
      <c r="X20" s="59">
        <v>-210099010</v>
      </c>
      <c r="Y20" s="60">
        <v>-47.65</v>
      </c>
      <c r="Z20" s="61">
        <v>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444528154</v>
      </c>
      <c r="C22" s="85">
        <f>SUM(C19:C21)</f>
        <v>0</v>
      </c>
      <c r="D22" s="86">
        <f aca="true" t="shared" si="3" ref="D22:Z22">SUM(D19:D21)</f>
        <v>332099112</v>
      </c>
      <c r="E22" s="87">
        <f t="shared" si="3"/>
        <v>-583746968</v>
      </c>
      <c r="F22" s="87">
        <f t="shared" si="3"/>
        <v>-19771034</v>
      </c>
      <c r="G22" s="87">
        <f t="shared" si="3"/>
        <v>-28222461</v>
      </c>
      <c r="H22" s="87">
        <f t="shared" si="3"/>
        <v>-44932580</v>
      </c>
      <c r="I22" s="87">
        <f t="shared" si="3"/>
        <v>-92926075</v>
      </c>
      <c r="J22" s="87">
        <f t="shared" si="3"/>
        <v>-21657769</v>
      </c>
      <c r="K22" s="87">
        <f t="shared" si="3"/>
        <v>-38520821</v>
      </c>
      <c r="L22" s="87">
        <f t="shared" si="3"/>
        <v>126253420</v>
      </c>
      <c r="M22" s="87">
        <f t="shared" si="3"/>
        <v>66074830</v>
      </c>
      <c r="N22" s="87">
        <f t="shared" si="3"/>
        <v>-87940833</v>
      </c>
      <c r="O22" s="87">
        <f t="shared" si="3"/>
        <v>-45722630</v>
      </c>
      <c r="P22" s="87">
        <f t="shared" si="3"/>
        <v>-72571884</v>
      </c>
      <c r="Q22" s="87">
        <f t="shared" si="3"/>
        <v>-206235347</v>
      </c>
      <c r="R22" s="87">
        <f t="shared" si="3"/>
        <v>-132039882</v>
      </c>
      <c r="S22" s="87">
        <f t="shared" si="3"/>
        <v>19845346</v>
      </c>
      <c r="T22" s="87">
        <f t="shared" si="3"/>
        <v>28494447</v>
      </c>
      <c r="U22" s="87">
        <f t="shared" si="3"/>
        <v>-83700089</v>
      </c>
      <c r="V22" s="87">
        <f t="shared" si="3"/>
        <v>-316786681</v>
      </c>
      <c r="W22" s="87">
        <f t="shared" si="3"/>
        <v>332099119</v>
      </c>
      <c r="X22" s="87">
        <f t="shared" si="3"/>
        <v>-648885800</v>
      </c>
      <c r="Y22" s="88">
        <f>+IF(W22&lt;&gt;0,(X22/W22)*100,0)</f>
        <v>-195.38919644047596</v>
      </c>
      <c r="Z22" s="89">
        <f t="shared" si="3"/>
        <v>-583746968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444528154</v>
      </c>
      <c r="C24" s="74">
        <f>SUM(C22:C23)</f>
        <v>0</v>
      </c>
      <c r="D24" s="75">
        <f aca="true" t="shared" si="4" ref="D24:Z24">SUM(D22:D23)</f>
        <v>332099112</v>
      </c>
      <c r="E24" s="76">
        <f t="shared" si="4"/>
        <v>-583746968</v>
      </c>
      <c r="F24" s="76">
        <f t="shared" si="4"/>
        <v>-19771034</v>
      </c>
      <c r="G24" s="76">
        <f t="shared" si="4"/>
        <v>-28222461</v>
      </c>
      <c r="H24" s="76">
        <f t="shared" si="4"/>
        <v>-44932580</v>
      </c>
      <c r="I24" s="76">
        <f t="shared" si="4"/>
        <v>-92926075</v>
      </c>
      <c r="J24" s="76">
        <f t="shared" si="4"/>
        <v>-21657769</v>
      </c>
      <c r="K24" s="76">
        <f t="shared" si="4"/>
        <v>-38520821</v>
      </c>
      <c r="L24" s="76">
        <f t="shared" si="4"/>
        <v>126253420</v>
      </c>
      <c r="M24" s="76">
        <f t="shared" si="4"/>
        <v>66074830</v>
      </c>
      <c r="N24" s="76">
        <f t="shared" si="4"/>
        <v>-87940833</v>
      </c>
      <c r="O24" s="76">
        <f t="shared" si="4"/>
        <v>-45722630</v>
      </c>
      <c r="P24" s="76">
        <f t="shared" si="4"/>
        <v>-72571884</v>
      </c>
      <c r="Q24" s="76">
        <f t="shared" si="4"/>
        <v>-206235347</v>
      </c>
      <c r="R24" s="76">
        <f t="shared" si="4"/>
        <v>-132039882</v>
      </c>
      <c r="S24" s="76">
        <f t="shared" si="4"/>
        <v>19845346</v>
      </c>
      <c r="T24" s="76">
        <f t="shared" si="4"/>
        <v>28494447</v>
      </c>
      <c r="U24" s="76">
        <f t="shared" si="4"/>
        <v>-83700089</v>
      </c>
      <c r="V24" s="76">
        <f t="shared" si="4"/>
        <v>-316786681</v>
      </c>
      <c r="W24" s="76">
        <f t="shared" si="4"/>
        <v>332099119</v>
      </c>
      <c r="X24" s="76">
        <f t="shared" si="4"/>
        <v>-648885800</v>
      </c>
      <c r="Y24" s="77">
        <f>+IF(W24&lt;&gt;0,(X24/W24)*100,0)</f>
        <v>-195.38919644047596</v>
      </c>
      <c r="Z24" s="78">
        <f t="shared" si="4"/>
        <v>-583746968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38643287</v>
      </c>
      <c r="C27" s="21">
        <v>0</v>
      </c>
      <c r="D27" s="98">
        <v>449284255</v>
      </c>
      <c r="E27" s="99">
        <v>524458084</v>
      </c>
      <c r="F27" s="99">
        <v>12486059</v>
      </c>
      <c r="G27" s="99">
        <v>38155599</v>
      </c>
      <c r="H27" s="99">
        <v>17241969</v>
      </c>
      <c r="I27" s="99">
        <v>67883627</v>
      </c>
      <c r="J27" s="99">
        <v>38003255</v>
      </c>
      <c r="K27" s="99">
        <v>0</v>
      </c>
      <c r="L27" s="99">
        <v>63321570</v>
      </c>
      <c r="M27" s="99">
        <v>101324825</v>
      </c>
      <c r="N27" s="99">
        <v>5841092</v>
      </c>
      <c r="O27" s="99">
        <v>24519025</v>
      </c>
      <c r="P27" s="99">
        <v>0</v>
      </c>
      <c r="Q27" s="99">
        <v>30360117</v>
      </c>
      <c r="R27" s="99">
        <v>68905189</v>
      </c>
      <c r="S27" s="99">
        <v>21329623</v>
      </c>
      <c r="T27" s="99">
        <v>35252719</v>
      </c>
      <c r="U27" s="99">
        <v>125487531</v>
      </c>
      <c r="V27" s="99">
        <v>325056100</v>
      </c>
      <c r="W27" s="99">
        <v>524458084</v>
      </c>
      <c r="X27" s="99">
        <v>-199401984</v>
      </c>
      <c r="Y27" s="100">
        <v>-38.02</v>
      </c>
      <c r="Z27" s="101">
        <v>524458084</v>
      </c>
    </row>
    <row r="28" spans="1:26" ht="13.5">
      <c r="A28" s="102" t="s">
        <v>44</v>
      </c>
      <c r="B28" s="18">
        <v>38621899</v>
      </c>
      <c r="C28" s="18">
        <v>0</v>
      </c>
      <c r="D28" s="58">
        <v>440956207</v>
      </c>
      <c r="E28" s="59">
        <v>288907000</v>
      </c>
      <c r="F28" s="59">
        <v>12474659</v>
      </c>
      <c r="G28" s="59">
        <v>38155599</v>
      </c>
      <c r="H28" s="59">
        <v>17206716</v>
      </c>
      <c r="I28" s="59">
        <v>67836974</v>
      </c>
      <c r="J28" s="59">
        <v>37985410</v>
      </c>
      <c r="K28" s="59">
        <v>0</v>
      </c>
      <c r="L28" s="59">
        <v>63165522</v>
      </c>
      <c r="M28" s="59">
        <v>101150932</v>
      </c>
      <c r="N28" s="59">
        <v>0</v>
      </c>
      <c r="O28" s="59">
        <v>24429480</v>
      </c>
      <c r="P28" s="59">
        <v>0</v>
      </c>
      <c r="Q28" s="59">
        <v>24429480</v>
      </c>
      <c r="R28" s="59">
        <v>68795536</v>
      </c>
      <c r="S28" s="59">
        <v>21261590</v>
      </c>
      <c r="T28" s="59">
        <v>35252719</v>
      </c>
      <c r="U28" s="59">
        <v>125309845</v>
      </c>
      <c r="V28" s="59">
        <v>318727231</v>
      </c>
      <c r="W28" s="59">
        <v>288907000</v>
      </c>
      <c r="X28" s="59">
        <v>29820231</v>
      </c>
      <c r="Y28" s="60">
        <v>10.32</v>
      </c>
      <c r="Z28" s="61">
        <v>288907000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5841092</v>
      </c>
      <c r="O29" s="59">
        <v>0</v>
      </c>
      <c r="P29" s="59">
        <v>0</v>
      </c>
      <c r="Q29" s="59">
        <v>5841092</v>
      </c>
      <c r="R29" s="59">
        <v>0</v>
      </c>
      <c r="S29" s="59">
        <v>68033</v>
      </c>
      <c r="T29" s="59">
        <v>0</v>
      </c>
      <c r="U29" s="59">
        <v>68033</v>
      </c>
      <c r="V29" s="59">
        <v>5909125</v>
      </c>
      <c r="W29" s="59"/>
      <c r="X29" s="59">
        <v>5909125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21388</v>
      </c>
      <c r="C31" s="18">
        <v>0</v>
      </c>
      <c r="D31" s="58">
        <v>8328048</v>
      </c>
      <c r="E31" s="59">
        <v>235551084</v>
      </c>
      <c r="F31" s="59">
        <v>11400</v>
      </c>
      <c r="G31" s="59">
        <v>0</v>
      </c>
      <c r="H31" s="59">
        <v>35253</v>
      </c>
      <c r="I31" s="59">
        <v>46653</v>
      </c>
      <c r="J31" s="59">
        <v>17845</v>
      </c>
      <c r="K31" s="59">
        <v>0</v>
      </c>
      <c r="L31" s="59">
        <v>156048</v>
      </c>
      <c r="M31" s="59">
        <v>173893</v>
      </c>
      <c r="N31" s="59">
        <v>0</v>
      </c>
      <c r="O31" s="59">
        <v>89545</v>
      </c>
      <c r="P31" s="59">
        <v>0</v>
      </c>
      <c r="Q31" s="59">
        <v>89545</v>
      </c>
      <c r="R31" s="59">
        <v>109653</v>
      </c>
      <c r="S31" s="59">
        <v>0</v>
      </c>
      <c r="T31" s="59">
        <v>0</v>
      </c>
      <c r="U31" s="59">
        <v>109653</v>
      </c>
      <c r="V31" s="59">
        <v>419744</v>
      </c>
      <c r="W31" s="59">
        <v>235551084</v>
      </c>
      <c r="X31" s="59">
        <v>-235131340</v>
      </c>
      <c r="Y31" s="60">
        <v>-99.82</v>
      </c>
      <c r="Z31" s="61">
        <v>235551084</v>
      </c>
    </row>
    <row r="32" spans="1:26" ht="13.5">
      <c r="A32" s="69" t="s">
        <v>50</v>
      </c>
      <c r="B32" s="21">
        <f>SUM(B28:B31)</f>
        <v>38643287</v>
      </c>
      <c r="C32" s="21">
        <f>SUM(C28:C31)</f>
        <v>0</v>
      </c>
      <c r="D32" s="98">
        <f aca="true" t="shared" si="5" ref="D32:Z32">SUM(D28:D31)</f>
        <v>449284255</v>
      </c>
      <c r="E32" s="99">
        <f t="shared" si="5"/>
        <v>524458084</v>
      </c>
      <c r="F32" s="99">
        <f t="shared" si="5"/>
        <v>12486059</v>
      </c>
      <c r="G32" s="99">
        <f t="shared" si="5"/>
        <v>38155599</v>
      </c>
      <c r="H32" s="99">
        <f t="shared" si="5"/>
        <v>17241969</v>
      </c>
      <c r="I32" s="99">
        <f t="shared" si="5"/>
        <v>67883627</v>
      </c>
      <c r="J32" s="99">
        <f t="shared" si="5"/>
        <v>38003255</v>
      </c>
      <c r="K32" s="99">
        <f t="shared" si="5"/>
        <v>0</v>
      </c>
      <c r="L32" s="99">
        <f t="shared" si="5"/>
        <v>63321570</v>
      </c>
      <c r="M32" s="99">
        <f t="shared" si="5"/>
        <v>101324825</v>
      </c>
      <c r="N32" s="99">
        <f t="shared" si="5"/>
        <v>5841092</v>
      </c>
      <c r="O32" s="99">
        <f t="shared" si="5"/>
        <v>24519025</v>
      </c>
      <c r="P32" s="99">
        <f t="shared" si="5"/>
        <v>0</v>
      </c>
      <c r="Q32" s="99">
        <f t="shared" si="5"/>
        <v>30360117</v>
      </c>
      <c r="R32" s="99">
        <f t="shared" si="5"/>
        <v>68905189</v>
      </c>
      <c r="S32" s="99">
        <f t="shared" si="5"/>
        <v>21329623</v>
      </c>
      <c r="T32" s="99">
        <f t="shared" si="5"/>
        <v>35252719</v>
      </c>
      <c r="U32" s="99">
        <f t="shared" si="5"/>
        <v>125487531</v>
      </c>
      <c r="V32" s="99">
        <f t="shared" si="5"/>
        <v>325056100</v>
      </c>
      <c r="W32" s="99">
        <f t="shared" si="5"/>
        <v>524458084</v>
      </c>
      <c r="X32" s="99">
        <f t="shared" si="5"/>
        <v>-199401984</v>
      </c>
      <c r="Y32" s="100">
        <f>+IF(W32&lt;&gt;0,(X32/W32)*100,0)</f>
        <v>-38.02057592080133</v>
      </c>
      <c r="Z32" s="101">
        <f t="shared" si="5"/>
        <v>524458084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680729376</v>
      </c>
      <c r="E35" s="59">
        <v>680729376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680729376</v>
      </c>
      <c r="X35" s="59">
        <v>-680729376</v>
      </c>
      <c r="Y35" s="60">
        <v>-100</v>
      </c>
      <c r="Z35" s="61">
        <v>680729376</v>
      </c>
    </row>
    <row r="36" spans="1:26" ht="13.5">
      <c r="A36" s="57" t="s">
        <v>53</v>
      </c>
      <c r="B36" s="18">
        <v>0</v>
      </c>
      <c r="C36" s="18">
        <v>0</v>
      </c>
      <c r="D36" s="58">
        <v>4813022199</v>
      </c>
      <c r="E36" s="59">
        <v>15476305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15476305</v>
      </c>
      <c r="X36" s="59">
        <v>-15476305</v>
      </c>
      <c r="Y36" s="60">
        <v>-100</v>
      </c>
      <c r="Z36" s="61">
        <v>15476305</v>
      </c>
    </row>
    <row r="37" spans="1:26" ht="13.5">
      <c r="A37" s="57" t="s">
        <v>54</v>
      </c>
      <c r="B37" s="18">
        <v>0</v>
      </c>
      <c r="C37" s="18">
        <v>0</v>
      </c>
      <c r="D37" s="58">
        <v>542451430</v>
      </c>
      <c r="E37" s="59">
        <v>542451346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542451346</v>
      </c>
      <c r="X37" s="59">
        <v>-542451346</v>
      </c>
      <c r="Y37" s="60">
        <v>-100</v>
      </c>
      <c r="Z37" s="61">
        <v>542451346</v>
      </c>
    </row>
    <row r="38" spans="1:26" ht="13.5">
      <c r="A38" s="57" t="s">
        <v>55</v>
      </c>
      <c r="B38" s="18">
        <v>0</v>
      </c>
      <c r="C38" s="18">
        <v>0</v>
      </c>
      <c r="D38" s="58">
        <v>57936758</v>
      </c>
      <c r="E38" s="59">
        <v>57936758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57936758</v>
      </c>
      <c r="X38" s="59">
        <v>-57936758</v>
      </c>
      <c r="Y38" s="60">
        <v>-100</v>
      </c>
      <c r="Z38" s="61">
        <v>57936758</v>
      </c>
    </row>
    <row r="39" spans="1:26" ht="13.5">
      <c r="A39" s="57" t="s">
        <v>56</v>
      </c>
      <c r="B39" s="18">
        <v>0</v>
      </c>
      <c r="C39" s="18">
        <v>0</v>
      </c>
      <c r="D39" s="58">
        <v>4893363387</v>
      </c>
      <c r="E39" s="59">
        <v>95817577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95817577</v>
      </c>
      <c r="X39" s="59">
        <v>-95817577</v>
      </c>
      <c r="Y39" s="60">
        <v>-100</v>
      </c>
      <c r="Z39" s="61">
        <v>95817577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372012973</v>
      </c>
      <c r="C42" s="18">
        <v>0</v>
      </c>
      <c r="D42" s="58">
        <v>563666090</v>
      </c>
      <c r="E42" s="59">
        <v>48421977</v>
      </c>
      <c r="F42" s="59">
        <v>175697513</v>
      </c>
      <c r="G42" s="59">
        <v>-63579824</v>
      </c>
      <c r="H42" s="59">
        <v>-55449453</v>
      </c>
      <c r="I42" s="59">
        <v>56668236</v>
      </c>
      <c r="J42" s="59">
        <v>-4599259</v>
      </c>
      <c r="K42" s="59">
        <v>-41716389</v>
      </c>
      <c r="L42" s="59">
        <v>81589887</v>
      </c>
      <c r="M42" s="59">
        <v>35274239</v>
      </c>
      <c r="N42" s="59">
        <v>-36531347</v>
      </c>
      <c r="O42" s="59">
        <v>-86836648</v>
      </c>
      <c r="P42" s="59">
        <v>166654490</v>
      </c>
      <c r="Q42" s="59">
        <v>43286495</v>
      </c>
      <c r="R42" s="59">
        <v>-69940450</v>
      </c>
      <c r="S42" s="59">
        <v>21695606</v>
      </c>
      <c r="T42" s="59">
        <v>-32168587</v>
      </c>
      <c r="U42" s="59">
        <v>-80413431</v>
      </c>
      <c r="V42" s="59">
        <v>54815539</v>
      </c>
      <c r="W42" s="59">
        <v>48421977</v>
      </c>
      <c r="X42" s="59">
        <v>6393562</v>
      </c>
      <c r="Y42" s="60">
        <v>13.2</v>
      </c>
      <c r="Z42" s="61">
        <v>48421977</v>
      </c>
    </row>
    <row r="43" spans="1:26" ht="13.5">
      <c r="A43" s="57" t="s">
        <v>59</v>
      </c>
      <c r="B43" s="18">
        <v>-38643286</v>
      </c>
      <c r="C43" s="18">
        <v>0</v>
      </c>
      <c r="D43" s="58">
        <v>-449284000</v>
      </c>
      <c r="E43" s="59">
        <v>0</v>
      </c>
      <c r="F43" s="59">
        <v>-14234107</v>
      </c>
      <c r="G43" s="59">
        <v>-38155599</v>
      </c>
      <c r="H43" s="59">
        <v>-13215388</v>
      </c>
      <c r="I43" s="59">
        <v>-65605094</v>
      </c>
      <c r="J43" s="59">
        <v>-43323711</v>
      </c>
      <c r="K43" s="59">
        <v>-19627819</v>
      </c>
      <c r="L43" s="59">
        <v>-63321570</v>
      </c>
      <c r="M43" s="59">
        <v>-126273100</v>
      </c>
      <c r="N43" s="59">
        <v>-5841092</v>
      </c>
      <c r="O43" s="59">
        <v>-36240246</v>
      </c>
      <c r="P43" s="59">
        <v>-44627685</v>
      </c>
      <c r="Q43" s="59">
        <v>-86709023</v>
      </c>
      <c r="R43" s="59">
        <v>-68905189</v>
      </c>
      <c r="S43" s="59">
        <v>-21329624</v>
      </c>
      <c r="T43" s="59">
        <v>-35252719</v>
      </c>
      <c r="U43" s="59">
        <v>-125487532</v>
      </c>
      <c r="V43" s="59">
        <v>-404074749</v>
      </c>
      <c r="W43" s="59"/>
      <c r="X43" s="59">
        <v>-404074749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447696479</v>
      </c>
      <c r="C45" s="21">
        <v>0</v>
      </c>
      <c r="D45" s="98">
        <v>122237489</v>
      </c>
      <c r="E45" s="99">
        <v>56277377</v>
      </c>
      <c r="F45" s="99">
        <v>178267595</v>
      </c>
      <c r="G45" s="99">
        <v>76532172</v>
      </c>
      <c r="H45" s="99">
        <v>7867331</v>
      </c>
      <c r="I45" s="99">
        <v>7867331</v>
      </c>
      <c r="J45" s="99">
        <v>-40055639</v>
      </c>
      <c r="K45" s="99">
        <v>-101399847</v>
      </c>
      <c r="L45" s="99">
        <v>-83131530</v>
      </c>
      <c r="M45" s="99">
        <v>-83131530</v>
      </c>
      <c r="N45" s="99">
        <v>-125503969</v>
      </c>
      <c r="O45" s="99">
        <v>-248580863</v>
      </c>
      <c r="P45" s="99">
        <v>-126554058</v>
      </c>
      <c r="Q45" s="99">
        <v>-125503969</v>
      </c>
      <c r="R45" s="99">
        <v>-265399697</v>
      </c>
      <c r="S45" s="99">
        <v>-265033715</v>
      </c>
      <c r="T45" s="99">
        <v>-332455021</v>
      </c>
      <c r="U45" s="99">
        <v>-332455021</v>
      </c>
      <c r="V45" s="99">
        <v>-332455021</v>
      </c>
      <c r="W45" s="99">
        <v>56277377</v>
      </c>
      <c r="X45" s="99">
        <v>-388732398</v>
      </c>
      <c r="Y45" s="100">
        <v>-690.74</v>
      </c>
      <c r="Z45" s="101">
        <v>56277377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18373754</v>
      </c>
      <c r="C51" s="51">
        <v>0</v>
      </c>
      <c r="D51" s="128">
        <v>18016963</v>
      </c>
      <c r="E51" s="53">
        <v>14394110</v>
      </c>
      <c r="F51" s="53">
        <v>0</v>
      </c>
      <c r="G51" s="53">
        <v>0</v>
      </c>
      <c r="H51" s="53">
        <v>0</v>
      </c>
      <c r="I51" s="53">
        <v>11208901</v>
      </c>
      <c r="J51" s="53">
        <v>0</v>
      </c>
      <c r="K51" s="53">
        <v>0</v>
      </c>
      <c r="L51" s="53">
        <v>0</v>
      </c>
      <c r="M51" s="53">
        <v>534634</v>
      </c>
      <c r="N51" s="53">
        <v>0</v>
      </c>
      <c r="O51" s="53">
        <v>0</v>
      </c>
      <c r="P51" s="53">
        <v>0</v>
      </c>
      <c r="Q51" s="53">
        <v>16477</v>
      </c>
      <c r="R51" s="53">
        <v>0</v>
      </c>
      <c r="S51" s="53">
        <v>0</v>
      </c>
      <c r="T51" s="53">
        <v>0</v>
      </c>
      <c r="U51" s="53">
        <v>0</v>
      </c>
      <c r="V51" s="53">
        <v>512330379</v>
      </c>
      <c r="W51" s="53">
        <v>574875218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48.140239008659414</v>
      </c>
      <c r="E58" s="7">
        <f t="shared" si="6"/>
        <v>55.33425549341842</v>
      </c>
      <c r="F58" s="7">
        <f t="shared" si="6"/>
        <v>0</v>
      </c>
      <c r="G58" s="7">
        <f t="shared" si="6"/>
        <v>0.5476049651508036</v>
      </c>
      <c r="H58" s="7">
        <f t="shared" si="6"/>
        <v>99.39378609375916</v>
      </c>
      <c r="I58" s="7">
        <f t="shared" si="6"/>
        <v>17.434394727785662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0.05806590648941346</v>
      </c>
      <c r="P58" s="7">
        <f t="shared" si="6"/>
        <v>0</v>
      </c>
      <c r="Q58" s="7">
        <f t="shared" si="6"/>
        <v>11.84108692732469</v>
      </c>
      <c r="R58" s="7">
        <f t="shared" si="6"/>
        <v>0</v>
      </c>
      <c r="S58" s="7">
        <f t="shared" si="6"/>
        <v>0.09712736042558447</v>
      </c>
      <c r="T58" s="7">
        <f t="shared" si="6"/>
        <v>100</v>
      </c>
      <c r="U58" s="7">
        <f t="shared" si="6"/>
        <v>0.270008982048045</v>
      </c>
      <c r="V58" s="7">
        <f t="shared" si="6"/>
        <v>7.803471216893504</v>
      </c>
      <c r="W58" s="7">
        <f t="shared" si="6"/>
        <v>48.056442256725404</v>
      </c>
      <c r="X58" s="7">
        <f t="shared" si="6"/>
        <v>0</v>
      </c>
      <c r="Y58" s="7">
        <f t="shared" si="6"/>
        <v>0</v>
      </c>
      <c r="Z58" s="8">
        <f t="shared" si="6"/>
        <v>55.33425549341842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48.140239008659414</v>
      </c>
      <c r="E60" s="13">
        <f t="shared" si="7"/>
        <v>55.33425549341842</v>
      </c>
      <c r="F60" s="13">
        <f t="shared" si="7"/>
        <v>0</v>
      </c>
      <c r="G60" s="13">
        <f t="shared" si="7"/>
        <v>0.5476049651508036</v>
      </c>
      <c r="H60" s="13">
        <f t="shared" si="7"/>
        <v>80.94676919693559</v>
      </c>
      <c r="I60" s="13">
        <f t="shared" si="7"/>
        <v>14.216183265343776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0.07224141433432561</v>
      </c>
      <c r="P60" s="13">
        <f t="shared" si="7"/>
        <v>0</v>
      </c>
      <c r="Q60" s="13">
        <f t="shared" si="7"/>
        <v>14.73182661914679</v>
      </c>
      <c r="R60" s="13">
        <f t="shared" si="7"/>
        <v>0</v>
      </c>
      <c r="S60" s="13">
        <f t="shared" si="7"/>
        <v>0.09712736042558447</v>
      </c>
      <c r="T60" s="13">
        <f t="shared" si="7"/>
        <v>100</v>
      </c>
      <c r="U60" s="13">
        <f t="shared" si="7"/>
        <v>0.270008982048045</v>
      </c>
      <c r="V60" s="13">
        <f t="shared" si="7"/>
        <v>7.536498737435868</v>
      </c>
      <c r="W60" s="13">
        <f t="shared" si="7"/>
        <v>55.11214034614697</v>
      </c>
      <c r="X60" s="13">
        <f t="shared" si="7"/>
        <v>0</v>
      </c>
      <c r="Y60" s="13">
        <f t="shared" si="7"/>
        <v>0</v>
      </c>
      <c r="Z60" s="14">
        <f t="shared" si="7"/>
        <v>55.33425549341842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49.57156238103012</v>
      </c>
      <c r="E62" s="13">
        <f t="shared" si="7"/>
        <v>47.30823376038022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13.029532539285443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3.5779017904908645</v>
      </c>
      <c r="W62" s="13">
        <f t="shared" si="7"/>
        <v>56.94351748484529</v>
      </c>
      <c r="X62" s="13">
        <f t="shared" si="7"/>
        <v>0</v>
      </c>
      <c r="Y62" s="13">
        <f t="shared" si="7"/>
        <v>0</v>
      </c>
      <c r="Z62" s="14">
        <f t="shared" si="7"/>
        <v>47.30823376038022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40.9199885647966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25.25317790257463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6.528663395941722</v>
      </c>
      <c r="W63" s="13">
        <f t="shared" si="7"/>
        <v>46.58976882608447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100</v>
      </c>
      <c r="H65" s="13">
        <f t="shared" si="7"/>
        <v>13351.983592898801</v>
      </c>
      <c r="I65" s="13">
        <f t="shared" si="7"/>
        <v>5149.643962088101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100</v>
      </c>
      <c r="P65" s="13">
        <f t="shared" si="7"/>
        <v>0</v>
      </c>
      <c r="Q65" s="13">
        <f t="shared" si="7"/>
        <v>242.79343710559527</v>
      </c>
      <c r="R65" s="13">
        <f t="shared" si="7"/>
        <v>0</v>
      </c>
      <c r="S65" s="13">
        <f t="shared" si="7"/>
        <v>100</v>
      </c>
      <c r="T65" s="13">
        <f t="shared" si="7"/>
        <v>100</v>
      </c>
      <c r="U65" s="13">
        <f t="shared" si="7"/>
        <v>145.7403520794963</v>
      </c>
      <c r="V65" s="13">
        <f t="shared" si="7"/>
        <v>2130.827127003699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11.82088962112013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116</v>
      </c>
      <c r="B67" s="23">
        <v>249722369</v>
      </c>
      <c r="C67" s="23"/>
      <c r="D67" s="24">
        <v>237920250</v>
      </c>
      <c r="E67" s="25">
        <v>206627898</v>
      </c>
      <c r="F67" s="25">
        <v>9634297</v>
      </c>
      <c r="G67" s="25">
        <v>2544535</v>
      </c>
      <c r="H67" s="25">
        <v>2573679</v>
      </c>
      <c r="I67" s="25">
        <v>14752511</v>
      </c>
      <c r="J67" s="25">
        <v>3156144</v>
      </c>
      <c r="K67" s="25">
        <v>13475878</v>
      </c>
      <c r="L67" s="25"/>
      <c r="M67" s="25">
        <v>16632022</v>
      </c>
      <c r="N67" s="25"/>
      <c r="O67" s="25">
        <v>20468121</v>
      </c>
      <c r="P67" s="25"/>
      <c r="Q67" s="25">
        <v>20468121</v>
      </c>
      <c r="R67" s="25"/>
      <c r="S67" s="25">
        <v>12590685</v>
      </c>
      <c r="T67" s="25">
        <v>11118</v>
      </c>
      <c r="U67" s="25">
        <v>12601803</v>
      </c>
      <c r="V67" s="25">
        <v>64454457</v>
      </c>
      <c r="W67" s="25">
        <v>237920253</v>
      </c>
      <c r="X67" s="25"/>
      <c r="Y67" s="24"/>
      <c r="Z67" s="26">
        <v>206627898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249722369</v>
      </c>
      <c r="C69" s="18"/>
      <c r="D69" s="19">
        <v>237920250</v>
      </c>
      <c r="E69" s="20">
        <v>206627898</v>
      </c>
      <c r="F69" s="20">
        <v>9634297</v>
      </c>
      <c r="G69" s="20">
        <v>2544535</v>
      </c>
      <c r="H69" s="20">
        <v>2573679</v>
      </c>
      <c r="I69" s="20">
        <v>14752511</v>
      </c>
      <c r="J69" s="20">
        <v>3156144</v>
      </c>
      <c r="K69" s="20">
        <v>13475878</v>
      </c>
      <c r="L69" s="20"/>
      <c r="M69" s="20">
        <v>16632022</v>
      </c>
      <c r="N69" s="20"/>
      <c r="O69" s="20">
        <v>16451782</v>
      </c>
      <c r="P69" s="20"/>
      <c r="Q69" s="20">
        <v>16451782</v>
      </c>
      <c r="R69" s="20"/>
      <c r="S69" s="20">
        <v>12590685</v>
      </c>
      <c r="T69" s="20">
        <v>11118</v>
      </c>
      <c r="U69" s="20">
        <v>12601803</v>
      </c>
      <c r="V69" s="20">
        <v>60438118</v>
      </c>
      <c r="W69" s="20">
        <v>207460658</v>
      </c>
      <c r="X69" s="20"/>
      <c r="Y69" s="19"/>
      <c r="Z69" s="22">
        <v>206627898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>
        <v>212555451</v>
      </c>
      <c r="C71" s="18"/>
      <c r="D71" s="19">
        <v>197192768</v>
      </c>
      <c r="E71" s="20">
        <v>206627898</v>
      </c>
      <c r="F71" s="20">
        <v>8788839</v>
      </c>
      <c r="G71" s="20">
        <v>1512766</v>
      </c>
      <c r="H71" s="20">
        <v>2073907</v>
      </c>
      <c r="I71" s="20">
        <v>12375512</v>
      </c>
      <c r="J71" s="20">
        <v>2983791</v>
      </c>
      <c r="K71" s="20">
        <v>11862700</v>
      </c>
      <c r="L71" s="20"/>
      <c r="M71" s="20">
        <v>14846491</v>
      </c>
      <c r="N71" s="20"/>
      <c r="O71" s="20">
        <v>14372181</v>
      </c>
      <c r="P71" s="20"/>
      <c r="Q71" s="20">
        <v>14372181</v>
      </c>
      <c r="R71" s="20"/>
      <c r="S71" s="20">
        <v>10744536</v>
      </c>
      <c r="T71" s="20"/>
      <c r="U71" s="20">
        <v>10744536</v>
      </c>
      <c r="V71" s="20">
        <v>52338720</v>
      </c>
      <c r="W71" s="20">
        <v>171664859</v>
      </c>
      <c r="X71" s="20"/>
      <c r="Y71" s="19"/>
      <c r="Z71" s="22">
        <v>206627898</v>
      </c>
    </row>
    <row r="72" spans="1:26" ht="13.5" hidden="1">
      <c r="A72" s="38" t="s">
        <v>112</v>
      </c>
      <c r="B72" s="18">
        <v>37165678</v>
      </c>
      <c r="C72" s="18"/>
      <c r="D72" s="19">
        <v>40527482</v>
      </c>
      <c r="E72" s="20"/>
      <c r="F72" s="20">
        <v>834269</v>
      </c>
      <c r="G72" s="20">
        <v>1017835</v>
      </c>
      <c r="H72" s="20">
        <v>484169</v>
      </c>
      <c r="I72" s="20">
        <v>2336273</v>
      </c>
      <c r="J72" s="20">
        <v>161755</v>
      </c>
      <c r="K72" s="20">
        <v>1598359</v>
      </c>
      <c r="L72" s="20"/>
      <c r="M72" s="20">
        <v>1760114</v>
      </c>
      <c r="N72" s="20"/>
      <c r="O72" s="20">
        <v>2067716</v>
      </c>
      <c r="P72" s="20"/>
      <c r="Q72" s="20">
        <v>2067716</v>
      </c>
      <c r="R72" s="20"/>
      <c r="S72" s="20">
        <v>1833920</v>
      </c>
      <c r="T72" s="20"/>
      <c r="U72" s="20">
        <v>1833920</v>
      </c>
      <c r="V72" s="20">
        <v>7998023</v>
      </c>
      <c r="W72" s="20">
        <v>35595798</v>
      </c>
      <c r="X72" s="20"/>
      <c r="Y72" s="19"/>
      <c r="Z72" s="22"/>
    </row>
    <row r="73" spans="1:26" ht="13.5" hidden="1">
      <c r="A73" s="38" t="s">
        <v>113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114</v>
      </c>
      <c r="B74" s="18">
        <v>1240</v>
      </c>
      <c r="C74" s="18"/>
      <c r="D74" s="19">
        <v>200000</v>
      </c>
      <c r="E74" s="20"/>
      <c r="F74" s="20">
        <v>11189</v>
      </c>
      <c r="G74" s="20">
        <v>13934</v>
      </c>
      <c r="H74" s="20">
        <v>15603</v>
      </c>
      <c r="I74" s="20">
        <v>40726</v>
      </c>
      <c r="J74" s="20">
        <v>10598</v>
      </c>
      <c r="K74" s="20">
        <v>14819</v>
      </c>
      <c r="L74" s="20"/>
      <c r="M74" s="20">
        <v>25417</v>
      </c>
      <c r="N74" s="20"/>
      <c r="O74" s="20">
        <v>11885</v>
      </c>
      <c r="P74" s="20"/>
      <c r="Q74" s="20">
        <v>11885</v>
      </c>
      <c r="R74" s="20"/>
      <c r="S74" s="20">
        <v>12229</v>
      </c>
      <c r="T74" s="20">
        <v>11118</v>
      </c>
      <c r="U74" s="20">
        <v>23347</v>
      </c>
      <c r="V74" s="20">
        <v>101375</v>
      </c>
      <c r="W74" s="20">
        <v>200001</v>
      </c>
      <c r="X74" s="20"/>
      <c r="Y74" s="19"/>
      <c r="Z74" s="22"/>
    </row>
    <row r="75" spans="1:26" ht="13.5" hidden="1">
      <c r="A75" s="39" t="s">
        <v>115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>
        <v>4016339</v>
      </c>
      <c r="P75" s="29"/>
      <c r="Q75" s="29">
        <v>4016339</v>
      </c>
      <c r="R75" s="29"/>
      <c r="S75" s="29"/>
      <c r="T75" s="29"/>
      <c r="U75" s="29"/>
      <c r="V75" s="29">
        <v>4016339</v>
      </c>
      <c r="W75" s="29">
        <v>30459595</v>
      </c>
      <c r="X75" s="29"/>
      <c r="Y75" s="28"/>
      <c r="Z75" s="30"/>
    </row>
    <row r="76" spans="1:26" ht="13.5" hidden="1">
      <c r="A76" s="41" t="s">
        <v>117</v>
      </c>
      <c r="B76" s="31"/>
      <c r="C76" s="31"/>
      <c r="D76" s="32">
        <v>114535377</v>
      </c>
      <c r="E76" s="33">
        <v>114336009</v>
      </c>
      <c r="F76" s="33"/>
      <c r="G76" s="33">
        <v>13934</v>
      </c>
      <c r="H76" s="33">
        <v>2558077</v>
      </c>
      <c r="I76" s="33">
        <v>2572011</v>
      </c>
      <c r="J76" s="33"/>
      <c r="K76" s="33"/>
      <c r="L76" s="33"/>
      <c r="M76" s="33"/>
      <c r="N76" s="33"/>
      <c r="O76" s="33">
        <v>11885</v>
      </c>
      <c r="P76" s="33">
        <v>2411763</v>
      </c>
      <c r="Q76" s="33">
        <v>2423648</v>
      </c>
      <c r="R76" s="33">
        <v>10679</v>
      </c>
      <c r="S76" s="33">
        <v>12229</v>
      </c>
      <c r="T76" s="33">
        <v>11118</v>
      </c>
      <c r="U76" s="33">
        <v>34026</v>
      </c>
      <c r="V76" s="33">
        <v>5029685</v>
      </c>
      <c r="W76" s="33">
        <v>114336009</v>
      </c>
      <c r="X76" s="33"/>
      <c r="Y76" s="32"/>
      <c r="Z76" s="34">
        <v>114336009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114535377</v>
      </c>
      <c r="E78" s="20">
        <v>114336009</v>
      </c>
      <c r="F78" s="20"/>
      <c r="G78" s="20">
        <v>13934</v>
      </c>
      <c r="H78" s="20">
        <v>2083310</v>
      </c>
      <c r="I78" s="20">
        <v>2097244</v>
      </c>
      <c r="J78" s="20"/>
      <c r="K78" s="20"/>
      <c r="L78" s="20"/>
      <c r="M78" s="20"/>
      <c r="N78" s="20"/>
      <c r="O78" s="20">
        <v>11885</v>
      </c>
      <c r="P78" s="20">
        <v>2411763</v>
      </c>
      <c r="Q78" s="20">
        <v>2423648</v>
      </c>
      <c r="R78" s="20">
        <v>10679</v>
      </c>
      <c r="S78" s="20">
        <v>12229</v>
      </c>
      <c r="T78" s="20">
        <v>11118</v>
      </c>
      <c r="U78" s="20">
        <v>34026</v>
      </c>
      <c r="V78" s="20">
        <v>4554918</v>
      </c>
      <c r="W78" s="20">
        <v>114336009</v>
      </c>
      <c r="X78" s="20"/>
      <c r="Y78" s="19"/>
      <c r="Z78" s="22">
        <v>114336009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>
        <v>97751536</v>
      </c>
      <c r="E80" s="20">
        <v>97752009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>
        <v>1872628</v>
      </c>
      <c r="Q80" s="20">
        <v>1872628</v>
      </c>
      <c r="R80" s="20"/>
      <c r="S80" s="20"/>
      <c r="T80" s="20"/>
      <c r="U80" s="20"/>
      <c r="V80" s="20">
        <v>1872628</v>
      </c>
      <c r="W80" s="20">
        <v>97752009</v>
      </c>
      <c r="X80" s="20"/>
      <c r="Y80" s="19"/>
      <c r="Z80" s="22">
        <v>97752009</v>
      </c>
    </row>
    <row r="81" spans="1:26" ht="13.5" hidden="1">
      <c r="A81" s="38" t="s">
        <v>112</v>
      </c>
      <c r="B81" s="18"/>
      <c r="C81" s="18"/>
      <c r="D81" s="19">
        <v>16583841</v>
      </c>
      <c r="E81" s="20">
        <v>16584000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>
        <v>522164</v>
      </c>
      <c r="Q81" s="20">
        <v>522164</v>
      </c>
      <c r="R81" s="20"/>
      <c r="S81" s="20"/>
      <c r="T81" s="20"/>
      <c r="U81" s="20"/>
      <c r="V81" s="20">
        <v>522164</v>
      </c>
      <c r="W81" s="20">
        <v>16584000</v>
      </c>
      <c r="X81" s="20"/>
      <c r="Y81" s="19"/>
      <c r="Z81" s="22">
        <v>16584000</v>
      </c>
    </row>
    <row r="82" spans="1:26" ht="13.5" hidden="1">
      <c r="A82" s="38" t="s">
        <v>113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114</v>
      </c>
      <c r="B83" s="18"/>
      <c r="C83" s="18"/>
      <c r="D83" s="19">
        <v>200000</v>
      </c>
      <c r="E83" s="20"/>
      <c r="F83" s="20"/>
      <c r="G83" s="20">
        <v>13934</v>
      </c>
      <c r="H83" s="20">
        <v>2083310</v>
      </c>
      <c r="I83" s="20">
        <v>2097244</v>
      </c>
      <c r="J83" s="20"/>
      <c r="K83" s="20"/>
      <c r="L83" s="20"/>
      <c r="M83" s="20"/>
      <c r="N83" s="20"/>
      <c r="O83" s="20">
        <v>11885</v>
      </c>
      <c r="P83" s="20">
        <v>16971</v>
      </c>
      <c r="Q83" s="20">
        <v>28856</v>
      </c>
      <c r="R83" s="20">
        <v>10679</v>
      </c>
      <c r="S83" s="20">
        <v>12229</v>
      </c>
      <c r="T83" s="20">
        <v>11118</v>
      </c>
      <c r="U83" s="20">
        <v>34026</v>
      </c>
      <c r="V83" s="20">
        <v>2160126</v>
      </c>
      <c r="W83" s="20"/>
      <c r="X83" s="20"/>
      <c r="Y83" s="19"/>
      <c r="Z83" s="22"/>
    </row>
    <row r="84" spans="1:26" ht="13.5" hidden="1">
      <c r="A84" s="39" t="s">
        <v>115</v>
      </c>
      <c r="B84" s="27"/>
      <c r="C84" s="27"/>
      <c r="D84" s="28"/>
      <c r="E84" s="29"/>
      <c r="F84" s="29"/>
      <c r="G84" s="29"/>
      <c r="H84" s="29">
        <v>474767</v>
      </c>
      <c r="I84" s="29">
        <v>474767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474767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13396397</v>
      </c>
      <c r="C5" s="18">
        <v>0</v>
      </c>
      <c r="D5" s="58">
        <v>15016000</v>
      </c>
      <c r="E5" s="59">
        <v>15640000</v>
      </c>
      <c r="F5" s="59">
        <v>4222582</v>
      </c>
      <c r="G5" s="59">
        <v>1073637</v>
      </c>
      <c r="H5" s="59">
        <v>1071905</v>
      </c>
      <c r="I5" s="59">
        <v>6368124</v>
      </c>
      <c r="J5" s="59">
        <v>1068558</v>
      </c>
      <c r="K5" s="59">
        <v>1065821</v>
      </c>
      <c r="L5" s="59">
        <v>1065852</v>
      </c>
      <c r="M5" s="59">
        <v>3200231</v>
      </c>
      <c r="N5" s="59">
        <v>1066111</v>
      </c>
      <c r="O5" s="59">
        <v>1066126</v>
      </c>
      <c r="P5" s="59">
        <v>1066111</v>
      </c>
      <c r="Q5" s="59">
        <v>3198348</v>
      </c>
      <c r="R5" s="59">
        <v>1066122</v>
      </c>
      <c r="S5" s="59">
        <v>1066113</v>
      </c>
      <c r="T5" s="59">
        <v>920052</v>
      </c>
      <c r="U5" s="59">
        <v>3052287</v>
      </c>
      <c r="V5" s="59">
        <v>15818990</v>
      </c>
      <c r="W5" s="59">
        <v>15016000</v>
      </c>
      <c r="X5" s="59">
        <v>802990</v>
      </c>
      <c r="Y5" s="60">
        <v>5.35</v>
      </c>
      <c r="Z5" s="61">
        <v>15640000</v>
      </c>
    </row>
    <row r="6" spans="1:26" ht="13.5">
      <c r="A6" s="57" t="s">
        <v>32</v>
      </c>
      <c r="B6" s="18">
        <v>101234883</v>
      </c>
      <c r="C6" s="18">
        <v>0</v>
      </c>
      <c r="D6" s="58">
        <v>102411000</v>
      </c>
      <c r="E6" s="59">
        <v>106734000</v>
      </c>
      <c r="F6" s="59">
        <v>5682507</v>
      </c>
      <c r="G6" s="59">
        <v>5702745</v>
      </c>
      <c r="H6" s="59">
        <v>5621097</v>
      </c>
      <c r="I6" s="59">
        <v>17006349</v>
      </c>
      <c r="J6" s="59">
        <v>5872761</v>
      </c>
      <c r="K6" s="59">
        <v>5298626</v>
      </c>
      <c r="L6" s="59">
        <v>5727212</v>
      </c>
      <c r="M6" s="59">
        <v>16898599</v>
      </c>
      <c r="N6" s="59">
        <v>5612059</v>
      </c>
      <c r="O6" s="59">
        <v>7778667</v>
      </c>
      <c r="P6" s="59">
        <v>5952017</v>
      </c>
      <c r="Q6" s="59">
        <v>19342743</v>
      </c>
      <c r="R6" s="59">
        <v>5395776</v>
      </c>
      <c r="S6" s="59">
        <v>5304030</v>
      </c>
      <c r="T6" s="59">
        <v>46252527</v>
      </c>
      <c r="U6" s="59">
        <v>56952333</v>
      </c>
      <c r="V6" s="59">
        <v>110200024</v>
      </c>
      <c r="W6" s="59">
        <v>102411185</v>
      </c>
      <c r="X6" s="59">
        <v>7788839</v>
      </c>
      <c r="Y6" s="60">
        <v>7.61</v>
      </c>
      <c r="Z6" s="61">
        <v>106734000</v>
      </c>
    </row>
    <row r="7" spans="1:26" ht="13.5">
      <c r="A7" s="57" t="s">
        <v>33</v>
      </c>
      <c r="B7" s="18">
        <v>897003</v>
      </c>
      <c r="C7" s="18">
        <v>0</v>
      </c>
      <c r="D7" s="58">
        <v>583000</v>
      </c>
      <c r="E7" s="59">
        <v>897000</v>
      </c>
      <c r="F7" s="59">
        <v>8643</v>
      </c>
      <c r="G7" s="59">
        <v>13547</v>
      </c>
      <c r="H7" s="59">
        <v>11050</v>
      </c>
      <c r="I7" s="59">
        <v>33240</v>
      </c>
      <c r="J7" s="59">
        <v>20111</v>
      </c>
      <c r="K7" s="59">
        <v>11595</v>
      </c>
      <c r="L7" s="59">
        <v>10510</v>
      </c>
      <c r="M7" s="59">
        <v>42216</v>
      </c>
      <c r="N7" s="59">
        <v>0</v>
      </c>
      <c r="O7" s="59">
        <v>104750</v>
      </c>
      <c r="P7" s="59">
        <v>9048</v>
      </c>
      <c r="Q7" s="59">
        <v>113798</v>
      </c>
      <c r="R7" s="59">
        <v>13977</v>
      </c>
      <c r="S7" s="59">
        <v>8536</v>
      </c>
      <c r="T7" s="59">
        <v>-20312</v>
      </c>
      <c r="U7" s="59">
        <v>2201</v>
      </c>
      <c r="V7" s="59">
        <v>191455</v>
      </c>
      <c r="W7" s="59">
        <v>582555</v>
      </c>
      <c r="X7" s="59">
        <v>-391100</v>
      </c>
      <c r="Y7" s="60">
        <v>-67.14</v>
      </c>
      <c r="Z7" s="61">
        <v>897000</v>
      </c>
    </row>
    <row r="8" spans="1:26" ht="13.5">
      <c r="A8" s="57" t="s">
        <v>34</v>
      </c>
      <c r="B8" s="18">
        <v>51587000</v>
      </c>
      <c r="C8" s="18">
        <v>0</v>
      </c>
      <c r="D8" s="58">
        <v>97852000</v>
      </c>
      <c r="E8" s="59">
        <v>117852400</v>
      </c>
      <c r="F8" s="59">
        <v>8157000</v>
      </c>
      <c r="G8" s="59">
        <v>21859000</v>
      </c>
      <c r="H8" s="59">
        <v>2295000</v>
      </c>
      <c r="I8" s="59">
        <v>32311000</v>
      </c>
      <c r="J8" s="59">
        <v>0</v>
      </c>
      <c r="K8" s="59">
        <v>3531000</v>
      </c>
      <c r="L8" s="59">
        <v>31498000</v>
      </c>
      <c r="M8" s="59">
        <v>35029000</v>
      </c>
      <c r="N8" s="59">
        <v>0</v>
      </c>
      <c r="O8" s="59">
        <v>0</v>
      </c>
      <c r="P8" s="59">
        <v>23200000</v>
      </c>
      <c r="Q8" s="59">
        <v>23200000</v>
      </c>
      <c r="R8" s="59">
        <v>564000</v>
      </c>
      <c r="S8" s="59">
        <v>0</v>
      </c>
      <c r="T8" s="59">
        <v>0</v>
      </c>
      <c r="U8" s="59">
        <v>564000</v>
      </c>
      <c r="V8" s="59">
        <v>91104000</v>
      </c>
      <c r="W8" s="59">
        <v>97852000</v>
      </c>
      <c r="X8" s="59">
        <v>-6748000</v>
      </c>
      <c r="Y8" s="60">
        <v>-6.9</v>
      </c>
      <c r="Z8" s="61">
        <v>117852400</v>
      </c>
    </row>
    <row r="9" spans="1:26" ht="13.5">
      <c r="A9" s="57" t="s">
        <v>35</v>
      </c>
      <c r="B9" s="18">
        <v>24112235</v>
      </c>
      <c r="C9" s="18">
        <v>0</v>
      </c>
      <c r="D9" s="58">
        <v>36648000</v>
      </c>
      <c r="E9" s="59">
        <v>43580700</v>
      </c>
      <c r="F9" s="59">
        <v>1823397</v>
      </c>
      <c r="G9" s="59">
        <v>1259587</v>
      </c>
      <c r="H9" s="59">
        <v>818236</v>
      </c>
      <c r="I9" s="59">
        <v>3901220</v>
      </c>
      <c r="J9" s="59">
        <v>1122619</v>
      </c>
      <c r="K9" s="59">
        <v>673722</v>
      </c>
      <c r="L9" s="59">
        <v>1311801</v>
      </c>
      <c r="M9" s="59">
        <v>3108142</v>
      </c>
      <c r="N9" s="59">
        <v>523475</v>
      </c>
      <c r="O9" s="59">
        <v>3025203</v>
      </c>
      <c r="P9" s="59">
        <v>1651892</v>
      </c>
      <c r="Q9" s="59">
        <v>5200570</v>
      </c>
      <c r="R9" s="59">
        <v>938984</v>
      </c>
      <c r="S9" s="59">
        <v>1690248</v>
      </c>
      <c r="T9" s="59">
        <v>-2690886</v>
      </c>
      <c r="U9" s="59">
        <v>-61654</v>
      </c>
      <c r="V9" s="59">
        <v>12148278</v>
      </c>
      <c r="W9" s="59">
        <v>36648085</v>
      </c>
      <c r="X9" s="59">
        <v>-24499807</v>
      </c>
      <c r="Y9" s="60">
        <v>-66.85</v>
      </c>
      <c r="Z9" s="61">
        <v>43580700</v>
      </c>
    </row>
    <row r="10" spans="1:26" ht="25.5">
      <c r="A10" s="62" t="s">
        <v>102</v>
      </c>
      <c r="B10" s="63">
        <f>SUM(B5:B9)</f>
        <v>191227518</v>
      </c>
      <c r="C10" s="63">
        <f>SUM(C5:C9)</f>
        <v>0</v>
      </c>
      <c r="D10" s="64">
        <f aca="true" t="shared" si="0" ref="D10:Z10">SUM(D5:D9)</f>
        <v>252510000</v>
      </c>
      <c r="E10" s="65">
        <f t="shared" si="0"/>
        <v>284704100</v>
      </c>
      <c r="F10" s="65">
        <f t="shared" si="0"/>
        <v>19894129</v>
      </c>
      <c r="G10" s="65">
        <f t="shared" si="0"/>
        <v>29908516</v>
      </c>
      <c r="H10" s="65">
        <f t="shared" si="0"/>
        <v>9817288</v>
      </c>
      <c r="I10" s="65">
        <f t="shared" si="0"/>
        <v>59619933</v>
      </c>
      <c r="J10" s="65">
        <f t="shared" si="0"/>
        <v>8084049</v>
      </c>
      <c r="K10" s="65">
        <f t="shared" si="0"/>
        <v>10580764</v>
      </c>
      <c r="L10" s="65">
        <f t="shared" si="0"/>
        <v>39613375</v>
      </c>
      <c r="M10" s="65">
        <f t="shared" si="0"/>
        <v>58278188</v>
      </c>
      <c r="N10" s="65">
        <f t="shared" si="0"/>
        <v>7201645</v>
      </c>
      <c r="O10" s="65">
        <f t="shared" si="0"/>
        <v>11974746</v>
      </c>
      <c r="P10" s="65">
        <f t="shared" si="0"/>
        <v>31879068</v>
      </c>
      <c r="Q10" s="65">
        <f t="shared" si="0"/>
        <v>51055459</v>
      </c>
      <c r="R10" s="65">
        <f t="shared" si="0"/>
        <v>7978859</v>
      </c>
      <c r="S10" s="65">
        <f t="shared" si="0"/>
        <v>8068927</v>
      </c>
      <c r="T10" s="65">
        <f t="shared" si="0"/>
        <v>44461381</v>
      </c>
      <c r="U10" s="65">
        <f t="shared" si="0"/>
        <v>60509167</v>
      </c>
      <c r="V10" s="65">
        <f t="shared" si="0"/>
        <v>229462747</v>
      </c>
      <c r="W10" s="65">
        <f t="shared" si="0"/>
        <v>252509825</v>
      </c>
      <c r="X10" s="65">
        <f t="shared" si="0"/>
        <v>-23047078</v>
      </c>
      <c r="Y10" s="66">
        <f>+IF(W10&lt;&gt;0,(X10/W10)*100,0)</f>
        <v>-9.127200496059906</v>
      </c>
      <c r="Z10" s="67">
        <f t="shared" si="0"/>
        <v>284704100</v>
      </c>
    </row>
    <row r="11" spans="1:26" ht="13.5">
      <c r="A11" s="57" t="s">
        <v>36</v>
      </c>
      <c r="B11" s="18">
        <v>98891829</v>
      </c>
      <c r="C11" s="18">
        <v>0</v>
      </c>
      <c r="D11" s="58">
        <v>97306000</v>
      </c>
      <c r="E11" s="59">
        <v>100990232</v>
      </c>
      <c r="F11" s="59">
        <v>8769077</v>
      </c>
      <c r="G11" s="59">
        <v>9691527</v>
      </c>
      <c r="H11" s="59">
        <v>8958253</v>
      </c>
      <c r="I11" s="59">
        <v>27418857</v>
      </c>
      <c r="J11" s="59">
        <v>9441117</v>
      </c>
      <c r="K11" s="59">
        <v>8257578</v>
      </c>
      <c r="L11" s="59">
        <v>10514839</v>
      </c>
      <c r="M11" s="59">
        <v>28213534</v>
      </c>
      <c r="N11" s="59">
        <v>10425456</v>
      </c>
      <c r="O11" s="59">
        <v>8394150</v>
      </c>
      <c r="P11" s="59">
        <v>9394844</v>
      </c>
      <c r="Q11" s="59">
        <v>28214450</v>
      </c>
      <c r="R11" s="59">
        <v>9448270</v>
      </c>
      <c r="S11" s="59">
        <v>9125126</v>
      </c>
      <c r="T11" s="59">
        <v>-11128394</v>
      </c>
      <c r="U11" s="59">
        <v>7445002</v>
      </c>
      <c r="V11" s="59">
        <v>91291843</v>
      </c>
      <c r="W11" s="59">
        <v>97306000</v>
      </c>
      <c r="X11" s="59">
        <v>-6014157</v>
      </c>
      <c r="Y11" s="60">
        <v>-6.18</v>
      </c>
      <c r="Z11" s="61">
        <v>100990232</v>
      </c>
    </row>
    <row r="12" spans="1:26" ht="13.5">
      <c r="A12" s="57" t="s">
        <v>37</v>
      </c>
      <c r="B12" s="18">
        <v>3926484</v>
      </c>
      <c r="C12" s="18">
        <v>0</v>
      </c>
      <c r="D12" s="58">
        <v>4192000</v>
      </c>
      <c r="E12" s="59">
        <v>9011000</v>
      </c>
      <c r="F12" s="59">
        <v>327208</v>
      </c>
      <c r="G12" s="59">
        <v>545542</v>
      </c>
      <c r="H12" s="59">
        <v>755791</v>
      </c>
      <c r="I12" s="59">
        <v>1628541</v>
      </c>
      <c r="J12" s="59">
        <v>707398</v>
      </c>
      <c r="K12" s="59">
        <v>327207</v>
      </c>
      <c r="L12" s="59">
        <v>707398</v>
      </c>
      <c r="M12" s="59">
        <v>1742003</v>
      </c>
      <c r="N12" s="59">
        <v>707398</v>
      </c>
      <c r="O12" s="59">
        <v>707398</v>
      </c>
      <c r="P12" s="59">
        <v>1141108</v>
      </c>
      <c r="Q12" s="59">
        <v>2555904</v>
      </c>
      <c r="R12" s="59">
        <v>751161</v>
      </c>
      <c r="S12" s="59">
        <v>751161</v>
      </c>
      <c r="T12" s="59">
        <v>-1093566</v>
      </c>
      <c r="U12" s="59">
        <v>408756</v>
      </c>
      <c r="V12" s="59">
        <v>6335204</v>
      </c>
      <c r="W12" s="59">
        <v>4192100</v>
      </c>
      <c r="X12" s="59">
        <v>2143104</v>
      </c>
      <c r="Y12" s="60">
        <v>51.12</v>
      </c>
      <c r="Z12" s="61">
        <v>9011000</v>
      </c>
    </row>
    <row r="13" spans="1:26" ht="13.5">
      <c r="A13" s="57" t="s">
        <v>103</v>
      </c>
      <c r="B13" s="18">
        <v>25546043</v>
      </c>
      <c r="C13" s="18">
        <v>0</v>
      </c>
      <c r="D13" s="58">
        <v>28500000</v>
      </c>
      <c r="E13" s="59">
        <v>28500000</v>
      </c>
      <c r="F13" s="59">
        <v>0</v>
      </c>
      <c r="G13" s="59">
        <v>2126252</v>
      </c>
      <c r="H13" s="59">
        <v>2126252</v>
      </c>
      <c r="I13" s="59">
        <v>4252504</v>
      </c>
      <c r="J13" s="59">
        <v>2126252</v>
      </c>
      <c r="K13" s="59">
        <v>2126252</v>
      </c>
      <c r="L13" s="59">
        <v>2126252</v>
      </c>
      <c r="M13" s="59">
        <v>6378756</v>
      </c>
      <c r="N13" s="59">
        <v>2126252</v>
      </c>
      <c r="O13" s="59">
        <v>2126252</v>
      </c>
      <c r="P13" s="59">
        <v>2126252</v>
      </c>
      <c r="Q13" s="59">
        <v>6378756</v>
      </c>
      <c r="R13" s="59">
        <v>2126252</v>
      </c>
      <c r="S13" s="59">
        <v>2126000</v>
      </c>
      <c r="T13" s="59">
        <v>0</v>
      </c>
      <c r="U13" s="59">
        <v>4252252</v>
      </c>
      <c r="V13" s="59">
        <v>21262268</v>
      </c>
      <c r="W13" s="59">
        <v>28500000</v>
      </c>
      <c r="X13" s="59">
        <v>-7237732</v>
      </c>
      <c r="Y13" s="60">
        <v>-25.4</v>
      </c>
      <c r="Z13" s="61">
        <v>28500000</v>
      </c>
    </row>
    <row r="14" spans="1:26" ht="13.5">
      <c r="A14" s="57" t="s">
        <v>38</v>
      </c>
      <c r="B14" s="18">
        <v>2646592</v>
      </c>
      <c r="C14" s="18">
        <v>0</v>
      </c>
      <c r="D14" s="58">
        <v>1937500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-1186325</v>
      </c>
      <c r="U14" s="59">
        <v>-1186325</v>
      </c>
      <c r="V14" s="59">
        <v>-1186325</v>
      </c>
      <c r="W14" s="59">
        <v>1937800</v>
      </c>
      <c r="X14" s="59">
        <v>-3124125</v>
      </c>
      <c r="Y14" s="60">
        <v>-161.22</v>
      </c>
      <c r="Z14" s="61">
        <v>0</v>
      </c>
    </row>
    <row r="15" spans="1:26" ht="13.5">
      <c r="A15" s="57" t="s">
        <v>39</v>
      </c>
      <c r="B15" s="18">
        <v>69394634</v>
      </c>
      <c r="C15" s="18">
        <v>0</v>
      </c>
      <c r="D15" s="58">
        <v>72729000</v>
      </c>
      <c r="E15" s="59">
        <v>81524000</v>
      </c>
      <c r="F15" s="59">
        <v>0</v>
      </c>
      <c r="G15" s="59">
        <v>22354</v>
      </c>
      <c r="H15" s="59">
        <v>1739517</v>
      </c>
      <c r="I15" s="59">
        <v>1761871</v>
      </c>
      <c r="J15" s="59">
        <v>1490278</v>
      </c>
      <c r="K15" s="59">
        <v>1344108</v>
      </c>
      <c r="L15" s="59">
        <v>22035164</v>
      </c>
      <c r="M15" s="59">
        <v>24869550</v>
      </c>
      <c r="N15" s="59">
        <v>1573020</v>
      </c>
      <c r="O15" s="59">
        <v>8407677</v>
      </c>
      <c r="P15" s="59">
        <v>17878277</v>
      </c>
      <c r="Q15" s="59">
        <v>27858974</v>
      </c>
      <c r="R15" s="59">
        <v>1588598</v>
      </c>
      <c r="S15" s="59">
        <v>1355975</v>
      </c>
      <c r="T15" s="59">
        <v>1046461</v>
      </c>
      <c r="U15" s="59">
        <v>3991034</v>
      </c>
      <c r="V15" s="59">
        <v>58481429</v>
      </c>
      <c r="W15" s="59">
        <v>72729219</v>
      </c>
      <c r="X15" s="59">
        <v>-14247790</v>
      </c>
      <c r="Y15" s="60">
        <v>-19.59</v>
      </c>
      <c r="Z15" s="61">
        <v>81524000</v>
      </c>
    </row>
    <row r="16" spans="1:26" ht="13.5">
      <c r="A16" s="68" t="s">
        <v>40</v>
      </c>
      <c r="B16" s="18">
        <v>7001009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-7218285</v>
      </c>
      <c r="U16" s="59">
        <v>-7218285</v>
      </c>
      <c r="V16" s="59">
        <v>-7218285</v>
      </c>
      <c r="W16" s="59"/>
      <c r="X16" s="59">
        <v>-7218285</v>
      </c>
      <c r="Y16" s="60">
        <v>0</v>
      </c>
      <c r="Z16" s="61">
        <v>0</v>
      </c>
    </row>
    <row r="17" spans="1:26" ht="13.5">
      <c r="A17" s="57" t="s">
        <v>41</v>
      </c>
      <c r="B17" s="18">
        <v>67350189</v>
      </c>
      <c r="C17" s="18">
        <v>0</v>
      </c>
      <c r="D17" s="58">
        <v>46595325</v>
      </c>
      <c r="E17" s="59">
        <v>63429234</v>
      </c>
      <c r="F17" s="59">
        <v>2181341</v>
      </c>
      <c r="G17" s="59">
        <v>2943265</v>
      </c>
      <c r="H17" s="59">
        <v>7933429</v>
      </c>
      <c r="I17" s="59">
        <v>13058035</v>
      </c>
      <c r="J17" s="59">
        <v>5773173</v>
      </c>
      <c r="K17" s="59">
        <v>5498852</v>
      </c>
      <c r="L17" s="59">
        <v>6214576</v>
      </c>
      <c r="M17" s="59">
        <v>17486601</v>
      </c>
      <c r="N17" s="59">
        <v>1233344</v>
      </c>
      <c r="O17" s="59">
        <v>8535889</v>
      </c>
      <c r="P17" s="59">
        <v>16972329</v>
      </c>
      <c r="Q17" s="59">
        <v>26741562</v>
      </c>
      <c r="R17" s="59">
        <v>3277718</v>
      </c>
      <c r="S17" s="59">
        <v>4863324</v>
      </c>
      <c r="T17" s="59">
        <v>22467782</v>
      </c>
      <c r="U17" s="59">
        <v>30608824</v>
      </c>
      <c r="V17" s="59">
        <v>87895022</v>
      </c>
      <c r="W17" s="59">
        <v>46594793</v>
      </c>
      <c r="X17" s="59">
        <v>41300229</v>
      </c>
      <c r="Y17" s="60">
        <v>88.64</v>
      </c>
      <c r="Z17" s="61">
        <v>63429234</v>
      </c>
    </row>
    <row r="18" spans="1:26" ht="13.5">
      <c r="A18" s="69" t="s">
        <v>42</v>
      </c>
      <c r="B18" s="70">
        <f>SUM(B11:B17)</f>
        <v>274756780</v>
      </c>
      <c r="C18" s="70">
        <f>SUM(C11:C17)</f>
        <v>0</v>
      </c>
      <c r="D18" s="71">
        <f aca="true" t="shared" si="1" ref="D18:Z18">SUM(D11:D17)</f>
        <v>251259825</v>
      </c>
      <c r="E18" s="72">
        <f t="shared" si="1"/>
        <v>283454466</v>
      </c>
      <c r="F18" s="72">
        <f t="shared" si="1"/>
        <v>11277626</v>
      </c>
      <c r="G18" s="72">
        <f t="shared" si="1"/>
        <v>15328940</v>
      </c>
      <c r="H18" s="72">
        <f t="shared" si="1"/>
        <v>21513242</v>
      </c>
      <c r="I18" s="72">
        <f t="shared" si="1"/>
        <v>48119808</v>
      </c>
      <c r="J18" s="72">
        <f t="shared" si="1"/>
        <v>19538218</v>
      </c>
      <c r="K18" s="72">
        <f t="shared" si="1"/>
        <v>17553997</v>
      </c>
      <c r="L18" s="72">
        <f t="shared" si="1"/>
        <v>41598229</v>
      </c>
      <c r="M18" s="72">
        <f t="shared" si="1"/>
        <v>78690444</v>
      </c>
      <c r="N18" s="72">
        <f t="shared" si="1"/>
        <v>16065470</v>
      </c>
      <c r="O18" s="72">
        <f t="shared" si="1"/>
        <v>28171366</v>
      </c>
      <c r="P18" s="72">
        <f t="shared" si="1"/>
        <v>47512810</v>
      </c>
      <c r="Q18" s="72">
        <f t="shared" si="1"/>
        <v>91749646</v>
      </c>
      <c r="R18" s="72">
        <f t="shared" si="1"/>
        <v>17191999</v>
      </c>
      <c r="S18" s="72">
        <f t="shared" si="1"/>
        <v>18221586</v>
      </c>
      <c r="T18" s="72">
        <f t="shared" si="1"/>
        <v>2887673</v>
      </c>
      <c r="U18" s="72">
        <f t="shared" si="1"/>
        <v>38301258</v>
      </c>
      <c r="V18" s="72">
        <f t="shared" si="1"/>
        <v>256861156</v>
      </c>
      <c r="W18" s="72">
        <f t="shared" si="1"/>
        <v>251259912</v>
      </c>
      <c r="X18" s="72">
        <f t="shared" si="1"/>
        <v>5601244</v>
      </c>
      <c r="Y18" s="66">
        <f>+IF(W18&lt;&gt;0,(X18/W18)*100,0)</f>
        <v>2.229262899686123</v>
      </c>
      <c r="Z18" s="73">
        <f t="shared" si="1"/>
        <v>283454466</v>
      </c>
    </row>
    <row r="19" spans="1:26" ht="13.5">
      <c r="A19" s="69" t="s">
        <v>43</v>
      </c>
      <c r="B19" s="74">
        <f>+B10-B18</f>
        <v>-83529262</v>
      </c>
      <c r="C19" s="74">
        <f>+C10-C18</f>
        <v>0</v>
      </c>
      <c r="D19" s="75">
        <f aca="true" t="shared" si="2" ref="D19:Z19">+D10-D18</f>
        <v>1250175</v>
      </c>
      <c r="E19" s="76">
        <f t="shared" si="2"/>
        <v>1249634</v>
      </c>
      <c r="F19" s="76">
        <f t="shared" si="2"/>
        <v>8616503</v>
      </c>
      <c r="G19" s="76">
        <f t="shared" si="2"/>
        <v>14579576</v>
      </c>
      <c r="H19" s="76">
        <f t="shared" si="2"/>
        <v>-11695954</v>
      </c>
      <c r="I19" s="76">
        <f t="shared" si="2"/>
        <v>11500125</v>
      </c>
      <c r="J19" s="76">
        <f t="shared" si="2"/>
        <v>-11454169</v>
      </c>
      <c r="K19" s="76">
        <f t="shared" si="2"/>
        <v>-6973233</v>
      </c>
      <c r="L19" s="76">
        <f t="shared" si="2"/>
        <v>-1984854</v>
      </c>
      <c r="M19" s="76">
        <f t="shared" si="2"/>
        <v>-20412256</v>
      </c>
      <c r="N19" s="76">
        <f t="shared" si="2"/>
        <v>-8863825</v>
      </c>
      <c r="O19" s="76">
        <f t="shared" si="2"/>
        <v>-16196620</v>
      </c>
      <c r="P19" s="76">
        <f t="shared" si="2"/>
        <v>-15633742</v>
      </c>
      <c r="Q19" s="76">
        <f t="shared" si="2"/>
        <v>-40694187</v>
      </c>
      <c r="R19" s="76">
        <f t="shared" si="2"/>
        <v>-9213140</v>
      </c>
      <c r="S19" s="76">
        <f t="shared" si="2"/>
        <v>-10152659</v>
      </c>
      <c r="T19" s="76">
        <f t="shared" si="2"/>
        <v>41573708</v>
      </c>
      <c r="U19" s="76">
        <f t="shared" si="2"/>
        <v>22207909</v>
      </c>
      <c r="V19" s="76">
        <f t="shared" si="2"/>
        <v>-27398409</v>
      </c>
      <c r="W19" s="76">
        <f>IF(E10=E18,0,W10-W18)</f>
        <v>1249913</v>
      </c>
      <c r="X19" s="76">
        <f t="shared" si="2"/>
        <v>-28648322</v>
      </c>
      <c r="Y19" s="77">
        <f>+IF(W19&lt;&gt;0,(X19/W19)*100,0)</f>
        <v>-2292.0252849598332</v>
      </c>
      <c r="Z19" s="78">
        <f t="shared" si="2"/>
        <v>1249634</v>
      </c>
    </row>
    <row r="20" spans="1:26" ht="13.5">
      <c r="A20" s="57" t="s">
        <v>44</v>
      </c>
      <c r="B20" s="18">
        <v>0</v>
      </c>
      <c r="C20" s="18">
        <v>0</v>
      </c>
      <c r="D20" s="58">
        <v>38814000</v>
      </c>
      <c r="E20" s="59">
        <v>38814000</v>
      </c>
      <c r="F20" s="59">
        <v>0</v>
      </c>
      <c r="G20" s="59">
        <v>0</v>
      </c>
      <c r="H20" s="59">
        <v>2000000</v>
      </c>
      <c r="I20" s="59">
        <v>2000000</v>
      </c>
      <c r="J20" s="59">
        <v>8918000</v>
      </c>
      <c r="K20" s="59">
        <v>1000000</v>
      </c>
      <c r="L20" s="59">
        <v>12538000</v>
      </c>
      <c r="M20" s="59">
        <v>22456000</v>
      </c>
      <c r="N20" s="59">
        <v>0</v>
      </c>
      <c r="O20" s="59">
        <v>0</v>
      </c>
      <c r="P20" s="59">
        <v>14358000</v>
      </c>
      <c r="Q20" s="59">
        <v>14358000</v>
      </c>
      <c r="R20" s="59">
        <v>600000</v>
      </c>
      <c r="S20" s="59">
        <v>0</v>
      </c>
      <c r="T20" s="59">
        <v>0</v>
      </c>
      <c r="U20" s="59">
        <v>600000</v>
      </c>
      <c r="V20" s="59">
        <v>39414000</v>
      </c>
      <c r="W20" s="59">
        <v>38814000</v>
      </c>
      <c r="X20" s="59">
        <v>600000</v>
      </c>
      <c r="Y20" s="60">
        <v>1.55</v>
      </c>
      <c r="Z20" s="61">
        <v>38814000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-83529262</v>
      </c>
      <c r="C22" s="85">
        <f>SUM(C19:C21)</f>
        <v>0</v>
      </c>
      <c r="D22" s="86">
        <f aca="true" t="shared" si="3" ref="D22:Z22">SUM(D19:D21)</f>
        <v>40064175</v>
      </c>
      <c r="E22" s="87">
        <f t="shared" si="3"/>
        <v>40063634</v>
      </c>
      <c r="F22" s="87">
        <f t="shared" si="3"/>
        <v>8616503</v>
      </c>
      <c r="G22" s="87">
        <f t="shared" si="3"/>
        <v>14579576</v>
      </c>
      <c r="H22" s="87">
        <f t="shared" si="3"/>
        <v>-9695954</v>
      </c>
      <c r="I22" s="87">
        <f t="shared" si="3"/>
        <v>13500125</v>
      </c>
      <c r="J22" s="87">
        <f t="shared" si="3"/>
        <v>-2536169</v>
      </c>
      <c r="K22" s="87">
        <f t="shared" si="3"/>
        <v>-5973233</v>
      </c>
      <c r="L22" s="87">
        <f t="shared" si="3"/>
        <v>10553146</v>
      </c>
      <c r="M22" s="87">
        <f t="shared" si="3"/>
        <v>2043744</v>
      </c>
      <c r="N22" s="87">
        <f t="shared" si="3"/>
        <v>-8863825</v>
      </c>
      <c r="O22" s="87">
        <f t="shared" si="3"/>
        <v>-16196620</v>
      </c>
      <c r="P22" s="87">
        <f t="shared" si="3"/>
        <v>-1275742</v>
      </c>
      <c r="Q22" s="87">
        <f t="shared" si="3"/>
        <v>-26336187</v>
      </c>
      <c r="R22" s="87">
        <f t="shared" si="3"/>
        <v>-8613140</v>
      </c>
      <c r="S22" s="87">
        <f t="shared" si="3"/>
        <v>-10152659</v>
      </c>
      <c r="T22" s="87">
        <f t="shared" si="3"/>
        <v>41573708</v>
      </c>
      <c r="U22" s="87">
        <f t="shared" si="3"/>
        <v>22807909</v>
      </c>
      <c r="V22" s="87">
        <f t="shared" si="3"/>
        <v>12015591</v>
      </c>
      <c r="W22" s="87">
        <f t="shared" si="3"/>
        <v>40063913</v>
      </c>
      <c r="X22" s="87">
        <f t="shared" si="3"/>
        <v>-28048322</v>
      </c>
      <c r="Y22" s="88">
        <f>+IF(W22&lt;&gt;0,(X22/W22)*100,0)</f>
        <v>-70.0089429607138</v>
      </c>
      <c r="Z22" s="89">
        <f t="shared" si="3"/>
        <v>40063634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-83529262</v>
      </c>
      <c r="C24" s="74">
        <f>SUM(C22:C23)</f>
        <v>0</v>
      </c>
      <c r="D24" s="75">
        <f aca="true" t="shared" si="4" ref="D24:Z24">SUM(D22:D23)</f>
        <v>40064175</v>
      </c>
      <c r="E24" s="76">
        <f t="shared" si="4"/>
        <v>40063634</v>
      </c>
      <c r="F24" s="76">
        <f t="shared" si="4"/>
        <v>8616503</v>
      </c>
      <c r="G24" s="76">
        <f t="shared" si="4"/>
        <v>14579576</v>
      </c>
      <c r="H24" s="76">
        <f t="shared" si="4"/>
        <v>-9695954</v>
      </c>
      <c r="I24" s="76">
        <f t="shared" si="4"/>
        <v>13500125</v>
      </c>
      <c r="J24" s="76">
        <f t="shared" si="4"/>
        <v>-2536169</v>
      </c>
      <c r="K24" s="76">
        <f t="shared" si="4"/>
        <v>-5973233</v>
      </c>
      <c r="L24" s="76">
        <f t="shared" si="4"/>
        <v>10553146</v>
      </c>
      <c r="M24" s="76">
        <f t="shared" si="4"/>
        <v>2043744</v>
      </c>
      <c r="N24" s="76">
        <f t="shared" si="4"/>
        <v>-8863825</v>
      </c>
      <c r="O24" s="76">
        <f t="shared" si="4"/>
        <v>-16196620</v>
      </c>
      <c r="P24" s="76">
        <f t="shared" si="4"/>
        <v>-1275742</v>
      </c>
      <c r="Q24" s="76">
        <f t="shared" si="4"/>
        <v>-26336187</v>
      </c>
      <c r="R24" s="76">
        <f t="shared" si="4"/>
        <v>-8613140</v>
      </c>
      <c r="S24" s="76">
        <f t="shared" si="4"/>
        <v>-10152659</v>
      </c>
      <c r="T24" s="76">
        <f t="shared" si="4"/>
        <v>41573708</v>
      </c>
      <c r="U24" s="76">
        <f t="shared" si="4"/>
        <v>22807909</v>
      </c>
      <c r="V24" s="76">
        <f t="shared" si="4"/>
        <v>12015591</v>
      </c>
      <c r="W24" s="76">
        <f t="shared" si="4"/>
        <v>40063913</v>
      </c>
      <c r="X24" s="76">
        <f t="shared" si="4"/>
        <v>-28048322</v>
      </c>
      <c r="Y24" s="77">
        <f>+IF(W24&lt;&gt;0,(X24/W24)*100,0)</f>
        <v>-70.0089429607138</v>
      </c>
      <c r="Z24" s="78">
        <f t="shared" si="4"/>
        <v>40063634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29450000</v>
      </c>
      <c r="C27" s="21">
        <v>0</v>
      </c>
      <c r="D27" s="98">
        <v>40064000</v>
      </c>
      <c r="E27" s="99">
        <v>40064000</v>
      </c>
      <c r="F27" s="99">
        <v>60699</v>
      </c>
      <c r="G27" s="99">
        <v>385250</v>
      </c>
      <c r="H27" s="99">
        <v>1007759</v>
      </c>
      <c r="I27" s="99">
        <v>1453708</v>
      </c>
      <c r="J27" s="99">
        <v>1833995</v>
      </c>
      <c r="K27" s="99">
        <v>911428</v>
      </c>
      <c r="L27" s="99">
        <v>98484</v>
      </c>
      <c r="M27" s="99">
        <v>2843907</v>
      </c>
      <c r="N27" s="99">
        <v>5323407</v>
      </c>
      <c r="O27" s="99">
        <v>812599</v>
      </c>
      <c r="P27" s="99">
        <v>6326138</v>
      </c>
      <c r="Q27" s="99">
        <v>12462144</v>
      </c>
      <c r="R27" s="99">
        <v>3329728</v>
      </c>
      <c r="S27" s="99">
        <v>5744666</v>
      </c>
      <c r="T27" s="99">
        <v>2926277</v>
      </c>
      <c r="U27" s="99">
        <v>12000671</v>
      </c>
      <c r="V27" s="99">
        <v>28760430</v>
      </c>
      <c r="W27" s="99">
        <v>40064000</v>
      </c>
      <c r="X27" s="99">
        <v>-11303570</v>
      </c>
      <c r="Y27" s="100">
        <v>-28.21</v>
      </c>
      <c r="Z27" s="101">
        <v>40064000</v>
      </c>
    </row>
    <row r="28" spans="1:26" ht="13.5">
      <c r="A28" s="102" t="s">
        <v>44</v>
      </c>
      <c r="B28" s="18">
        <v>18943000</v>
      </c>
      <c r="C28" s="18">
        <v>0</v>
      </c>
      <c r="D28" s="58">
        <v>38814000</v>
      </c>
      <c r="E28" s="59">
        <v>38814000</v>
      </c>
      <c r="F28" s="59">
        <v>60699</v>
      </c>
      <c r="G28" s="59">
        <v>385250</v>
      </c>
      <c r="H28" s="59">
        <v>1007759</v>
      </c>
      <c r="I28" s="59">
        <v>1453708</v>
      </c>
      <c r="J28" s="59">
        <v>1833995</v>
      </c>
      <c r="K28" s="59">
        <v>911428</v>
      </c>
      <c r="L28" s="59">
        <v>98484</v>
      </c>
      <c r="M28" s="59">
        <v>2843907</v>
      </c>
      <c r="N28" s="59">
        <v>5323407</v>
      </c>
      <c r="O28" s="59">
        <v>812598</v>
      </c>
      <c r="P28" s="59">
        <v>6326138</v>
      </c>
      <c r="Q28" s="59">
        <v>12462143</v>
      </c>
      <c r="R28" s="59">
        <v>3329728</v>
      </c>
      <c r="S28" s="59">
        <v>5744666</v>
      </c>
      <c r="T28" s="59">
        <v>2926277</v>
      </c>
      <c r="U28" s="59">
        <v>12000671</v>
      </c>
      <c r="V28" s="59">
        <v>28760429</v>
      </c>
      <c r="W28" s="59">
        <v>38814000</v>
      </c>
      <c r="X28" s="59">
        <v>-10053571</v>
      </c>
      <c r="Y28" s="60">
        <v>-25.9</v>
      </c>
      <c r="Z28" s="61">
        <v>38814000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10507000</v>
      </c>
      <c r="C31" s="18">
        <v>0</v>
      </c>
      <c r="D31" s="58">
        <v>1250000</v>
      </c>
      <c r="E31" s="59">
        <v>1250000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1250000</v>
      </c>
      <c r="X31" s="59">
        <v>-1250000</v>
      </c>
      <c r="Y31" s="60">
        <v>-100</v>
      </c>
      <c r="Z31" s="61">
        <v>1250000</v>
      </c>
    </row>
    <row r="32" spans="1:26" ht="13.5">
      <c r="A32" s="69" t="s">
        <v>50</v>
      </c>
      <c r="B32" s="21">
        <f>SUM(B28:B31)</f>
        <v>29450000</v>
      </c>
      <c r="C32" s="21">
        <f>SUM(C28:C31)</f>
        <v>0</v>
      </c>
      <c r="D32" s="98">
        <f aca="true" t="shared" si="5" ref="D32:Z32">SUM(D28:D31)</f>
        <v>40064000</v>
      </c>
      <c r="E32" s="99">
        <f t="shared" si="5"/>
        <v>40064000</v>
      </c>
      <c r="F32" s="99">
        <f t="shared" si="5"/>
        <v>60699</v>
      </c>
      <c r="G32" s="99">
        <f t="shared" si="5"/>
        <v>385250</v>
      </c>
      <c r="H32" s="99">
        <f t="shared" si="5"/>
        <v>1007759</v>
      </c>
      <c r="I32" s="99">
        <f t="shared" si="5"/>
        <v>1453708</v>
      </c>
      <c r="J32" s="99">
        <f t="shared" si="5"/>
        <v>1833995</v>
      </c>
      <c r="K32" s="99">
        <f t="shared" si="5"/>
        <v>911428</v>
      </c>
      <c r="L32" s="99">
        <f t="shared" si="5"/>
        <v>98484</v>
      </c>
      <c r="M32" s="99">
        <f t="shared" si="5"/>
        <v>2843907</v>
      </c>
      <c r="N32" s="99">
        <f t="shared" si="5"/>
        <v>5323407</v>
      </c>
      <c r="O32" s="99">
        <f t="shared" si="5"/>
        <v>812598</v>
      </c>
      <c r="P32" s="99">
        <f t="shared" si="5"/>
        <v>6326138</v>
      </c>
      <c r="Q32" s="99">
        <f t="shared" si="5"/>
        <v>12462143</v>
      </c>
      <c r="R32" s="99">
        <f t="shared" si="5"/>
        <v>3329728</v>
      </c>
      <c r="S32" s="99">
        <f t="shared" si="5"/>
        <v>5744666</v>
      </c>
      <c r="T32" s="99">
        <f t="shared" si="5"/>
        <v>2926277</v>
      </c>
      <c r="U32" s="99">
        <f t="shared" si="5"/>
        <v>12000671</v>
      </c>
      <c r="V32" s="99">
        <f t="shared" si="5"/>
        <v>28760429</v>
      </c>
      <c r="W32" s="99">
        <f t="shared" si="5"/>
        <v>40064000</v>
      </c>
      <c r="X32" s="99">
        <f t="shared" si="5"/>
        <v>-11303571</v>
      </c>
      <c r="Y32" s="100">
        <f>+IF(W32&lt;&gt;0,(X32/W32)*100,0)</f>
        <v>-28.213785443290735</v>
      </c>
      <c r="Z32" s="101">
        <f t="shared" si="5"/>
        <v>40064000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209547922</v>
      </c>
      <c r="C35" s="18">
        <v>0</v>
      </c>
      <c r="D35" s="58">
        <v>122527963</v>
      </c>
      <c r="E35" s="59">
        <v>122528</v>
      </c>
      <c r="F35" s="59">
        <v>191115324</v>
      </c>
      <c r="G35" s="59">
        <v>191115324</v>
      </c>
      <c r="H35" s="59">
        <v>191115324</v>
      </c>
      <c r="I35" s="59">
        <v>191115324</v>
      </c>
      <c r="J35" s="59">
        <v>220025318</v>
      </c>
      <c r="K35" s="59">
        <v>231026585</v>
      </c>
      <c r="L35" s="59">
        <v>231026585</v>
      </c>
      <c r="M35" s="59">
        <v>231026585</v>
      </c>
      <c r="N35" s="59">
        <v>231026585</v>
      </c>
      <c r="O35" s="59">
        <v>242577915</v>
      </c>
      <c r="P35" s="59">
        <v>242577915</v>
      </c>
      <c r="Q35" s="59">
        <v>242577915</v>
      </c>
      <c r="R35" s="59">
        <v>242577915</v>
      </c>
      <c r="S35" s="59">
        <v>254706812</v>
      </c>
      <c r="T35" s="59">
        <v>254706812</v>
      </c>
      <c r="U35" s="59">
        <v>254706812</v>
      </c>
      <c r="V35" s="59">
        <v>254706812</v>
      </c>
      <c r="W35" s="59">
        <v>122528</v>
      </c>
      <c r="X35" s="59">
        <v>254584284</v>
      </c>
      <c r="Y35" s="60">
        <v>207776.41</v>
      </c>
      <c r="Z35" s="61">
        <v>122528</v>
      </c>
    </row>
    <row r="36" spans="1:26" ht="13.5">
      <c r="A36" s="57" t="s">
        <v>53</v>
      </c>
      <c r="B36" s="18">
        <v>436944845</v>
      </c>
      <c r="C36" s="18">
        <v>0</v>
      </c>
      <c r="D36" s="58">
        <v>510470000</v>
      </c>
      <c r="E36" s="59">
        <v>515551</v>
      </c>
      <c r="F36" s="59">
        <v>491894198</v>
      </c>
      <c r="G36" s="59">
        <v>491894198</v>
      </c>
      <c r="H36" s="59">
        <v>491894198</v>
      </c>
      <c r="I36" s="59">
        <v>491894198</v>
      </c>
      <c r="J36" s="59">
        <v>458792086</v>
      </c>
      <c r="K36" s="59">
        <v>481731691</v>
      </c>
      <c r="L36" s="59">
        <v>481731691</v>
      </c>
      <c r="M36" s="59">
        <v>481731691</v>
      </c>
      <c r="N36" s="59">
        <v>481731691</v>
      </c>
      <c r="O36" s="59">
        <v>505818275</v>
      </c>
      <c r="P36" s="59">
        <v>505818275</v>
      </c>
      <c r="Q36" s="59">
        <v>505818275</v>
      </c>
      <c r="R36" s="59">
        <v>505818275</v>
      </c>
      <c r="S36" s="59">
        <v>531109188</v>
      </c>
      <c r="T36" s="59">
        <v>531109188</v>
      </c>
      <c r="U36" s="59">
        <v>531109188</v>
      </c>
      <c r="V36" s="59">
        <v>531109188</v>
      </c>
      <c r="W36" s="59">
        <v>515551</v>
      </c>
      <c r="X36" s="59">
        <v>530593637</v>
      </c>
      <c r="Y36" s="60">
        <v>102917.78</v>
      </c>
      <c r="Z36" s="61">
        <v>515551</v>
      </c>
    </row>
    <row r="37" spans="1:26" ht="13.5">
      <c r="A37" s="57" t="s">
        <v>54</v>
      </c>
      <c r="B37" s="18">
        <v>340441318</v>
      </c>
      <c r="C37" s="18">
        <v>0</v>
      </c>
      <c r="D37" s="58">
        <v>107864000</v>
      </c>
      <c r="E37" s="59">
        <v>112945</v>
      </c>
      <c r="F37" s="59">
        <v>233650511</v>
      </c>
      <c r="G37" s="59">
        <v>233650511</v>
      </c>
      <c r="H37" s="59">
        <v>233650511</v>
      </c>
      <c r="I37" s="59">
        <v>233650511</v>
      </c>
      <c r="J37" s="59">
        <v>357463383</v>
      </c>
      <c r="K37" s="59">
        <v>375336553</v>
      </c>
      <c r="L37" s="59">
        <v>375336553</v>
      </c>
      <c r="M37" s="59">
        <v>375336553</v>
      </c>
      <c r="N37" s="59">
        <v>375336553</v>
      </c>
      <c r="O37" s="59">
        <v>394103382</v>
      </c>
      <c r="P37" s="59">
        <v>394103382</v>
      </c>
      <c r="Q37" s="59">
        <v>394103382</v>
      </c>
      <c r="R37" s="59">
        <v>394103382</v>
      </c>
      <c r="S37" s="59">
        <v>413808552</v>
      </c>
      <c r="T37" s="59">
        <v>413808552</v>
      </c>
      <c r="U37" s="59">
        <v>413808552</v>
      </c>
      <c r="V37" s="59">
        <v>413808552</v>
      </c>
      <c r="W37" s="59">
        <v>112945</v>
      </c>
      <c r="X37" s="59">
        <v>413695607</v>
      </c>
      <c r="Y37" s="60">
        <v>366280.59</v>
      </c>
      <c r="Z37" s="61">
        <v>112945</v>
      </c>
    </row>
    <row r="38" spans="1:26" ht="13.5">
      <c r="A38" s="57" t="s">
        <v>55</v>
      </c>
      <c r="B38" s="18">
        <v>41466425</v>
      </c>
      <c r="C38" s="18">
        <v>0</v>
      </c>
      <c r="D38" s="58">
        <v>28717000</v>
      </c>
      <c r="E38" s="59">
        <v>28717</v>
      </c>
      <c r="F38" s="59">
        <v>41400045</v>
      </c>
      <c r="G38" s="59">
        <v>41400045</v>
      </c>
      <c r="H38" s="59">
        <v>41400045</v>
      </c>
      <c r="I38" s="59">
        <v>41400045</v>
      </c>
      <c r="J38" s="59">
        <v>43539746</v>
      </c>
      <c r="K38" s="59">
        <v>45716734</v>
      </c>
      <c r="L38" s="59">
        <v>45716734</v>
      </c>
      <c r="M38" s="59">
        <v>45716734</v>
      </c>
      <c r="N38" s="59">
        <v>45716734</v>
      </c>
      <c r="O38" s="59">
        <v>48002570</v>
      </c>
      <c r="P38" s="59">
        <v>48002570</v>
      </c>
      <c r="Q38" s="59">
        <v>48002570</v>
      </c>
      <c r="R38" s="59">
        <v>48002570</v>
      </c>
      <c r="S38" s="59">
        <v>50402698</v>
      </c>
      <c r="T38" s="59">
        <v>50402698</v>
      </c>
      <c r="U38" s="59">
        <v>50402698</v>
      </c>
      <c r="V38" s="59">
        <v>50402698</v>
      </c>
      <c r="W38" s="59">
        <v>28717</v>
      </c>
      <c r="X38" s="59">
        <v>50373981</v>
      </c>
      <c r="Y38" s="60">
        <v>175415.19</v>
      </c>
      <c r="Z38" s="61">
        <v>28717</v>
      </c>
    </row>
    <row r="39" spans="1:26" ht="13.5">
      <c r="A39" s="57" t="s">
        <v>56</v>
      </c>
      <c r="B39" s="18">
        <v>264585024</v>
      </c>
      <c r="C39" s="18">
        <v>0</v>
      </c>
      <c r="D39" s="58">
        <v>496416963</v>
      </c>
      <c r="E39" s="59">
        <v>496417</v>
      </c>
      <c r="F39" s="59">
        <v>407958966</v>
      </c>
      <c r="G39" s="59">
        <v>407958966</v>
      </c>
      <c r="H39" s="59">
        <v>407958966</v>
      </c>
      <c r="I39" s="59">
        <v>407958966</v>
      </c>
      <c r="J39" s="59">
        <v>277814275</v>
      </c>
      <c r="K39" s="59">
        <v>291704989</v>
      </c>
      <c r="L39" s="59">
        <v>291704989</v>
      </c>
      <c r="M39" s="59">
        <v>291704989</v>
      </c>
      <c r="N39" s="59">
        <v>291704989</v>
      </c>
      <c r="O39" s="59">
        <v>306290238</v>
      </c>
      <c r="P39" s="59">
        <v>306290238</v>
      </c>
      <c r="Q39" s="59">
        <v>306290238</v>
      </c>
      <c r="R39" s="59">
        <v>306290238</v>
      </c>
      <c r="S39" s="59">
        <v>321604750</v>
      </c>
      <c r="T39" s="59">
        <v>321604750</v>
      </c>
      <c r="U39" s="59">
        <v>321604750</v>
      </c>
      <c r="V39" s="59">
        <v>321604750</v>
      </c>
      <c r="W39" s="59">
        <v>496417</v>
      </c>
      <c r="X39" s="59">
        <v>321108333</v>
      </c>
      <c r="Y39" s="60">
        <v>64685.2</v>
      </c>
      <c r="Z39" s="61">
        <v>496417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29876196</v>
      </c>
      <c r="C42" s="18">
        <v>0</v>
      </c>
      <c r="D42" s="58">
        <v>43664167</v>
      </c>
      <c r="E42" s="59">
        <v>16094000</v>
      </c>
      <c r="F42" s="59">
        <v>463912</v>
      </c>
      <c r="G42" s="59">
        <v>21607129</v>
      </c>
      <c r="H42" s="59">
        <v>-21619522</v>
      </c>
      <c r="I42" s="59">
        <v>451519</v>
      </c>
      <c r="J42" s="59">
        <v>4070869</v>
      </c>
      <c r="K42" s="59">
        <v>1928754</v>
      </c>
      <c r="L42" s="59">
        <v>-1511880</v>
      </c>
      <c r="M42" s="59">
        <v>4487743</v>
      </c>
      <c r="N42" s="59">
        <v>6718257</v>
      </c>
      <c r="O42" s="59">
        <v>-1198427</v>
      </c>
      <c r="P42" s="59">
        <v>7221659</v>
      </c>
      <c r="Q42" s="59">
        <v>12741489</v>
      </c>
      <c r="R42" s="59">
        <v>2276901</v>
      </c>
      <c r="S42" s="59">
        <v>1485799</v>
      </c>
      <c r="T42" s="59">
        <v>1505993</v>
      </c>
      <c r="U42" s="59">
        <v>5268693</v>
      </c>
      <c r="V42" s="59">
        <v>22949444</v>
      </c>
      <c r="W42" s="59">
        <v>16094000</v>
      </c>
      <c r="X42" s="59">
        <v>6855444</v>
      </c>
      <c r="Y42" s="60">
        <v>42.6</v>
      </c>
      <c r="Z42" s="61">
        <v>16094000</v>
      </c>
    </row>
    <row r="43" spans="1:26" ht="13.5">
      <c r="A43" s="57" t="s">
        <v>59</v>
      </c>
      <c r="B43" s="18">
        <v>-23976692</v>
      </c>
      <c r="C43" s="18">
        <v>0</v>
      </c>
      <c r="D43" s="58">
        <v>-38814000</v>
      </c>
      <c r="E43" s="59">
        <v>-5813000</v>
      </c>
      <c r="F43" s="59">
        <v>671301</v>
      </c>
      <c r="G43" s="59">
        <v>35250</v>
      </c>
      <c r="H43" s="59">
        <v>-861259</v>
      </c>
      <c r="I43" s="59">
        <v>-154708</v>
      </c>
      <c r="J43" s="59">
        <v>-1395970</v>
      </c>
      <c r="K43" s="59">
        <v>-816427</v>
      </c>
      <c r="L43" s="59">
        <v>676616</v>
      </c>
      <c r="M43" s="59">
        <v>-1535781</v>
      </c>
      <c r="N43" s="59">
        <v>-5133408</v>
      </c>
      <c r="O43" s="59">
        <v>812191</v>
      </c>
      <c r="P43" s="59">
        <v>-6299822</v>
      </c>
      <c r="Q43" s="59">
        <v>-10621039</v>
      </c>
      <c r="R43" s="59">
        <v>-3329728</v>
      </c>
      <c r="S43" s="59">
        <v>-787906</v>
      </c>
      <c r="T43" s="59">
        <v>-847710</v>
      </c>
      <c r="U43" s="59">
        <v>-4965344</v>
      </c>
      <c r="V43" s="59">
        <v>-17276872</v>
      </c>
      <c r="W43" s="59">
        <v>-5813000</v>
      </c>
      <c r="X43" s="59">
        <v>-11463872</v>
      </c>
      <c r="Y43" s="60">
        <v>197.21</v>
      </c>
      <c r="Z43" s="61">
        <v>-5813000</v>
      </c>
    </row>
    <row r="44" spans="1:26" ht="13.5">
      <c r="A44" s="57" t="s">
        <v>60</v>
      </c>
      <c r="B44" s="18">
        <v>-6638318</v>
      </c>
      <c r="C44" s="18">
        <v>0</v>
      </c>
      <c r="D44" s="58">
        <v>-8200000</v>
      </c>
      <c r="E44" s="59">
        <v>-8200000</v>
      </c>
      <c r="F44" s="59">
        <v>0</v>
      </c>
      <c r="G44" s="59">
        <v>0</v>
      </c>
      <c r="H44" s="59">
        <v>0</v>
      </c>
      <c r="I44" s="59">
        <v>0</v>
      </c>
      <c r="J44" s="59">
        <v>-2881000</v>
      </c>
      <c r="K44" s="59">
        <v>0</v>
      </c>
      <c r="L44" s="59">
        <v>0</v>
      </c>
      <c r="M44" s="59">
        <v>-2881000</v>
      </c>
      <c r="N44" s="59">
        <v>0</v>
      </c>
      <c r="O44" s="59">
        <v>0</v>
      </c>
      <c r="P44" s="59">
        <v>-1595367</v>
      </c>
      <c r="Q44" s="59">
        <v>-1595367</v>
      </c>
      <c r="R44" s="59">
        <v>0</v>
      </c>
      <c r="S44" s="59">
        <v>0</v>
      </c>
      <c r="T44" s="59">
        <v>0</v>
      </c>
      <c r="U44" s="59">
        <v>0</v>
      </c>
      <c r="V44" s="59">
        <v>-4476367</v>
      </c>
      <c r="W44" s="59">
        <v>-8200000</v>
      </c>
      <c r="X44" s="59">
        <v>3723633</v>
      </c>
      <c r="Y44" s="60">
        <v>-45.41</v>
      </c>
      <c r="Z44" s="61">
        <v>-8200000</v>
      </c>
    </row>
    <row r="45" spans="1:26" ht="13.5">
      <c r="A45" s="69" t="s">
        <v>61</v>
      </c>
      <c r="B45" s="21">
        <v>784897</v>
      </c>
      <c r="C45" s="21">
        <v>0</v>
      </c>
      <c r="D45" s="98">
        <v>1039394</v>
      </c>
      <c r="E45" s="99">
        <v>2866000</v>
      </c>
      <c r="F45" s="99">
        <v>1920110</v>
      </c>
      <c r="G45" s="99">
        <v>23562489</v>
      </c>
      <c r="H45" s="99">
        <v>1081708</v>
      </c>
      <c r="I45" s="99">
        <v>1081708</v>
      </c>
      <c r="J45" s="99">
        <v>875607</v>
      </c>
      <c r="K45" s="99">
        <v>1987934</v>
      </c>
      <c r="L45" s="99">
        <v>1152670</v>
      </c>
      <c r="M45" s="99">
        <v>1152670</v>
      </c>
      <c r="N45" s="99">
        <v>2737519</v>
      </c>
      <c r="O45" s="99">
        <v>2351283</v>
      </c>
      <c r="P45" s="99">
        <v>1677753</v>
      </c>
      <c r="Q45" s="99">
        <v>2737519</v>
      </c>
      <c r="R45" s="99">
        <v>624926</v>
      </c>
      <c r="S45" s="99">
        <v>1322819</v>
      </c>
      <c r="T45" s="99">
        <v>1981102</v>
      </c>
      <c r="U45" s="99">
        <v>1981102</v>
      </c>
      <c r="V45" s="99">
        <v>1981102</v>
      </c>
      <c r="W45" s="99">
        <v>2866000</v>
      </c>
      <c r="X45" s="99">
        <v>-884898</v>
      </c>
      <c r="Y45" s="100">
        <v>-30.88</v>
      </c>
      <c r="Z45" s="101">
        <v>2866000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23253934</v>
      </c>
      <c r="C51" s="51">
        <v>0</v>
      </c>
      <c r="D51" s="128">
        <v>2984977</v>
      </c>
      <c r="E51" s="53">
        <v>18378409</v>
      </c>
      <c r="F51" s="53">
        <v>0</v>
      </c>
      <c r="G51" s="53">
        <v>0</v>
      </c>
      <c r="H51" s="53">
        <v>0</v>
      </c>
      <c r="I51" s="53">
        <v>1163537</v>
      </c>
      <c r="J51" s="53">
        <v>0</v>
      </c>
      <c r="K51" s="53">
        <v>0</v>
      </c>
      <c r="L51" s="53">
        <v>0</v>
      </c>
      <c r="M51" s="53">
        <v>119536002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165316859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84.16354064366558</v>
      </c>
      <c r="F58" s="7">
        <f t="shared" si="6"/>
        <v>114.49626532558594</v>
      </c>
      <c r="G58" s="7">
        <f t="shared" si="6"/>
        <v>139.25713134611766</v>
      </c>
      <c r="H58" s="7">
        <f t="shared" si="6"/>
        <v>150.43004869269902</v>
      </c>
      <c r="I58" s="7">
        <f t="shared" si="6"/>
        <v>132.02528408159705</v>
      </c>
      <c r="J58" s="7">
        <f t="shared" si="6"/>
        <v>134.001477166635</v>
      </c>
      <c r="K58" s="7">
        <f t="shared" si="6"/>
        <v>173.87542525103714</v>
      </c>
      <c r="L58" s="7">
        <f t="shared" si="6"/>
        <v>120.71355746045084</v>
      </c>
      <c r="M58" s="7">
        <f t="shared" si="6"/>
        <v>142.14796821939072</v>
      </c>
      <c r="N58" s="7">
        <f t="shared" si="6"/>
        <v>133.4931875049602</v>
      </c>
      <c r="O58" s="7">
        <f t="shared" si="6"/>
        <v>81.16549789248577</v>
      </c>
      <c r="P58" s="7">
        <f t="shared" si="6"/>
        <v>189.40509906942552</v>
      </c>
      <c r="Q58" s="7">
        <f t="shared" si="6"/>
        <v>129.96961373781824</v>
      </c>
      <c r="R58" s="7">
        <f t="shared" si="6"/>
        <v>117.16874042944106</v>
      </c>
      <c r="S58" s="7">
        <f t="shared" si="6"/>
        <v>147.4055135026011</v>
      </c>
      <c r="T58" s="7">
        <f t="shared" si="6"/>
        <v>8.246087860542833</v>
      </c>
      <c r="U58" s="7">
        <f t="shared" si="6"/>
        <v>34.49030848690453</v>
      </c>
      <c r="V58" s="7">
        <f t="shared" si="6"/>
        <v>87.0984317465652</v>
      </c>
      <c r="W58" s="7">
        <f t="shared" si="6"/>
        <v>87.48293221823616</v>
      </c>
      <c r="X58" s="7">
        <f t="shared" si="6"/>
        <v>0</v>
      </c>
      <c r="Y58" s="7">
        <f t="shared" si="6"/>
        <v>0</v>
      </c>
      <c r="Z58" s="8">
        <f t="shared" si="6"/>
        <v>84.16354064366558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84.00255754475702</v>
      </c>
      <c r="F59" s="10">
        <f t="shared" si="7"/>
        <v>60.24242986873908</v>
      </c>
      <c r="G59" s="10">
        <f t="shared" si="7"/>
        <v>89.06958310862983</v>
      </c>
      <c r="H59" s="10">
        <f t="shared" si="7"/>
        <v>78.29443840638862</v>
      </c>
      <c r="I59" s="10">
        <f t="shared" si="7"/>
        <v>68.14113544271437</v>
      </c>
      <c r="J59" s="10">
        <f t="shared" si="7"/>
        <v>65.82581385381047</v>
      </c>
      <c r="K59" s="10">
        <f t="shared" si="7"/>
        <v>89.47140279652962</v>
      </c>
      <c r="L59" s="10">
        <f t="shared" si="7"/>
        <v>51.93638516416913</v>
      </c>
      <c r="M59" s="10">
        <f t="shared" si="7"/>
        <v>69.07491990421941</v>
      </c>
      <c r="N59" s="10">
        <f t="shared" si="7"/>
        <v>67.79237809196228</v>
      </c>
      <c r="O59" s="10">
        <f t="shared" si="7"/>
        <v>73.50341329261269</v>
      </c>
      <c r="P59" s="10">
        <f t="shared" si="7"/>
        <v>88.17862305144585</v>
      </c>
      <c r="Q59" s="10">
        <f t="shared" si="7"/>
        <v>76.49145746491627</v>
      </c>
      <c r="R59" s="10">
        <f t="shared" si="7"/>
        <v>59.93263435141569</v>
      </c>
      <c r="S59" s="10">
        <f t="shared" si="7"/>
        <v>91.30626866007637</v>
      </c>
      <c r="T59" s="10">
        <f t="shared" si="7"/>
        <v>4.662236482285784</v>
      </c>
      <c r="U59" s="10">
        <f t="shared" si="7"/>
        <v>54.230745667101424</v>
      </c>
      <c r="V59" s="10">
        <f t="shared" si="7"/>
        <v>67.3343241256237</v>
      </c>
      <c r="W59" s="10">
        <f t="shared" si="7"/>
        <v>87.49334043686734</v>
      </c>
      <c r="X59" s="10">
        <f t="shared" si="7"/>
        <v>0</v>
      </c>
      <c r="Y59" s="10">
        <f t="shared" si="7"/>
        <v>0</v>
      </c>
      <c r="Z59" s="11">
        <f t="shared" si="7"/>
        <v>84.00255754475702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83.99947533119717</v>
      </c>
      <c r="F60" s="13">
        <f t="shared" si="7"/>
        <v>155.31808407803106</v>
      </c>
      <c r="G60" s="13">
        <f t="shared" si="7"/>
        <v>149.93414574910855</v>
      </c>
      <c r="H60" s="13">
        <f t="shared" si="7"/>
        <v>165.95454588312566</v>
      </c>
      <c r="I60" s="13">
        <f t="shared" si="7"/>
        <v>157.0283486479079</v>
      </c>
      <c r="J60" s="13">
        <f t="shared" si="7"/>
        <v>147.4820957297598</v>
      </c>
      <c r="K60" s="13">
        <f t="shared" si="7"/>
        <v>193.6323680893877</v>
      </c>
      <c r="L60" s="13">
        <f t="shared" si="7"/>
        <v>134.28685720032715</v>
      </c>
      <c r="M60" s="13">
        <f t="shared" si="7"/>
        <v>157.4806230978083</v>
      </c>
      <c r="N60" s="13">
        <f t="shared" si="7"/>
        <v>145.97423156100103</v>
      </c>
      <c r="O60" s="13">
        <f t="shared" si="7"/>
        <v>81.76588610876388</v>
      </c>
      <c r="P60" s="13">
        <f t="shared" si="7"/>
        <v>207.55444750913853</v>
      </c>
      <c r="Q60" s="13">
        <f t="shared" si="7"/>
        <v>139.1019463992258</v>
      </c>
      <c r="R60" s="13">
        <f t="shared" si="7"/>
        <v>128.66154933043921</v>
      </c>
      <c r="S60" s="13">
        <f t="shared" si="7"/>
        <v>155.67834269414013</v>
      </c>
      <c r="T60" s="13">
        <f t="shared" si="7"/>
        <v>8.027515988477775</v>
      </c>
      <c r="U60" s="13">
        <f t="shared" si="7"/>
        <v>33.207496521696484</v>
      </c>
      <c r="V60" s="13">
        <f t="shared" si="7"/>
        <v>89.95949401971092</v>
      </c>
      <c r="W60" s="13">
        <f t="shared" si="7"/>
        <v>87.54512507593775</v>
      </c>
      <c r="X60" s="13">
        <f t="shared" si="7"/>
        <v>0</v>
      </c>
      <c r="Y60" s="13">
        <f t="shared" si="7"/>
        <v>0</v>
      </c>
      <c r="Z60" s="14">
        <f t="shared" si="7"/>
        <v>83.99947533119717</v>
      </c>
    </row>
    <row r="61" spans="1:26" ht="13.5">
      <c r="A61" s="38" t="s">
        <v>110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83.9999568993384</v>
      </c>
      <c r="F61" s="13">
        <f t="shared" si="7"/>
        <v>230.72680946327839</v>
      </c>
      <c r="G61" s="13">
        <f t="shared" si="7"/>
        <v>167.19475757597775</v>
      </c>
      <c r="H61" s="13">
        <f t="shared" si="7"/>
        <v>188.7782526562384</v>
      </c>
      <c r="I61" s="13">
        <f t="shared" si="7"/>
        <v>192.2703497125542</v>
      </c>
      <c r="J61" s="13">
        <f t="shared" si="7"/>
        <v>167.6976596337823</v>
      </c>
      <c r="K61" s="13">
        <f t="shared" si="7"/>
        <v>225.91372945143792</v>
      </c>
      <c r="L61" s="13">
        <f t="shared" si="7"/>
        <v>153.10718709167745</v>
      </c>
      <c r="M61" s="13">
        <f t="shared" si="7"/>
        <v>180.69101172471397</v>
      </c>
      <c r="N61" s="13">
        <f t="shared" si="7"/>
        <v>167.29228275423355</v>
      </c>
      <c r="O61" s="13">
        <f t="shared" si="7"/>
        <v>96.7394783898188</v>
      </c>
      <c r="P61" s="13">
        <f t="shared" si="7"/>
        <v>232.10609880099767</v>
      </c>
      <c r="Q61" s="13">
        <f t="shared" si="7"/>
        <v>158.1146051375905</v>
      </c>
      <c r="R61" s="13">
        <f t="shared" si="7"/>
        <v>149.41254380984196</v>
      </c>
      <c r="S61" s="13">
        <f t="shared" si="7"/>
        <v>173.23505929762598</v>
      </c>
      <c r="T61" s="13">
        <f t="shared" si="7"/>
        <v>7.985826286863662</v>
      </c>
      <c r="U61" s="13">
        <f t="shared" si="7"/>
        <v>31.398351230446515</v>
      </c>
      <c r="V61" s="13">
        <f t="shared" si="7"/>
        <v>93.4570039587873</v>
      </c>
      <c r="W61" s="13">
        <f t="shared" si="7"/>
        <v>87.72501852103272</v>
      </c>
      <c r="X61" s="13">
        <f t="shared" si="7"/>
        <v>0</v>
      </c>
      <c r="Y61" s="13">
        <f t="shared" si="7"/>
        <v>0</v>
      </c>
      <c r="Z61" s="14">
        <f t="shared" si="7"/>
        <v>83.9999568993384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83.99626651349799</v>
      </c>
      <c r="F64" s="13">
        <f t="shared" si="7"/>
        <v>45.726844060763106</v>
      </c>
      <c r="G64" s="13">
        <f t="shared" si="7"/>
        <v>82.39176582891368</v>
      </c>
      <c r="H64" s="13">
        <f t="shared" si="7"/>
        <v>78.69731452292412</v>
      </c>
      <c r="I64" s="13">
        <f t="shared" si="7"/>
        <v>63.170949317300426</v>
      </c>
      <c r="J64" s="13">
        <f t="shared" si="7"/>
        <v>65.92115313560608</v>
      </c>
      <c r="K64" s="13">
        <f t="shared" si="7"/>
        <v>79.5208873597453</v>
      </c>
      <c r="L64" s="13">
        <f t="shared" si="7"/>
        <v>61.197095727581626</v>
      </c>
      <c r="M64" s="13">
        <f t="shared" si="7"/>
        <v>68.87181574921586</v>
      </c>
      <c r="N64" s="13">
        <f t="shared" si="7"/>
        <v>65.27765816389612</v>
      </c>
      <c r="O64" s="13">
        <f t="shared" si="7"/>
        <v>9.642975985283837</v>
      </c>
      <c r="P64" s="13">
        <f t="shared" si="7"/>
        <v>106.08865348529169</v>
      </c>
      <c r="Q64" s="13">
        <f t="shared" si="7"/>
        <v>57.899498484334856</v>
      </c>
      <c r="R64" s="13">
        <f t="shared" si="7"/>
        <v>52.90038021240522</v>
      </c>
      <c r="S64" s="13">
        <f t="shared" si="7"/>
        <v>92.91849694979166</v>
      </c>
      <c r="T64" s="13">
        <f t="shared" si="7"/>
        <v>-1.3549059025843486</v>
      </c>
      <c r="U64" s="13">
        <f t="shared" si="7"/>
        <v>80.1576804132249</v>
      </c>
      <c r="V64" s="13">
        <f t="shared" si="7"/>
        <v>65.7940472910303</v>
      </c>
      <c r="W64" s="13">
        <f t="shared" si="7"/>
        <v>86.36497859146611</v>
      </c>
      <c r="X64" s="13">
        <f t="shared" si="7"/>
        <v>0</v>
      </c>
      <c r="Y64" s="13">
        <f t="shared" si="7"/>
        <v>0</v>
      </c>
      <c r="Z64" s="14">
        <f t="shared" si="7"/>
        <v>83.99626651349799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94.97840172786177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29.9145340586948</v>
      </c>
      <c r="U66" s="16">
        <f t="shared" si="7"/>
        <v>54.907747547800355</v>
      </c>
      <c r="V66" s="16">
        <f t="shared" si="7"/>
        <v>85.76960563067041</v>
      </c>
      <c r="W66" s="16">
        <f t="shared" si="7"/>
        <v>84.35358490747001</v>
      </c>
      <c r="X66" s="16">
        <f t="shared" si="7"/>
        <v>0</v>
      </c>
      <c r="Y66" s="16">
        <f t="shared" si="7"/>
        <v>0</v>
      </c>
      <c r="Z66" s="17">
        <f t="shared" si="7"/>
        <v>94.97840172786177</v>
      </c>
    </row>
    <row r="67" spans="1:26" ht="13.5" hidden="1">
      <c r="A67" s="40" t="s">
        <v>116</v>
      </c>
      <c r="B67" s="23">
        <v>116484233</v>
      </c>
      <c r="C67" s="23"/>
      <c r="D67" s="24">
        <v>119512000</v>
      </c>
      <c r="E67" s="25">
        <v>124226000</v>
      </c>
      <c r="F67" s="25">
        <v>10103692</v>
      </c>
      <c r="G67" s="25">
        <v>6954823</v>
      </c>
      <c r="H67" s="25">
        <v>6890150</v>
      </c>
      <c r="I67" s="25">
        <v>23948665</v>
      </c>
      <c r="J67" s="25">
        <v>7127158</v>
      </c>
      <c r="K67" s="25">
        <v>6563770</v>
      </c>
      <c r="L67" s="25">
        <v>7006976</v>
      </c>
      <c r="M67" s="25">
        <v>20697904</v>
      </c>
      <c r="N67" s="25">
        <v>6678170</v>
      </c>
      <c r="O67" s="25">
        <v>9030544</v>
      </c>
      <c r="P67" s="25">
        <v>7019320</v>
      </c>
      <c r="Q67" s="25">
        <v>22728034</v>
      </c>
      <c r="R67" s="25">
        <v>6470364</v>
      </c>
      <c r="S67" s="25">
        <v>6370143</v>
      </c>
      <c r="T67" s="25">
        <v>47791305</v>
      </c>
      <c r="U67" s="25">
        <v>60631812</v>
      </c>
      <c r="V67" s="25">
        <v>128006415</v>
      </c>
      <c r="W67" s="25">
        <v>119512455</v>
      </c>
      <c r="X67" s="25"/>
      <c r="Y67" s="24"/>
      <c r="Z67" s="26">
        <v>124226000</v>
      </c>
    </row>
    <row r="68" spans="1:26" ht="13.5" hidden="1">
      <c r="A68" s="36" t="s">
        <v>31</v>
      </c>
      <c r="B68" s="18">
        <v>13396397</v>
      </c>
      <c r="C68" s="18"/>
      <c r="D68" s="19">
        <v>15016000</v>
      </c>
      <c r="E68" s="20">
        <v>15640000</v>
      </c>
      <c r="F68" s="20">
        <v>4222582</v>
      </c>
      <c r="G68" s="20">
        <v>1073637</v>
      </c>
      <c r="H68" s="20">
        <v>1071905</v>
      </c>
      <c r="I68" s="20">
        <v>6368124</v>
      </c>
      <c r="J68" s="20">
        <v>1068558</v>
      </c>
      <c r="K68" s="20">
        <v>1065821</v>
      </c>
      <c r="L68" s="20">
        <v>1065852</v>
      </c>
      <c r="M68" s="20">
        <v>3200231</v>
      </c>
      <c r="N68" s="20">
        <v>1066111</v>
      </c>
      <c r="O68" s="20">
        <v>1066126</v>
      </c>
      <c r="P68" s="20">
        <v>1066111</v>
      </c>
      <c r="Q68" s="20">
        <v>3198348</v>
      </c>
      <c r="R68" s="20">
        <v>1066122</v>
      </c>
      <c r="S68" s="20">
        <v>1066113</v>
      </c>
      <c r="T68" s="20">
        <v>920052</v>
      </c>
      <c r="U68" s="20">
        <v>3052287</v>
      </c>
      <c r="V68" s="20">
        <v>15818990</v>
      </c>
      <c r="W68" s="20">
        <v>15016000</v>
      </c>
      <c r="X68" s="20"/>
      <c r="Y68" s="19"/>
      <c r="Z68" s="22">
        <v>15640000</v>
      </c>
    </row>
    <row r="69" spans="1:26" ht="13.5" hidden="1">
      <c r="A69" s="37" t="s">
        <v>32</v>
      </c>
      <c r="B69" s="18">
        <v>101234883</v>
      </c>
      <c r="C69" s="18"/>
      <c r="D69" s="19">
        <v>102411000</v>
      </c>
      <c r="E69" s="20">
        <v>106734000</v>
      </c>
      <c r="F69" s="20">
        <v>5682507</v>
      </c>
      <c r="G69" s="20">
        <v>5702745</v>
      </c>
      <c r="H69" s="20">
        <v>5621097</v>
      </c>
      <c r="I69" s="20">
        <v>17006349</v>
      </c>
      <c r="J69" s="20">
        <v>5872761</v>
      </c>
      <c r="K69" s="20">
        <v>5298626</v>
      </c>
      <c r="L69" s="20">
        <v>5727212</v>
      </c>
      <c r="M69" s="20">
        <v>16898599</v>
      </c>
      <c r="N69" s="20">
        <v>5612059</v>
      </c>
      <c r="O69" s="20">
        <v>7778667</v>
      </c>
      <c r="P69" s="20">
        <v>5952017</v>
      </c>
      <c r="Q69" s="20">
        <v>19342743</v>
      </c>
      <c r="R69" s="20">
        <v>5395776</v>
      </c>
      <c r="S69" s="20">
        <v>5304030</v>
      </c>
      <c r="T69" s="20">
        <v>46252527</v>
      </c>
      <c r="U69" s="20">
        <v>56952333</v>
      </c>
      <c r="V69" s="20">
        <v>110200024</v>
      </c>
      <c r="W69" s="20">
        <v>102411185</v>
      </c>
      <c r="X69" s="20"/>
      <c r="Y69" s="19"/>
      <c r="Z69" s="22">
        <v>106734000</v>
      </c>
    </row>
    <row r="70" spans="1:26" ht="13.5" hidden="1">
      <c r="A70" s="38" t="s">
        <v>110</v>
      </c>
      <c r="B70" s="18">
        <v>88382336</v>
      </c>
      <c r="C70" s="18"/>
      <c r="D70" s="19">
        <v>88865000</v>
      </c>
      <c r="E70" s="20">
        <v>92806000</v>
      </c>
      <c r="F70" s="20">
        <v>3366233</v>
      </c>
      <c r="G70" s="20">
        <v>4542021</v>
      </c>
      <c r="H70" s="20">
        <v>4455643</v>
      </c>
      <c r="I70" s="20">
        <v>12363897</v>
      </c>
      <c r="J70" s="20">
        <v>4706272</v>
      </c>
      <c r="K70" s="20">
        <v>4130216</v>
      </c>
      <c r="L70" s="20">
        <v>4554457</v>
      </c>
      <c r="M70" s="20">
        <v>13390945</v>
      </c>
      <c r="N70" s="20">
        <v>4439304</v>
      </c>
      <c r="O70" s="20">
        <v>6441362</v>
      </c>
      <c r="P70" s="20">
        <v>4792401</v>
      </c>
      <c r="Q70" s="20">
        <v>15673067</v>
      </c>
      <c r="R70" s="20">
        <v>4235635</v>
      </c>
      <c r="S70" s="20">
        <v>4144601</v>
      </c>
      <c r="T70" s="20">
        <v>46458962</v>
      </c>
      <c r="U70" s="20">
        <v>54839198</v>
      </c>
      <c r="V70" s="20">
        <v>96267107</v>
      </c>
      <c r="W70" s="20">
        <v>88865185</v>
      </c>
      <c r="X70" s="20"/>
      <c r="Y70" s="19"/>
      <c r="Z70" s="22">
        <v>92806000</v>
      </c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12852547</v>
      </c>
      <c r="C73" s="18"/>
      <c r="D73" s="19">
        <v>13546000</v>
      </c>
      <c r="E73" s="20">
        <v>13928000</v>
      </c>
      <c r="F73" s="20">
        <v>2316274</v>
      </c>
      <c r="G73" s="20">
        <v>1160724</v>
      </c>
      <c r="H73" s="20">
        <v>1165454</v>
      </c>
      <c r="I73" s="20">
        <v>4642452</v>
      </c>
      <c r="J73" s="20">
        <v>1166489</v>
      </c>
      <c r="K73" s="20">
        <v>1168410</v>
      </c>
      <c r="L73" s="20">
        <v>1172755</v>
      </c>
      <c r="M73" s="20">
        <v>3507654</v>
      </c>
      <c r="N73" s="20">
        <v>1172755</v>
      </c>
      <c r="O73" s="20">
        <v>1337305</v>
      </c>
      <c r="P73" s="20">
        <v>1159616</v>
      </c>
      <c r="Q73" s="20">
        <v>3669676</v>
      </c>
      <c r="R73" s="20">
        <v>1160141</v>
      </c>
      <c r="S73" s="20">
        <v>1159429</v>
      </c>
      <c r="T73" s="20">
        <v>-206435</v>
      </c>
      <c r="U73" s="20">
        <v>2113135</v>
      </c>
      <c r="V73" s="20">
        <v>13932917</v>
      </c>
      <c r="W73" s="20">
        <v>13546000</v>
      </c>
      <c r="X73" s="20"/>
      <c r="Y73" s="19"/>
      <c r="Z73" s="22">
        <v>13928000</v>
      </c>
    </row>
    <row r="74" spans="1:26" ht="13.5" hidden="1">
      <c r="A74" s="38" t="s">
        <v>114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115</v>
      </c>
      <c r="B75" s="27">
        <v>1852953</v>
      </c>
      <c r="C75" s="27"/>
      <c r="D75" s="28">
        <v>2085000</v>
      </c>
      <c r="E75" s="29">
        <v>1852000</v>
      </c>
      <c r="F75" s="29">
        <v>198603</v>
      </c>
      <c r="G75" s="29">
        <v>178441</v>
      </c>
      <c r="H75" s="29">
        <v>197148</v>
      </c>
      <c r="I75" s="29">
        <v>574192</v>
      </c>
      <c r="J75" s="29">
        <v>185839</v>
      </c>
      <c r="K75" s="29">
        <v>199323</v>
      </c>
      <c r="L75" s="29">
        <v>213912</v>
      </c>
      <c r="M75" s="29">
        <v>599074</v>
      </c>
      <c r="N75" s="29"/>
      <c r="O75" s="29">
        <v>185751</v>
      </c>
      <c r="P75" s="29">
        <v>1192</v>
      </c>
      <c r="Q75" s="29">
        <v>186943</v>
      </c>
      <c r="R75" s="29">
        <v>8466</v>
      </c>
      <c r="S75" s="29"/>
      <c r="T75" s="29">
        <v>618726</v>
      </c>
      <c r="U75" s="29">
        <v>627192</v>
      </c>
      <c r="V75" s="29">
        <v>1987401</v>
      </c>
      <c r="W75" s="29">
        <v>2085270</v>
      </c>
      <c r="X75" s="29"/>
      <c r="Y75" s="28"/>
      <c r="Z75" s="30">
        <v>1852000</v>
      </c>
    </row>
    <row r="76" spans="1:26" ht="13.5" hidden="1">
      <c r="A76" s="41" t="s">
        <v>117</v>
      </c>
      <c r="B76" s="31">
        <v>116484233</v>
      </c>
      <c r="C76" s="31"/>
      <c r="D76" s="32">
        <v>119512000</v>
      </c>
      <c r="E76" s="33">
        <v>104553000</v>
      </c>
      <c r="F76" s="33">
        <v>11568350</v>
      </c>
      <c r="G76" s="33">
        <v>9685087</v>
      </c>
      <c r="H76" s="33">
        <v>10364856</v>
      </c>
      <c r="I76" s="33">
        <v>31618293</v>
      </c>
      <c r="J76" s="33">
        <v>9550497</v>
      </c>
      <c r="K76" s="33">
        <v>11412783</v>
      </c>
      <c r="L76" s="33">
        <v>8458370</v>
      </c>
      <c r="M76" s="33">
        <v>29421650</v>
      </c>
      <c r="N76" s="33">
        <v>8914902</v>
      </c>
      <c r="O76" s="33">
        <v>7329686</v>
      </c>
      <c r="P76" s="33">
        <v>13294950</v>
      </c>
      <c r="Q76" s="33">
        <v>29539538</v>
      </c>
      <c r="R76" s="33">
        <v>7581244</v>
      </c>
      <c r="S76" s="33">
        <v>9389942</v>
      </c>
      <c r="T76" s="33">
        <v>3940913</v>
      </c>
      <c r="U76" s="33">
        <v>20912099</v>
      </c>
      <c r="V76" s="33">
        <v>111491580</v>
      </c>
      <c r="W76" s="33">
        <v>104553000</v>
      </c>
      <c r="X76" s="33"/>
      <c r="Y76" s="32"/>
      <c r="Z76" s="34">
        <v>104553000</v>
      </c>
    </row>
    <row r="77" spans="1:26" ht="13.5" hidden="1">
      <c r="A77" s="36" t="s">
        <v>31</v>
      </c>
      <c r="B77" s="18">
        <v>13396397</v>
      </c>
      <c r="C77" s="18"/>
      <c r="D77" s="19">
        <v>15016000</v>
      </c>
      <c r="E77" s="20">
        <v>13138000</v>
      </c>
      <c r="F77" s="20">
        <v>2543786</v>
      </c>
      <c r="G77" s="20">
        <v>956284</v>
      </c>
      <c r="H77" s="20">
        <v>839242</v>
      </c>
      <c r="I77" s="20">
        <v>4339312</v>
      </c>
      <c r="J77" s="20">
        <v>703387</v>
      </c>
      <c r="K77" s="20">
        <v>953605</v>
      </c>
      <c r="L77" s="20">
        <v>553565</v>
      </c>
      <c r="M77" s="20">
        <v>2210557</v>
      </c>
      <c r="N77" s="20">
        <v>722742</v>
      </c>
      <c r="O77" s="20">
        <v>783639</v>
      </c>
      <c r="P77" s="20">
        <v>940082</v>
      </c>
      <c r="Q77" s="20">
        <v>2446463</v>
      </c>
      <c r="R77" s="20">
        <v>638955</v>
      </c>
      <c r="S77" s="20">
        <v>973428</v>
      </c>
      <c r="T77" s="20">
        <v>42895</v>
      </c>
      <c r="U77" s="20">
        <v>1655278</v>
      </c>
      <c r="V77" s="20">
        <v>10651610</v>
      </c>
      <c r="W77" s="20">
        <v>13138000</v>
      </c>
      <c r="X77" s="20"/>
      <c r="Y77" s="19"/>
      <c r="Z77" s="22">
        <v>13138000</v>
      </c>
    </row>
    <row r="78" spans="1:26" ht="13.5" hidden="1">
      <c r="A78" s="37" t="s">
        <v>32</v>
      </c>
      <c r="B78" s="18">
        <v>101234883</v>
      </c>
      <c r="C78" s="18"/>
      <c r="D78" s="19">
        <v>102411000</v>
      </c>
      <c r="E78" s="20">
        <v>89656000</v>
      </c>
      <c r="F78" s="20">
        <v>8825961</v>
      </c>
      <c r="G78" s="20">
        <v>8550362</v>
      </c>
      <c r="H78" s="20">
        <v>9328466</v>
      </c>
      <c r="I78" s="20">
        <v>26704789</v>
      </c>
      <c r="J78" s="20">
        <v>8661271</v>
      </c>
      <c r="K78" s="20">
        <v>10259855</v>
      </c>
      <c r="L78" s="20">
        <v>7690893</v>
      </c>
      <c r="M78" s="20">
        <v>26612019</v>
      </c>
      <c r="N78" s="20">
        <v>8192160</v>
      </c>
      <c r="O78" s="20">
        <v>6360296</v>
      </c>
      <c r="P78" s="20">
        <v>12353676</v>
      </c>
      <c r="Q78" s="20">
        <v>26906132</v>
      </c>
      <c r="R78" s="20">
        <v>6942289</v>
      </c>
      <c r="S78" s="20">
        <v>8257226</v>
      </c>
      <c r="T78" s="20">
        <v>3712929</v>
      </c>
      <c r="U78" s="20">
        <v>18912444</v>
      </c>
      <c r="V78" s="20">
        <v>99135384</v>
      </c>
      <c r="W78" s="20">
        <v>89656000</v>
      </c>
      <c r="X78" s="20"/>
      <c r="Y78" s="19"/>
      <c r="Z78" s="22">
        <v>89656000</v>
      </c>
    </row>
    <row r="79" spans="1:26" ht="13.5" hidden="1">
      <c r="A79" s="38" t="s">
        <v>110</v>
      </c>
      <c r="B79" s="18">
        <v>88382336</v>
      </c>
      <c r="C79" s="18"/>
      <c r="D79" s="19">
        <v>88865000</v>
      </c>
      <c r="E79" s="20">
        <v>77957000</v>
      </c>
      <c r="F79" s="20">
        <v>7766802</v>
      </c>
      <c r="G79" s="20">
        <v>7594021</v>
      </c>
      <c r="H79" s="20">
        <v>8411285</v>
      </c>
      <c r="I79" s="20">
        <v>23772108</v>
      </c>
      <c r="J79" s="20">
        <v>7892308</v>
      </c>
      <c r="K79" s="20">
        <v>9330725</v>
      </c>
      <c r="L79" s="20">
        <v>6973201</v>
      </c>
      <c r="M79" s="20">
        <v>24196234</v>
      </c>
      <c r="N79" s="20">
        <v>7426613</v>
      </c>
      <c r="O79" s="20">
        <v>6231340</v>
      </c>
      <c r="P79" s="20">
        <v>11123455</v>
      </c>
      <c r="Q79" s="20">
        <v>24781408</v>
      </c>
      <c r="R79" s="20">
        <v>6328570</v>
      </c>
      <c r="S79" s="20">
        <v>7179902</v>
      </c>
      <c r="T79" s="20">
        <v>3710132</v>
      </c>
      <c r="U79" s="20">
        <v>17218604</v>
      </c>
      <c r="V79" s="20">
        <v>89968354</v>
      </c>
      <c r="W79" s="20">
        <v>77957000</v>
      </c>
      <c r="X79" s="20"/>
      <c r="Y79" s="19"/>
      <c r="Z79" s="22">
        <v>77957000</v>
      </c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>
        <v>12852547</v>
      </c>
      <c r="C82" s="18"/>
      <c r="D82" s="19">
        <v>13546000</v>
      </c>
      <c r="E82" s="20">
        <v>11699000</v>
      </c>
      <c r="F82" s="20">
        <v>1059159</v>
      </c>
      <c r="G82" s="20">
        <v>956341</v>
      </c>
      <c r="H82" s="20">
        <v>917181</v>
      </c>
      <c r="I82" s="20">
        <v>2932681</v>
      </c>
      <c r="J82" s="20">
        <v>768963</v>
      </c>
      <c r="K82" s="20">
        <v>929130</v>
      </c>
      <c r="L82" s="20">
        <v>717692</v>
      </c>
      <c r="M82" s="20">
        <v>2415785</v>
      </c>
      <c r="N82" s="20">
        <v>765547</v>
      </c>
      <c r="O82" s="20">
        <v>128956</v>
      </c>
      <c r="P82" s="20">
        <v>1230221</v>
      </c>
      <c r="Q82" s="20">
        <v>2124724</v>
      </c>
      <c r="R82" s="20">
        <v>613719</v>
      </c>
      <c r="S82" s="20">
        <v>1077324</v>
      </c>
      <c r="T82" s="20">
        <v>2797</v>
      </c>
      <c r="U82" s="20">
        <v>1693840</v>
      </c>
      <c r="V82" s="20">
        <v>9167030</v>
      </c>
      <c r="W82" s="20">
        <v>11699000</v>
      </c>
      <c r="X82" s="20"/>
      <c r="Y82" s="19"/>
      <c r="Z82" s="22">
        <v>11699000</v>
      </c>
    </row>
    <row r="83" spans="1:26" ht="13.5" hidden="1">
      <c r="A83" s="38" t="s">
        <v>114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115</v>
      </c>
      <c r="B84" s="27">
        <v>1852953</v>
      </c>
      <c r="C84" s="27"/>
      <c r="D84" s="28">
        <v>2085000</v>
      </c>
      <c r="E84" s="29">
        <v>1759000</v>
      </c>
      <c r="F84" s="29">
        <v>198603</v>
      </c>
      <c r="G84" s="29">
        <v>178441</v>
      </c>
      <c r="H84" s="29">
        <v>197148</v>
      </c>
      <c r="I84" s="29">
        <v>574192</v>
      </c>
      <c r="J84" s="29">
        <v>185839</v>
      </c>
      <c r="K84" s="29">
        <v>199323</v>
      </c>
      <c r="L84" s="29">
        <v>213912</v>
      </c>
      <c r="M84" s="29">
        <v>599074</v>
      </c>
      <c r="N84" s="29"/>
      <c r="O84" s="29">
        <v>185751</v>
      </c>
      <c r="P84" s="29">
        <v>1192</v>
      </c>
      <c r="Q84" s="29">
        <v>186943</v>
      </c>
      <c r="R84" s="29"/>
      <c r="S84" s="29">
        <v>159288</v>
      </c>
      <c r="T84" s="29">
        <v>185089</v>
      </c>
      <c r="U84" s="29">
        <v>344377</v>
      </c>
      <c r="V84" s="29">
        <v>1704586</v>
      </c>
      <c r="W84" s="29">
        <v>1759000</v>
      </c>
      <c r="X84" s="29"/>
      <c r="Y84" s="28"/>
      <c r="Z84" s="30">
        <v>1759000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46877998</v>
      </c>
      <c r="C5" s="18">
        <v>0</v>
      </c>
      <c r="D5" s="58">
        <v>56756000</v>
      </c>
      <c r="E5" s="59">
        <v>53286393</v>
      </c>
      <c r="F5" s="59">
        <v>4284028</v>
      </c>
      <c r="G5" s="59">
        <v>4284028</v>
      </c>
      <c r="H5" s="59">
        <v>4202172</v>
      </c>
      <c r="I5" s="59">
        <v>12770228</v>
      </c>
      <c r="J5" s="59">
        <v>4199865</v>
      </c>
      <c r="K5" s="59">
        <v>4190020</v>
      </c>
      <c r="L5" s="59">
        <v>4155525</v>
      </c>
      <c r="M5" s="59">
        <v>12545410</v>
      </c>
      <c r="N5" s="59">
        <v>4187234</v>
      </c>
      <c r="O5" s="59">
        <v>4172921</v>
      </c>
      <c r="P5" s="59">
        <v>4175407</v>
      </c>
      <c r="Q5" s="59">
        <v>12535562</v>
      </c>
      <c r="R5" s="59">
        <v>4173998</v>
      </c>
      <c r="S5" s="59">
        <v>4091007</v>
      </c>
      <c r="T5" s="59">
        <v>4173786</v>
      </c>
      <c r="U5" s="59">
        <v>12438791</v>
      </c>
      <c r="V5" s="59">
        <v>50289991</v>
      </c>
      <c r="W5" s="59">
        <v>56756233</v>
      </c>
      <c r="X5" s="59">
        <v>-6466242</v>
      </c>
      <c r="Y5" s="60">
        <v>-11.39</v>
      </c>
      <c r="Z5" s="61">
        <v>53286393</v>
      </c>
    </row>
    <row r="6" spans="1:26" ht="13.5">
      <c r="A6" s="57" t="s">
        <v>32</v>
      </c>
      <c r="B6" s="18">
        <v>50566078</v>
      </c>
      <c r="C6" s="18">
        <v>0</v>
      </c>
      <c r="D6" s="58">
        <v>58644000</v>
      </c>
      <c r="E6" s="59">
        <v>15313000</v>
      </c>
      <c r="F6" s="59">
        <v>4157609</v>
      </c>
      <c r="G6" s="59">
        <v>3881627</v>
      </c>
      <c r="H6" s="59">
        <v>4570118</v>
      </c>
      <c r="I6" s="59">
        <v>12609354</v>
      </c>
      <c r="J6" s="59">
        <v>4333670</v>
      </c>
      <c r="K6" s="59">
        <v>4524150</v>
      </c>
      <c r="L6" s="59">
        <v>4517663</v>
      </c>
      <c r="M6" s="59">
        <v>13375483</v>
      </c>
      <c r="N6" s="59">
        <v>4520473</v>
      </c>
      <c r="O6" s="59">
        <v>4546193</v>
      </c>
      <c r="P6" s="59">
        <v>4580321</v>
      </c>
      <c r="Q6" s="59">
        <v>13646987</v>
      </c>
      <c r="R6" s="59">
        <v>4612461</v>
      </c>
      <c r="S6" s="59">
        <v>4545800</v>
      </c>
      <c r="T6" s="59">
        <v>4610521</v>
      </c>
      <c r="U6" s="59">
        <v>13768782</v>
      </c>
      <c r="V6" s="59">
        <v>53400606</v>
      </c>
      <c r="W6" s="59">
        <v>58644007</v>
      </c>
      <c r="X6" s="59">
        <v>-5243401</v>
      </c>
      <c r="Y6" s="60">
        <v>-8.94</v>
      </c>
      <c r="Z6" s="61">
        <v>15313000</v>
      </c>
    </row>
    <row r="7" spans="1:26" ht="13.5">
      <c r="A7" s="57" t="s">
        <v>33</v>
      </c>
      <c r="B7" s="18">
        <v>24016073</v>
      </c>
      <c r="C7" s="18">
        <v>0</v>
      </c>
      <c r="D7" s="58">
        <v>32000000</v>
      </c>
      <c r="E7" s="59">
        <v>16000000</v>
      </c>
      <c r="F7" s="59">
        <v>1820360</v>
      </c>
      <c r="G7" s="59">
        <v>1799808</v>
      </c>
      <c r="H7" s="59">
        <v>2143008</v>
      </c>
      <c r="I7" s="59">
        <v>5763176</v>
      </c>
      <c r="J7" s="59">
        <v>2123220</v>
      </c>
      <c r="K7" s="59">
        <v>2135161</v>
      </c>
      <c r="L7" s="59">
        <v>2021181</v>
      </c>
      <c r="M7" s="59">
        <v>6279562</v>
      </c>
      <c r="N7" s="59">
        <v>2456939</v>
      </c>
      <c r="O7" s="59">
        <v>2335282</v>
      </c>
      <c r="P7" s="59">
        <v>2336523</v>
      </c>
      <c r="Q7" s="59">
        <v>7128744</v>
      </c>
      <c r="R7" s="59">
        <v>1963543</v>
      </c>
      <c r="S7" s="59">
        <v>3834154</v>
      </c>
      <c r="T7" s="59">
        <v>2385388</v>
      </c>
      <c r="U7" s="59">
        <v>8183085</v>
      </c>
      <c r="V7" s="59">
        <v>27354567</v>
      </c>
      <c r="W7" s="59">
        <v>32000000</v>
      </c>
      <c r="X7" s="59">
        <v>-4645433</v>
      </c>
      <c r="Y7" s="60">
        <v>-14.52</v>
      </c>
      <c r="Z7" s="61">
        <v>16000000</v>
      </c>
    </row>
    <row r="8" spans="1:26" ht="13.5">
      <c r="A8" s="57" t="s">
        <v>34</v>
      </c>
      <c r="B8" s="18">
        <v>501426532</v>
      </c>
      <c r="C8" s="18">
        <v>0</v>
      </c>
      <c r="D8" s="58">
        <v>406232000</v>
      </c>
      <c r="E8" s="59">
        <v>409222840</v>
      </c>
      <c r="F8" s="59">
        <v>73995000</v>
      </c>
      <c r="G8" s="59">
        <v>84283000</v>
      </c>
      <c r="H8" s="59">
        <v>2372000</v>
      </c>
      <c r="I8" s="59">
        <v>160650000</v>
      </c>
      <c r="J8" s="59">
        <v>0</v>
      </c>
      <c r="K8" s="59">
        <v>0</v>
      </c>
      <c r="L8" s="59">
        <v>112377000</v>
      </c>
      <c r="M8" s="59">
        <v>112377000</v>
      </c>
      <c r="N8" s="59">
        <v>0</v>
      </c>
      <c r="O8" s="59">
        <v>0</v>
      </c>
      <c r="P8" s="59">
        <v>84283000</v>
      </c>
      <c r="Q8" s="59">
        <v>84283000</v>
      </c>
      <c r="R8" s="59">
        <v>0</v>
      </c>
      <c r="S8" s="59">
        <v>0</v>
      </c>
      <c r="T8" s="59">
        <v>0</v>
      </c>
      <c r="U8" s="59">
        <v>0</v>
      </c>
      <c r="V8" s="59">
        <v>357310000</v>
      </c>
      <c r="W8" s="59">
        <v>406231850</v>
      </c>
      <c r="X8" s="59">
        <v>-48921850</v>
      </c>
      <c r="Y8" s="60">
        <v>-12.04</v>
      </c>
      <c r="Z8" s="61">
        <v>409222840</v>
      </c>
    </row>
    <row r="9" spans="1:26" ht="13.5">
      <c r="A9" s="57" t="s">
        <v>35</v>
      </c>
      <c r="B9" s="18">
        <v>56209798</v>
      </c>
      <c r="C9" s="18">
        <v>0</v>
      </c>
      <c r="D9" s="58">
        <v>150585000</v>
      </c>
      <c r="E9" s="59">
        <v>149348219</v>
      </c>
      <c r="F9" s="59">
        <v>6173365</v>
      </c>
      <c r="G9" s="59">
        <v>5132286</v>
      </c>
      <c r="H9" s="59">
        <v>3784346</v>
      </c>
      <c r="I9" s="59">
        <v>15089997</v>
      </c>
      <c r="J9" s="59">
        <v>4237430</v>
      </c>
      <c r="K9" s="59">
        <v>3649057</v>
      </c>
      <c r="L9" s="59">
        <v>3924508</v>
      </c>
      <c r="M9" s="59">
        <v>11810995</v>
      </c>
      <c r="N9" s="59">
        <v>4360347</v>
      </c>
      <c r="O9" s="59">
        <v>3671891</v>
      </c>
      <c r="P9" s="59">
        <v>3588833</v>
      </c>
      <c r="Q9" s="59">
        <v>11621071</v>
      </c>
      <c r="R9" s="59">
        <v>4461923</v>
      </c>
      <c r="S9" s="59">
        <v>5330433</v>
      </c>
      <c r="T9" s="59">
        <v>17260615</v>
      </c>
      <c r="U9" s="59">
        <v>27052971</v>
      </c>
      <c r="V9" s="59">
        <v>65575034</v>
      </c>
      <c r="W9" s="59">
        <v>121817210</v>
      </c>
      <c r="X9" s="59">
        <v>-56242176</v>
      </c>
      <c r="Y9" s="60">
        <v>-46.17</v>
      </c>
      <c r="Z9" s="61">
        <v>149348219</v>
      </c>
    </row>
    <row r="10" spans="1:26" ht="25.5">
      <c r="A10" s="62" t="s">
        <v>102</v>
      </c>
      <c r="B10" s="63">
        <f>SUM(B5:B9)</f>
        <v>679096479</v>
      </c>
      <c r="C10" s="63">
        <f>SUM(C5:C9)</f>
        <v>0</v>
      </c>
      <c r="D10" s="64">
        <f aca="true" t="shared" si="0" ref="D10:Z10">SUM(D5:D9)</f>
        <v>704217000</v>
      </c>
      <c r="E10" s="65">
        <f t="shared" si="0"/>
        <v>643170452</v>
      </c>
      <c r="F10" s="65">
        <f t="shared" si="0"/>
        <v>90430362</v>
      </c>
      <c r="G10" s="65">
        <f t="shared" si="0"/>
        <v>99380749</v>
      </c>
      <c r="H10" s="65">
        <f t="shared" si="0"/>
        <v>17071644</v>
      </c>
      <c r="I10" s="65">
        <f t="shared" si="0"/>
        <v>206882755</v>
      </c>
      <c r="J10" s="65">
        <f t="shared" si="0"/>
        <v>14894185</v>
      </c>
      <c r="K10" s="65">
        <f t="shared" si="0"/>
        <v>14498388</v>
      </c>
      <c r="L10" s="65">
        <f t="shared" si="0"/>
        <v>126995877</v>
      </c>
      <c r="M10" s="65">
        <f t="shared" si="0"/>
        <v>156388450</v>
      </c>
      <c r="N10" s="65">
        <f t="shared" si="0"/>
        <v>15524993</v>
      </c>
      <c r="O10" s="65">
        <f t="shared" si="0"/>
        <v>14726287</v>
      </c>
      <c r="P10" s="65">
        <f t="shared" si="0"/>
        <v>98964084</v>
      </c>
      <c r="Q10" s="65">
        <f t="shared" si="0"/>
        <v>129215364</v>
      </c>
      <c r="R10" s="65">
        <f t="shared" si="0"/>
        <v>15211925</v>
      </c>
      <c r="S10" s="65">
        <f t="shared" si="0"/>
        <v>17801394</v>
      </c>
      <c r="T10" s="65">
        <f t="shared" si="0"/>
        <v>28430310</v>
      </c>
      <c r="U10" s="65">
        <f t="shared" si="0"/>
        <v>61443629</v>
      </c>
      <c r="V10" s="65">
        <f t="shared" si="0"/>
        <v>553930198</v>
      </c>
      <c r="W10" s="65">
        <f t="shared" si="0"/>
        <v>675449300</v>
      </c>
      <c r="X10" s="65">
        <f t="shared" si="0"/>
        <v>-121519102</v>
      </c>
      <c r="Y10" s="66">
        <f>+IF(W10&lt;&gt;0,(X10/W10)*100,0)</f>
        <v>-17.990854679988566</v>
      </c>
      <c r="Z10" s="67">
        <f t="shared" si="0"/>
        <v>643170452</v>
      </c>
    </row>
    <row r="11" spans="1:26" ht="13.5">
      <c r="A11" s="57" t="s">
        <v>36</v>
      </c>
      <c r="B11" s="18">
        <v>201571622</v>
      </c>
      <c r="C11" s="18">
        <v>0</v>
      </c>
      <c r="D11" s="58">
        <v>223804304</v>
      </c>
      <c r="E11" s="59">
        <v>188411978</v>
      </c>
      <c r="F11" s="59">
        <v>17059658</v>
      </c>
      <c r="G11" s="59">
        <v>17657010</v>
      </c>
      <c r="H11" s="59">
        <v>16841117</v>
      </c>
      <c r="I11" s="59">
        <v>51557785</v>
      </c>
      <c r="J11" s="59">
        <v>18153802</v>
      </c>
      <c r="K11" s="59">
        <v>15868676</v>
      </c>
      <c r="L11" s="59">
        <v>16396328</v>
      </c>
      <c r="M11" s="59">
        <v>50418806</v>
      </c>
      <c r="N11" s="59">
        <v>16383990</v>
      </c>
      <c r="O11" s="59">
        <v>16671302</v>
      </c>
      <c r="P11" s="59">
        <v>16218552</v>
      </c>
      <c r="Q11" s="59">
        <v>49273844</v>
      </c>
      <c r="R11" s="59">
        <v>19242181</v>
      </c>
      <c r="S11" s="59">
        <v>19242275</v>
      </c>
      <c r="T11" s="59">
        <v>20066095</v>
      </c>
      <c r="U11" s="59">
        <v>58550551</v>
      </c>
      <c r="V11" s="59">
        <v>209800986</v>
      </c>
      <c r="W11" s="59">
        <v>223804310</v>
      </c>
      <c r="X11" s="59">
        <v>-14003324</v>
      </c>
      <c r="Y11" s="60">
        <v>-6.26</v>
      </c>
      <c r="Z11" s="61">
        <v>188411978</v>
      </c>
    </row>
    <row r="12" spans="1:26" ht="13.5">
      <c r="A12" s="57" t="s">
        <v>37</v>
      </c>
      <c r="B12" s="18">
        <v>24818390</v>
      </c>
      <c r="C12" s="18">
        <v>0</v>
      </c>
      <c r="D12" s="58">
        <v>26560000</v>
      </c>
      <c r="E12" s="59">
        <v>22304178</v>
      </c>
      <c r="F12" s="59">
        <v>2086115</v>
      </c>
      <c r="G12" s="59">
        <v>1989972</v>
      </c>
      <c r="H12" s="59">
        <v>2053609</v>
      </c>
      <c r="I12" s="59">
        <v>6129696</v>
      </c>
      <c r="J12" s="59">
        <v>2237345</v>
      </c>
      <c r="K12" s="59">
        <v>2120812</v>
      </c>
      <c r="L12" s="59">
        <v>2155203</v>
      </c>
      <c r="M12" s="59">
        <v>6513360</v>
      </c>
      <c r="N12" s="59">
        <v>2155203</v>
      </c>
      <c r="O12" s="59">
        <v>2690637</v>
      </c>
      <c r="P12" s="59">
        <v>2206694</v>
      </c>
      <c r="Q12" s="59">
        <v>7052534</v>
      </c>
      <c r="R12" s="59">
        <v>0</v>
      </c>
      <c r="S12" s="59">
        <v>2210991</v>
      </c>
      <c r="T12" s="59">
        <v>2227364</v>
      </c>
      <c r="U12" s="59">
        <v>4438355</v>
      </c>
      <c r="V12" s="59">
        <v>24133945</v>
      </c>
      <c r="W12" s="59">
        <v>26559907</v>
      </c>
      <c r="X12" s="59">
        <v>-2425962</v>
      </c>
      <c r="Y12" s="60">
        <v>-9.13</v>
      </c>
      <c r="Z12" s="61">
        <v>22304178</v>
      </c>
    </row>
    <row r="13" spans="1:26" ht="13.5">
      <c r="A13" s="57" t="s">
        <v>103</v>
      </c>
      <c r="B13" s="18">
        <v>447400413</v>
      </c>
      <c r="C13" s="18">
        <v>0</v>
      </c>
      <c r="D13" s="58">
        <v>74376085</v>
      </c>
      <c r="E13" s="59">
        <v>75590714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74376086</v>
      </c>
      <c r="X13" s="59">
        <v>-74376086</v>
      </c>
      <c r="Y13" s="60">
        <v>-100</v>
      </c>
      <c r="Z13" s="61">
        <v>75590714</v>
      </c>
    </row>
    <row r="14" spans="1:26" ht="13.5">
      <c r="A14" s="57" t="s">
        <v>38</v>
      </c>
      <c r="B14" s="18">
        <v>877980</v>
      </c>
      <c r="C14" s="18">
        <v>0</v>
      </c>
      <c r="D14" s="58">
        <v>500000</v>
      </c>
      <c r="E14" s="59">
        <v>2100000</v>
      </c>
      <c r="F14" s="59">
        <v>0</v>
      </c>
      <c r="G14" s="59">
        <v>0</v>
      </c>
      <c r="H14" s="59">
        <v>0</v>
      </c>
      <c r="I14" s="59">
        <v>0</v>
      </c>
      <c r="J14" s="59">
        <v>43811</v>
      </c>
      <c r="K14" s="59">
        <v>54470</v>
      </c>
      <c r="L14" s="59">
        <v>45574</v>
      </c>
      <c r="M14" s="59">
        <v>143855</v>
      </c>
      <c r="N14" s="59">
        <v>39569</v>
      </c>
      <c r="O14" s="59">
        <v>37434</v>
      </c>
      <c r="P14" s="59">
        <v>35784</v>
      </c>
      <c r="Q14" s="59">
        <v>112787</v>
      </c>
      <c r="R14" s="59">
        <v>34110</v>
      </c>
      <c r="S14" s="59">
        <v>33699</v>
      </c>
      <c r="T14" s="59">
        <v>30693</v>
      </c>
      <c r="U14" s="59">
        <v>98502</v>
      </c>
      <c r="V14" s="59">
        <v>355144</v>
      </c>
      <c r="W14" s="59">
        <v>500000</v>
      </c>
      <c r="X14" s="59">
        <v>-144856</v>
      </c>
      <c r="Y14" s="60">
        <v>-28.97</v>
      </c>
      <c r="Z14" s="61">
        <v>2100000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242378834</v>
      </c>
      <c r="C17" s="18">
        <v>0</v>
      </c>
      <c r="D17" s="58">
        <v>287607380</v>
      </c>
      <c r="E17" s="59">
        <v>293507092</v>
      </c>
      <c r="F17" s="59">
        <v>4370110</v>
      </c>
      <c r="G17" s="59">
        <v>8241877</v>
      </c>
      <c r="H17" s="59">
        <v>7806154</v>
      </c>
      <c r="I17" s="59">
        <v>20418141</v>
      </c>
      <c r="J17" s="59">
        <v>9460788</v>
      </c>
      <c r="K17" s="59">
        <v>12883933</v>
      </c>
      <c r="L17" s="59">
        <v>15826925</v>
      </c>
      <c r="M17" s="59">
        <v>38171646</v>
      </c>
      <c r="N17" s="59">
        <v>3471092</v>
      </c>
      <c r="O17" s="59">
        <v>3099986</v>
      </c>
      <c r="P17" s="59">
        <v>12587333</v>
      </c>
      <c r="Q17" s="59">
        <v>19158411</v>
      </c>
      <c r="R17" s="59">
        <v>32969363</v>
      </c>
      <c r="S17" s="59">
        <v>15921933</v>
      </c>
      <c r="T17" s="59">
        <v>31545633</v>
      </c>
      <c r="U17" s="59">
        <v>80436929</v>
      </c>
      <c r="V17" s="59">
        <v>158185127</v>
      </c>
      <c r="W17" s="59">
        <v>287608000</v>
      </c>
      <c r="X17" s="59">
        <v>-129422873</v>
      </c>
      <c r="Y17" s="60">
        <v>-45</v>
      </c>
      <c r="Z17" s="61">
        <v>293507092</v>
      </c>
    </row>
    <row r="18" spans="1:26" ht="13.5">
      <c r="A18" s="69" t="s">
        <v>42</v>
      </c>
      <c r="B18" s="70">
        <f>SUM(B11:B17)</f>
        <v>917047239</v>
      </c>
      <c r="C18" s="70">
        <f>SUM(C11:C17)</f>
        <v>0</v>
      </c>
      <c r="D18" s="71">
        <f aca="true" t="shared" si="1" ref="D18:Z18">SUM(D11:D17)</f>
        <v>612847769</v>
      </c>
      <c r="E18" s="72">
        <f t="shared" si="1"/>
        <v>581913962</v>
      </c>
      <c r="F18" s="72">
        <f t="shared" si="1"/>
        <v>23515883</v>
      </c>
      <c r="G18" s="72">
        <f t="shared" si="1"/>
        <v>27888859</v>
      </c>
      <c r="H18" s="72">
        <f t="shared" si="1"/>
        <v>26700880</v>
      </c>
      <c r="I18" s="72">
        <f t="shared" si="1"/>
        <v>78105622</v>
      </c>
      <c r="J18" s="72">
        <f t="shared" si="1"/>
        <v>29895746</v>
      </c>
      <c r="K18" s="72">
        <f t="shared" si="1"/>
        <v>30927891</v>
      </c>
      <c r="L18" s="72">
        <f t="shared" si="1"/>
        <v>34424030</v>
      </c>
      <c r="M18" s="72">
        <f t="shared" si="1"/>
        <v>95247667</v>
      </c>
      <c r="N18" s="72">
        <f t="shared" si="1"/>
        <v>22049854</v>
      </c>
      <c r="O18" s="72">
        <f t="shared" si="1"/>
        <v>22499359</v>
      </c>
      <c r="P18" s="72">
        <f t="shared" si="1"/>
        <v>31048363</v>
      </c>
      <c r="Q18" s="72">
        <f t="shared" si="1"/>
        <v>75597576</v>
      </c>
      <c r="R18" s="72">
        <f t="shared" si="1"/>
        <v>52245654</v>
      </c>
      <c r="S18" s="72">
        <f t="shared" si="1"/>
        <v>37408898</v>
      </c>
      <c r="T18" s="72">
        <f t="shared" si="1"/>
        <v>53869785</v>
      </c>
      <c r="U18" s="72">
        <f t="shared" si="1"/>
        <v>143524337</v>
      </c>
      <c r="V18" s="72">
        <f t="shared" si="1"/>
        <v>392475202</v>
      </c>
      <c r="W18" s="72">
        <f t="shared" si="1"/>
        <v>612848303</v>
      </c>
      <c r="X18" s="72">
        <f t="shared" si="1"/>
        <v>-220373101</v>
      </c>
      <c r="Y18" s="66">
        <f>+IF(W18&lt;&gt;0,(X18/W18)*100,0)</f>
        <v>-35.958833519034805</v>
      </c>
      <c r="Z18" s="73">
        <f t="shared" si="1"/>
        <v>581913962</v>
      </c>
    </row>
    <row r="19" spans="1:26" ht="13.5">
      <c r="A19" s="69" t="s">
        <v>43</v>
      </c>
      <c r="B19" s="74">
        <f>+B10-B18</f>
        <v>-237950760</v>
      </c>
      <c r="C19" s="74">
        <f>+C10-C18</f>
        <v>0</v>
      </c>
      <c r="D19" s="75">
        <f aca="true" t="shared" si="2" ref="D19:Z19">+D10-D18</f>
        <v>91369231</v>
      </c>
      <c r="E19" s="76">
        <f t="shared" si="2"/>
        <v>61256490</v>
      </c>
      <c r="F19" s="76">
        <f t="shared" si="2"/>
        <v>66914479</v>
      </c>
      <c r="G19" s="76">
        <f t="shared" si="2"/>
        <v>71491890</v>
      </c>
      <c r="H19" s="76">
        <f t="shared" si="2"/>
        <v>-9629236</v>
      </c>
      <c r="I19" s="76">
        <f t="shared" si="2"/>
        <v>128777133</v>
      </c>
      <c r="J19" s="76">
        <f t="shared" si="2"/>
        <v>-15001561</v>
      </c>
      <c r="K19" s="76">
        <f t="shared" si="2"/>
        <v>-16429503</v>
      </c>
      <c r="L19" s="76">
        <f t="shared" si="2"/>
        <v>92571847</v>
      </c>
      <c r="M19" s="76">
        <f t="shared" si="2"/>
        <v>61140783</v>
      </c>
      <c r="N19" s="76">
        <f t="shared" si="2"/>
        <v>-6524861</v>
      </c>
      <c r="O19" s="76">
        <f t="shared" si="2"/>
        <v>-7773072</v>
      </c>
      <c r="P19" s="76">
        <f t="shared" si="2"/>
        <v>67915721</v>
      </c>
      <c r="Q19" s="76">
        <f t="shared" si="2"/>
        <v>53617788</v>
      </c>
      <c r="R19" s="76">
        <f t="shared" si="2"/>
        <v>-37033729</v>
      </c>
      <c r="S19" s="76">
        <f t="shared" si="2"/>
        <v>-19607504</v>
      </c>
      <c r="T19" s="76">
        <f t="shared" si="2"/>
        <v>-25439475</v>
      </c>
      <c r="U19" s="76">
        <f t="shared" si="2"/>
        <v>-82080708</v>
      </c>
      <c r="V19" s="76">
        <f t="shared" si="2"/>
        <v>161454996</v>
      </c>
      <c r="W19" s="76">
        <f>IF(E10=E18,0,W10-W18)</f>
        <v>62600997</v>
      </c>
      <c r="X19" s="76">
        <f t="shared" si="2"/>
        <v>98853999</v>
      </c>
      <c r="Y19" s="77">
        <f>+IF(W19&lt;&gt;0,(X19/W19)*100,0)</f>
        <v>157.91122144588206</v>
      </c>
      <c r="Z19" s="78">
        <f t="shared" si="2"/>
        <v>61256490</v>
      </c>
    </row>
    <row r="20" spans="1:26" ht="13.5">
      <c r="A20" s="57" t="s">
        <v>44</v>
      </c>
      <c r="B20" s="18">
        <v>125084263</v>
      </c>
      <c r="C20" s="18">
        <v>0</v>
      </c>
      <c r="D20" s="58">
        <v>110661000</v>
      </c>
      <c r="E20" s="59">
        <v>194144330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110661000</v>
      </c>
      <c r="X20" s="59">
        <v>-110661000</v>
      </c>
      <c r="Y20" s="60">
        <v>-100</v>
      </c>
      <c r="Z20" s="61">
        <v>194144330</v>
      </c>
    </row>
    <row r="21" spans="1:26" ht="13.5">
      <c r="A21" s="57" t="s">
        <v>104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105</v>
      </c>
      <c r="B22" s="85">
        <f>SUM(B19:B21)</f>
        <v>-112866497</v>
      </c>
      <c r="C22" s="85">
        <f>SUM(C19:C21)</f>
        <v>0</v>
      </c>
      <c r="D22" s="86">
        <f aca="true" t="shared" si="3" ref="D22:Z22">SUM(D19:D21)</f>
        <v>202030231</v>
      </c>
      <c r="E22" s="87">
        <f t="shared" si="3"/>
        <v>255400820</v>
      </c>
      <c r="F22" s="87">
        <f t="shared" si="3"/>
        <v>66914479</v>
      </c>
      <c r="G22" s="87">
        <f t="shared" si="3"/>
        <v>71491890</v>
      </c>
      <c r="H22" s="87">
        <f t="shared" si="3"/>
        <v>-9629236</v>
      </c>
      <c r="I22" s="87">
        <f t="shared" si="3"/>
        <v>128777133</v>
      </c>
      <c r="J22" s="87">
        <f t="shared" si="3"/>
        <v>-15001561</v>
      </c>
      <c r="K22" s="87">
        <f t="shared" si="3"/>
        <v>-16429503</v>
      </c>
      <c r="L22" s="87">
        <f t="shared" si="3"/>
        <v>92571847</v>
      </c>
      <c r="M22" s="87">
        <f t="shared" si="3"/>
        <v>61140783</v>
      </c>
      <c r="N22" s="87">
        <f t="shared" si="3"/>
        <v>-6524861</v>
      </c>
      <c r="O22" s="87">
        <f t="shared" si="3"/>
        <v>-7773072</v>
      </c>
      <c r="P22" s="87">
        <f t="shared" si="3"/>
        <v>67915721</v>
      </c>
      <c r="Q22" s="87">
        <f t="shared" si="3"/>
        <v>53617788</v>
      </c>
      <c r="R22" s="87">
        <f t="shared" si="3"/>
        <v>-37033729</v>
      </c>
      <c r="S22" s="87">
        <f t="shared" si="3"/>
        <v>-19607504</v>
      </c>
      <c r="T22" s="87">
        <f t="shared" si="3"/>
        <v>-25439475</v>
      </c>
      <c r="U22" s="87">
        <f t="shared" si="3"/>
        <v>-82080708</v>
      </c>
      <c r="V22" s="87">
        <f t="shared" si="3"/>
        <v>161454996</v>
      </c>
      <c r="W22" s="87">
        <f t="shared" si="3"/>
        <v>173261997</v>
      </c>
      <c r="X22" s="87">
        <f t="shared" si="3"/>
        <v>-11807001</v>
      </c>
      <c r="Y22" s="88">
        <f>+IF(W22&lt;&gt;0,(X22/W22)*100,0)</f>
        <v>-6.814535907721299</v>
      </c>
      <c r="Z22" s="89">
        <f t="shared" si="3"/>
        <v>255400820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-112866497</v>
      </c>
      <c r="C24" s="74">
        <f>SUM(C22:C23)</f>
        <v>0</v>
      </c>
      <c r="D24" s="75">
        <f aca="true" t="shared" si="4" ref="D24:Z24">SUM(D22:D23)</f>
        <v>202030231</v>
      </c>
      <c r="E24" s="76">
        <f t="shared" si="4"/>
        <v>255400820</v>
      </c>
      <c r="F24" s="76">
        <f t="shared" si="4"/>
        <v>66914479</v>
      </c>
      <c r="G24" s="76">
        <f t="shared" si="4"/>
        <v>71491890</v>
      </c>
      <c r="H24" s="76">
        <f t="shared" si="4"/>
        <v>-9629236</v>
      </c>
      <c r="I24" s="76">
        <f t="shared" si="4"/>
        <v>128777133</v>
      </c>
      <c r="J24" s="76">
        <f t="shared" si="4"/>
        <v>-15001561</v>
      </c>
      <c r="K24" s="76">
        <f t="shared" si="4"/>
        <v>-16429503</v>
      </c>
      <c r="L24" s="76">
        <f t="shared" si="4"/>
        <v>92571847</v>
      </c>
      <c r="M24" s="76">
        <f t="shared" si="4"/>
        <v>61140783</v>
      </c>
      <c r="N24" s="76">
        <f t="shared" si="4"/>
        <v>-6524861</v>
      </c>
      <c r="O24" s="76">
        <f t="shared" si="4"/>
        <v>-7773072</v>
      </c>
      <c r="P24" s="76">
        <f t="shared" si="4"/>
        <v>67915721</v>
      </c>
      <c r="Q24" s="76">
        <f t="shared" si="4"/>
        <v>53617788</v>
      </c>
      <c r="R24" s="76">
        <f t="shared" si="4"/>
        <v>-37033729</v>
      </c>
      <c r="S24" s="76">
        <f t="shared" si="4"/>
        <v>-19607504</v>
      </c>
      <c r="T24" s="76">
        <f t="shared" si="4"/>
        <v>-25439475</v>
      </c>
      <c r="U24" s="76">
        <f t="shared" si="4"/>
        <v>-82080708</v>
      </c>
      <c r="V24" s="76">
        <f t="shared" si="4"/>
        <v>161454996</v>
      </c>
      <c r="W24" s="76">
        <f t="shared" si="4"/>
        <v>173261997</v>
      </c>
      <c r="X24" s="76">
        <f t="shared" si="4"/>
        <v>-11807001</v>
      </c>
      <c r="Y24" s="77">
        <f>+IF(W24&lt;&gt;0,(X24/W24)*100,0)</f>
        <v>-6.814535907721299</v>
      </c>
      <c r="Z24" s="78">
        <f t="shared" si="4"/>
        <v>255400820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106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262258967</v>
      </c>
      <c r="C27" s="21">
        <v>0</v>
      </c>
      <c r="D27" s="98">
        <v>202030000</v>
      </c>
      <c r="E27" s="99">
        <v>204060932</v>
      </c>
      <c r="F27" s="99">
        <v>7640421</v>
      </c>
      <c r="G27" s="99">
        <v>8141454</v>
      </c>
      <c r="H27" s="99">
        <v>24150443</v>
      </c>
      <c r="I27" s="99">
        <v>39932318</v>
      </c>
      <c r="J27" s="99">
        <v>3258611</v>
      </c>
      <c r="K27" s="99">
        <v>15106870</v>
      </c>
      <c r="L27" s="99">
        <v>11100374</v>
      </c>
      <c r="M27" s="99">
        <v>29465855</v>
      </c>
      <c r="N27" s="99">
        <v>363432</v>
      </c>
      <c r="O27" s="99">
        <v>8779832</v>
      </c>
      <c r="P27" s="99">
        <v>10746793</v>
      </c>
      <c r="Q27" s="99">
        <v>19890057</v>
      </c>
      <c r="R27" s="99">
        <v>8723660</v>
      </c>
      <c r="S27" s="99">
        <v>16850544</v>
      </c>
      <c r="T27" s="99">
        <v>44885691</v>
      </c>
      <c r="U27" s="99">
        <v>70459895</v>
      </c>
      <c r="V27" s="99">
        <v>159748125</v>
      </c>
      <c r="W27" s="99">
        <v>204060932</v>
      </c>
      <c r="X27" s="99">
        <v>-44312807</v>
      </c>
      <c r="Y27" s="100">
        <v>-21.72</v>
      </c>
      <c r="Z27" s="101">
        <v>204060932</v>
      </c>
    </row>
    <row r="28" spans="1:26" ht="13.5">
      <c r="A28" s="102" t="s">
        <v>44</v>
      </c>
      <c r="B28" s="18">
        <v>252799866</v>
      </c>
      <c r="C28" s="18">
        <v>0</v>
      </c>
      <c r="D28" s="58">
        <v>110661000</v>
      </c>
      <c r="E28" s="59">
        <v>94661000</v>
      </c>
      <c r="F28" s="59">
        <v>0</v>
      </c>
      <c r="G28" s="59">
        <v>0</v>
      </c>
      <c r="H28" s="59">
        <v>13336110</v>
      </c>
      <c r="I28" s="59">
        <v>13336110</v>
      </c>
      <c r="J28" s="59">
        <v>0</v>
      </c>
      <c r="K28" s="59">
        <v>13083964</v>
      </c>
      <c r="L28" s="59">
        <v>5773950</v>
      </c>
      <c r="M28" s="59">
        <v>18857914</v>
      </c>
      <c r="N28" s="59">
        <v>0</v>
      </c>
      <c r="O28" s="59">
        <v>5825213</v>
      </c>
      <c r="P28" s="59">
        <v>4049377</v>
      </c>
      <c r="Q28" s="59">
        <v>9874590</v>
      </c>
      <c r="R28" s="59">
        <v>5278620</v>
      </c>
      <c r="S28" s="59">
        <v>15386148</v>
      </c>
      <c r="T28" s="59">
        <v>21857978</v>
      </c>
      <c r="U28" s="59">
        <v>42522746</v>
      </c>
      <c r="V28" s="59">
        <v>84591360</v>
      </c>
      <c r="W28" s="59">
        <v>94661000</v>
      </c>
      <c r="X28" s="59">
        <v>-10069640</v>
      </c>
      <c r="Y28" s="60">
        <v>-10.64</v>
      </c>
      <c r="Z28" s="61">
        <v>94661000</v>
      </c>
    </row>
    <row r="29" spans="1:26" ht="13.5">
      <c r="A29" s="57" t="s">
        <v>107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9459101</v>
      </c>
      <c r="C31" s="18">
        <v>0</v>
      </c>
      <c r="D31" s="58">
        <v>91369000</v>
      </c>
      <c r="E31" s="59">
        <v>109399932</v>
      </c>
      <c r="F31" s="59">
        <v>7640421</v>
      </c>
      <c r="G31" s="59">
        <v>8141454</v>
      </c>
      <c r="H31" s="59">
        <v>10814333</v>
      </c>
      <c r="I31" s="59">
        <v>26596208</v>
      </c>
      <c r="J31" s="59">
        <v>3258611</v>
      </c>
      <c r="K31" s="59">
        <v>2022906</v>
      </c>
      <c r="L31" s="59">
        <v>5326424</v>
      </c>
      <c r="M31" s="59">
        <v>10607941</v>
      </c>
      <c r="N31" s="59">
        <v>363432</v>
      </c>
      <c r="O31" s="59">
        <v>2954619</v>
      </c>
      <c r="P31" s="59">
        <v>6697416</v>
      </c>
      <c r="Q31" s="59">
        <v>10015467</v>
      </c>
      <c r="R31" s="59">
        <v>3445040</v>
      </c>
      <c r="S31" s="59">
        <v>1464396</v>
      </c>
      <c r="T31" s="59">
        <v>23027713</v>
      </c>
      <c r="U31" s="59">
        <v>27937149</v>
      </c>
      <c r="V31" s="59">
        <v>75156765</v>
      </c>
      <c r="W31" s="59">
        <v>109399932</v>
      </c>
      <c r="X31" s="59">
        <v>-34243167</v>
      </c>
      <c r="Y31" s="60">
        <v>-31.3</v>
      </c>
      <c r="Z31" s="61">
        <v>109399932</v>
      </c>
    </row>
    <row r="32" spans="1:26" ht="13.5">
      <c r="A32" s="69" t="s">
        <v>50</v>
      </c>
      <c r="B32" s="21">
        <f>SUM(B28:B31)</f>
        <v>262258967</v>
      </c>
      <c r="C32" s="21">
        <f>SUM(C28:C31)</f>
        <v>0</v>
      </c>
      <c r="D32" s="98">
        <f aca="true" t="shared" si="5" ref="D32:Z32">SUM(D28:D31)</f>
        <v>202030000</v>
      </c>
      <c r="E32" s="99">
        <f t="shared" si="5"/>
        <v>204060932</v>
      </c>
      <c r="F32" s="99">
        <f t="shared" si="5"/>
        <v>7640421</v>
      </c>
      <c r="G32" s="99">
        <f t="shared" si="5"/>
        <v>8141454</v>
      </c>
      <c r="H32" s="99">
        <f t="shared" si="5"/>
        <v>24150443</v>
      </c>
      <c r="I32" s="99">
        <f t="shared" si="5"/>
        <v>39932318</v>
      </c>
      <c r="J32" s="99">
        <f t="shared" si="5"/>
        <v>3258611</v>
      </c>
      <c r="K32" s="99">
        <f t="shared" si="5"/>
        <v>15106870</v>
      </c>
      <c r="L32" s="99">
        <f t="shared" si="5"/>
        <v>11100374</v>
      </c>
      <c r="M32" s="99">
        <f t="shared" si="5"/>
        <v>29465855</v>
      </c>
      <c r="N32" s="99">
        <f t="shared" si="5"/>
        <v>363432</v>
      </c>
      <c r="O32" s="99">
        <f t="shared" si="5"/>
        <v>8779832</v>
      </c>
      <c r="P32" s="99">
        <f t="shared" si="5"/>
        <v>10746793</v>
      </c>
      <c r="Q32" s="99">
        <f t="shared" si="5"/>
        <v>19890057</v>
      </c>
      <c r="R32" s="99">
        <f t="shared" si="5"/>
        <v>8723660</v>
      </c>
      <c r="S32" s="99">
        <f t="shared" si="5"/>
        <v>16850544</v>
      </c>
      <c r="T32" s="99">
        <f t="shared" si="5"/>
        <v>44885691</v>
      </c>
      <c r="U32" s="99">
        <f t="shared" si="5"/>
        <v>70459895</v>
      </c>
      <c r="V32" s="99">
        <f t="shared" si="5"/>
        <v>159748125</v>
      </c>
      <c r="W32" s="99">
        <f t="shared" si="5"/>
        <v>204060932</v>
      </c>
      <c r="X32" s="99">
        <f t="shared" si="5"/>
        <v>-44312807</v>
      </c>
      <c r="Y32" s="100">
        <f>+IF(W32&lt;&gt;0,(X32/W32)*100,0)</f>
        <v>-21.71547810043326</v>
      </c>
      <c r="Z32" s="101">
        <f t="shared" si="5"/>
        <v>204060932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514526201</v>
      </c>
      <c r="C35" s="18">
        <v>0</v>
      </c>
      <c r="D35" s="58">
        <v>875890550</v>
      </c>
      <c r="E35" s="59">
        <v>878492550</v>
      </c>
      <c r="F35" s="59">
        <v>1172472764</v>
      </c>
      <c r="G35" s="59">
        <v>639404471</v>
      </c>
      <c r="H35" s="59">
        <v>976112046</v>
      </c>
      <c r="I35" s="59">
        <v>976112046</v>
      </c>
      <c r="J35" s="59">
        <v>930835247</v>
      </c>
      <c r="K35" s="59">
        <v>898263793</v>
      </c>
      <c r="L35" s="59">
        <v>1009221596</v>
      </c>
      <c r="M35" s="59">
        <v>1009221596</v>
      </c>
      <c r="N35" s="59">
        <v>988929324</v>
      </c>
      <c r="O35" s="59">
        <v>966249105</v>
      </c>
      <c r="P35" s="59">
        <v>1058950276</v>
      </c>
      <c r="Q35" s="59">
        <v>1058950276</v>
      </c>
      <c r="R35" s="59">
        <v>1045399458</v>
      </c>
      <c r="S35" s="59">
        <v>991265127</v>
      </c>
      <c r="T35" s="59">
        <v>496576023</v>
      </c>
      <c r="U35" s="59">
        <v>496576023</v>
      </c>
      <c r="V35" s="59">
        <v>496576023</v>
      </c>
      <c r="W35" s="59">
        <v>878492550</v>
      </c>
      <c r="X35" s="59">
        <v>-381916527</v>
      </c>
      <c r="Y35" s="60">
        <v>-43.47</v>
      </c>
      <c r="Z35" s="61">
        <v>878492550</v>
      </c>
    </row>
    <row r="36" spans="1:26" ht="13.5">
      <c r="A36" s="57" t="s">
        <v>53</v>
      </c>
      <c r="B36" s="18">
        <v>1587285911</v>
      </c>
      <c r="C36" s="18">
        <v>0</v>
      </c>
      <c r="D36" s="58">
        <v>1142126000</v>
      </c>
      <c r="E36" s="59">
        <v>1494024018</v>
      </c>
      <c r="F36" s="59">
        <v>1866122732</v>
      </c>
      <c r="G36" s="59">
        <v>3402683366</v>
      </c>
      <c r="H36" s="59">
        <v>3426833809</v>
      </c>
      <c r="I36" s="59">
        <v>3426833809</v>
      </c>
      <c r="J36" s="59">
        <v>3430092420</v>
      </c>
      <c r="K36" s="59">
        <v>3386901490</v>
      </c>
      <c r="L36" s="59">
        <v>3460672959</v>
      </c>
      <c r="M36" s="59">
        <v>3460672959</v>
      </c>
      <c r="N36" s="59">
        <v>3387973598</v>
      </c>
      <c r="O36" s="59">
        <v>1619031650</v>
      </c>
      <c r="P36" s="59">
        <v>1587285916</v>
      </c>
      <c r="Q36" s="59">
        <v>1587285916</v>
      </c>
      <c r="R36" s="59">
        <v>1587285916</v>
      </c>
      <c r="S36" s="59">
        <v>1699797732</v>
      </c>
      <c r="T36" s="59">
        <v>1753080743</v>
      </c>
      <c r="U36" s="59">
        <v>1753080743</v>
      </c>
      <c r="V36" s="59">
        <v>1753080743</v>
      </c>
      <c r="W36" s="59">
        <v>1494024018</v>
      </c>
      <c r="X36" s="59">
        <v>259056725</v>
      </c>
      <c r="Y36" s="60">
        <v>17.34</v>
      </c>
      <c r="Z36" s="61">
        <v>1494024018</v>
      </c>
    </row>
    <row r="37" spans="1:26" ht="13.5">
      <c r="A37" s="57" t="s">
        <v>54</v>
      </c>
      <c r="B37" s="18">
        <v>131284109</v>
      </c>
      <c r="C37" s="18">
        <v>0</v>
      </c>
      <c r="D37" s="58">
        <v>60800000</v>
      </c>
      <c r="E37" s="59">
        <v>65800000</v>
      </c>
      <c r="F37" s="59">
        <v>107452508</v>
      </c>
      <c r="G37" s="59">
        <v>107636283</v>
      </c>
      <c r="H37" s="59">
        <v>57569058</v>
      </c>
      <c r="I37" s="59">
        <v>57569058</v>
      </c>
      <c r="J37" s="59">
        <v>74837858</v>
      </c>
      <c r="K37" s="59">
        <v>14415202</v>
      </c>
      <c r="L37" s="59">
        <v>160574878</v>
      </c>
      <c r="M37" s="59">
        <v>160574878</v>
      </c>
      <c r="N37" s="59">
        <v>180883199</v>
      </c>
      <c r="O37" s="59">
        <v>127756594</v>
      </c>
      <c r="P37" s="59">
        <v>186227383</v>
      </c>
      <c r="Q37" s="59">
        <v>186227383</v>
      </c>
      <c r="R37" s="59">
        <v>86502707</v>
      </c>
      <c r="S37" s="59">
        <v>179031525</v>
      </c>
      <c r="T37" s="59">
        <v>96641519</v>
      </c>
      <c r="U37" s="59">
        <v>96641519</v>
      </c>
      <c r="V37" s="59">
        <v>96641519</v>
      </c>
      <c r="W37" s="59">
        <v>65800000</v>
      </c>
      <c r="X37" s="59">
        <v>30841519</v>
      </c>
      <c r="Y37" s="60">
        <v>46.87</v>
      </c>
      <c r="Z37" s="61">
        <v>65800000</v>
      </c>
    </row>
    <row r="38" spans="1:26" ht="13.5">
      <c r="A38" s="57" t="s">
        <v>55</v>
      </c>
      <c r="B38" s="18">
        <v>23892505</v>
      </c>
      <c r="C38" s="18">
        <v>0</v>
      </c>
      <c r="D38" s="58">
        <v>25000000</v>
      </c>
      <c r="E38" s="59">
        <v>35000000</v>
      </c>
      <c r="F38" s="59">
        <v>0</v>
      </c>
      <c r="G38" s="59">
        <v>0</v>
      </c>
      <c r="H38" s="59">
        <v>3157399</v>
      </c>
      <c r="I38" s="59">
        <v>3157399</v>
      </c>
      <c r="J38" s="59">
        <v>3157399</v>
      </c>
      <c r="K38" s="59">
        <v>2932117</v>
      </c>
      <c r="L38" s="59">
        <v>2817112</v>
      </c>
      <c r="M38" s="59">
        <v>2817112</v>
      </c>
      <c r="N38" s="59">
        <v>2700502</v>
      </c>
      <c r="O38" s="59">
        <v>2582264</v>
      </c>
      <c r="P38" s="59">
        <v>2462375</v>
      </c>
      <c r="Q38" s="59">
        <v>2462375</v>
      </c>
      <c r="R38" s="59">
        <v>2340814</v>
      </c>
      <c r="S38" s="59">
        <v>2218840</v>
      </c>
      <c r="T38" s="59">
        <v>3655959</v>
      </c>
      <c r="U38" s="59">
        <v>3655959</v>
      </c>
      <c r="V38" s="59">
        <v>3655959</v>
      </c>
      <c r="W38" s="59">
        <v>35000000</v>
      </c>
      <c r="X38" s="59">
        <v>-31344041</v>
      </c>
      <c r="Y38" s="60">
        <v>-89.55</v>
      </c>
      <c r="Z38" s="61">
        <v>35000000</v>
      </c>
    </row>
    <row r="39" spans="1:26" ht="13.5">
      <c r="A39" s="57" t="s">
        <v>56</v>
      </c>
      <c r="B39" s="18">
        <v>1946635498</v>
      </c>
      <c r="C39" s="18">
        <v>0</v>
      </c>
      <c r="D39" s="58">
        <v>1932216550</v>
      </c>
      <c r="E39" s="59">
        <v>2271716568</v>
      </c>
      <c r="F39" s="59">
        <v>2931142988</v>
      </c>
      <c r="G39" s="59">
        <v>3934451554</v>
      </c>
      <c r="H39" s="59">
        <v>4342219398</v>
      </c>
      <c r="I39" s="59">
        <v>4342219398</v>
      </c>
      <c r="J39" s="59">
        <v>4282932410</v>
      </c>
      <c r="K39" s="59">
        <v>4267817964</v>
      </c>
      <c r="L39" s="59">
        <v>4306502565</v>
      </c>
      <c r="M39" s="59">
        <v>4306502565</v>
      </c>
      <c r="N39" s="59">
        <v>4193319221</v>
      </c>
      <c r="O39" s="59">
        <v>2454941897</v>
      </c>
      <c r="P39" s="59">
        <v>2457546434</v>
      </c>
      <c r="Q39" s="59">
        <v>2457546434</v>
      </c>
      <c r="R39" s="59">
        <v>2543841853</v>
      </c>
      <c r="S39" s="59">
        <v>2509812494</v>
      </c>
      <c r="T39" s="59">
        <v>2149359288</v>
      </c>
      <c r="U39" s="59">
        <v>2149359288</v>
      </c>
      <c r="V39" s="59">
        <v>2149359288</v>
      </c>
      <c r="W39" s="59">
        <v>2271716568</v>
      </c>
      <c r="X39" s="59">
        <v>-122357280</v>
      </c>
      <c r="Y39" s="60">
        <v>-5.39</v>
      </c>
      <c r="Z39" s="61">
        <v>2271716568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404937739</v>
      </c>
      <c r="C42" s="18">
        <v>0</v>
      </c>
      <c r="D42" s="58">
        <v>206420589</v>
      </c>
      <c r="E42" s="59">
        <v>104499787</v>
      </c>
      <c r="F42" s="59">
        <v>-34646210</v>
      </c>
      <c r="G42" s="59">
        <v>40570560</v>
      </c>
      <c r="H42" s="59">
        <v>-30578389</v>
      </c>
      <c r="I42" s="59">
        <v>-24654039</v>
      </c>
      <c r="J42" s="59">
        <v>12356996</v>
      </c>
      <c r="K42" s="59">
        <v>-19452128</v>
      </c>
      <c r="L42" s="59">
        <v>114129854</v>
      </c>
      <c r="M42" s="59">
        <v>107034722</v>
      </c>
      <c r="N42" s="59">
        <v>8714562</v>
      </c>
      <c r="O42" s="59">
        <v>-23367695</v>
      </c>
      <c r="P42" s="59">
        <v>95120487</v>
      </c>
      <c r="Q42" s="59">
        <v>80467354</v>
      </c>
      <c r="R42" s="59">
        <v>-21286655</v>
      </c>
      <c r="S42" s="59">
        <v>-32008483</v>
      </c>
      <c r="T42" s="59">
        <v>-32562201</v>
      </c>
      <c r="U42" s="59">
        <v>-85857339</v>
      </c>
      <c r="V42" s="59">
        <v>76990698</v>
      </c>
      <c r="W42" s="59">
        <v>104499787</v>
      </c>
      <c r="X42" s="59">
        <v>-27509089</v>
      </c>
      <c r="Y42" s="60">
        <v>-26.32</v>
      </c>
      <c r="Z42" s="61">
        <v>104499787</v>
      </c>
    </row>
    <row r="43" spans="1:26" ht="13.5">
      <c r="A43" s="57" t="s">
        <v>59</v>
      </c>
      <c r="B43" s="18">
        <v>-258408146</v>
      </c>
      <c r="C43" s="18">
        <v>0</v>
      </c>
      <c r="D43" s="58">
        <v>-200830000</v>
      </c>
      <c r="E43" s="59">
        <v>-204060932</v>
      </c>
      <c r="F43" s="59">
        <v>-7640421</v>
      </c>
      <c r="G43" s="59">
        <v>-8141454</v>
      </c>
      <c r="H43" s="59">
        <v>-24150443</v>
      </c>
      <c r="I43" s="59">
        <v>-39932318</v>
      </c>
      <c r="J43" s="59">
        <v>-3258611</v>
      </c>
      <c r="K43" s="59">
        <v>-15106870</v>
      </c>
      <c r="L43" s="59">
        <v>-11100374</v>
      </c>
      <c r="M43" s="59">
        <v>-29465855</v>
      </c>
      <c r="N43" s="59">
        <v>-363432</v>
      </c>
      <c r="O43" s="59">
        <v>-8779832</v>
      </c>
      <c r="P43" s="59">
        <v>-10746793</v>
      </c>
      <c r="Q43" s="59">
        <v>-19890057</v>
      </c>
      <c r="R43" s="59">
        <v>-8723660</v>
      </c>
      <c r="S43" s="59">
        <v>-16850544</v>
      </c>
      <c r="T43" s="59">
        <v>-44885690</v>
      </c>
      <c r="U43" s="59">
        <v>-70459894</v>
      </c>
      <c r="V43" s="59">
        <v>-159748124</v>
      </c>
      <c r="W43" s="59">
        <v>-204060932</v>
      </c>
      <c r="X43" s="59">
        <v>44312808</v>
      </c>
      <c r="Y43" s="60">
        <v>-21.72</v>
      </c>
      <c r="Z43" s="61">
        <v>-204060932</v>
      </c>
    </row>
    <row r="44" spans="1:26" ht="13.5">
      <c r="A44" s="57" t="s">
        <v>60</v>
      </c>
      <c r="B44" s="18">
        <v>-28374096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431422340</v>
      </c>
      <c r="C45" s="21">
        <v>0</v>
      </c>
      <c r="D45" s="98">
        <v>205590589</v>
      </c>
      <c r="E45" s="99">
        <v>349891345</v>
      </c>
      <c r="F45" s="99">
        <v>407165859</v>
      </c>
      <c r="G45" s="99">
        <v>439594965</v>
      </c>
      <c r="H45" s="99">
        <v>384866133</v>
      </c>
      <c r="I45" s="99">
        <v>384866133</v>
      </c>
      <c r="J45" s="99">
        <v>393964518</v>
      </c>
      <c r="K45" s="99">
        <v>359405520</v>
      </c>
      <c r="L45" s="99">
        <v>462435000</v>
      </c>
      <c r="M45" s="99">
        <v>462435000</v>
      </c>
      <c r="N45" s="99">
        <v>470786130</v>
      </c>
      <c r="O45" s="99">
        <v>438638603</v>
      </c>
      <c r="P45" s="99">
        <v>523012297</v>
      </c>
      <c r="Q45" s="99">
        <v>470786130</v>
      </c>
      <c r="R45" s="99">
        <v>493001982</v>
      </c>
      <c r="S45" s="99">
        <v>444142955</v>
      </c>
      <c r="T45" s="99">
        <v>366695064</v>
      </c>
      <c r="U45" s="99">
        <v>366695064</v>
      </c>
      <c r="V45" s="99">
        <v>366695064</v>
      </c>
      <c r="W45" s="99">
        <v>349891345</v>
      </c>
      <c r="X45" s="99">
        <v>16803719</v>
      </c>
      <c r="Y45" s="100">
        <v>4.8</v>
      </c>
      <c r="Z45" s="101">
        <v>349891345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108</v>
      </c>
      <c r="B47" s="114" t="s">
        <v>93</v>
      </c>
      <c r="C47" s="114"/>
      <c r="D47" s="115" t="s">
        <v>94</v>
      </c>
      <c r="E47" s="116" t="s">
        <v>95</v>
      </c>
      <c r="F47" s="117"/>
      <c r="G47" s="117"/>
      <c r="H47" s="117"/>
      <c r="I47" s="118" t="s">
        <v>96</v>
      </c>
      <c r="J47" s="117"/>
      <c r="K47" s="117"/>
      <c r="L47" s="117"/>
      <c r="M47" s="118" t="s">
        <v>97</v>
      </c>
      <c r="N47" s="119"/>
      <c r="O47" s="119"/>
      <c r="P47" s="119"/>
      <c r="Q47" s="118" t="s">
        <v>98</v>
      </c>
      <c r="R47" s="119"/>
      <c r="S47" s="119"/>
      <c r="T47" s="119"/>
      <c r="U47" s="118" t="s">
        <v>99</v>
      </c>
      <c r="V47" s="118" t="s">
        <v>100</v>
      </c>
      <c r="W47" s="118" t="s">
        <v>101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17254777</v>
      </c>
      <c r="C49" s="51">
        <v>0</v>
      </c>
      <c r="D49" s="128">
        <v>6998197</v>
      </c>
      <c r="E49" s="53">
        <v>6920431</v>
      </c>
      <c r="F49" s="53">
        <v>0</v>
      </c>
      <c r="G49" s="53">
        <v>0</v>
      </c>
      <c r="H49" s="53">
        <v>0</v>
      </c>
      <c r="I49" s="53">
        <v>6451095</v>
      </c>
      <c r="J49" s="53">
        <v>0</v>
      </c>
      <c r="K49" s="53">
        <v>0</v>
      </c>
      <c r="L49" s="53">
        <v>0</v>
      </c>
      <c r="M49" s="53">
        <v>9901503</v>
      </c>
      <c r="N49" s="53">
        <v>0</v>
      </c>
      <c r="O49" s="53">
        <v>0</v>
      </c>
      <c r="P49" s="53">
        <v>0</v>
      </c>
      <c r="Q49" s="53">
        <v>3300501</v>
      </c>
      <c r="R49" s="53">
        <v>0</v>
      </c>
      <c r="S49" s="53">
        <v>0</v>
      </c>
      <c r="T49" s="53">
        <v>0</v>
      </c>
      <c r="U49" s="53">
        <v>23103506</v>
      </c>
      <c r="V49" s="53">
        <v>293744577</v>
      </c>
      <c r="W49" s="53">
        <v>367674587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20734727</v>
      </c>
      <c r="C51" s="51">
        <v>0</v>
      </c>
      <c r="D51" s="128">
        <v>11286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20746013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109</v>
      </c>
      <c r="B58" s="5">
        <f>IF(B67=0,0,+(B76/B67)*100)</f>
        <v>47.94201648316939</v>
      </c>
      <c r="C58" s="5">
        <f>IF(C67=0,0,+(C76/C67)*100)</f>
        <v>0</v>
      </c>
      <c r="D58" s="6">
        <f aca="true" t="shared" si="6" ref="D58:Z58">IF(D67=0,0,+(D76/D67)*100)</f>
        <v>38.55360904449307</v>
      </c>
      <c r="E58" s="7">
        <f t="shared" si="6"/>
        <v>60.748660454336836</v>
      </c>
      <c r="F58" s="7">
        <f t="shared" si="6"/>
        <v>28.417832794772437</v>
      </c>
      <c r="G58" s="7">
        <f t="shared" si="6"/>
        <v>56.74906764273344</v>
      </c>
      <c r="H58" s="7">
        <f t="shared" si="6"/>
        <v>31.95673369913542</v>
      </c>
      <c r="I58" s="7">
        <f t="shared" si="6"/>
        <v>38.94756166679066</v>
      </c>
      <c r="J58" s="7">
        <f t="shared" si="6"/>
        <v>33.40555845008983</v>
      </c>
      <c r="K58" s="7">
        <f t="shared" si="6"/>
        <v>38.8619008110614</v>
      </c>
      <c r="L58" s="7">
        <f t="shared" si="6"/>
        <v>25.298375847470894</v>
      </c>
      <c r="M58" s="7">
        <f t="shared" si="6"/>
        <v>32.49400702667659</v>
      </c>
      <c r="N58" s="7">
        <f t="shared" si="6"/>
        <v>44.79714850963695</v>
      </c>
      <c r="O58" s="7">
        <f t="shared" si="6"/>
        <v>39.13168998362083</v>
      </c>
      <c r="P58" s="7">
        <f t="shared" si="6"/>
        <v>58.20203745754521</v>
      </c>
      <c r="Q58" s="7">
        <f t="shared" si="6"/>
        <v>47.40246541524137</v>
      </c>
      <c r="R58" s="7">
        <f t="shared" si="6"/>
        <v>24.96239886515708</v>
      </c>
      <c r="S58" s="7">
        <f t="shared" si="6"/>
        <v>31.03323283725901</v>
      </c>
      <c r="T58" s="7">
        <f t="shared" si="6"/>
        <v>32.44489702993386</v>
      </c>
      <c r="U58" s="7">
        <f t="shared" si="6"/>
        <v>29.472096635461632</v>
      </c>
      <c r="V58" s="7">
        <f t="shared" si="6"/>
        <v>37.070159745529416</v>
      </c>
      <c r="W58" s="7">
        <f t="shared" si="6"/>
        <v>37.485709725964014</v>
      </c>
      <c r="X58" s="7">
        <f t="shared" si="6"/>
        <v>0</v>
      </c>
      <c r="Y58" s="7">
        <f t="shared" si="6"/>
        <v>0</v>
      </c>
      <c r="Z58" s="8">
        <f t="shared" si="6"/>
        <v>60.748660454336836</v>
      </c>
    </row>
    <row r="59" spans="1:26" ht="13.5">
      <c r="A59" s="36" t="s">
        <v>31</v>
      </c>
      <c r="B59" s="9">
        <f aca="true" t="shared" si="7" ref="B59:Z66">IF(B68=0,0,+(B77/B68)*100)</f>
        <v>30.376203352370123</v>
      </c>
      <c r="C59" s="9">
        <f t="shared" si="7"/>
        <v>0</v>
      </c>
      <c r="D59" s="2">
        <f t="shared" si="7"/>
        <v>36.63577066741842</v>
      </c>
      <c r="E59" s="10">
        <f t="shared" si="7"/>
        <v>42.02385776046054</v>
      </c>
      <c r="F59" s="10">
        <f t="shared" si="7"/>
        <v>37.59191116397932</v>
      </c>
      <c r="G59" s="10">
        <f t="shared" si="7"/>
        <v>92.97903748528255</v>
      </c>
      <c r="H59" s="10">
        <f t="shared" si="7"/>
        <v>42.47044147645551</v>
      </c>
      <c r="I59" s="10">
        <f t="shared" si="7"/>
        <v>57.77795823222577</v>
      </c>
      <c r="J59" s="10">
        <f t="shared" si="7"/>
        <v>47.66865125426651</v>
      </c>
      <c r="K59" s="10">
        <f t="shared" si="7"/>
        <v>63.61621185579066</v>
      </c>
      <c r="L59" s="10">
        <f t="shared" si="7"/>
        <v>33.47836915913152</v>
      </c>
      <c r="M59" s="10">
        <f t="shared" si="7"/>
        <v>48.29457945176762</v>
      </c>
      <c r="N59" s="10">
        <f t="shared" si="7"/>
        <v>47.30299285877025</v>
      </c>
      <c r="O59" s="10">
        <f t="shared" si="7"/>
        <v>55.44945614834309</v>
      </c>
      <c r="P59" s="10">
        <f t="shared" si="7"/>
        <v>103.92725786971187</v>
      </c>
      <c r="Q59" s="10">
        <f t="shared" si="7"/>
        <v>68.87553186686006</v>
      </c>
      <c r="R59" s="10">
        <f t="shared" si="7"/>
        <v>42.92637418609209</v>
      </c>
      <c r="S59" s="10">
        <f t="shared" si="7"/>
        <v>45.17428105109573</v>
      </c>
      <c r="T59" s="10">
        <f t="shared" si="7"/>
        <v>50.045618055166216</v>
      </c>
      <c r="U59" s="10">
        <f t="shared" si="7"/>
        <v>46.05452410929647</v>
      </c>
      <c r="V59" s="10">
        <f t="shared" si="7"/>
        <v>55.27877505486132</v>
      </c>
      <c r="W59" s="10">
        <f t="shared" si="7"/>
        <v>39.45469390119672</v>
      </c>
      <c r="X59" s="10">
        <f t="shared" si="7"/>
        <v>0</v>
      </c>
      <c r="Y59" s="10">
        <f t="shared" si="7"/>
        <v>0</v>
      </c>
      <c r="Z59" s="11">
        <f t="shared" si="7"/>
        <v>42.02385776046054</v>
      </c>
    </row>
    <row r="60" spans="1:26" ht="13.5">
      <c r="A60" s="37" t="s">
        <v>32</v>
      </c>
      <c r="B60" s="12">
        <f t="shared" si="7"/>
        <v>83.12892291152183</v>
      </c>
      <c r="C60" s="12">
        <f t="shared" si="7"/>
        <v>0</v>
      </c>
      <c r="D60" s="3">
        <f t="shared" si="7"/>
        <v>39.87449696473638</v>
      </c>
      <c r="E60" s="13">
        <f t="shared" si="7"/>
        <v>156.7295761771044</v>
      </c>
      <c r="F60" s="13">
        <f t="shared" si="7"/>
        <v>29.375008568626825</v>
      </c>
      <c r="G60" s="13">
        <f t="shared" si="7"/>
        <v>44.39808358711437</v>
      </c>
      <c r="H60" s="13">
        <f t="shared" si="7"/>
        <v>33.470295515345555</v>
      </c>
      <c r="I60" s="13">
        <f t="shared" si="7"/>
        <v>35.48395897204568</v>
      </c>
      <c r="J60" s="13">
        <f t="shared" si="7"/>
        <v>32.342425703849166</v>
      </c>
      <c r="K60" s="13">
        <f t="shared" si="7"/>
        <v>29.419338439264838</v>
      </c>
      <c r="L60" s="13">
        <f t="shared" si="7"/>
        <v>26.699888858465098</v>
      </c>
      <c r="M60" s="13">
        <f t="shared" si="7"/>
        <v>29.447908535340368</v>
      </c>
      <c r="N60" s="13">
        <f t="shared" si="7"/>
        <v>60.33552241103973</v>
      </c>
      <c r="O60" s="13">
        <f t="shared" si="7"/>
        <v>36.316386039923955</v>
      </c>
      <c r="P60" s="13">
        <f t="shared" si="7"/>
        <v>35.48546051685024</v>
      </c>
      <c r="Q60" s="13">
        <f t="shared" si="7"/>
        <v>43.99368153571188</v>
      </c>
      <c r="R60" s="13">
        <f t="shared" si="7"/>
        <v>17.95752852978052</v>
      </c>
      <c r="S60" s="13">
        <f t="shared" si="7"/>
        <v>29.25080293897664</v>
      </c>
      <c r="T60" s="13">
        <f t="shared" si="7"/>
        <v>27.945106420727722</v>
      </c>
      <c r="U60" s="13">
        <f t="shared" si="7"/>
        <v>25.030405739592652</v>
      </c>
      <c r="V60" s="13">
        <f t="shared" si="7"/>
        <v>33.451478060005535</v>
      </c>
      <c r="W60" s="13">
        <f t="shared" si="7"/>
        <v>40.924897918384055</v>
      </c>
      <c r="X60" s="13">
        <f t="shared" si="7"/>
        <v>0</v>
      </c>
      <c r="Y60" s="13">
        <f t="shared" si="7"/>
        <v>0</v>
      </c>
      <c r="Z60" s="14">
        <f t="shared" si="7"/>
        <v>156.7295761771044</v>
      </c>
    </row>
    <row r="61" spans="1:26" ht="13.5">
      <c r="A61" s="38" t="s">
        <v>110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111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112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113</v>
      </c>
      <c r="B64" s="12">
        <f t="shared" si="7"/>
        <v>0</v>
      </c>
      <c r="C64" s="12">
        <f t="shared" si="7"/>
        <v>0</v>
      </c>
      <c r="D64" s="3">
        <f t="shared" si="7"/>
        <v>39.65256797583081</v>
      </c>
      <c r="E64" s="13">
        <f t="shared" si="7"/>
        <v>58.773591066414156</v>
      </c>
      <c r="F64" s="13">
        <f t="shared" si="7"/>
        <v>9.323122977653743</v>
      </c>
      <c r="G64" s="13">
        <f t="shared" si="7"/>
        <v>9.051127272146447</v>
      </c>
      <c r="H64" s="13">
        <f t="shared" si="7"/>
        <v>8.876576053397308</v>
      </c>
      <c r="I64" s="13">
        <f t="shared" si="7"/>
        <v>9.07754671650903</v>
      </c>
      <c r="J64" s="13">
        <f t="shared" si="7"/>
        <v>8.587155920963063</v>
      </c>
      <c r="K64" s="13">
        <f t="shared" si="7"/>
        <v>8.2237989456583</v>
      </c>
      <c r="L64" s="13">
        <f t="shared" si="7"/>
        <v>7.856562120724808</v>
      </c>
      <c r="M64" s="13">
        <f t="shared" si="7"/>
        <v>8.217490164654242</v>
      </c>
      <c r="N64" s="13">
        <f t="shared" si="7"/>
        <v>7.34943002645962</v>
      </c>
      <c r="O64" s="13">
        <f t="shared" si="7"/>
        <v>10.13093812779176</v>
      </c>
      <c r="P64" s="13">
        <f t="shared" si="7"/>
        <v>9.782611306063483</v>
      </c>
      <c r="Q64" s="13">
        <f t="shared" si="7"/>
        <v>9.092673716183652</v>
      </c>
      <c r="R64" s="13">
        <f t="shared" si="7"/>
        <v>7.2711725909444</v>
      </c>
      <c r="S64" s="13">
        <f t="shared" si="7"/>
        <v>10.78516432751111</v>
      </c>
      <c r="T64" s="13">
        <f t="shared" si="7"/>
        <v>10.487079442865568</v>
      </c>
      <c r="U64" s="13">
        <f t="shared" si="7"/>
        <v>9.508183076760167</v>
      </c>
      <c r="V64" s="13">
        <f t="shared" si="7"/>
        <v>8.97702546671474</v>
      </c>
      <c r="W64" s="13">
        <f t="shared" si="7"/>
        <v>42.48488022119706</v>
      </c>
      <c r="X64" s="13">
        <f t="shared" si="7"/>
        <v>0</v>
      </c>
      <c r="Y64" s="13">
        <f t="shared" si="7"/>
        <v>0</v>
      </c>
      <c r="Z64" s="14">
        <f t="shared" si="7"/>
        <v>58.773591066414156</v>
      </c>
    </row>
    <row r="65" spans="1:26" ht="13.5">
      <c r="A65" s="38" t="s">
        <v>114</v>
      </c>
      <c r="B65" s="12">
        <f t="shared" si="7"/>
        <v>0</v>
      </c>
      <c r="C65" s="12">
        <f t="shared" si="7"/>
        <v>0</v>
      </c>
      <c r="D65" s="3">
        <f t="shared" si="7"/>
        <v>40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40.042712226374796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115</v>
      </c>
      <c r="B66" s="15">
        <f t="shared" si="7"/>
        <v>0</v>
      </c>
      <c r="C66" s="15">
        <f t="shared" si="7"/>
        <v>0</v>
      </c>
      <c r="D66" s="4">
        <f t="shared" si="7"/>
        <v>40</v>
      </c>
      <c r="E66" s="16">
        <f t="shared" si="7"/>
        <v>31.25</v>
      </c>
      <c r="F66" s="16">
        <f t="shared" si="7"/>
        <v>5.346423714927054</v>
      </c>
      <c r="G66" s="16">
        <f t="shared" si="7"/>
        <v>6.306356296645673</v>
      </c>
      <c r="H66" s="16">
        <f t="shared" si="7"/>
        <v>4.995549345803959</v>
      </c>
      <c r="I66" s="16">
        <f t="shared" si="7"/>
        <v>5.579791740812212</v>
      </c>
      <c r="J66" s="16">
        <f t="shared" si="7"/>
        <v>4.534644336041209</v>
      </c>
      <c r="K66" s="16">
        <f t="shared" si="7"/>
        <v>5.1445361792305</v>
      </c>
      <c r="L66" s="16">
        <f t="shared" si="7"/>
        <v>4.759760669847345</v>
      </c>
      <c r="M66" s="16">
        <f t="shared" si="7"/>
        <v>4.806347490616305</v>
      </c>
      <c r="N66" s="16">
        <f t="shared" si="7"/>
        <v>4.144458336627341</v>
      </c>
      <c r="O66" s="16">
        <f t="shared" si="7"/>
        <v>10.514951713572989</v>
      </c>
      <c r="P66" s="16">
        <f t="shared" si="7"/>
        <v>14.35556087198131</v>
      </c>
      <c r="Q66" s="16">
        <f t="shared" si="7"/>
        <v>9.660289214381729</v>
      </c>
      <c r="R66" s="16">
        <f t="shared" si="7"/>
        <v>4.095900432079085</v>
      </c>
      <c r="S66" s="16">
        <f t="shared" si="7"/>
        <v>6.275069922065512</v>
      </c>
      <c r="T66" s="16">
        <f t="shared" si="7"/>
        <v>6.806735971791598</v>
      </c>
      <c r="U66" s="16">
        <f t="shared" si="7"/>
        <v>5.72466971202525</v>
      </c>
      <c r="V66" s="16">
        <f t="shared" si="7"/>
        <v>6.451090249572916</v>
      </c>
      <c r="W66" s="16">
        <f t="shared" si="7"/>
        <v>23.04147465437788</v>
      </c>
      <c r="X66" s="16">
        <f t="shared" si="7"/>
        <v>0</v>
      </c>
      <c r="Y66" s="16">
        <f t="shared" si="7"/>
        <v>0</v>
      </c>
      <c r="Z66" s="17">
        <f t="shared" si="7"/>
        <v>31.25</v>
      </c>
    </row>
    <row r="67" spans="1:26" ht="13.5" hidden="1">
      <c r="A67" s="40" t="s">
        <v>116</v>
      </c>
      <c r="B67" s="23">
        <v>117380945</v>
      </c>
      <c r="C67" s="23"/>
      <c r="D67" s="24">
        <v>137100000</v>
      </c>
      <c r="E67" s="25">
        <v>84599393</v>
      </c>
      <c r="F67" s="25">
        <v>10317620</v>
      </c>
      <c r="G67" s="25">
        <v>10292192</v>
      </c>
      <c r="H67" s="25">
        <v>10667517</v>
      </c>
      <c r="I67" s="25">
        <v>31277329</v>
      </c>
      <c r="J67" s="25">
        <v>10448812</v>
      </c>
      <c r="K67" s="25">
        <v>10523371</v>
      </c>
      <c r="L67" s="25">
        <v>10636501</v>
      </c>
      <c r="M67" s="25">
        <v>31608684</v>
      </c>
      <c r="N67" s="25">
        <v>10693636</v>
      </c>
      <c r="O67" s="25">
        <v>10651334</v>
      </c>
      <c r="P67" s="25">
        <v>10737009</v>
      </c>
      <c r="Q67" s="25">
        <v>32081979</v>
      </c>
      <c r="R67" s="25">
        <v>10831455</v>
      </c>
      <c r="S67" s="25">
        <v>10646187</v>
      </c>
      <c r="T67" s="25">
        <v>10840432</v>
      </c>
      <c r="U67" s="25">
        <v>32318074</v>
      </c>
      <c r="V67" s="25">
        <v>127286066</v>
      </c>
      <c r="W67" s="25">
        <v>137100240</v>
      </c>
      <c r="X67" s="25"/>
      <c r="Y67" s="24"/>
      <c r="Z67" s="26">
        <v>84599393</v>
      </c>
    </row>
    <row r="68" spans="1:26" ht="13.5" hidden="1">
      <c r="A68" s="36" t="s">
        <v>31</v>
      </c>
      <c r="B68" s="18">
        <v>46877998</v>
      </c>
      <c r="C68" s="18"/>
      <c r="D68" s="19">
        <v>56756000</v>
      </c>
      <c r="E68" s="20">
        <v>53286393</v>
      </c>
      <c r="F68" s="20">
        <v>4284028</v>
      </c>
      <c r="G68" s="20">
        <v>4284028</v>
      </c>
      <c r="H68" s="20">
        <v>4202172</v>
      </c>
      <c r="I68" s="20">
        <v>12770228</v>
      </c>
      <c r="J68" s="20">
        <v>4199865</v>
      </c>
      <c r="K68" s="20">
        <v>4190020</v>
      </c>
      <c r="L68" s="20">
        <v>4155525</v>
      </c>
      <c r="M68" s="20">
        <v>12545410</v>
      </c>
      <c r="N68" s="20">
        <v>4187234</v>
      </c>
      <c r="O68" s="20">
        <v>4172921</v>
      </c>
      <c r="P68" s="20">
        <v>4175407</v>
      </c>
      <c r="Q68" s="20">
        <v>12535562</v>
      </c>
      <c r="R68" s="20">
        <v>4173998</v>
      </c>
      <c r="S68" s="20">
        <v>4091007</v>
      </c>
      <c r="T68" s="20">
        <v>4173786</v>
      </c>
      <c r="U68" s="20">
        <v>12438791</v>
      </c>
      <c r="V68" s="20">
        <v>50289991</v>
      </c>
      <c r="W68" s="20">
        <v>56756233</v>
      </c>
      <c r="X68" s="20"/>
      <c r="Y68" s="19"/>
      <c r="Z68" s="22">
        <v>53286393</v>
      </c>
    </row>
    <row r="69" spans="1:26" ht="13.5" hidden="1">
      <c r="A69" s="37" t="s">
        <v>32</v>
      </c>
      <c r="B69" s="18">
        <v>50566078</v>
      </c>
      <c r="C69" s="18"/>
      <c r="D69" s="19">
        <v>58644000</v>
      </c>
      <c r="E69" s="20">
        <v>15313000</v>
      </c>
      <c r="F69" s="20">
        <v>4157609</v>
      </c>
      <c r="G69" s="20">
        <v>3881627</v>
      </c>
      <c r="H69" s="20">
        <v>4570118</v>
      </c>
      <c r="I69" s="20">
        <v>12609354</v>
      </c>
      <c r="J69" s="20">
        <v>4333670</v>
      </c>
      <c r="K69" s="20">
        <v>4524150</v>
      </c>
      <c r="L69" s="20">
        <v>4517663</v>
      </c>
      <c r="M69" s="20">
        <v>13375483</v>
      </c>
      <c r="N69" s="20">
        <v>4520473</v>
      </c>
      <c r="O69" s="20">
        <v>4546193</v>
      </c>
      <c r="P69" s="20">
        <v>4580321</v>
      </c>
      <c r="Q69" s="20">
        <v>13646987</v>
      </c>
      <c r="R69" s="20">
        <v>4612461</v>
      </c>
      <c r="S69" s="20">
        <v>4545800</v>
      </c>
      <c r="T69" s="20">
        <v>4610521</v>
      </c>
      <c r="U69" s="20">
        <v>13768782</v>
      </c>
      <c r="V69" s="20">
        <v>53400606</v>
      </c>
      <c r="W69" s="20">
        <v>58644007</v>
      </c>
      <c r="X69" s="20"/>
      <c r="Y69" s="19"/>
      <c r="Z69" s="22">
        <v>15313000</v>
      </c>
    </row>
    <row r="70" spans="1:26" ht="13.5" hidden="1">
      <c r="A70" s="38" t="s">
        <v>110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111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112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113</v>
      </c>
      <c r="B73" s="18">
        <v>50566078</v>
      </c>
      <c r="C73" s="18"/>
      <c r="D73" s="19">
        <v>21184000</v>
      </c>
      <c r="E73" s="20">
        <v>15313000</v>
      </c>
      <c r="F73" s="20">
        <v>4157609</v>
      </c>
      <c r="G73" s="20">
        <v>3881627</v>
      </c>
      <c r="H73" s="20">
        <v>4570118</v>
      </c>
      <c r="I73" s="20">
        <v>12609354</v>
      </c>
      <c r="J73" s="20">
        <v>4333670</v>
      </c>
      <c r="K73" s="20">
        <v>4524150</v>
      </c>
      <c r="L73" s="20">
        <v>4517663</v>
      </c>
      <c r="M73" s="20">
        <v>13375483</v>
      </c>
      <c r="N73" s="20">
        <v>4520473</v>
      </c>
      <c r="O73" s="20">
        <v>4546193</v>
      </c>
      <c r="P73" s="20">
        <v>4580321</v>
      </c>
      <c r="Q73" s="20">
        <v>13646987</v>
      </c>
      <c r="R73" s="20">
        <v>4612461</v>
      </c>
      <c r="S73" s="20">
        <v>4545800</v>
      </c>
      <c r="T73" s="20">
        <v>4610521</v>
      </c>
      <c r="U73" s="20">
        <v>13768782</v>
      </c>
      <c r="V73" s="20">
        <v>53400606</v>
      </c>
      <c r="W73" s="20">
        <v>21184007</v>
      </c>
      <c r="X73" s="20"/>
      <c r="Y73" s="19"/>
      <c r="Z73" s="22">
        <v>15313000</v>
      </c>
    </row>
    <row r="74" spans="1:26" ht="13.5" hidden="1">
      <c r="A74" s="38" t="s">
        <v>114</v>
      </c>
      <c r="B74" s="18"/>
      <c r="C74" s="18"/>
      <c r="D74" s="19">
        <v>37460000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37460000</v>
      </c>
      <c r="X74" s="20"/>
      <c r="Y74" s="19"/>
      <c r="Z74" s="22"/>
    </row>
    <row r="75" spans="1:26" ht="13.5" hidden="1">
      <c r="A75" s="39" t="s">
        <v>115</v>
      </c>
      <c r="B75" s="27">
        <v>19936869</v>
      </c>
      <c r="C75" s="27"/>
      <c r="D75" s="28">
        <v>21700000</v>
      </c>
      <c r="E75" s="29">
        <v>16000000</v>
      </c>
      <c r="F75" s="29">
        <v>1875983</v>
      </c>
      <c r="G75" s="29">
        <v>2126537</v>
      </c>
      <c r="H75" s="29">
        <v>1895227</v>
      </c>
      <c r="I75" s="29">
        <v>5897747</v>
      </c>
      <c r="J75" s="29">
        <v>1915277</v>
      </c>
      <c r="K75" s="29">
        <v>1809201</v>
      </c>
      <c r="L75" s="29">
        <v>1963313</v>
      </c>
      <c r="M75" s="29">
        <v>5687791</v>
      </c>
      <c r="N75" s="29">
        <v>1985929</v>
      </c>
      <c r="O75" s="29">
        <v>1932220</v>
      </c>
      <c r="P75" s="29">
        <v>1981281</v>
      </c>
      <c r="Q75" s="29">
        <v>5899430</v>
      </c>
      <c r="R75" s="29">
        <v>2044996</v>
      </c>
      <c r="S75" s="29">
        <v>2009380</v>
      </c>
      <c r="T75" s="29">
        <v>2056125</v>
      </c>
      <c r="U75" s="29">
        <v>6110501</v>
      </c>
      <c r="V75" s="29">
        <v>23595469</v>
      </c>
      <c r="W75" s="29">
        <v>21700000</v>
      </c>
      <c r="X75" s="29"/>
      <c r="Y75" s="28"/>
      <c r="Z75" s="30">
        <v>16000000</v>
      </c>
    </row>
    <row r="76" spans="1:26" ht="13.5" hidden="1">
      <c r="A76" s="41" t="s">
        <v>117</v>
      </c>
      <c r="B76" s="31">
        <v>56274792</v>
      </c>
      <c r="C76" s="31"/>
      <c r="D76" s="32">
        <v>52856998</v>
      </c>
      <c r="E76" s="33">
        <v>51392998</v>
      </c>
      <c r="F76" s="33">
        <v>2932044</v>
      </c>
      <c r="G76" s="33">
        <v>5840723</v>
      </c>
      <c r="H76" s="33">
        <v>3408990</v>
      </c>
      <c r="I76" s="33">
        <v>12181757</v>
      </c>
      <c r="J76" s="33">
        <v>3490484</v>
      </c>
      <c r="K76" s="33">
        <v>4089582</v>
      </c>
      <c r="L76" s="33">
        <v>2690862</v>
      </c>
      <c r="M76" s="33">
        <v>10270928</v>
      </c>
      <c r="N76" s="33">
        <v>4790444</v>
      </c>
      <c r="O76" s="33">
        <v>4168047</v>
      </c>
      <c r="P76" s="33">
        <v>6249158</v>
      </c>
      <c r="Q76" s="33">
        <v>15207649</v>
      </c>
      <c r="R76" s="33">
        <v>2703791</v>
      </c>
      <c r="S76" s="33">
        <v>3303856</v>
      </c>
      <c r="T76" s="33">
        <v>3517167</v>
      </c>
      <c r="U76" s="33">
        <v>9524814</v>
      </c>
      <c r="V76" s="33">
        <v>47185148</v>
      </c>
      <c r="W76" s="33">
        <v>51392998</v>
      </c>
      <c r="X76" s="33"/>
      <c r="Y76" s="32"/>
      <c r="Z76" s="34">
        <v>51392998</v>
      </c>
    </row>
    <row r="77" spans="1:26" ht="13.5" hidden="1">
      <c r="A77" s="36" t="s">
        <v>31</v>
      </c>
      <c r="B77" s="18">
        <v>14239756</v>
      </c>
      <c r="C77" s="18"/>
      <c r="D77" s="19">
        <v>20792998</v>
      </c>
      <c r="E77" s="20">
        <v>22392998</v>
      </c>
      <c r="F77" s="20">
        <v>1610448</v>
      </c>
      <c r="G77" s="20">
        <v>3983248</v>
      </c>
      <c r="H77" s="20">
        <v>1784681</v>
      </c>
      <c r="I77" s="20">
        <v>7378377</v>
      </c>
      <c r="J77" s="20">
        <v>2002019</v>
      </c>
      <c r="K77" s="20">
        <v>2665532</v>
      </c>
      <c r="L77" s="20">
        <v>1391202</v>
      </c>
      <c r="M77" s="20">
        <v>6058753</v>
      </c>
      <c r="N77" s="20">
        <v>1980687</v>
      </c>
      <c r="O77" s="20">
        <v>2313862</v>
      </c>
      <c r="P77" s="20">
        <v>4339386</v>
      </c>
      <c r="Q77" s="20">
        <v>8633935</v>
      </c>
      <c r="R77" s="20">
        <v>1791746</v>
      </c>
      <c r="S77" s="20">
        <v>1848083</v>
      </c>
      <c r="T77" s="20">
        <v>2088797</v>
      </c>
      <c r="U77" s="20">
        <v>5728626</v>
      </c>
      <c r="V77" s="20">
        <v>27799691</v>
      </c>
      <c r="W77" s="20">
        <v>22392998</v>
      </c>
      <c r="X77" s="20"/>
      <c r="Y77" s="19"/>
      <c r="Z77" s="22">
        <v>22392998</v>
      </c>
    </row>
    <row r="78" spans="1:26" ht="13.5" hidden="1">
      <c r="A78" s="37" t="s">
        <v>32</v>
      </c>
      <c r="B78" s="18">
        <v>42035036</v>
      </c>
      <c r="C78" s="18"/>
      <c r="D78" s="19">
        <v>23384000</v>
      </c>
      <c r="E78" s="20">
        <v>24000000</v>
      </c>
      <c r="F78" s="20">
        <v>1221298</v>
      </c>
      <c r="G78" s="20">
        <v>1723368</v>
      </c>
      <c r="H78" s="20">
        <v>1529632</v>
      </c>
      <c r="I78" s="20">
        <v>4474298</v>
      </c>
      <c r="J78" s="20">
        <v>1401614</v>
      </c>
      <c r="K78" s="20">
        <v>1330975</v>
      </c>
      <c r="L78" s="20">
        <v>1206211</v>
      </c>
      <c r="M78" s="20">
        <v>3938800</v>
      </c>
      <c r="N78" s="20">
        <v>2727451</v>
      </c>
      <c r="O78" s="20">
        <v>1651013</v>
      </c>
      <c r="P78" s="20">
        <v>1625348</v>
      </c>
      <c r="Q78" s="20">
        <v>6003812</v>
      </c>
      <c r="R78" s="20">
        <v>828284</v>
      </c>
      <c r="S78" s="20">
        <v>1329683</v>
      </c>
      <c r="T78" s="20">
        <v>1288415</v>
      </c>
      <c r="U78" s="20">
        <v>3446382</v>
      </c>
      <c r="V78" s="20">
        <v>17863292</v>
      </c>
      <c r="W78" s="20">
        <v>24000000</v>
      </c>
      <c r="X78" s="20"/>
      <c r="Y78" s="19"/>
      <c r="Z78" s="22">
        <v>24000000</v>
      </c>
    </row>
    <row r="79" spans="1:26" ht="13.5" hidden="1">
      <c r="A79" s="38" t="s">
        <v>110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111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112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113</v>
      </c>
      <c r="B82" s="18"/>
      <c r="C82" s="18"/>
      <c r="D82" s="19">
        <v>8400000</v>
      </c>
      <c r="E82" s="20">
        <v>9000000</v>
      </c>
      <c r="F82" s="20">
        <v>387619</v>
      </c>
      <c r="G82" s="20">
        <v>351331</v>
      </c>
      <c r="H82" s="20">
        <v>405670</v>
      </c>
      <c r="I82" s="20">
        <v>1144620</v>
      </c>
      <c r="J82" s="20">
        <v>372139</v>
      </c>
      <c r="K82" s="20">
        <v>372057</v>
      </c>
      <c r="L82" s="20">
        <v>354933</v>
      </c>
      <c r="M82" s="20">
        <v>1099129</v>
      </c>
      <c r="N82" s="20">
        <v>332229</v>
      </c>
      <c r="O82" s="20">
        <v>460572</v>
      </c>
      <c r="P82" s="20">
        <v>448075</v>
      </c>
      <c r="Q82" s="20">
        <v>1240876</v>
      </c>
      <c r="R82" s="20">
        <v>335380</v>
      </c>
      <c r="S82" s="20">
        <v>490272</v>
      </c>
      <c r="T82" s="20">
        <v>483509</v>
      </c>
      <c r="U82" s="20">
        <v>1309161</v>
      </c>
      <c r="V82" s="20">
        <v>4793786</v>
      </c>
      <c r="W82" s="20">
        <v>9000000</v>
      </c>
      <c r="X82" s="20"/>
      <c r="Y82" s="19"/>
      <c r="Z82" s="22">
        <v>9000000</v>
      </c>
    </row>
    <row r="83" spans="1:26" ht="13.5" hidden="1">
      <c r="A83" s="38" t="s">
        <v>114</v>
      </c>
      <c r="B83" s="18">
        <v>42035036</v>
      </c>
      <c r="C83" s="18"/>
      <c r="D83" s="19">
        <v>14984000</v>
      </c>
      <c r="E83" s="20">
        <v>15000000</v>
      </c>
      <c r="F83" s="20">
        <v>833679</v>
      </c>
      <c r="G83" s="20">
        <v>1372037</v>
      </c>
      <c r="H83" s="20">
        <v>1123962</v>
      </c>
      <c r="I83" s="20">
        <v>3329678</v>
      </c>
      <c r="J83" s="20">
        <v>1029475</v>
      </c>
      <c r="K83" s="20">
        <v>958918</v>
      </c>
      <c r="L83" s="20">
        <v>851278</v>
      </c>
      <c r="M83" s="20">
        <v>2839671</v>
      </c>
      <c r="N83" s="20">
        <v>2395222</v>
      </c>
      <c r="O83" s="20">
        <v>1190441</v>
      </c>
      <c r="P83" s="20">
        <v>1177273</v>
      </c>
      <c r="Q83" s="20">
        <v>4762936</v>
      </c>
      <c r="R83" s="20">
        <v>492904</v>
      </c>
      <c r="S83" s="20">
        <v>839411</v>
      </c>
      <c r="T83" s="20">
        <v>804906</v>
      </c>
      <c r="U83" s="20">
        <v>2137221</v>
      </c>
      <c r="V83" s="20">
        <v>13069506</v>
      </c>
      <c r="W83" s="20">
        <v>15000000</v>
      </c>
      <c r="X83" s="20"/>
      <c r="Y83" s="19"/>
      <c r="Z83" s="22">
        <v>15000000</v>
      </c>
    </row>
    <row r="84" spans="1:26" ht="13.5" hidden="1">
      <c r="A84" s="39" t="s">
        <v>115</v>
      </c>
      <c r="B84" s="27"/>
      <c r="C84" s="27"/>
      <c r="D84" s="28">
        <v>8680000</v>
      </c>
      <c r="E84" s="29">
        <v>5000000</v>
      </c>
      <c r="F84" s="29">
        <v>100298</v>
      </c>
      <c r="G84" s="29">
        <v>134107</v>
      </c>
      <c r="H84" s="29">
        <v>94677</v>
      </c>
      <c r="I84" s="29">
        <v>329082</v>
      </c>
      <c r="J84" s="29">
        <v>86851</v>
      </c>
      <c r="K84" s="29">
        <v>93075</v>
      </c>
      <c r="L84" s="29">
        <v>93449</v>
      </c>
      <c r="M84" s="29">
        <v>273375</v>
      </c>
      <c r="N84" s="29">
        <v>82306</v>
      </c>
      <c r="O84" s="29">
        <v>203172</v>
      </c>
      <c r="P84" s="29">
        <v>284424</v>
      </c>
      <c r="Q84" s="29">
        <v>569902</v>
      </c>
      <c r="R84" s="29">
        <v>83761</v>
      </c>
      <c r="S84" s="29">
        <v>126090</v>
      </c>
      <c r="T84" s="29">
        <v>139955</v>
      </c>
      <c r="U84" s="29">
        <v>349806</v>
      </c>
      <c r="V84" s="29">
        <v>1522165</v>
      </c>
      <c r="W84" s="29">
        <v>5000000</v>
      </c>
      <c r="X84" s="29"/>
      <c r="Y84" s="28"/>
      <c r="Z84" s="30">
        <v>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2017-08-01T12:36:36Z</dcterms:created>
  <dcterms:modified xsi:type="dcterms:W3CDTF">2017-08-01T12:37:11Z</dcterms:modified>
  <cp:category/>
  <cp:version/>
  <cp:contentType/>
  <cp:contentStatus/>
</cp:coreProperties>
</file>