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'BUF'!$A$1:$AA$55</definedName>
    <definedName name="_xlnm.Print_Area" localSheetId="10">'DC10'!$A$1:$AA$55</definedName>
    <definedName name="_xlnm.Print_Area" localSheetId="17">'DC12'!$A$1:$AA$55</definedName>
    <definedName name="_xlnm.Print_Area" localSheetId="24">'DC13'!$A$1:$AA$55</definedName>
    <definedName name="_xlnm.Print_Area" localSheetId="28">'DC14'!$A$1:$AA$55</definedName>
    <definedName name="_xlnm.Print_Area" localSheetId="34">'DC15'!$A$1:$AA$55</definedName>
    <definedName name="_xlnm.Print_Area" localSheetId="39">'DC44'!$A$1:$AA$55</definedName>
    <definedName name="_xlnm.Print_Area" localSheetId="3">'EC101'!$A$1:$AA$55</definedName>
    <definedName name="_xlnm.Print_Area" localSheetId="4">'EC102'!$A$1:$AA$55</definedName>
    <definedName name="_xlnm.Print_Area" localSheetId="5">'EC104'!$A$1:$AA$55</definedName>
    <definedName name="_xlnm.Print_Area" localSheetId="6">'EC105'!$A$1:$AA$55</definedName>
    <definedName name="_xlnm.Print_Area" localSheetId="7">'EC106'!$A$1:$AA$55</definedName>
    <definedName name="_xlnm.Print_Area" localSheetId="8">'EC108'!$A$1:$AA$55</definedName>
    <definedName name="_xlnm.Print_Area" localSheetId="9">'EC109'!$A$1:$AA$55</definedName>
    <definedName name="_xlnm.Print_Area" localSheetId="11">'EC121'!$A$1:$AA$55</definedName>
    <definedName name="_xlnm.Print_Area" localSheetId="12">'EC122'!$A$1:$AA$55</definedName>
    <definedName name="_xlnm.Print_Area" localSheetId="13">'EC123'!$A$1:$AA$55</definedName>
    <definedName name="_xlnm.Print_Area" localSheetId="14">'EC124'!$A$1:$AA$55</definedName>
    <definedName name="_xlnm.Print_Area" localSheetId="15">'EC126'!$A$1:$AA$55</definedName>
    <definedName name="_xlnm.Print_Area" localSheetId="16">'EC129'!$A$1:$AA$55</definedName>
    <definedName name="_xlnm.Print_Area" localSheetId="18">'EC131'!$A$1:$AA$55</definedName>
    <definedName name="_xlnm.Print_Area" localSheetId="19">'EC135'!$A$1:$AA$55</definedName>
    <definedName name="_xlnm.Print_Area" localSheetId="20">'EC136'!$A$1:$AA$55</definedName>
    <definedName name="_xlnm.Print_Area" localSheetId="21">'EC137'!$A$1:$AA$55</definedName>
    <definedName name="_xlnm.Print_Area" localSheetId="22">'EC138'!$A$1:$AA$55</definedName>
    <definedName name="_xlnm.Print_Area" localSheetId="23">'EC139'!$A$1:$AA$55</definedName>
    <definedName name="_xlnm.Print_Area" localSheetId="25">'EC141'!$A$1:$AA$55</definedName>
    <definedName name="_xlnm.Print_Area" localSheetId="26">'EC142'!$A$1:$AA$55</definedName>
    <definedName name="_xlnm.Print_Area" localSheetId="27">'EC145'!$A$1:$AA$55</definedName>
    <definedName name="_xlnm.Print_Area" localSheetId="29">'EC153'!$A$1:$AA$55</definedName>
    <definedName name="_xlnm.Print_Area" localSheetId="30">'EC154'!$A$1:$AA$55</definedName>
    <definedName name="_xlnm.Print_Area" localSheetId="31">'EC155'!$A$1:$AA$55</definedName>
    <definedName name="_xlnm.Print_Area" localSheetId="32">'EC156'!$A$1:$AA$55</definedName>
    <definedName name="_xlnm.Print_Area" localSheetId="33">'EC157'!$A$1:$AA$55</definedName>
    <definedName name="_xlnm.Print_Area" localSheetId="35">'EC441'!$A$1:$AA$55</definedName>
    <definedName name="_xlnm.Print_Area" localSheetId="36">'EC442'!$A$1:$AA$55</definedName>
    <definedName name="_xlnm.Print_Area" localSheetId="37">'EC443'!$A$1:$AA$55</definedName>
    <definedName name="_xlnm.Print_Area" localSheetId="38">'EC444'!$A$1:$AA$55</definedName>
    <definedName name="_xlnm.Print_Area" localSheetId="2">'NMA'!$A$1:$AA$55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<sst xmlns="http://schemas.openxmlformats.org/spreadsheetml/2006/main" count="3480" uniqueCount="104">
  <si>
    <t>Eastern Cape: Buffalo City(BUF) - Table C2 Quarterly Budget Statement - Financial Performance (standard classification) for 4th Quarter ended 30 June 2017 (Figures Finalised as at 2017/07/28)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</si>
  <si>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</si>
  <si>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</si>
  <si>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</si>
  <si>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</si>
  <si>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</si>
  <si>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</si>
  <si>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</si>
  <si>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</si>
  <si>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</si>
  <si>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</si>
  <si>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</si>
  <si>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</si>
  <si>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</si>
  <si>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</si>
  <si>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</si>
  <si>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</si>
  <si>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</si>
  <si>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</si>
  <si>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</si>
  <si>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</si>
  <si>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</si>
  <si>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</si>
  <si>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</si>
  <si>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</si>
  <si>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</si>
  <si>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</si>
  <si>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</si>
  <si>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</si>
  <si>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</si>
  <si>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</si>
  <si>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</si>
  <si>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</si>
  <si>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</si>
  <si>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</si>
  <si>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</si>
  <si>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</si>
  <si>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</si>
  <si>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</si>
  <si>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</si>
  <si>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</si>
  <si>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</si>
  <si>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</si>
  <si>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</si>
  <si>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</si>
  <si>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</si>
  <si>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</si>
  <si>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</si>
  <si>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</si>
  <si>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</si>
  <si>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</si>
  <si>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</si>
  <si>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</si>
  <si>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</si>
  <si>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</si>
  <si>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</si>
  <si>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</si>
  <si>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</si>
  <si>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</si>
  <si>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Eastern Cape: Nelson Mandela Bay(NMA) - Table C2 Quarterly Budget Statement - Financial Performance (standard classification) for 4th Quarter ended 30 June 2017 (Figures Finalised as at 2017/07/28)</t>
  </si>
  <si>
    <t>Eastern Cape: Dr Beyers Naude(EC101) - Table C2 Quarterly Budget Statement - Financial Performance (standard classification) for 4th Quarter ended 30 June 2017 (Figures Finalised as at 2017/07/28)</t>
  </si>
  <si>
    <t>Eastern Cape: Blue Crane Route(EC102) - Table C2 Quarterly Budget Statement - Financial Performance (standard classification) for 4th Quarter ended 30 June 2017 (Figures Finalised as at 2017/07/28)</t>
  </si>
  <si>
    <t>Eastern Cape: Makana(EC104) - Table C2 Quarterly Budget Statement - Financial Performance (standard classification) for 4th Quarter ended 30 June 2017 (Figures Finalised as at 2017/07/28)</t>
  </si>
  <si>
    <t>Eastern Cape: Ndlambe(EC105) - Table C2 Quarterly Budget Statement - Financial Performance (standard classification) for 4th Quarter ended 30 June 2017 (Figures Finalised as at 2017/07/28)</t>
  </si>
  <si>
    <t>Eastern Cape: Sundays River Valley(EC106) - Table C2 Quarterly Budget Statement - Financial Performance (standard classification) for 4th Quarter ended 30 June 2017 (Figures Finalised as at 2017/07/28)</t>
  </si>
  <si>
    <t>Eastern Cape: Kouga(EC108) - Table C2 Quarterly Budget Statement - Financial Performance (standard classification) for 4th Quarter ended 30 June 2017 (Figures Finalised as at 2017/07/28)</t>
  </si>
  <si>
    <t>Eastern Cape: Kou-Kamma(EC109) - Table C2 Quarterly Budget Statement - Financial Performance (standard classification) for 4th Quarter ended 30 June 2017 (Figures Finalised as at 2017/07/28)</t>
  </si>
  <si>
    <t>Eastern Cape: Sarah Baartman(DC10) - Table C2 Quarterly Budget Statement - Financial Performance (standard classification) for 4th Quarter ended 30 June 2017 (Figures Finalised as at 2017/07/28)</t>
  </si>
  <si>
    <t>Eastern Cape: Mbhashe(EC121) - Table C2 Quarterly Budget Statement - Financial Performance (standard classification) for 4th Quarter ended 30 June 2017 (Figures Finalised as at 2017/07/28)</t>
  </si>
  <si>
    <t>Eastern Cape: Mnquma(EC122) - Table C2 Quarterly Budget Statement - Financial Performance (standard classification) for 4th Quarter ended 30 June 2017 (Figures Finalised as at 2017/07/28)</t>
  </si>
  <si>
    <t>Eastern Cape: Great Kei(EC123) - Table C2 Quarterly Budget Statement - Financial Performance (standard classification) for 4th Quarter ended 30 June 2017 (Figures Finalised as at 2017/07/28)</t>
  </si>
  <si>
    <t>Eastern Cape: Amahlathi(EC124) - Table C2 Quarterly Budget Statement - Financial Performance (standard classification) for 4th Quarter ended 30 June 2017 (Figures Finalised as at 2017/07/28)</t>
  </si>
  <si>
    <t>Eastern Cape: Ngqushwa(EC126) - Table C2 Quarterly Budget Statement - Financial Performance (standard classification) for 4th Quarter ended 30 June 2017 (Figures Finalised as at 2017/07/28)</t>
  </si>
  <si>
    <t>Eastern Cape: Raymond Mhlaba(EC129) - Table C2 Quarterly Budget Statement - Financial Performance (standard classification) for 4th Quarter ended 30 June 2017 (Figures Finalised as at 2017/07/28)</t>
  </si>
  <si>
    <t>Eastern Cape: Amathole(DC12) - Table C2 Quarterly Budget Statement - Financial Performance (standard classification) for 4th Quarter ended 30 June 2017 (Figures Finalised as at 2017/07/28)</t>
  </si>
  <si>
    <t>Eastern Cape: Inxuba Yethemba(EC131) - Table C2 Quarterly Budget Statement - Financial Performance (standard classification) for 4th Quarter ended 30 June 2017 (Figures Finalised as at 2017/07/28)</t>
  </si>
  <si>
    <t>Eastern Cape: Intsika Yethu(EC135) - Table C2 Quarterly Budget Statement - Financial Performance (standard classification) for 4th Quarter ended 30 June 2017 (Figures Finalised as at 2017/07/28)</t>
  </si>
  <si>
    <t>Eastern Cape: Emalahleni (Ec)(EC136) - Table C2 Quarterly Budget Statement - Financial Performance (standard classification) for 4th Quarter ended 30 June 2017 (Figures Finalised as at 2017/07/28)</t>
  </si>
  <si>
    <t>Eastern Cape: Engcobo(EC137) - Table C2 Quarterly Budget Statement - Financial Performance (standard classification) for 4th Quarter ended 30 June 2017 (Figures Finalised as at 2017/07/28)</t>
  </si>
  <si>
    <t>Eastern Cape: Sakhisizwe(EC138) - Table C2 Quarterly Budget Statement - Financial Performance (standard classification) for 4th Quarter ended 30 June 2017 (Figures Finalised as at 2017/07/28)</t>
  </si>
  <si>
    <t>Eastern Cape: Enoch Mgijima(EC139) - Table C2 Quarterly Budget Statement - Financial Performance (standard classification) for 4th Quarter ended 30 June 2017 (Figures Finalised as at 2017/07/28)</t>
  </si>
  <si>
    <t>Eastern Cape: Chris Hani(DC13) - Table C2 Quarterly Budget Statement - Financial Performance (standard classification) for 4th Quarter ended 30 June 2017 (Figures Finalised as at 2017/07/28)</t>
  </si>
  <si>
    <t>Eastern Cape: Elundini(EC141) - Table C2 Quarterly Budget Statement - Financial Performance (standard classification) for 4th Quarter ended 30 June 2017 (Figures Finalised as at 2017/07/28)</t>
  </si>
  <si>
    <t>Eastern Cape: Senqu(EC142) - Table C2 Quarterly Budget Statement - Financial Performance (standard classification) for 4th Quarter ended 30 June 2017 (Figures Finalised as at 2017/07/28)</t>
  </si>
  <si>
    <t>Eastern Cape: Walter Sisulu(EC145) - Table C2 Quarterly Budget Statement - Financial Performance (standard classification) for 4th Quarter ended 30 June 2017 (Figures Finalised as at 2017/07/28)</t>
  </si>
  <si>
    <t>Eastern Cape: Joe Gqabi(DC14) - Table C2 Quarterly Budget Statement - Financial Performance (standard classification) for 4th Quarter ended 30 June 2017 (Figures Finalised as at 2017/07/28)</t>
  </si>
  <si>
    <t>Eastern Cape: Ngquza Hills(EC153) - Table C2 Quarterly Budget Statement - Financial Performance (standard classification) for 4th Quarter ended 30 June 2017 (Figures Finalised as at 2017/07/28)</t>
  </si>
  <si>
    <t>Eastern Cape: Port St Johns(EC154) - Table C2 Quarterly Budget Statement - Financial Performance (standard classification) for 4th Quarter ended 30 June 2017 (Figures Finalised as at 2017/07/28)</t>
  </si>
  <si>
    <t>Eastern Cape: Nyandeni(EC155) - Table C2 Quarterly Budget Statement - Financial Performance (standard classification) for 4th Quarter ended 30 June 2017 (Figures Finalised as at 2017/07/28)</t>
  </si>
  <si>
    <t>Eastern Cape: Mhlontlo(EC156) - Table C2 Quarterly Budget Statement - Financial Performance (standard classification) for 4th Quarter ended 30 June 2017 (Figures Finalised as at 2017/07/28)</t>
  </si>
  <si>
    <t>Eastern Cape: King Sabata Dalindyebo(EC157) - Table C2 Quarterly Budget Statement - Financial Performance (standard classification) for 4th Quarter ended 30 June 2017 (Figures Finalised as at 2017/07/28)</t>
  </si>
  <si>
    <t>Eastern Cape: O .R. Tambo(DC15) - Table C2 Quarterly Budget Statement - Financial Performance (standard classification) for 4th Quarter ended 30 June 2017 (Figures Finalised as at 2017/07/28)</t>
  </si>
  <si>
    <t>Eastern Cape: Matatiele(EC441) - Table C2 Quarterly Budget Statement - Financial Performance (standard classification) for 4th Quarter ended 30 June 2017 (Figures Finalised as at 2017/07/28)</t>
  </si>
  <si>
    <t>Eastern Cape: Umzimvubu(EC442) - Table C2 Quarterly Budget Statement - Financial Performance (standard classification) for 4th Quarter ended 30 June 2017 (Figures Finalised as at 2017/07/28)</t>
  </si>
  <si>
    <t>Eastern Cape: Mbizana(EC443) - Table C2 Quarterly Budget Statement - Financial Performance (standard classification) for 4th Quarter ended 30 June 2017 (Figures Finalised as at 2017/07/28)</t>
  </si>
  <si>
    <t>Eastern Cape: Ntabankulu(EC444) - Table C2 Quarterly Budget Statement - Financial Performance (standard classification) for 4th Quarter ended 30 June 2017 (Figures Finalised as at 2017/07/28)</t>
  </si>
  <si>
    <t>Eastern Cape: Alfred Nzo(DC44) - Table C2 Quarterly Budget Statement - Financial Performance (standard classification) for 4th Quarter ended 30 June 2017 (Figures Finalised as at 2017/07/28)</t>
  </si>
  <si>
    <t>Summary - Table C2 Quarterly Budget Statement - Financial Performance (standard classification) for 4th Quarter ended 30 June 2017 (Figures Finalised as at 2017/07/28)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</si>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</sst>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13739972220</v>
      </c>
      <c r="D5" s="19">
        <f>SUM(D6:D8)</f>
        <v>0</v>
      </c>
      <c r="E5" s="20">
        <f t="shared" si="0"/>
        <v>14182454898</v>
      </c>
      <c r="F5" s="21">
        <f t="shared" si="0"/>
        <v>13570969761</v>
      </c>
      <c r="G5" s="21">
        <f t="shared" si="0"/>
        <v>3287618779</v>
      </c>
      <c r="H5" s="21">
        <f t="shared" si="0"/>
        <v>726687061</v>
      </c>
      <c r="I5" s="21">
        <f t="shared" si="0"/>
        <v>570274148</v>
      </c>
      <c r="J5" s="21">
        <f t="shared" si="0"/>
        <v>4584579988</v>
      </c>
      <c r="K5" s="21">
        <f t="shared" si="0"/>
        <v>512845242</v>
      </c>
      <c r="L5" s="21">
        <f t="shared" si="0"/>
        <v>369196698</v>
      </c>
      <c r="M5" s="21">
        <f t="shared" si="0"/>
        <v>2737255501</v>
      </c>
      <c r="N5" s="21">
        <f t="shared" si="0"/>
        <v>3619297441</v>
      </c>
      <c r="O5" s="21">
        <f t="shared" si="0"/>
        <v>598394810</v>
      </c>
      <c r="P5" s="21">
        <f t="shared" si="0"/>
        <v>337178799</v>
      </c>
      <c r="Q5" s="21">
        <f t="shared" si="0"/>
        <v>2418124098</v>
      </c>
      <c r="R5" s="21">
        <f t="shared" si="0"/>
        <v>3353697707</v>
      </c>
      <c r="S5" s="21">
        <f t="shared" si="0"/>
        <v>440093687</v>
      </c>
      <c r="T5" s="21">
        <f t="shared" si="0"/>
        <v>386079640</v>
      </c>
      <c r="U5" s="21">
        <f t="shared" si="0"/>
        <v>463282425</v>
      </c>
      <c r="V5" s="21">
        <f t="shared" si="0"/>
        <v>1289455752</v>
      </c>
      <c r="W5" s="21">
        <f t="shared" si="0"/>
        <v>12847030888</v>
      </c>
      <c r="X5" s="21">
        <f t="shared" si="0"/>
        <v>14673893124</v>
      </c>
      <c r="Y5" s="21">
        <f t="shared" si="0"/>
        <v>-1826862236</v>
      </c>
      <c r="Z5" s="4">
        <f>+IF(X5&lt;&gt;0,+(Y5/X5)*100,0)</f>
        <v>-12.449744730742664</v>
      </c>
      <c r="AA5" s="19">
        <f>SUM(AA6:AA8)</f>
        <v>13570969761</v>
      </c>
    </row>
    <row r="6" spans="1:27" ht="13.5">
      <c r="A6" s="5" t="s">
        <v>33</v>
      </c>
      <c r="B6" s="3"/>
      <c r="C6" s="22">
        <v>3452204971</v>
      </c>
      <c r="D6" s="22"/>
      <c r="E6" s="23">
        <v>1739035390</v>
      </c>
      <c r="F6" s="24">
        <v>1851033736</v>
      </c>
      <c r="G6" s="24">
        <v>123029833</v>
      </c>
      <c r="H6" s="24">
        <v>67906497</v>
      </c>
      <c r="I6" s="24">
        <v>161517716</v>
      </c>
      <c r="J6" s="24">
        <v>352454046</v>
      </c>
      <c r="K6" s="24">
        <v>88704888</v>
      </c>
      <c r="L6" s="24">
        <v>3867206</v>
      </c>
      <c r="M6" s="24">
        <v>236691626</v>
      </c>
      <c r="N6" s="24">
        <v>329263720</v>
      </c>
      <c r="O6" s="24">
        <v>3980808</v>
      </c>
      <c r="P6" s="24">
        <v>12393622</v>
      </c>
      <c r="Q6" s="24">
        <v>104906921</v>
      </c>
      <c r="R6" s="24">
        <v>121281351</v>
      </c>
      <c r="S6" s="24">
        <v>8346502</v>
      </c>
      <c r="T6" s="24">
        <v>4848056</v>
      </c>
      <c r="U6" s="24">
        <v>21540139</v>
      </c>
      <c r="V6" s="24">
        <v>34734697</v>
      </c>
      <c r="W6" s="24">
        <v>837733814</v>
      </c>
      <c r="X6" s="24">
        <v>1850844287</v>
      </c>
      <c r="Y6" s="24">
        <v>-1013110473</v>
      </c>
      <c r="Z6" s="6">
        <v>-54.74</v>
      </c>
      <c r="AA6" s="22">
        <v>1851033736</v>
      </c>
    </row>
    <row r="7" spans="1:27" ht="13.5">
      <c r="A7" s="5" t="s">
        <v>34</v>
      </c>
      <c r="B7" s="3"/>
      <c r="C7" s="25">
        <v>9957817501</v>
      </c>
      <c r="D7" s="25"/>
      <c r="E7" s="26">
        <v>12041324428</v>
      </c>
      <c r="F7" s="27">
        <v>11316797830</v>
      </c>
      <c r="G7" s="27">
        <v>3142983954</v>
      </c>
      <c r="H7" s="27">
        <v>653326886</v>
      </c>
      <c r="I7" s="27">
        <v>403105315</v>
      </c>
      <c r="J7" s="27">
        <v>4199416155</v>
      </c>
      <c r="K7" s="27">
        <v>419845043</v>
      </c>
      <c r="L7" s="27">
        <v>368837005</v>
      </c>
      <c r="M7" s="27">
        <v>2475969131</v>
      </c>
      <c r="N7" s="27">
        <v>3264651179</v>
      </c>
      <c r="O7" s="27">
        <v>589425262</v>
      </c>
      <c r="P7" s="27">
        <v>321336137</v>
      </c>
      <c r="Q7" s="27">
        <v>2261664972</v>
      </c>
      <c r="R7" s="27">
        <v>3172426371</v>
      </c>
      <c r="S7" s="27">
        <v>424045665</v>
      </c>
      <c r="T7" s="27">
        <v>375173002</v>
      </c>
      <c r="U7" s="27">
        <v>436373322</v>
      </c>
      <c r="V7" s="27">
        <v>1235591989</v>
      </c>
      <c r="W7" s="27">
        <v>11872085694</v>
      </c>
      <c r="X7" s="27">
        <v>12369990346</v>
      </c>
      <c r="Y7" s="27">
        <v>-497904652</v>
      </c>
      <c r="Z7" s="7">
        <v>-4.03</v>
      </c>
      <c r="AA7" s="25">
        <v>11316797830</v>
      </c>
    </row>
    <row r="8" spans="1:27" ht="13.5">
      <c r="A8" s="5" t="s">
        <v>35</v>
      </c>
      <c r="B8" s="3"/>
      <c r="C8" s="22">
        <v>329949748</v>
      </c>
      <c r="D8" s="22"/>
      <c r="E8" s="23">
        <v>402095080</v>
      </c>
      <c r="F8" s="24">
        <v>403138195</v>
      </c>
      <c r="G8" s="24">
        <v>21604992</v>
      </c>
      <c r="H8" s="24">
        <v>5453678</v>
      </c>
      <c r="I8" s="24">
        <v>5651117</v>
      </c>
      <c r="J8" s="24">
        <v>32709787</v>
      </c>
      <c r="K8" s="24">
        <v>4295311</v>
      </c>
      <c r="L8" s="24">
        <v>-3507513</v>
      </c>
      <c r="M8" s="24">
        <v>24594744</v>
      </c>
      <c r="N8" s="24">
        <v>25382542</v>
      </c>
      <c r="O8" s="24">
        <v>4988740</v>
      </c>
      <c r="P8" s="24">
        <v>3449040</v>
      </c>
      <c r="Q8" s="24">
        <v>51552205</v>
      </c>
      <c r="R8" s="24">
        <v>59989985</v>
      </c>
      <c r="S8" s="24">
        <v>7701520</v>
      </c>
      <c r="T8" s="24">
        <v>6058582</v>
      </c>
      <c r="U8" s="24">
        <v>5368964</v>
      </c>
      <c r="V8" s="24">
        <v>19129066</v>
      </c>
      <c r="W8" s="24">
        <v>137211380</v>
      </c>
      <c r="X8" s="24">
        <v>453058491</v>
      </c>
      <c r="Y8" s="24">
        <v>-315847111</v>
      </c>
      <c r="Z8" s="6">
        <v>-69.71</v>
      </c>
      <c r="AA8" s="22">
        <v>403138195</v>
      </c>
    </row>
    <row r="9" spans="1:27" ht="13.5">
      <c r="A9" s="2" t="s">
        <v>36</v>
      </c>
      <c r="B9" s="3"/>
      <c r="C9" s="19">
        <f aca="true" t="shared" si="1" ref="C9:Y9">SUM(C10:C14)</f>
        <v>1503352027</v>
      </c>
      <c r="D9" s="19">
        <f>SUM(D10:D14)</f>
        <v>0</v>
      </c>
      <c r="E9" s="20">
        <f t="shared" si="1"/>
        <v>1440811799</v>
      </c>
      <c r="F9" s="21">
        <f t="shared" si="1"/>
        <v>1833053503</v>
      </c>
      <c r="G9" s="21">
        <f t="shared" si="1"/>
        <v>62482928</v>
      </c>
      <c r="H9" s="21">
        <f t="shared" si="1"/>
        <v>86282104</v>
      </c>
      <c r="I9" s="21">
        <f t="shared" si="1"/>
        <v>75517412</v>
      </c>
      <c r="J9" s="21">
        <f t="shared" si="1"/>
        <v>224282444</v>
      </c>
      <c r="K9" s="21">
        <f t="shared" si="1"/>
        <v>81306934</v>
      </c>
      <c r="L9" s="21">
        <f t="shared" si="1"/>
        <v>80372036</v>
      </c>
      <c r="M9" s="21">
        <f t="shared" si="1"/>
        <v>92468083</v>
      </c>
      <c r="N9" s="21">
        <f t="shared" si="1"/>
        <v>254147053</v>
      </c>
      <c r="O9" s="21">
        <f t="shared" si="1"/>
        <v>53237946</v>
      </c>
      <c r="P9" s="21">
        <f t="shared" si="1"/>
        <v>66447376</v>
      </c>
      <c r="Q9" s="21">
        <f t="shared" si="1"/>
        <v>205269123</v>
      </c>
      <c r="R9" s="21">
        <f t="shared" si="1"/>
        <v>324954445</v>
      </c>
      <c r="S9" s="21">
        <f t="shared" si="1"/>
        <v>69227365</v>
      </c>
      <c r="T9" s="21">
        <f t="shared" si="1"/>
        <v>63552212</v>
      </c>
      <c r="U9" s="21">
        <f t="shared" si="1"/>
        <v>87976171</v>
      </c>
      <c r="V9" s="21">
        <f t="shared" si="1"/>
        <v>220755748</v>
      </c>
      <c r="W9" s="21">
        <f t="shared" si="1"/>
        <v>1024139690</v>
      </c>
      <c r="X9" s="21">
        <f t="shared" si="1"/>
        <v>1488231775</v>
      </c>
      <c r="Y9" s="21">
        <f t="shared" si="1"/>
        <v>-464092085</v>
      </c>
      <c r="Z9" s="4">
        <f>+IF(X9&lt;&gt;0,+(Y9/X9)*100,0)</f>
        <v>-31.184126881043113</v>
      </c>
      <c r="AA9" s="19">
        <f>SUM(AA10:AA14)</f>
        <v>1833053503</v>
      </c>
    </row>
    <row r="10" spans="1:27" ht="13.5">
      <c r="A10" s="5" t="s">
        <v>37</v>
      </c>
      <c r="B10" s="3"/>
      <c r="C10" s="22">
        <v>253100203</v>
      </c>
      <c r="D10" s="22"/>
      <c r="E10" s="23">
        <v>215035660</v>
      </c>
      <c r="F10" s="24">
        <v>229900750</v>
      </c>
      <c r="G10" s="24">
        <v>7371433</v>
      </c>
      <c r="H10" s="24">
        <v>8470505</v>
      </c>
      <c r="I10" s="24">
        <v>8576503</v>
      </c>
      <c r="J10" s="24">
        <v>24418441</v>
      </c>
      <c r="K10" s="24">
        <v>22124021</v>
      </c>
      <c r="L10" s="24">
        <v>10111572</v>
      </c>
      <c r="M10" s="24">
        <v>10596867</v>
      </c>
      <c r="N10" s="24">
        <v>42832460</v>
      </c>
      <c r="O10" s="24">
        <v>7544395</v>
      </c>
      <c r="P10" s="24">
        <v>22956550</v>
      </c>
      <c r="Q10" s="24">
        <v>24519325</v>
      </c>
      <c r="R10" s="24">
        <v>55020270</v>
      </c>
      <c r="S10" s="24">
        <v>7606292</v>
      </c>
      <c r="T10" s="24">
        <v>6873183</v>
      </c>
      <c r="U10" s="24">
        <v>14388437</v>
      </c>
      <c r="V10" s="24">
        <v>28867912</v>
      </c>
      <c r="W10" s="24">
        <v>151139083</v>
      </c>
      <c r="X10" s="24">
        <v>241284577</v>
      </c>
      <c r="Y10" s="24">
        <v>-90145494</v>
      </c>
      <c r="Z10" s="6">
        <v>-37.36</v>
      </c>
      <c r="AA10" s="22">
        <v>229900750</v>
      </c>
    </row>
    <row r="11" spans="1:27" ht="13.5">
      <c r="A11" s="5" t="s">
        <v>38</v>
      </c>
      <c r="B11" s="3"/>
      <c r="C11" s="22">
        <v>39965379</v>
      </c>
      <c r="D11" s="22"/>
      <c r="E11" s="23">
        <v>69709808</v>
      </c>
      <c r="F11" s="24">
        <v>71874931</v>
      </c>
      <c r="G11" s="24">
        <v>414312</v>
      </c>
      <c r="H11" s="24">
        <v>8195677</v>
      </c>
      <c r="I11" s="24">
        <v>629092</v>
      </c>
      <c r="J11" s="24">
        <v>9239081</v>
      </c>
      <c r="K11" s="24">
        <v>437569</v>
      </c>
      <c r="L11" s="24">
        <v>513323</v>
      </c>
      <c r="M11" s="24">
        <v>12613666</v>
      </c>
      <c r="N11" s="24">
        <v>13564558</v>
      </c>
      <c r="O11" s="24">
        <v>1854168</v>
      </c>
      <c r="P11" s="24">
        <v>754412</v>
      </c>
      <c r="Q11" s="24">
        <v>13043699</v>
      </c>
      <c r="R11" s="24">
        <v>15652279</v>
      </c>
      <c r="S11" s="24">
        <v>368588</v>
      </c>
      <c r="T11" s="24">
        <v>694294</v>
      </c>
      <c r="U11" s="24">
        <v>843289</v>
      </c>
      <c r="V11" s="24">
        <v>1906171</v>
      </c>
      <c r="W11" s="24">
        <v>40362089</v>
      </c>
      <c r="X11" s="24">
        <v>75350038</v>
      </c>
      <c r="Y11" s="24">
        <v>-34987949</v>
      </c>
      <c r="Z11" s="6">
        <v>-46.43</v>
      </c>
      <c r="AA11" s="22">
        <v>71874931</v>
      </c>
    </row>
    <row r="12" spans="1:27" ht="13.5">
      <c r="A12" s="5" t="s">
        <v>39</v>
      </c>
      <c r="B12" s="3"/>
      <c r="C12" s="22">
        <v>491318106</v>
      </c>
      <c r="D12" s="22"/>
      <c r="E12" s="23">
        <v>516338725</v>
      </c>
      <c r="F12" s="24">
        <v>591486540</v>
      </c>
      <c r="G12" s="24">
        <v>33923526</v>
      </c>
      <c r="H12" s="24">
        <v>19755538</v>
      </c>
      <c r="I12" s="24">
        <v>21639046</v>
      </c>
      <c r="J12" s="24">
        <v>75318110</v>
      </c>
      <c r="K12" s="24">
        <v>17766986</v>
      </c>
      <c r="L12" s="24">
        <v>23237225</v>
      </c>
      <c r="M12" s="24">
        <v>18628123</v>
      </c>
      <c r="N12" s="24">
        <v>59632334</v>
      </c>
      <c r="O12" s="24">
        <v>26890728</v>
      </c>
      <c r="P12" s="24">
        <v>25382589</v>
      </c>
      <c r="Q12" s="24">
        <v>47139747</v>
      </c>
      <c r="R12" s="24">
        <v>99413064</v>
      </c>
      <c r="S12" s="24">
        <v>12652335</v>
      </c>
      <c r="T12" s="24">
        <v>22580943</v>
      </c>
      <c r="U12" s="24">
        <v>28991155</v>
      </c>
      <c r="V12" s="24">
        <v>64224433</v>
      </c>
      <c r="W12" s="24">
        <v>298587941</v>
      </c>
      <c r="X12" s="24">
        <v>534288574</v>
      </c>
      <c r="Y12" s="24">
        <v>-235700633</v>
      </c>
      <c r="Z12" s="6">
        <v>-44.11</v>
      </c>
      <c r="AA12" s="22">
        <v>591486540</v>
      </c>
    </row>
    <row r="13" spans="1:27" ht="13.5">
      <c r="A13" s="5" t="s">
        <v>40</v>
      </c>
      <c r="B13" s="3"/>
      <c r="C13" s="22">
        <v>699333873</v>
      </c>
      <c r="D13" s="22"/>
      <c r="E13" s="23">
        <v>592943588</v>
      </c>
      <c r="F13" s="24">
        <v>894414865</v>
      </c>
      <c r="G13" s="24">
        <v>20725206</v>
      </c>
      <c r="H13" s="24">
        <v>49839920</v>
      </c>
      <c r="I13" s="24">
        <v>42171136</v>
      </c>
      <c r="J13" s="24">
        <v>112736262</v>
      </c>
      <c r="K13" s="24">
        <v>40849173</v>
      </c>
      <c r="L13" s="24">
        <v>45342627</v>
      </c>
      <c r="M13" s="24">
        <v>50609077</v>
      </c>
      <c r="N13" s="24">
        <v>136800877</v>
      </c>
      <c r="O13" s="24">
        <v>16583014</v>
      </c>
      <c r="P13" s="24">
        <v>15850430</v>
      </c>
      <c r="Q13" s="24">
        <v>120289803</v>
      </c>
      <c r="R13" s="24">
        <v>152723247</v>
      </c>
      <c r="S13" s="24">
        <v>48528689</v>
      </c>
      <c r="T13" s="24">
        <v>31273886</v>
      </c>
      <c r="U13" s="24">
        <v>42982182</v>
      </c>
      <c r="V13" s="24">
        <v>122784757</v>
      </c>
      <c r="W13" s="24">
        <v>525045143</v>
      </c>
      <c r="X13" s="24">
        <v>591830520</v>
      </c>
      <c r="Y13" s="24">
        <v>-66785377</v>
      </c>
      <c r="Z13" s="6">
        <v>-11.28</v>
      </c>
      <c r="AA13" s="22">
        <v>894414865</v>
      </c>
    </row>
    <row r="14" spans="1:27" ht="13.5">
      <c r="A14" s="5" t="s">
        <v>41</v>
      </c>
      <c r="B14" s="3"/>
      <c r="C14" s="25">
        <v>19634466</v>
      </c>
      <c r="D14" s="25"/>
      <c r="E14" s="26">
        <v>46784018</v>
      </c>
      <c r="F14" s="27">
        <v>45376417</v>
      </c>
      <c r="G14" s="27">
        <v>48451</v>
      </c>
      <c r="H14" s="27">
        <v>20464</v>
      </c>
      <c r="I14" s="27">
        <v>2501635</v>
      </c>
      <c r="J14" s="27">
        <v>2570550</v>
      </c>
      <c r="K14" s="27">
        <v>129185</v>
      </c>
      <c r="L14" s="27">
        <v>1167289</v>
      </c>
      <c r="M14" s="27">
        <v>20350</v>
      </c>
      <c r="N14" s="27">
        <v>1316824</v>
      </c>
      <c r="O14" s="27">
        <v>365641</v>
      </c>
      <c r="P14" s="27">
        <v>1503395</v>
      </c>
      <c r="Q14" s="27">
        <v>276549</v>
      </c>
      <c r="R14" s="27">
        <v>2145585</v>
      </c>
      <c r="S14" s="27">
        <v>71461</v>
      </c>
      <c r="T14" s="27">
        <v>2129906</v>
      </c>
      <c r="U14" s="27">
        <v>771108</v>
      </c>
      <c r="V14" s="27">
        <v>2972475</v>
      </c>
      <c r="W14" s="27">
        <v>9005434</v>
      </c>
      <c r="X14" s="27">
        <v>45478066</v>
      </c>
      <c r="Y14" s="27">
        <v>-36472632</v>
      </c>
      <c r="Z14" s="7">
        <v>-80.2</v>
      </c>
      <c r="AA14" s="25">
        <v>45376417</v>
      </c>
    </row>
    <row r="15" spans="1:27" ht="13.5">
      <c r="A15" s="2" t="s">
        <v>42</v>
      </c>
      <c r="B15" s="8"/>
      <c r="C15" s="19">
        <f aca="true" t="shared" si="2" ref="C15:Y15">SUM(C16:C18)</f>
        <v>1599678481</v>
      </c>
      <c r="D15" s="19">
        <f>SUM(D16:D18)</f>
        <v>0</v>
      </c>
      <c r="E15" s="20">
        <f t="shared" si="2"/>
        <v>2470497337</v>
      </c>
      <c r="F15" s="21">
        <f t="shared" si="2"/>
        <v>2936962765</v>
      </c>
      <c r="G15" s="21">
        <f t="shared" si="2"/>
        <v>62228725</v>
      </c>
      <c r="H15" s="21">
        <f t="shared" si="2"/>
        <v>115666050</v>
      </c>
      <c r="I15" s="21">
        <f t="shared" si="2"/>
        <v>84079817</v>
      </c>
      <c r="J15" s="21">
        <f t="shared" si="2"/>
        <v>261974592</v>
      </c>
      <c r="K15" s="21">
        <f t="shared" si="2"/>
        <v>93079151</v>
      </c>
      <c r="L15" s="21">
        <f t="shared" si="2"/>
        <v>158292229</v>
      </c>
      <c r="M15" s="21">
        <f t="shared" si="2"/>
        <v>263301643</v>
      </c>
      <c r="N15" s="21">
        <f t="shared" si="2"/>
        <v>514673023</v>
      </c>
      <c r="O15" s="21">
        <f t="shared" si="2"/>
        <v>75105640</v>
      </c>
      <c r="P15" s="21">
        <f t="shared" si="2"/>
        <v>64874161</v>
      </c>
      <c r="Q15" s="21">
        <f t="shared" si="2"/>
        <v>253801635</v>
      </c>
      <c r="R15" s="21">
        <f t="shared" si="2"/>
        <v>393781436</v>
      </c>
      <c r="S15" s="21">
        <f t="shared" si="2"/>
        <v>86802156</v>
      </c>
      <c r="T15" s="21">
        <f t="shared" si="2"/>
        <v>157448704</v>
      </c>
      <c r="U15" s="21">
        <f t="shared" si="2"/>
        <v>161361906</v>
      </c>
      <c r="V15" s="21">
        <f t="shared" si="2"/>
        <v>405612766</v>
      </c>
      <c r="W15" s="21">
        <f t="shared" si="2"/>
        <v>1576041817</v>
      </c>
      <c r="X15" s="21">
        <f t="shared" si="2"/>
        <v>2575371988</v>
      </c>
      <c r="Y15" s="21">
        <f t="shared" si="2"/>
        <v>-999330171</v>
      </c>
      <c r="Z15" s="4">
        <f>+IF(X15&lt;&gt;0,+(Y15/X15)*100,0)</f>
        <v>-38.80333309737001</v>
      </c>
      <c r="AA15" s="19">
        <f>SUM(AA16:AA18)</f>
        <v>2936962765</v>
      </c>
    </row>
    <row r="16" spans="1:27" ht="13.5">
      <c r="A16" s="5" t="s">
        <v>43</v>
      </c>
      <c r="B16" s="3"/>
      <c r="C16" s="22">
        <v>510736633</v>
      </c>
      <c r="D16" s="22"/>
      <c r="E16" s="23">
        <v>769486643</v>
      </c>
      <c r="F16" s="24">
        <v>811761090</v>
      </c>
      <c r="G16" s="24">
        <v>19413050</v>
      </c>
      <c r="H16" s="24">
        <v>52023385</v>
      </c>
      <c r="I16" s="24">
        <v>29314560</v>
      </c>
      <c r="J16" s="24">
        <v>100750995</v>
      </c>
      <c r="K16" s="24">
        <v>-7360425</v>
      </c>
      <c r="L16" s="24">
        <v>20158492</v>
      </c>
      <c r="M16" s="24">
        <v>62958336</v>
      </c>
      <c r="N16" s="24">
        <v>75756403</v>
      </c>
      <c r="O16" s="24">
        <v>10053325</v>
      </c>
      <c r="P16" s="24">
        <v>13264595</v>
      </c>
      <c r="Q16" s="24">
        <v>86082582</v>
      </c>
      <c r="R16" s="24">
        <v>109400502</v>
      </c>
      <c r="S16" s="24">
        <v>13466943</v>
      </c>
      <c r="T16" s="24">
        <v>55877228</v>
      </c>
      <c r="U16" s="24">
        <v>22903576</v>
      </c>
      <c r="V16" s="24">
        <v>92247747</v>
      </c>
      <c r="W16" s="24">
        <v>378155647</v>
      </c>
      <c r="X16" s="24">
        <v>768205681</v>
      </c>
      <c r="Y16" s="24">
        <v>-390050034</v>
      </c>
      <c r="Z16" s="6">
        <v>-50.77</v>
      </c>
      <c r="AA16" s="22">
        <v>811761090</v>
      </c>
    </row>
    <row r="17" spans="1:27" ht="13.5">
      <c r="A17" s="5" t="s">
        <v>44</v>
      </c>
      <c r="B17" s="3"/>
      <c r="C17" s="22">
        <v>1098958563</v>
      </c>
      <c r="D17" s="22"/>
      <c r="E17" s="23">
        <v>1640970206</v>
      </c>
      <c r="F17" s="24">
        <v>2063256227</v>
      </c>
      <c r="G17" s="24">
        <v>39466794</v>
      </c>
      <c r="H17" s="24">
        <v>61742099</v>
      </c>
      <c r="I17" s="24">
        <v>52539698</v>
      </c>
      <c r="J17" s="24">
        <v>153748591</v>
      </c>
      <c r="K17" s="24">
        <v>96806818</v>
      </c>
      <c r="L17" s="24">
        <v>135082783</v>
      </c>
      <c r="M17" s="24">
        <v>197153764</v>
      </c>
      <c r="N17" s="24">
        <v>429043365</v>
      </c>
      <c r="O17" s="24">
        <v>53403733</v>
      </c>
      <c r="P17" s="24">
        <v>51364395</v>
      </c>
      <c r="Q17" s="24">
        <v>165835525</v>
      </c>
      <c r="R17" s="24">
        <v>270603653</v>
      </c>
      <c r="S17" s="24">
        <v>72025696</v>
      </c>
      <c r="T17" s="24">
        <v>97845446</v>
      </c>
      <c r="U17" s="24">
        <v>136405089</v>
      </c>
      <c r="V17" s="24">
        <v>306276231</v>
      </c>
      <c r="W17" s="24">
        <v>1159671840</v>
      </c>
      <c r="X17" s="24">
        <v>1747489937</v>
      </c>
      <c r="Y17" s="24">
        <v>-587818097</v>
      </c>
      <c r="Z17" s="6">
        <v>-33.64</v>
      </c>
      <c r="AA17" s="22">
        <v>2063256227</v>
      </c>
    </row>
    <row r="18" spans="1:27" ht="13.5">
      <c r="A18" s="5" t="s">
        <v>45</v>
      </c>
      <c r="B18" s="3"/>
      <c r="C18" s="22">
        <v>-10016715</v>
      </c>
      <c r="D18" s="22"/>
      <c r="E18" s="23">
        <v>60040488</v>
      </c>
      <c r="F18" s="24">
        <v>61945448</v>
      </c>
      <c r="G18" s="24">
        <v>3348881</v>
      </c>
      <c r="H18" s="24">
        <v>1900566</v>
      </c>
      <c r="I18" s="24">
        <v>2225559</v>
      </c>
      <c r="J18" s="24">
        <v>7475006</v>
      </c>
      <c r="K18" s="24">
        <v>3632758</v>
      </c>
      <c r="L18" s="24">
        <v>3050954</v>
      </c>
      <c r="M18" s="24">
        <v>3189543</v>
      </c>
      <c r="N18" s="24">
        <v>9873255</v>
      </c>
      <c r="O18" s="24">
        <v>11648582</v>
      </c>
      <c r="P18" s="24">
        <v>245171</v>
      </c>
      <c r="Q18" s="24">
        <v>1883528</v>
      </c>
      <c r="R18" s="24">
        <v>13777281</v>
      </c>
      <c r="S18" s="24">
        <v>1309517</v>
      </c>
      <c r="T18" s="24">
        <v>3726030</v>
      </c>
      <c r="U18" s="24">
        <v>2053241</v>
      </c>
      <c r="V18" s="24">
        <v>7088788</v>
      </c>
      <c r="W18" s="24">
        <v>38214330</v>
      </c>
      <c r="X18" s="24">
        <v>59676370</v>
      </c>
      <c r="Y18" s="24">
        <v>-21462040</v>
      </c>
      <c r="Z18" s="6">
        <v>-35.96</v>
      </c>
      <c r="AA18" s="22">
        <v>61945448</v>
      </c>
    </row>
    <row r="19" spans="1:27" ht="13.5">
      <c r="A19" s="2" t="s">
        <v>46</v>
      </c>
      <c r="B19" s="8"/>
      <c r="C19" s="19">
        <f aca="true" t="shared" si="3" ref="C19:Y19">SUM(C20:C23)</f>
        <v>13095839681</v>
      </c>
      <c r="D19" s="19">
        <f>SUM(D20:D23)</f>
        <v>0</v>
      </c>
      <c r="E19" s="20">
        <f t="shared" si="3"/>
        <v>16122397509</v>
      </c>
      <c r="F19" s="21">
        <f t="shared" si="3"/>
        <v>16771636428</v>
      </c>
      <c r="G19" s="21">
        <f t="shared" si="3"/>
        <v>1414542653</v>
      </c>
      <c r="H19" s="21">
        <f t="shared" si="3"/>
        <v>974205615</v>
      </c>
      <c r="I19" s="21">
        <f t="shared" si="3"/>
        <v>1242879565</v>
      </c>
      <c r="J19" s="21">
        <f t="shared" si="3"/>
        <v>3631627833</v>
      </c>
      <c r="K19" s="21">
        <f t="shared" si="3"/>
        <v>1024269494</v>
      </c>
      <c r="L19" s="21">
        <f t="shared" si="3"/>
        <v>1143415127</v>
      </c>
      <c r="M19" s="21">
        <f t="shared" si="3"/>
        <v>1747953823</v>
      </c>
      <c r="N19" s="21">
        <f t="shared" si="3"/>
        <v>3915638444</v>
      </c>
      <c r="O19" s="21">
        <f t="shared" si="3"/>
        <v>1126469277</v>
      </c>
      <c r="P19" s="21">
        <f t="shared" si="3"/>
        <v>851307707</v>
      </c>
      <c r="Q19" s="21">
        <f t="shared" si="3"/>
        <v>1641489703</v>
      </c>
      <c r="R19" s="21">
        <f t="shared" si="3"/>
        <v>3619266687</v>
      </c>
      <c r="S19" s="21">
        <f t="shared" si="3"/>
        <v>1157249777</v>
      </c>
      <c r="T19" s="21">
        <f t="shared" si="3"/>
        <v>1223006456</v>
      </c>
      <c r="U19" s="21">
        <f t="shared" si="3"/>
        <v>833140712</v>
      </c>
      <c r="V19" s="21">
        <f t="shared" si="3"/>
        <v>3213396945</v>
      </c>
      <c r="W19" s="21">
        <f t="shared" si="3"/>
        <v>14379929909</v>
      </c>
      <c r="X19" s="21">
        <f t="shared" si="3"/>
        <v>14996638865</v>
      </c>
      <c r="Y19" s="21">
        <f t="shared" si="3"/>
        <v>-616708956</v>
      </c>
      <c r="Z19" s="4">
        <f>+IF(X19&lt;&gt;0,+(Y19/X19)*100,0)</f>
        <v>-4.112314509615285</v>
      </c>
      <c r="AA19" s="19">
        <f>SUM(AA20:AA23)</f>
        <v>16771636428</v>
      </c>
    </row>
    <row r="20" spans="1:27" ht="13.5">
      <c r="A20" s="5" t="s">
        <v>47</v>
      </c>
      <c r="B20" s="3"/>
      <c r="C20" s="22">
        <v>6956072280</v>
      </c>
      <c r="D20" s="22"/>
      <c r="E20" s="23">
        <v>7728914127</v>
      </c>
      <c r="F20" s="24">
        <v>8088592814</v>
      </c>
      <c r="G20" s="24">
        <v>685775885</v>
      </c>
      <c r="H20" s="24">
        <v>380687228</v>
      </c>
      <c r="I20" s="24">
        <v>891272836</v>
      </c>
      <c r="J20" s="24">
        <v>1957735949</v>
      </c>
      <c r="K20" s="24">
        <v>628795207</v>
      </c>
      <c r="L20" s="24">
        <v>582744079</v>
      </c>
      <c r="M20" s="24">
        <v>777016698</v>
      </c>
      <c r="N20" s="24">
        <v>1988555984</v>
      </c>
      <c r="O20" s="24">
        <v>652394979</v>
      </c>
      <c r="P20" s="24">
        <v>451002824</v>
      </c>
      <c r="Q20" s="24">
        <v>719425469</v>
      </c>
      <c r="R20" s="24">
        <v>1822823272</v>
      </c>
      <c r="S20" s="24">
        <v>501130466</v>
      </c>
      <c r="T20" s="24">
        <v>699147873</v>
      </c>
      <c r="U20" s="24">
        <v>499185555</v>
      </c>
      <c r="V20" s="24">
        <v>1699463894</v>
      </c>
      <c r="W20" s="24">
        <v>7468579099</v>
      </c>
      <c r="X20" s="24">
        <v>8105944662</v>
      </c>
      <c r="Y20" s="24">
        <v>-637365563</v>
      </c>
      <c r="Z20" s="6">
        <v>-7.86</v>
      </c>
      <c r="AA20" s="22">
        <v>8088592814</v>
      </c>
    </row>
    <row r="21" spans="1:27" ht="13.5">
      <c r="A21" s="5" t="s">
        <v>48</v>
      </c>
      <c r="B21" s="3"/>
      <c r="C21" s="22">
        <v>3776406589</v>
      </c>
      <c r="D21" s="22"/>
      <c r="E21" s="23">
        <v>5271224798</v>
      </c>
      <c r="F21" s="24">
        <v>5461324524</v>
      </c>
      <c r="G21" s="24">
        <v>404031285</v>
      </c>
      <c r="H21" s="24">
        <v>377691241</v>
      </c>
      <c r="I21" s="24">
        <v>165127490</v>
      </c>
      <c r="J21" s="24">
        <v>946850016</v>
      </c>
      <c r="K21" s="24">
        <v>248070074</v>
      </c>
      <c r="L21" s="24">
        <v>312610737</v>
      </c>
      <c r="M21" s="24">
        <v>672563712</v>
      </c>
      <c r="N21" s="24">
        <v>1233244523</v>
      </c>
      <c r="O21" s="24">
        <v>288945169</v>
      </c>
      <c r="P21" s="24">
        <v>213628545</v>
      </c>
      <c r="Q21" s="24">
        <v>562420622</v>
      </c>
      <c r="R21" s="24">
        <v>1064994336</v>
      </c>
      <c r="S21" s="24">
        <v>351502238</v>
      </c>
      <c r="T21" s="24">
        <v>349006921</v>
      </c>
      <c r="U21" s="24">
        <v>228059895</v>
      </c>
      <c r="V21" s="24">
        <v>928569054</v>
      </c>
      <c r="W21" s="24">
        <v>4173657929</v>
      </c>
      <c r="X21" s="24">
        <v>3705697251</v>
      </c>
      <c r="Y21" s="24">
        <v>467960678</v>
      </c>
      <c r="Z21" s="6">
        <v>12.63</v>
      </c>
      <c r="AA21" s="22">
        <v>5461324524</v>
      </c>
    </row>
    <row r="22" spans="1:27" ht="13.5">
      <c r="A22" s="5" t="s">
        <v>49</v>
      </c>
      <c r="B22" s="3"/>
      <c r="C22" s="25">
        <v>1378597256</v>
      </c>
      <c r="D22" s="25"/>
      <c r="E22" s="26">
        <v>1978442969</v>
      </c>
      <c r="F22" s="27">
        <v>2143455037</v>
      </c>
      <c r="G22" s="27">
        <v>159633597</v>
      </c>
      <c r="H22" s="27">
        <v>128440769</v>
      </c>
      <c r="I22" s="27">
        <v>122681246</v>
      </c>
      <c r="J22" s="27">
        <v>410755612</v>
      </c>
      <c r="K22" s="27">
        <v>92255120</v>
      </c>
      <c r="L22" s="27">
        <v>157089517</v>
      </c>
      <c r="M22" s="27">
        <v>188452773</v>
      </c>
      <c r="N22" s="27">
        <v>437797410</v>
      </c>
      <c r="O22" s="27">
        <v>115861347</v>
      </c>
      <c r="P22" s="27">
        <v>126946779</v>
      </c>
      <c r="Q22" s="27">
        <v>202245395</v>
      </c>
      <c r="R22" s="27">
        <v>445053521</v>
      </c>
      <c r="S22" s="27">
        <v>243760272</v>
      </c>
      <c r="T22" s="27">
        <v>125959104</v>
      </c>
      <c r="U22" s="27">
        <v>39088736</v>
      </c>
      <c r="V22" s="27">
        <v>408808112</v>
      </c>
      <c r="W22" s="27">
        <v>1702414655</v>
      </c>
      <c r="X22" s="27">
        <v>1952766528</v>
      </c>
      <c r="Y22" s="27">
        <v>-250351873</v>
      </c>
      <c r="Z22" s="7">
        <v>-12.82</v>
      </c>
      <c r="AA22" s="25">
        <v>2143455037</v>
      </c>
    </row>
    <row r="23" spans="1:27" ht="13.5">
      <c r="A23" s="5" t="s">
        <v>50</v>
      </c>
      <c r="B23" s="3"/>
      <c r="C23" s="22">
        <v>984763556</v>
      </c>
      <c r="D23" s="22"/>
      <c r="E23" s="23">
        <v>1143815615</v>
      </c>
      <c r="F23" s="24">
        <v>1078264053</v>
      </c>
      <c r="G23" s="24">
        <v>165101886</v>
      </c>
      <c r="H23" s="24">
        <v>87386377</v>
      </c>
      <c r="I23" s="24">
        <v>63797993</v>
      </c>
      <c r="J23" s="24">
        <v>316286256</v>
      </c>
      <c r="K23" s="24">
        <v>55149093</v>
      </c>
      <c r="L23" s="24">
        <v>90970794</v>
      </c>
      <c r="M23" s="24">
        <v>109920640</v>
      </c>
      <c r="N23" s="24">
        <v>256040527</v>
      </c>
      <c r="O23" s="24">
        <v>69267782</v>
      </c>
      <c r="P23" s="24">
        <v>59729559</v>
      </c>
      <c r="Q23" s="24">
        <v>157398217</v>
      </c>
      <c r="R23" s="24">
        <v>286395558</v>
      </c>
      <c r="S23" s="24">
        <v>60856801</v>
      </c>
      <c r="T23" s="24">
        <v>48892558</v>
      </c>
      <c r="U23" s="24">
        <v>66806526</v>
      </c>
      <c r="V23" s="24">
        <v>176555885</v>
      </c>
      <c r="W23" s="24">
        <v>1035278226</v>
      </c>
      <c r="X23" s="24">
        <v>1232230424</v>
      </c>
      <c r="Y23" s="24">
        <v>-196952198</v>
      </c>
      <c r="Z23" s="6">
        <v>-15.98</v>
      </c>
      <c r="AA23" s="22">
        <v>1078264053</v>
      </c>
    </row>
    <row r="24" spans="1:27" ht="13.5">
      <c r="A24" s="2" t="s">
        <v>51</v>
      </c>
      <c r="B24" s="8" t="s">
        <v>52</v>
      </c>
      <c r="C24" s="19">
        <v>752668044</v>
      </c>
      <c r="D24" s="19"/>
      <c r="E24" s="20">
        <v>898562106</v>
      </c>
      <c r="F24" s="21">
        <v>49427123</v>
      </c>
      <c r="G24" s="21">
        <v>4945540</v>
      </c>
      <c r="H24" s="21">
        <v>339762</v>
      </c>
      <c r="I24" s="21">
        <v>7635604</v>
      </c>
      <c r="J24" s="21">
        <v>12920906</v>
      </c>
      <c r="K24" s="21">
        <v>6643520</v>
      </c>
      <c r="L24" s="21">
        <v>4196815</v>
      </c>
      <c r="M24" s="21">
        <v>5728249</v>
      </c>
      <c r="N24" s="21">
        <v>16568584</v>
      </c>
      <c r="O24" s="21">
        <v>11720404</v>
      </c>
      <c r="P24" s="21">
        <v>3838667</v>
      </c>
      <c r="Q24" s="21">
        <v>7521817</v>
      </c>
      <c r="R24" s="21">
        <v>23080888</v>
      </c>
      <c r="S24" s="21">
        <v>2032073</v>
      </c>
      <c r="T24" s="21">
        <v>5052343</v>
      </c>
      <c r="U24" s="21">
        <v>8614609</v>
      </c>
      <c r="V24" s="21">
        <v>15699025</v>
      </c>
      <c r="W24" s="21">
        <v>68269403</v>
      </c>
      <c r="X24" s="21">
        <v>899517297</v>
      </c>
      <c r="Y24" s="21">
        <v>-831247894</v>
      </c>
      <c r="Z24" s="4">
        <v>-92.41</v>
      </c>
      <c r="AA24" s="19">
        <v>49427123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30691510453</v>
      </c>
      <c r="D25" s="40">
        <f>+D5+D9+D15+D19+D24</f>
        <v>0</v>
      </c>
      <c r="E25" s="41">
        <f t="shared" si="4"/>
        <v>35114723649</v>
      </c>
      <c r="F25" s="42">
        <f t="shared" si="4"/>
        <v>35162049580</v>
      </c>
      <c r="G25" s="42">
        <f t="shared" si="4"/>
        <v>4831818625</v>
      </c>
      <c r="H25" s="42">
        <f t="shared" si="4"/>
        <v>1903180592</v>
      </c>
      <c r="I25" s="42">
        <f t="shared" si="4"/>
        <v>1980386546</v>
      </c>
      <c r="J25" s="42">
        <f t="shared" si="4"/>
        <v>8715385763</v>
      </c>
      <c r="K25" s="42">
        <f t="shared" si="4"/>
        <v>1718144341</v>
      </c>
      <c r="L25" s="42">
        <f t="shared" si="4"/>
        <v>1755472905</v>
      </c>
      <c r="M25" s="42">
        <f t="shared" si="4"/>
        <v>4846707299</v>
      </c>
      <c r="N25" s="42">
        <f t="shared" si="4"/>
        <v>8320324545</v>
      </c>
      <c r="O25" s="42">
        <f t="shared" si="4"/>
        <v>1864928077</v>
      </c>
      <c r="P25" s="42">
        <f t="shared" si="4"/>
        <v>1323646710</v>
      </c>
      <c r="Q25" s="42">
        <f t="shared" si="4"/>
        <v>4526206376</v>
      </c>
      <c r="R25" s="42">
        <f t="shared" si="4"/>
        <v>7714781163</v>
      </c>
      <c r="S25" s="42">
        <f t="shared" si="4"/>
        <v>1755405058</v>
      </c>
      <c r="T25" s="42">
        <f t="shared" si="4"/>
        <v>1835139355</v>
      </c>
      <c r="U25" s="42">
        <f t="shared" si="4"/>
        <v>1554375823</v>
      </c>
      <c r="V25" s="42">
        <f t="shared" si="4"/>
        <v>5144920236</v>
      </c>
      <c r="W25" s="42">
        <f t="shared" si="4"/>
        <v>29895411707</v>
      </c>
      <c r="X25" s="42">
        <f t="shared" si="4"/>
        <v>34633653049</v>
      </c>
      <c r="Y25" s="42">
        <f t="shared" si="4"/>
        <v>-4738241342</v>
      </c>
      <c r="Z25" s="43">
        <f>+IF(X25&lt;&gt;0,+(Y25/X25)*100,0)</f>
        <v>-13.681032535887262</v>
      </c>
      <c r="AA25" s="40">
        <f>+AA5+AA9+AA15+AA19+AA24</f>
        <v>35162049580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9176625107</v>
      </c>
      <c r="D28" s="19">
        <f>SUM(D29:D31)</f>
        <v>0</v>
      </c>
      <c r="E28" s="20">
        <f t="shared" si="5"/>
        <v>7963783722</v>
      </c>
      <c r="F28" s="21">
        <f t="shared" si="5"/>
        <v>8634245011</v>
      </c>
      <c r="G28" s="21">
        <f t="shared" si="5"/>
        <v>448867946</v>
      </c>
      <c r="H28" s="21">
        <f t="shared" si="5"/>
        <v>655467257</v>
      </c>
      <c r="I28" s="21">
        <f t="shared" si="5"/>
        <v>501001294</v>
      </c>
      <c r="J28" s="21">
        <f t="shared" si="5"/>
        <v>1605336497</v>
      </c>
      <c r="K28" s="21">
        <f t="shared" si="5"/>
        <v>493524510</v>
      </c>
      <c r="L28" s="21">
        <f t="shared" si="5"/>
        <v>526016826</v>
      </c>
      <c r="M28" s="21">
        <f t="shared" si="5"/>
        <v>559759029</v>
      </c>
      <c r="N28" s="21">
        <f t="shared" si="5"/>
        <v>1579300365</v>
      </c>
      <c r="O28" s="21">
        <f t="shared" si="5"/>
        <v>537551372</v>
      </c>
      <c r="P28" s="21">
        <f t="shared" si="5"/>
        <v>512061011</v>
      </c>
      <c r="Q28" s="21">
        <f t="shared" si="5"/>
        <v>514665672</v>
      </c>
      <c r="R28" s="21">
        <f t="shared" si="5"/>
        <v>1564278055</v>
      </c>
      <c r="S28" s="21">
        <f t="shared" si="5"/>
        <v>481251418</v>
      </c>
      <c r="T28" s="21">
        <f t="shared" si="5"/>
        <v>550148940</v>
      </c>
      <c r="U28" s="21">
        <f t="shared" si="5"/>
        <v>603209709</v>
      </c>
      <c r="V28" s="21">
        <f t="shared" si="5"/>
        <v>1634610067</v>
      </c>
      <c r="W28" s="21">
        <f t="shared" si="5"/>
        <v>6383524984</v>
      </c>
      <c r="X28" s="21">
        <f t="shared" si="5"/>
        <v>8431624637</v>
      </c>
      <c r="Y28" s="21">
        <f t="shared" si="5"/>
        <v>-2048099653</v>
      </c>
      <c r="Z28" s="4">
        <f>+IF(X28&lt;&gt;0,+(Y28/X28)*100,0)</f>
        <v>-24.29068822647115</v>
      </c>
      <c r="AA28" s="19">
        <f>SUM(AA29:AA31)</f>
        <v>8634245011</v>
      </c>
    </row>
    <row r="29" spans="1:27" ht="13.5">
      <c r="A29" s="5" t="s">
        <v>33</v>
      </c>
      <c r="B29" s="3"/>
      <c r="C29" s="22">
        <v>2956051363</v>
      </c>
      <c r="D29" s="22"/>
      <c r="E29" s="23">
        <v>2118093366</v>
      </c>
      <c r="F29" s="24">
        <v>2325915028</v>
      </c>
      <c r="G29" s="24">
        <v>129598759</v>
      </c>
      <c r="H29" s="24">
        <v>171646455</v>
      </c>
      <c r="I29" s="24">
        <v>166870158</v>
      </c>
      <c r="J29" s="24">
        <v>468115372</v>
      </c>
      <c r="K29" s="24">
        <v>164872565</v>
      </c>
      <c r="L29" s="24">
        <v>151033197</v>
      </c>
      <c r="M29" s="24">
        <v>167699158</v>
      </c>
      <c r="N29" s="24">
        <v>483604920</v>
      </c>
      <c r="O29" s="24">
        <v>158849121</v>
      </c>
      <c r="P29" s="24">
        <v>149849807</v>
      </c>
      <c r="Q29" s="24">
        <v>150440711</v>
      </c>
      <c r="R29" s="24">
        <v>459139639</v>
      </c>
      <c r="S29" s="24">
        <v>150365217</v>
      </c>
      <c r="T29" s="24">
        <v>197897698</v>
      </c>
      <c r="U29" s="24">
        <v>186715548</v>
      </c>
      <c r="V29" s="24">
        <v>534978463</v>
      </c>
      <c r="W29" s="24">
        <v>1945838394</v>
      </c>
      <c r="X29" s="24">
        <v>2326422766</v>
      </c>
      <c r="Y29" s="24">
        <v>-380584372</v>
      </c>
      <c r="Z29" s="6">
        <v>-16.36</v>
      </c>
      <c r="AA29" s="22">
        <v>2325915028</v>
      </c>
    </row>
    <row r="30" spans="1:27" ht="13.5">
      <c r="A30" s="5" t="s">
        <v>34</v>
      </c>
      <c r="B30" s="3"/>
      <c r="C30" s="25">
        <v>4771599879</v>
      </c>
      <c r="D30" s="25"/>
      <c r="E30" s="26">
        <v>3561988138</v>
      </c>
      <c r="F30" s="27">
        <v>4070098938</v>
      </c>
      <c r="G30" s="27">
        <v>221746045</v>
      </c>
      <c r="H30" s="27">
        <v>337394712</v>
      </c>
      <c r="I30" s="27">
        <v>174167998</v>
      </c>
      <c r="J30" s="27">
        <v>733308755</v>
      </c>
      <c r="K30" s="27">
        <v>189734535</v>
      </c>
      <c r="L30" s="27">
        <v>221817162</v>
      </c>
      <c r="M30" s="27">
        <v>239262209</v>
      </c>
      <c r="N30" s="27">
        <v>650813906</v>
      </c>
      <c r="O30" s="27">
        <v>187331519</v>
      </c>
      <c r="P30" s="27">
        <v>192847414</v>
      </c>
      <c r="Q30" s="27">
        <v>194912645</v>
      </c>
      <c r="R30" s="27">
        <v>575091578</v>
      </c>
      <c r="S30" s="27">
        <v>192150046</v>
      </c>
      <c r="T30" s="27">
        <v>197492428</v>
      </c>
      <c r="U30" s="27">
        <v>251140522</v>
      </c>
      <c r="V30" s="27">
        <v>640782996</v>
      </c>
      <c r="W30" s="27">
        <v>2599997235</v>
      </c>
      <c r="X30" s="27">
        <v>3768982032</v>
      </c>
      <c r="Y30" s="27">
        <v>-1168984797</v>
      </c>
      <c r="Z30" s="7">
        <v>-31.02</v>
      </c>
      <c r="AA30" s="25">
        <v>4070098938</v>
      </c>
    </row>
    <row r="31" spans="1:27" ht="13.5">
      <c r="A31" s="5" t="s">
        <v>35</v>
      </c>
      <c r="B31" s="3"/>
      <c r="C31" s="22">
        <v>1448973865</v>
      </c>
      <c r="D31" s="22"/>
      <c r="E31" s="23">
        <v>2283702218</v>
      </c>
      <c r="F31" s="24">
        <v>2238231045</v>
      </c>
      <c r="G31" s="24">
        <v>97523142</v>
      </c>
      <c r="H31" s="24">
        <v>146426090</v>
      </c>
      <c r="I31" s="24">
        <v>159963138</v>
      </c>
      <c r="J31" s="24">
        <v>403912370</v>
      </c>
      <c r="K31" s="24">
        <v>138917410</v>
      </c>
      <c r="L31" s="24">
        <v>153166467</v>
      </c>
      <c r="M31" s="24">
        <v>152797662</v>
      </c>
      <c r="N31" s="24">
        <v>444881539</v>
      </c>
      <c r="O31" s="24">
        <v>191370732</v>
      </c>
      <c r="P31" s="24">
        <v>169363790</v>
      </c>
      <c r="Q31" s="24">
        <v>169312316</v>
      </c>
      <c r="R31" s="24">
        <v>530046838</v>
      </c>
      <c r="S31" s="24">
        <v>138736155</v>
      </c>
      <c r="T31" s="24">
        <v>154758814</v>
      </c>
      <c r="U31" s="24">
        <v>165353639</v>
      </c>
      <c r="V31" s="24">
        <v>458848608</v>
      </c>
      <c r="W31" s="24">
        <v>1837689355</v>
      </c>
      <c r="X31" s="24">
        <v>2336219839</v>
      </c>
      <c r="Y31" s="24">
        <v>-498530484</v>
      </c>
      <c r="Z31" s="6">
        <v>-21.34</v>
      </c>
      <c r="AA31" s="22">
        <v>2238231045</v>
      </c>
    </row>
    <row r="32" spans="1:27" ht="13.5">
      <c r="A32" s="2" t="s">
        <v>36</v>
      </c>
      <c r="B32" s="3"/>
      <c r="C32" s="19">
        <f aca="true" t="shared" si="6" ref="C32:Y32">SUM(C33:C37)</f>
        <v>3197453955</v>
      </c>
      <c r="D32" s="19">
        <f>SUM(D33:D37)</f>
        <v>0</v>
      </c>
      <c r="E32" s="20">
        <f t="shared" si="6"/>
        <v>3911884536</v>
      </c>
      <c r="F32" s="21">
        <f t="shared" si="6"/>
        <v>3938789853</v>
      </c>
      <c r="G32" s="21">
        <f t="shared" si="6"/>
        <v>207732526</v>
      </c>
      <c r="H32" s="21">
        <f t="shared" si="6"/>
        <v>276808487</v>
      </c>
      <c r="I32" s="21">
        <f t="shared" si="6"/>
        <v>217105301</v>
      </c>
      <c r="J32" s="21">
        <f t="shared" si="6"/>
        <v>701646314</v>
      </c>
      <c r="K32" s="21">
        <f t="shared" si="6"/>
        <v>240609011</v>
      </c>
      <c r="L32" s="21">
        <f t="shared" si="6"/>
        <v>286933066</v>
      </c>
      <c r="M32" s="21">
        <f t="shared" si="6"/>
        <v>241968139</v>
      </c>
      <c r="N32" s="21">
        <f t="shared" si="6"/>
        <v>769510216</v>
      </c>
      <c r="O32" s="21">
        <f t="shared" si="6"/>
        <v>246555442</v>
      </c>
      <c r="P32" s="21">
        <f t="shared" si="6"/>
        <v>235224585</v>
      </c>
      <c r="Q32" s="21">
        <f t="shared" si="6"/>
        <v>245550323</v>
      </c>
      <c r="R32" s="21">
        <f t="shared" si="6"/>
        <v>727330350</v>
      </c>
      <c r="S32" s="21">
        <f t="shared" si="6"/>
        <v>277089502</v>
      </c>
      <c r="T32" s="21">
        <f t="shared" si="6"/>
        <v>245913128</v>
      </c>
      <c r="U32" s="21">
        <f t="shared" si="6"/>
        <v>286342743</v>
      </c>
      <c r="V32" s="21">
        <f t="shared" si="6"/>
        <v>809345373</v>
      </c>
      <c r="W32" s="21">
        <f t="shared" si="6"/>
        <v>3007832253</v>
      </c>
      <c r="X32" s="21">
        <f t="shared" si="6"/>
        <v>4022833566</v>
      </c>
      <c r="Y32" s="21">
        <f t="shared" si="6"/>
        <v>-1015001313</v>
      </c>
      <c r="Z32" s="4">
        <f>+IF(X32&lt;&gt;0,+(Y32/X32)*100,0)</f>
        <v>-25.231004374094457</v>
      </c>
      <c r="AA32" s="19">
        <f>SUM(AA33:AA37)</f>
        <v>3938789853</v>
      </c>
    </row>
    <row r="33" spans="1:27" ht="13.5">
      <c r="A33" s="5" t="s">
        <v>37</v>
      </c>
      <c r="B33" s="3"/>
      <c r="C33" s="22">
        <v>637913377</v>
      </c>
      <c r="D33" s="22"/>
      <c r="E33" s="23">
        <v>960771125</v>
      </c>
      <c r="F33" s="24">
        <v>939972954</v>
      </c>
      <c r="G33" s="24">
        <v>51748529</v>
      </c>
      <c r="H33" s="24">
        <v>51921619</v>
      </c>
      <c r="I33" s="24">
        <v>58060605</v>
      </c>
      <c r="J33" s="24">
        <v>161730753</v>
      </c>
      <c r="K33" s="24">
        <v>63500445</v>
      </c>
      <c r="L33" s="24">
        <v>69475276</v>
      </c>
      <c r="M33" s="24">
        <v>62961882</v>
      </c>
      <c r="N33" s="24">
        <v>195937603</v>
      </c>
      <c r="O33" s="24">
        <v>69340202</v>
      </c>
      <c r="P33" s="24">
        <v>68061974</v>
      </c>
      <c r="Q33" s="24">
        <v>65432404</v>
      </c>
      <c r="R33" s="24">
        <v>202834580</v>
      </c>
      <c r="S33" s="24">
        <v>72789822</v>
      </c>
      <c r="T33" s="24">
        <v>65848289</v>
      </c>
      <c r="U33" s="24">
        <v>75687285</v>
      </c>
      <c r="V33" s="24">
        <v>214325396</v>
      </c>
      <c r="W33" s="24">
        <v>774828332</v>
      </c>
      <c r="X33" s="24">
        <v>995386573</v>
      </c>
      <c r="Y33" s="24">
        <v>-220558241</v>
      </c>
      <c r="Z33" s="6">
        <v>-22.16</v>
      </c>
      <c r="AA33" s="22">
        <v>939972954</v>
      </c>
    </row>
    <row r="34" spans="1:27" ht="13.5">
      <c r="A34" s="5" t="s">
        <v>38</v>
      </c>
      <c r="B34" s="3"/>
      <c r="C34" s="22">
        <v>324795966</v>
      </c>
      <c r="D34" s="22"/>
      <c r="E34" s="23">
        <v>359605628</v>
      </c>
      <c r="F34" s="24">
        <v>343812945</v>
      </c>
      <c r="G34" s="24">
        <v>37871539</v>
      </c>
      <c r="H34" s="24">
        <v>45160248</v>
      </c>
      <c r="I34" s="24">
        <v>31688928</v>
      </c>
      <c r="J34" s="24">
        <v>114720715</v>
      </c>
      <c r="K34" s="24">
        <v>29018481</v>
      </c>
      <c r="L34" s="24">
        <v>40918263</v>
      </c>
      <c r="M34" s="24">
        <v>29173832</v>
      </c>
      <c r="N34" s="24">
        <v>99110576</v>
      </c>
      <c r="O34" s="24">
        <v>28168469</v>
      </c>
      <c r="P34" s="24">
        <v>23975913</v>
      </c>
      <c r="Q34" s="24">
        <v>27914435</v>
      </c>
      <c r="R34" s="24">
        <v>80058817</v>
      </c>
      <c r="S34" s="24">
        <v>33346899</v>
      </c>
      <c r="T34" s="24">
        <v>24386588</v>
      </c>
      <c r="U34" s="24">
        <v>31932644</v>
      </c>
      <c r="V34" s="24">
        <v>89666131</v>
      </c>
      <c r="W34" s="24">
        <v>383556239</v>
      </c>
      <c r="X34" s="24">
        <v>379120040</v>
      </c>
      <c r="Y34" s="24">
        <v>4436199</v>
      </c>
      <c r="Z34" s="6">
        <v>1.17</v>
      </c>
      <c r="AA34" s="22">
        <v>343812945</v>
      </c>
    </row>
    <row r="35" spans="1:27" ht="13.5">
      <c r="A35" s="5" t="s">
        <v>39</v>
      </c>
      <c r="B35" s="3"/>
      <c r="C35" s="22">
        <v>1257344247</v>
      </c>
      <c r="D35" s="22"/>
      <c r="E35" s="23">
        <v>1345982714</v>
      </c>
      <c r="F35" s="24">
        <v>1486426772</v>
      </c>
      <c r="G35" s="24">
        <v>86811788</v>
      </c>
      <c r="H35" s="24">
        <v>125994030</v>
      </c>
      <c r="I35" s="24">
        <v>85670425</v>
      </c>
      <c r="J35" s="24">
        <v>298476243</v>
      </c>
      <c r="K35" s="24">
        <v>103070315</v>
      </c>
      <c r="L35" s="24">
        <v>117598126</v>
      </c>
      <c r="M35" s="24">
        <v>94990787</v>
      </c>
      <c r="N35" s="24">
        <v>315659228</v>
      </c>
      <c r="O35" s="24">
        <v>120569089</v>
      </c>
      <c r="P35" s="24">
        <v>103601767</v>
      </c>
      <c r="Q35" s="24">
        <v>107116968</v>
      </c>
      <c r="R35" s="24">
        <v>331287824</v>
      </c>
      <c r="S35" s="24">
        <v>122714036</v>
      </c>
      <c r="T35" s="24">
        <v>109828744</v>
      </c>
      <c r="U35" s="24">
        <v>106068711</v>
      </c>
      <c r="V35" s="24">
        <v>338611491</v>
      </c>
      <c r="W35" s="24">
        <v>1284034786</v>
      </c>
      <c r="X35" s="24">
        <v>1400519632</v>
      </c>
      <c r="Y35" s="24">
        <v>-116484846</v>
      </c>
      <c r="Z35" s="6">
        <v>-8.32</v>
      </c>
      <c r="AA35" s="22">
        <v>1486426772</v>
      </c>
    </row>
    <row r="36" spans="1:27" ht="13.5">
      <c r="A36" s="5" t="s">
        <v>40</v>
      </c>
      <c r="B36" s="3"/>
      <c r="C36" s="22">
        <v>667036665</v>
      </c>
      <c r="D36" s="22"/>
      <c r="E36" s="23">
        <v>910168832</v>
      </c>
      <c r="F36" s="24">
        <v>853288667</v>
      </c>
      <c r="G36" s="24">
        <v>13233696</v>
      </c>
      <c r="H36" s="24">
        <v>36160958</v>
      </c>
      <c r="I36" s="24">
        <v>19641921</v>
      </c>
      <c r="J36" s="24">
        <v>69036575</v>
      </c>
      <c r="K36" s="24">
        <v>24133153</v>
      </c>
      <c r="L36" s="24">
        <v>29970403</v>
      </c>
      <c r="M36" s="24">
        <v>31765830</v>
      </c>
      <c r="N36" s="24">
        <v>85869386</v>
      </c>
      <c r="O36" s="24">
        <v>10894478</v>
      </c>
      <c r="P36" s="24">
        <v>20593855</v>
      </c>
      <c r="Q36" s="24">
        <v>27790941</v>
      </c>
      <c r="R36" s="24">
        <v>59279274</v>
      </c>
      <c r="S36" s="24">
        <v>22331219</v>
      </c>
      <c r="T36" s="24">
        <v>21838370</v>
      </c>
      <c r="U36" s="24">
        <v>49926653</v>
      </c>
      <c r="V36" s="24">
        <v>94096242</v>
      </c>
      <c r="W36" s="24">
        <v>308281477</v>
      </c>
      <c r="X36" s="24">
        <v>911608229</v>
      </c>
      <c r="Y36" s="24">
        <v>-603326752</v>
      </c>
      <c r="Z36" s="6">
        <v>-66.18</v>
      </c>
      <c r="AA36" s="22">
        <v>853288667</v>
      </c>
    </row>
    <row r="37" spans="1:27" ht="13.5">
      <c r="A37" s="5" t="s">
        <v>41</v>
      </c>
      <c r="B37" s="3"/>
      <c r="C37" s="25">
        <v>310363700</v>
      </c>
      <c r="D37" s="25"/>
      <c r="E37" s="26">
        <v>335356237</v>
      </c>
      <c r="F37" s="27">
        <v>315288515</v>
      </c>
      <c r="G37" s="27">
        <v>18066974</v>
      </c>
      <c r="H37" s="27">
        <v>17571632</v>
      </c>
      <c r="I37" s="27">
        <v>22043422</v>
      </c>
      <c r="J37" s="27">
        <v>57682028</v>
      </c>
      <c r="K37" s="27">
        <v>20886617</v>
      </c>
      <c r="L37" s="27">
        <v>28970998</v>
      </c>
      <c r="M37" s="27">
        <v>23075808</v>
      </c>
      <c r="N37" s="27">
        <v>72933423</v>
      </c>
      <c r="O37" s="27">
        <v>17583204</v>
      </c>
      <c r="P37" s="27">
        <v>18991076</v>
      </c>
      <c r="Q37" s="27">
        <v>17295575</v>
      </c>
      <c r="R37" s="27">
        <v>53869855</v>
      </c>
      <c r="S37" s="27">
        <v>25907526</v>
      </c>
      <c r="T37" s="27">
        <v>24011137</v>
      </c>
      <c r="U37" s="27">
        <v>22727450</v>
      </c>
      <c r="V37" s="27">
        <v>72646113</v>
      </c>
      <c r="W37" s="27">
        <v>257131419</v>
      </c>
      <c r="X37" s="27">
        <v>336199092</v>
      </c>
      <c r="Y37" s="27">
        <v>-79067673</v>
      </c>
      <c r="Z37" s="7">
        <v>-23.52</v>
      </c>
      <c r="AA37" s="25">
        <v>315288515</v>
      </c>
    </row>
    <row r="38" spans="1:27" ht="13.5">
      <c r="A38" s="2" t="s">
        <v>42</v>
      </c>
      <c r="B38" s="8"/>
      <c r="C38" s="19">
        <f aca="true" t="shared" si="7" ref="C38:Y38">SUM(C39:C41)</f>
        <v>3296389670</v>
      </c>
      <c r="D38" s="19">
        <f>SUM(D39:D41)</f>
        <v>0</v>
      </c>
      <c r="E38" s="20">
        <f t="shared" si="7"/>
        <v>4061907191</v>
      </c>
      <c r="F38" s="21">
        <f t="shared" si="7"/>
        <v>4400082887</v>
      </c>
      <c r="G38" s="21">
        <f t="shared" si="7"/>
        <v>208296011</v>
      </c>
      <c r="H38" s="21">
        <f t="shared" si="7"/>
        <v>265554199</v>
      </c>
      <c r="I38" s="21">
        <f t="shared" si="7"/>
        <v>267890542</v>
      </c>
      <c r="J38" s="21">
        <f t="shared" si="7"/>
        <v>741740752</v>
      </c>
      <c r="K38" s="21">
        <f t="shared" si="7"/>
        <v>243777762</v>
      </c>
      <c r="L38" s="21">
        <f t="shared" si="7"/>
        <v>321440501</v>
      </c>
      <c r="M38" s="21">
        <f t="shared" si="7"/>
        <v>297679635</v>
      </c>
      <c r="N38" s="21">
        <f t="shared" si="7"/>
        <v>862897898</v>
      </c>
      <c r="O38" s="21">
        <f t="shared" si="7"/>
        <v>320845899</v>
      </c>
      <c r="P38" s="21">
        <f t="shared" si="7"/>
        <v>306275798</v>
      </c>
      <c r="Q38" s="21">
        <f t="shared" si="7"/>
        <v>267208449</v>
      </c>
      <c r="R38" s="21">
        <f t="shared" si="7"/>
        <v>894330146</v>
      </c>
      <c r="S38" s="21">
        <f t="shared" si="7"/>
        <v>324838102</v>
      </c>
      <c r="T38" s="21">
        <f t="shared" si="7"/>
        <v>265753283</v>
      </c>
      <c r="U38" s="21">
        <f t="shared" si="7"/>
        <v>354889436</v>
      </c>
      <c r="V38" s="21">
        <f t="shared" si="7"/>
        <v>945480821</v>
      </c>
      <c r="W38" s="21">
        <f t="shared" si="7"/>
        <v>3444449617</v>
      </c>
      <c r="X38" s="21">
        <f t="shared" si="7"/>
        <v>4155090396</v>
      </c>
      <c r="Y38" s="21">
        <f t="shared" si="7"/>
        <v>-710640779</v>
      </c>
      <c r="Z38" s="4">
        <f>+IF(X38&lt;&gt;0,+(Y38/X38)*100,0)</f>
        <v>-17.10289575610956</v>
      </c>
      <c r="AA38" s="19">
        <f>SUM(AA39:AA41)</f>
        <v>4400082887</v>
      </c>
    </row>
    <row r="39" spans="1:27" ht="13.5">
      <c r="A39" s="5" t="s">
        <v>43</v>
      </c>
      <c r="B39" s="3"/>
      <c r="C39" s="22">
        <v>1258286041</v>
      </c>
      <c r="D39" s="22"/>
      <c r="E39" s="23">
        <v>1524331264</v>
      </c>
      <c r="F39" s="24">
        <v>1580617724</v>
      </c>
      <c r="G39" s="24">
        <v>81423550</v>
      </c>
      <c r="H39" s="24">
        <v>101549398</v>
      </c>
      <c r="I39" s="24">
        <v>98632712</v>
      </c>
      <c r="J39" s="24">
        <v>281605660</v>
      </c>
      <c r="K39" s="24">
        <v>89846030</v>
      </c>
      <c r="L39" s="24">
        <v>120502392</v>
      </c>
      <c r="M39" s="24">
        <v>84023146</v>
      </c>
      <c r="N39" s="24">
        <v>294371568</v>
      </c>
      <c r="O39" s="24">
        <v>167597685</v>
      </c>
      <c r="P39" s="24">
        <v>146211296</v>
      </c>
      <c r="Q39" s="24">
        <v>86944430</v>
      </c>
      <c r="R39" s="24">
        <v>400753411</v>
      </c>
      <c r="S39" s="24">
        <v>103968739</v>
      </c>
      <c r="T39" s="24">
        <v>101734273</v>
      </c>
      <c r="U39" s="24">
        <v>140266831</v>
      </c>
      <c r="V39" s="24">
        <v>345969843</v>
      </c>
      <c r="W39" s="24">
        <v>1322700482</v>
      </c>
      <c r="X39" s="24">
        <v>1503246890</v>
      </c>
      <c r="Y39" s="24">
        <v>-180546408</v>
      </c>
      <c r="Z39" s="6">
        <v>-12.01</v>
      </c>
      <c r="AA39" s="22">
        <v>1580617724</v>
      </c>
    </row>
    <row r="40" spans="1:27" ht="13.5">
      <c r="A40" s="5" t="s">
        <v>44</v>
      </c>
      <c r="B40" s="3"/>
      <c r="C40" s="22">
        <v>1745398681</v>
      </c>
      <c r="D40" s="22"/>
      <c r="E40" s="23">
        <v>2189596528</v>
      </c>
      <c r="F40" s="24">
        <v>2471604321</v>
      </c>
      <c r="G40" s="24">
        <v>107103946</v>
      </c>
      <c r="H40" s="24">
        <v>141522796</v>
      </c>
      <c r="I40" s="24">
        <v>147410418</v>
      </c>
      <c r="J40" s="24">
        <v>396037160</v>
      </c>
      <c r="K40" s="24">
        <v>130563592</v>
      </c>
      <c r="L40" s="24">
        <v>163516982</v>
      </c>
      <c r="M40" s="24">
        <v>182432326</v>
      </c>
      <c r="N40" s="24">
        <v>476512900</v>
      </c>
      <c r="O40" s="24">
        <v>126842735</v>
      </c>
      <c r="P40" s="24">
        <v>132726454</v>
      </c>
      <c r="Q40" s="24">
        <v>148763606</v>
      </c>
      <c r="R40" s="24">
        <v>408332795</v>
      </c>
      <c r="S40" s="24">
        <v>180183957</v>
      </c>
      <c r="T40" s="24">
        <v>136123483</v>
      </c>
      <c r="U40" s="24">
        <v>182532404</v>
      </c>
      <c r="V40" s="24">
        <v>498839844</v>
      </c>
      <c r="W40" s="24">
        <v>1779722699</v>
      </c>
      <c r="X40" s="24">
        <v>2304165393</v>
      </c>
      <c r="Y40" s="24">
        <v>-524442694</v>
      </c>
      <c r="Z40" s="6">
        <v>-22.76</v>
      </c>
      <c r="AA40" s="22">
        <v>2471604321</v>
      </c>
    </row>
    <row r="41" spans="1:27" ht="13.5">
      <c r="A41" s="5" t="s">
        <v>45</v>
      </c>
      <c r="B41" s="3"/>
      <c r="C41" s="22">
        <v>292704948</v>
      </c>
      <c r="D41" s="22"/>
      <c r="E41" s="23">
        <v>347979399</v>
      </c>
      <c r="F41" s="24">
        <v>347860842</v>
      </c>
      <c r="G41" s="24">
        <v>19768515</v>
      </c>
      <c r="H41" s="24">
        <v>22482005</v>
      </c>
      <c r="I41" s="24">
        <v>21847412</v>
      </c>
      <c r="J41" s="24">
        <v>64097932</v>
      </c>
      <c r="K41" s="24">
        <v>23368140</v>
      </c>
      <c r="L41" s="24">
        <v>37421127</v>
      </c>
      <c r="M41" s="24">
        <v>31224163</v>
      </c>
      <c r="N41" s="24">
        <v>92013430</v>
      </c>
      <c r="O41" s="24">
        <v>26405479</v>
      </c>
      <c r="P41" s="24">
        <v>27338048</v>
      </c>
      <c r="Q41" s="24">
        <v>31500413</v>
      </c>
      <c r="R41" s="24">
        <v>85243940</v>
      </c>
      <c r="S41" s="24">
        <v>40685406</v>
      </c>
      <c r="T41" s="24">
        <v>27895527</v>
      </c>
      <c r="U41" s="24">
        <v>32090201</v>
      </c>
      <c r="V41" s="24">
        <v>100671134</v>
      </c>
      <c r="W41" s="24">
        <v>342026436</v>
      </c>
      <c r="X41" s="24">
        <v>347678113</v>
      </c>
      <c r="Y41" s="24">
        <v>-5651677</v>
      </c>
      <c r="Z41" s="6">
        <v>-1.63</v>
      </c>
      <c r="AA41" s="22">
        <v>347860842</v>
      </c>
    </row>
    <row r="42" spans="1:27" ht="13.5">
      <c r="A42" s="2" t="s">
        <v>46</v>
      </c>
      <c r="B42" s="8"/>
      <c r="C42" s="19">
        <f aca="true" t="shared" si="8" ref="C42:Y42">SUM(C43:C46)</f>
        <v>11323623989</v>
      </c>
      <c r="D42" s="19">
        <f>SUM(D43:D46)</f>
        <v>0</v>
      </c>
      <c r="E42" s="20">
        <f t="shared" si="8"/>
        <v>13164467054</v>
      </c>
      <c r="F42" s="21">
        <f t="shared" si="8"/>
        <v>13659704251</v>
      </c>
      <c r="G42" s="21">
        <f t="shared" si="8"/>
        <v>951477253</v>
      </c>
      <c r="H42" s="21">
        <f t="shared" si="8"/>
        <v>1288031046</v>
      </c>
      <c r="I42" s="21">
        <f t="shared" si="8"/>
        <v>941920820</v>
      </c>
      <c r="J42" s="21">
        <f t="shared" si="8"/>
        <v>3181429119</v>
      </c>
      <c r="K42" s="21">
        <f t="shared" si="8"/>
        <v>1011756839</v>
      </c>
      <c r="L42" s="21">
        <f t="shared" si="8"/>
        <v>966194459</v>
      </c>
      <c r="M42" s="21">
        <f t="shared" si="8"/>
        <v>969341179</v>
      </c>
      <c r="N42" s="21">
        <f t="shared" si="8"/>
        <v>2947292477</v>
      </c>
      <c r="O42" s="21">
        <f t="shared" si="8"/>
        <v>863970606</v>
      </c>
      <c r="P42" s="21">
        <f t="shared" si="8"/>
        <v>864748954</v>
      </c>
      <c r="Q42" s="21">
        <f t="shared" si="8"/>
        <v>942146022</v>
      </c>
      <c r="R42" s="21">
        <f t="shared" si="8"/>
        <v>2670865582</v>
      </c>
      <c r="S42" s="21">
        <f t="shared" si="8"/>
        <v>929709519</v>
      </c>
      <c r="T42" s="21">
        <f t="shared" si="8"/>
        <v>1060206717</v>
      </c>
      <c r="U42" s="21">
        <f t="shared" si="8"/>
        <v>1177815094</v>
      </c>
      <c r="V42" s="21">
        <f t="shared" si="8"/>
        <v>3167731330</v>
      </c>
      <c r="W42" s="21">
        <f t="shared" si="8"/>
        <v>11967318508</v>
      </c>
      <c r="X42" s="21">
        <f t="shared" si="8"/>
        <v>13821400361</v>
      </c>
      <c r="Y42" s="21">
        <f t="shared" si="8"/>
        <v>-1854081853</v>
      </c>
      <c r="Z42" s="4">
        <f>+IF(X42&lt;&gt;0,+(Y42/X42)*100,0)</f>
        <v>-13.414573086470192</v>
      </c>
      <c r="AA42" s="19">
        <f>SUM(AA43:AA46)</f>
        <v>13659704251</v>
      </c>
    </row>
    <row r="43" spans="1:27" ht="13.5">
      <c r="A43" s="5" t="s">
        <v>47</v>
      </c>
      <c r="B43" s="3"/>
      <c r="C43" s="22">
        <v>6346611918</v>
      </c>
      <c r="D43" s="22"/>
      <c r="E43" s="23">
        <v>6916377062</v>
      </c>
      <c r="F43" s="24">
        <v>7165620807</v>
      </c>
      <c r="G43" s="24">
        <v>672713399</v>
      </c>
      <c r="H43" s="24">
        <v>745483010</v>
      </c>
      <c r="I43" s="24">
        <v>497926067</v>
      </c>
      <c r="J43" s="24">
        <v>1916122476</v>
      </c>
      <c r="K43" s="24">
        <v>556018812</v>
      </c>
      <c r="L43" s="24">
        <v>518522969</v>
      </c>
      <c r="M43" s="24">
        <v>500463291</v>
      </c>
      <c r="N43" s="24">
        <v>1575005072</v>
      </c>
      <c r="O43" s="24">
        <v>500534178</v>
      </c>
      <c r="P43" s="24">
        <v>465848377</v>
      </c>
      <c r="Q43" s="24">
        <v>536933955</v>
      </c>
      <c r="R43" s="24">
        <v>1503316510</v>
      </c>
      <c r="S43" s="24">
        <v>465729248</v>
      </c>
      <c r="T43" s="24">
        <v>509636392</v>
      </c>
      <c r="U43" s="24">
        <v>710537012</v>
      </c>
      <c r="V43" s="24">
        <v>1685902652</v>
      </c>
      <c r="W43" s="24">
        <v>6680346710</v>
      </c>
      <c r="X43" s="24">
        <v>7298889864</v>
      </c>
      <c r="Y43" s="24">
        <v>-618543154</v>
      </c>
      <c r="Z43" s="6">
        <v>-8.47</v>
      </c>
      <c r="AA43" s="22">
        <v>7165620807</v>
      </c>
    </row>
    <row r="44" spans="1:27" ht="13.5">
      <c r="A44" s="5" t="s">
        <v>48</v>
      </c>
      <c r="B44" s="3"/>
      <c r="C44" s="22">
        <v>2605619777</v>
      </c>
      <c r="D44" s="22"/>
      <c r="E44" s="23">
        <v>3579302490</v>
      </c>
      <c r="F44" s="24">
        <v>3835299716</v>
      </c>
      <c r="G44" s="24">
        <v>141979858</v>
      </c>
      <c r="H44" s="24">
        <v>313343765</v>
      </c>
      <c r="I44" s="24">
        <v>244928047</v>
      </c>
      <c r="J44" s="24">
        <v>700251670</v>
      </c>
      <c r="K44" s="24">
        <v>280415633</v>
      </c>
      <c r="L44" s="24">
        <v>251742282</v>
      </c>
      <c r="M44" s="24">
        <v>272093273</v>
      </c>
      <c r="N44" s="24">
        <v>804251188</v>
      </c>
      <c r="O44" s="24">
        <v>210625214</v>
      </c>
      <c r="P44" s="24">
        <v>227462450</v>
      </c>
      <c r="Q44" s="24">
        <v>241615371</v>
      </c>
      <c r="R44" s="24">
        <v>679703035</v>
      </c>
      <c r="S44" s="24">
        <v>267305381</v>
      </c>
      <c r="T44" s="24">
        <v>349473947</v>
      </c>
      <c r="U44" s="24">
        <v>260208421</v>
      </c>
      <c r="V44" s="24">
        <v>876987749</v>
      </c>
      <c r="W44" s="24">
        <v>3061193642</v>
      </c>
      <c r="X44" s="24">
        <v>3787208205</v>
      </c>
      <c r="Y44" s="24">
        <v>-726014563</v>
      </c>
      <c r="Z44" s="6">
        <v>-19.17</v>
      </c>
      <c r="AA44" s="22">
        <v>3835299716</v>
      </c>
    </row>
    <row r="45" spans="1:27" ht="13.5">
      <c r="A45" s="5" t="s">
        <v>49</v>
      </c>
      <c r="B45" s="3"/>
      <c r="C45" s="25">
        <v>1351836287</v>
      </c>
      <c r="D45" s="25"/>
      <c r="E45" s="26">
        <v>1652716119</v>
      </c>
      <c r="F45" s="27">
        <v>1480629755</v>
      </c>
      <c r="G45" s="27">
        <v>75539766</v>
      </c>
      <c r="H45" s="27">
        <v>107391290</v>
      </c>
      <c r="I45" s="27">
        <v>109820459</v>
      </c>
      <c r="J45" s="27">
        <v>292751515</v>
      </c>
      <c r="K45" s="27">
        <v>92808572</v>
      </c>
      <c r="L45" s="27">
        <v>105328161</v>
      </c>
      <c r="M45" s="27">
        <v>105788331</v>
      </c>
      <c r="N45" s="27">
        <v>303925064</v>
      </c>
      <c r="O45" s="27">
        <v>73799617</v>
      </c>
      <c r="P45" s="27">
        <v>94027436</v>
      </c>
      <c r="Q45" s="27">
        <v>80318310</v>
      </c>
      <c r="R45" s="27">
        <v>248145363</v>
      </c>
      <c r="S45" s="27">
        <v>88860300</v>
      </c>
      <c r="T45" s="27">
        <v>101843214</v>
      </c>
      <c r="U45" s="27">
        <v>101049101</v>
      </c>
      <c r="V45" s="27">
        <v>291752615</v>
      </c>
      <c r="W45" s="27">
        <v>1136574557</v>
      </c>
      <c r="X45" s="27">
        <v>1650258081</v>
      </c>
      <c r="Y45" s="27">
        <v>-513683524</v>
      </c>
      <c r="Z45" s="7">
        <v>-31.13</v>
      </c>
      <c r="AA45" s="25">
        <v>1480629755</v>
      </c>
    </row>
    <row r="46" spans="1:27" ht="13.5">
      <c r="A46" s="5" t="s">
        <v>50</v>
      </c>
      <c r="B46" s="3"/>
      <c r="C46" s="22">
        <v>1019556007</v>
      </c>
      <c r="D46" s="22"/>
      <c r="E46" s="23">
        <v>1016071383</v>
      </c>
      <c r="F46" s="24">
        <v>1178153973</v>
      </c>
      <c r="G46" s="24">
        <v>61244230</v>
      </c>
      <c r="H46" s="24">
        <v>121812981</v>
      </c>
      <c r="I46" s="24">
        <v>89246247</v>
      </c>
      <c r="J46" s="24">
        <v>272303458</v>
      </c>
      <c r="K46" s="24">
        <v>82513822</v>
      </c>
      <c r="L46" s="24">
        <v>90601047</v>
      </c>
      <c r="M46" s="24">
        <v>90996284</v>
      </c>
      <c r="N46" s="24">
        <v>264111153</v>
      </c>
      <c r="O46" s="24">
        <v>79011597</v>
      </c>
      <c r="P46" s="24">
        <v>77410691</v>
      </c>
      <c r="Q46" s="24">
        <v>83278386</v>
      </c>
      <c r="R46" s="24">
        <v>239700674</v>
      </c>
      <c r="S46" s="24">
        <v>107814590</v>
      </c>
      <c r="T46" s="24">
        <v>99253164</v>
      </c>
      <c r="U46" s="24">
        <v>106020560</v>
      </c>
      <c r="V46" s="24">
        <v>313088314</v>
      </c>
      <c r="W46" s="24">
        <v>1089203599</v>
      </c>
      <c r="X46" s="24">
        <v>1085044211</v>
      </c>
      <c r="Y46" s="24">
        <v>4159388</v>
      </c>
      <c r="Z46" s="6">
        <v>0.38</v>
      </c>
      <c r="AA46" s="22">
        <v>1178153973</v>
      </c>
    </row>
    <row r="47" spans="1:27" ht="13.5">
      <c r="A47" s="2" t="s">
        <v>51</v>
      </c>
      <c r="B47" s="8" t="s">
        <v>52</v>
      </c>
      <c r="C47" s="19">
        <v>38620824</v>
      </c>
      <c r="D47" s="19"/>
      <c r="E47" s="20">
        <v>51211417</v>
      </c>
      <c r="F47" s="21">
        <v>64983693</v>
      </c>
      <c r="G47" s="21">
        <v>2968810</v>
      </c>
      <c r="H47" s="21">
        <v>2882016</v>
      </c>
      <c r="I47" s="21">
        <v>5306345</v>
      </c>
      <c r="J47" s="21">
        <v>11157171</v>
      </c>
      <c r="K47" s="21">
        <v>3760223</v>
      </c>
      <c r="L47" s="21">
        <v>4138076</v>
      </c>
      <c r="M47" s="21">
        <v>4067131</v>
      </c>
      <c r="N47" s="21">
        <v>11965430</v>
      </c>
      <c r="O47" s="21">
        <v>4440081</v>
      </c>
      <c r="P47" s="21">
        <v>5025796</v>
      </c>
      <c r="Q47" s="21">
        <v>8912825</v>
      </c>
      <c r="R47" s="21">
        <v>18378702</v>
      </c>
      <c r="S47" s="21">
        <v>5903623</v>
      </c>
      <c r="T47" s="21">
        <v>5999552</v>
      </c>
      <c r="U47" s="21">
        <v>4051283</v>
      </c>
      <c r="V47" s="21">
        <v>15954458</v>
      </c>
      <c r="W47" s="21">
        <v>57455761</v>
      </c>
      <c r="X47" s="21">
        <v>55442539</v>
      </c>
      <c r="Y47" s="21">
        <v>2013222</v>
      </c>
      <c r="Z47" s="4">
        <v>3.63</v>
      </c>
      <c r="AA47" s="19">
        <v>64983693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27032713545</v>
      </c>
      <c r="D48" s="40">
        <f>+D28+D32+D38+D42+D47</f>
        <v>0</v>
      </c>
      <c r="E48" s="41">
        <f t="shared" si="9"/>
        <v>29153253920</v>
      </c>
      <c r="F48" s="42">
        <f t="shared" si="9"/>
        <v>30697805695</v>
      </c>
      <c r="G48" s="42">
        <f t="shared" si="9"/>
        <v>1819342546</v>
      </c>
      <c r="H48" s="42">
        <f t="shared" si="9"/>
        <v>2488743005</v>
      </c>
      <c r="I48" s="42">
        <f t="shared" si="9"/>
        <v>1933224302</v>
      </c>
      <c r="J48" s="42">
        <f t="shared" si="9"/>
        <v>6241309853</v>
      </c>
      <c r="K48" s="42">
        <f t="shared" si="9"/>
        <v>1993428345</v>
      </c>
      <c r="L48" s="42">
        <f t="shared" si="9"/>
        <v>2104722928</v>
      </c>
      <c r="M48" s="42">
        <f t="shared" si="9"/>
        <v>2072815113</v>
      </c>
      <c r="N48" s="42">
        <f t="shared" si="9"/>
        <v>6170966386</v>
      </c>
      <c r="O48" s="42">
        <f t="shared" si="9"/>
        <v>1973363400</v>
      </c>
      <c r="P48" s="42">
        <f t="shared" si="9"/>
        <v>1923336144</v>
      </c>
      <c r="Q48" s="42">
        <f t="shared" si="9"/>
        <v>1978483291</v>
      </c>
      <c r="R48" s="42">
        <f t="shared" si="9"/>
        <v>5875182835</v>
      </c>
      <c r="S48" s="42">
        <f t="shared" si="9"/>
        <v>2018792164</v>
      </c>
      <c r="T48" s="42">
        <f t="shared" si="9"/>
        <v>2128021620</v>
      </c>
      <c r="U48" s="42">
        <f t="shared" si="9"/>
        <v>2426308265</v>
      </c>
      <c r="V48" s="42">
        <f t="shared" si="9"/>
        <v>6573122049</v>
      </c>
      <c r="W48" s="42">
        <f t="shared" si="9"/>
        <v>24860581123</v>
      </c>
      <c r="X48" s="42">
        <f t="shared" si="9"/>
        <v>30486391499</v>
      </c>
      <c r="Y48" s="42">
        <f t="shared" si="9"/>
        <v>-5625810376</v>
      </c>
      <c r="Z48" s="43">
        <f>+IF(X48&lt;&gt;0,+(Y48/X48)*100,0)</f>
        <v>-18.45351351662769</v>
      </c>
      <c r="AA48" s="40">
        <f>+AA28+AA32+AA38+AA42+AA47</f>
        <v>30697805695</v>
      </c>
    </row>
    <row r="49" spans="1:27" ht="13.5">
      <c r="A49" s="14" t="s">
        <v>58</v>
      </c>
      <c r="B49" s="15"/>
      <c r="C49" s="44">
        <f aca="true" t="shared" si="10" ref="C49:Y49">+C25-C48</f>
        <v>3658796908</v>
      </c>
      <c r="D49" s="44">
        <f>+D25-D48</f>
        <v>0</v>
      </c>
      <c r="E49" s="45">
        <f t="shared" si="10"/>
        <v>5961469729</v>
      </c>
      <c r="F49" s="46">
        <f t="shared" si="10"/>
        <v>4464243885</v>
      </c>
      <c r="G49" s="46">
        <f t="shared" si="10"/>
        <v>3012476079</v>
      </c>
      <c r="H49" s="46">
        <f t="shared" si="10"/>
        <v>-585562413</v>
      </c>
      <c r="I49" s="46">
        <f t="shared" si="10"/>
        <v>47162244</v>
      </c>
      <c r="J49" s="46">
        <f t="shared" si="10"/>
        <v>2474075910</v>
      </c>
      <c r="K49" s="46">
        <f t="shared" si="10"/>
        <v>-275284004</v>
      </c>
      <c r="L49" s="46">
        <f t="shared" si="10"/>
        <v>-349250023</v>
      </c>
      <c r="M49" s="46">
        <f t="shared" si="10"/>
        <v>2773892186</v>
      </c>
      <c r="N49" s="46">
        <f t="shared" si="10"/>
        <v>2149358159</v>
      </c>
      <c r="O49" s="46">
        <f t="shared" si="10"/>
        <v>-108435323</v>
      </c>
      <c r="P49" s="46">
        <f t="shared" si="10"/>
        <v>-599689434</v>
      </c>
      <c r="Q49" s="46">
        <f t="shared" si="10"/>
        <v>2547723085</v>
      </c>
      <c r="R49" s="46">
        <f t="shared" si="10"/>
        <v>1839598328</v>
      </c>
      <c r="S49" s="46">
        <f t="shared" si="10"/>
        <v>-263387106</v>
      </c>
      <c r="T49" s="46">
        <f t="shared" si="10"/>
        <v>-292882265</v>
      </c>
      <c r="U49" s="46">
        <f t="shared" si="10"/>
        <v>-871932442</v>
      </c>
      <c r="V49" s="46">
        <f t="shared" si="10"/>
        <v>-1428201813</v>
      </c>
      <c r="W49" s="46">
        <f t="shared" si="10"/>
        <v>5034830584</v>
      </c>
      <c r="X49" s="46">
        <f>IF(F25=F48,0,X25-X48)</f>
        <v>4147261550</v>
      </c>
      <c r="Y49" s="46">
        <f t="shared" si="10"/>
        <v>887569034</v>
      </c>
      <c r="Z49" s="47">
        <f>+IF(X49&lt;&gt;0,+(Y49/X49)*100,0)</f>
        <v>21.40132767850149</v>
      </c>
      <c r="AA49" s="44">
        <f>+AA25-AA48</f>
        <v>4464243885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59433868</v>
      </c>
      <c r="D5" s="19">
        <f>SUM(D6:D8)</f>
        <v>0</v>
      </c>
      <c r="E5" s="20">
        <f t="shared" si="0"/>
        <v>75576330</v>
      </c>
      <c r="F5" s="21">
        <f t="shared" si="0"/>
        <v>64862461</v>
      </c>
      <c r="G5" s="21">
        <f t="shared" si="0"/>
        <v>51893561</v>
      </c>
      <c r="H5" s="21">
        <f t="shared" si="0"/>
        <v>-16741229</v>
      </c>
      <c r="I5" s="21">
        <f t="shared" si="0"/>
        <v>810430</v>
      </c>
      <c r="J5" s="21">
        <f t="shared" si="0"/>
        <v>35962762</v>
      </c>
      <c r="K5" s="21">
        <f t="shared" si="0"/>
        <v>824722</v>
      </c>
      <c r="L5" s="21">
        <f t="shared" si="0"/>
        <v>836046</v>
      </c>
      <c r="M5" s="21">
        <f t="shared" si="0"/>
        <v>830638</v>
      </c>
      <c r="N5" s="21">
        <f t="shared" si="0"/>
        <v>2491406</v>
      </c>
      <c r="O5" s="21">
        <f t="shared" si="0"/>
        <v>867482</v>
      </c>
      <c r="P5" s="21">
        <f t="shared" si="0"/>
        <v>854684</v>
      </c>
      <c r="Q5" s="21">
        <f t="shared" si="0"/>
        <v>2715634</v>
      </c>
      <c r="R5" s="21">
        <f t="shared" si="0"/>
        <v>4437800</v>
      </c>
      <c r="S5" s="21">
        <f t="shared" si="0"/>
        <v>950954</v>
      </c>
      <c r="T5" s="21">
        <f t="shared" si="0"/>
        <v>929927</v>
      </c>
      <c r="U5" s="21">
        <f t="shared" si="0"/>
        <v>22262294</v>
      </c>
      <c r="V5" s="21">
        <f t="shared" si="0"/>
        <v>24143175</v>
      </c>
      <c r="W5" s="21">
        <f t="shared" si="0"/>
        <v>67035143</v>
      </c>
      <c r="X5" s="21">
        <f t="shared" si="0"/>
        <v>75576324</v>
      </c>
      <c r="Y5" s="21">
        <f t="shared" si="0"/>
        <v>-8541181</v>
      </c>
      <c r="Z5" s="4">
        <f>+IF(X5&lt;&gt;0,+(Y5/X5)*100,0)</f>
        <v>-11.301397776372399</v>
      </c>
      <c r="AA5" s="19">
        <f>SUM(AA6:AA8)</f>
        <v>64862461</v>
      </c>
    </row>
    <row r="6" spans="1:27" ht="13.5">
      <c r="A6" s="5" t="s">
        <v>33</v>
      </c>
      <c r="B6" s="3"/>
      <c r="C6" s="22">
        <v>28826262</v>
      </c>
      <c r="D6" s="22"/>
      <c r="E6" s="23">
        <v>28242461</v>
      </c>
      <c r="F6" s="24">
        <v>28242461</v>
      </c>
      <c r="G6" s="24">
        <v>16573018</v>
      </c>
      <c r="H6" s="24"/>
      <c r="I6" s="24"/>
      <c r="J6" s="24">
        <v>16573018</v>
      </c>
      <c r="K6" s="24">
        <v>-1474</v>
      </c>
      <c r="L6" s="24"/>
      <c r="M6" s="24"/>
      <c r="N6" s="24">
        <v>-1474</v>
      </c>
      <c r="O6" s="24"/>
      <c r="P6" s="24"/>
      <c r="Q6" s="24"/>
      <c r="R6" s="24"/>
      <c r="S6" s="24"/>
      <c r="T6" s="24"/>
      <c r="U6" s="24">
        <v>11676461</v>
      </c>
      <c r="V6" s="24">
        <v>11676461</v>
      </c>
      <c r="W6" s="24">
        <v>28248005</v>
      </c>
      <c r="X6" s="24">
        <v>28242456</v>
      </c>
      <c r="Y6" s="24">
        <v>5549</v>
      </c>
      <c r="Z6" s="6">
        <v>0.02</v>
      </c>
      <c r="AA6" s="22">
        <v>28242461</v>
      </c>
    </row>
    <row r="7" spans="1:27" ht="13.5">
      <c r="A7" s="5" t="s">
        <v>34</v>
      </c>
      <c r="B7" s="3"/>
      <c r="C7" s="25">
        <v>30424236</v>
      </c>
      <c r="D7" s="25"/>
      <c r="E7" s="26">
        <v>47333224</v>
      </c>
      <c r="F7" s="27">
        <v>36619000</v>
      </c>
      <c r="G7" s="27">
        <v>35301094</v>
      </c>
      <c r="H7" s="27">
        <v>-16760888</v>
      </c>
      <c r="I7" s="27">
        <v>790835</v>
      </c>
      <c r="J7" s="27">
        <v>19331041</v>
      </c>
      <c r="K7" s="27">
        <v>806725</v>
      </c>
      <c r="L7" s="27">
        <v>816552</v>
      </c>
      <c r="M7" s="27">
        <v>811092</v>
      </c>
      <c r="N7" s="27">
        <v>2434369</v>
      </c>
      <c r="O7" s="27">
        <v>847566</v>
      </c>
      <c r="P7" s="27">
        <v>834890</v>
      </c>
      <c r="Q7" s="27">
        <v>2694850</v>
      </c>
      <c r="R7" s="27">
        <v>4377306</v>
      </c>
      <c r="S7" s="27">
        <v>931092</v>
      </c>
      <c r="T7" s="27">
        <v>909556</v>
      </c>
      <c r="U7" s="27">
        <v>10566128</v>
      </c>
      <c r="V7" s="27">
        <v>12406776</v>
      </c>
      <c r="W7" s="27">
        <v>38549492</v>
      </c>
      <c r="X7" s="27">
        <v>47333220</v>
      </c>
      <c r="Y7" s="27">
        <v>-8783728</v>
      </c>
      <c r="Z7" s="7">
        <v>-18.56</v>
      </c>
      <c r="AA7" s="25">
        <v>36619000</v>
      </c>
    </row>
    <row r="8" spans="1:27" ht="13.5">
      <c r="A8" s="5" t="s">
        <v>35</v>
      </c>
      <c r="B8" s="3"/>
      <c r="C8" s="22">
        <v>183370</v>
      </c>
      <c r="D8" s="22"/>
      <c r="E8" s="23">
        <v>645</v>
      </c>
      <c r="F8" s="24">
        <v>1000</v>
      </c>
      <c r="G8" s="24">
        <v>19449</v>
      </c>
      <c r="H8" s="24">
        <v>19659</v>
      </c>
      <c r="I8" s="24">
        <v>19595</v>
      </c>
      <c r="J8" s="24">
        <v>58703</v>
      </c>
      <c r="K8" s="24">
        <v>19471</v>
      </c>
      <c r="L8" s="24">
        <v>19494</v>
      </c>
      <c r="M8" s="24">
        <v>19546</v>
      </c>
      <c r="N8" s="24">
        <v>58511</v>
      </c>
      <c r="O8" s="24">
        <v>19916</v>
      </c>
      <c r="P8" s="24">
        <v>19794</v>
      </c>
      <c r="Q8" s="24">
        <v>20784</v>
      </c>
      <c r="R8" s="24">
        <v>60494</v>
      </c>
      <c r="S8" s="24">
        <v>19862</v>
      </c>
      <c r="T8" s="24">
        <v>20371</v>
      </c>
      <c r="U8" s="24">
        <v>19705</v>
      </c>
      <c r="V8" s="24">
        <v>59938</v>
      </c>
      <c r="W8" s="24">
        <v>237646</v>
      </c>
      <c r="X8" s="24">
        <v>648</v>
      </c>
      <c r="Y8" s="24">
        <v>236998</v>
      </c>
      <c r="Z8" s="6">
        <v>36573.77</v>
      </c>
      <c r="AA8" s="22">
        <v>1000</v>
      </c>
    </row>
    <row r="9" spans="1:27" ht="13.5">
      <c r="A9" s="2" t="s">
        <v>36</v>
      </c>
      <c r="B9" s="3"/>
      <c r="C9" s="19">
        <f aca="true" t="shared" si="1" ref="C9:Y9">SUM(C10:C14)</f>
        <v>6580409</v>
      </c>
      <c r="D9" s="19">
        <f>SUM(D10:D14)</f>
        <v>0</v>
      </c>
      <c r="E9" s="20">
        <f t="shared" si="1"/>
        <v>6903122</v>
      </c>
      <c r="F9" s="21">
        <f t="shared" si="1"/>
        <v>12246252</v>
      </c>
      <c r="G9" s="21">
        <f t="shared" si="1"/>
        <v>138936</v>
      </c>
      <c r="H9" s="21">
        <f t="shared" si="1"/>
        <v>399395</v>
      </c>
      <c r="I9" s="21">
        <f t="shared" si="1"/>
        <v>758300</v>
      </c>
      <c r="J9" s="21">
        <f t="shared" si="1"/>
        <v>1296631</v>
      </c>
      <c r="K9" s="21">
        <f t="shared" si="1"/>
        <v>241269</v>
      </c>
      <c r="L9" s="21">
        <f t="shared" si="1"/>
        <v>118095</v>
      </c>
      <c r="M9" s="21">
        <f t="shared" si="1"/>
        <v>487371</v>
      </c>
      <c r="N9" s="21">
        <f t="shared" si="1"/>
        <v>846735</v>
      </c>
      <c r="O9" s="21">
        <f t="shared" si="1"/>
        <v>89056</v>
      </c>
      <c r="P9" s="21">
        <f t="shared" si="1"/>
        <v>449409</v>
      </c>
      <c r="Q9" s="21">
        <f t="shared" si="1"/>
        <v>80131</v>
      </c>
      <c r="R9" s="21">
        <f t="shared" si="1"/>
        <v>618596</v>
      </c>
      <c r="S9" s="21">
        <f t="shared" si="1"/>
        <v>169266</v>
      </c>
      <c r="T9" s="21">
        <f t="shared" si="1"/>
        <v>166275</v>
      </c>
      <c r="U9" s="21">
        <f t="shared" si="1"/>
        <v>5236806</v>
      </c>
      <c r="V9" s="21">
        <f t="shared" si="1"/>
        <v>5572347</v>
      </c>
      <c r="W9" s="21">
        <f t="shared" si="1"/>
        <v>8334309</v>
      </c>
      <c r="X9" s="21">
        <f t="shared" si="1"/>
        <v>6903132</v>
      </c>
      <c r="Y9" s="21">
        <f t="shared" si="1"/>
        <v>1431177</v>
      </c>
      <c r="Z9" s="4">
        <f>+IF(X9&lt;&gt;0,+(Y9/X9)*100,0)</f>
        <v>20.732284997592398</v>
      </c>
      <c r="AA9" s="19">
        <f>SUM(AA10:AA14)</f>
        <v>12246252</v>
      </c>
    </row>
    <row r="10" spans="1:27" ht="13.5">
      <c r="A10" s="5" t="s">
        <v>37</v>
      </c>
      <c r="B10" s="3"/>
      <c r="C10" s="22">
        <v>2275944</v>
      </c>
      <c r="D10" s="22"/>
      <c r="E10" s="23">
        <v>2128196</v>
      </c>
      <c r="F10" s="24">
        <v>4967000</v>
      </c>
      <c r="G10" s="24">
        <v>15936</v>
      </c>
      <c r="H10" s="24">
        <v>273349</v>
      </c>
      <c r="I10" s="24">
        <v>178121</v>
      </c>
      <c r="J10" s="24">
        <v>467406</v>
      </c>
      <c r="K10" s="24">
        <v>85091</v>
      </c>
      <c r="L10" s="24">
        <v>10595</v>
      </c>
      <c r="M10" s="24">
        <v>455076</v>
      </c>
      <c r="N10" s="24">
        <v>550762</v>
      </c>
      <c r="O10" s="24">
        <v>14642</v>
      </c>
      <c r="P10" s="24">
        <v>313259</v>
      </c>
      <c r="Q10" s="24">
        <v>14252</v>
      </c>
      <c r="R10" s="24">
        <v>342153</v>
      </c>
      <c r="S10" s="24">
        <v>44609</v>
      </c>
      <c r="T10" s="24">
        <v>12345</v>
      </c>
      <c r="U10" s="24">
        <v>16839</v>
      </c>
      <c r="V10" s="24">
        <v>73793</v>
      </c>
      <c r="W10" s="24">
        <v>1434114</v>
      </c>
      <c r="X10" s="24">
        <v>2128200</v>
      </c>
      <c r="Y10" s="24">
        <v>-694086</v>
      </c>
      <c r="Z10" s="6">
        <v>-32.61</v>
      </c>
      <c r="AA10" s="22">
        <v>4967000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>
        <v>-72105</v>
      </c>
      <c r="N11" s="24">
        <v>-72105</v>
      </c>
      <c r="O11" s="24"/>
      <c r="P11" s="24"/>
      <c r="Q11" s="24"/>
      <c r="R11" s="24"/>
      <c r="S11" s="24"/>
      <c r="T11" s="24"/>
      <c r="U11" s="24">
        <v>156228</v>
      </c>
      <c r="V11" s="24">
        <v>156228</v>
      </c>
      <c r="W11" s="24">
        <v>84123</v>
      </c>
      <c r="X11" s="24"/>
      <c r="Y11" s="24">
        <v>84123</v>
      </c>
      <c r="Z11" s="6">
        <v>0</v>
      </c>
      <c r="AA11" s="22"/>
    </row>
    <row r="12" spans="1:27" ht="13.5">
      <c r="A12" s="5" t="s">
        <v>39</v>
      </c>
      <c r="B12" s="3"/>
      <c r="C12" s="22">
        <v>2722382</v>
      </c>
      <c r="D12" s="22"/>
      <c r="E12" s="23">
        <v>3812000</v>
      </c>
      <c r="F12" s="24">
        <v>5812000</v>
      </c>
      <c r="G12" s="24">
        <v>123000</v>
      </c>
      <c r="H12" s="24">
        <v>126046</v>
      </c>
      <c r="I12" s="24">
        <v>83928</v>
      </c>
      <c r="J12" s="24">
        <v>332974</v>
      </c>
      <c r="K12" s="24">
        <v>65600</v>
      </c>
      <c r="L12" s="24">
        <v>107500</v>
      </c>
      <c r="M12" s="24">
        <v>104400</v>
      </c>
      <c r="N12" s="24">
        <v>277500</v>
      </c>
      <c r="O12" s="24">
        <v>74414</v>
      </c>
      <c r="P12" s="24">
        <v>136150</v>
      </c>
      <c r="Q12" s="24">
        <v>65879</v>
      </c>
      <c r="R12" s="24">
        <v>276443</v>
      </c>
      <c r="S12" s="24">
        <v>58412</v>
      </c>
      <c r="T12" s="24">
        <v>153930</v>
      </c>
      <c r="U12" s="24">
        <v>3707707</v>
      </c>
      <c r="V12" s="24">
        <v>3920049</v>
      </c>
      <c r="W12" s="24">
        <v>4806966</v>
      </c>
      <c r="X12" s="24">
        <v>3812004</v>
      </c>
      <c r="Y12" s="24">
        <v>994962</v>
      </c>
      <c r="Z12" s="6">
        <v>26.1</v>
      </c>
      <c r="AA12" s="22">
        <v>5812000</v>
      </c>
    </row>
    <row r="13" spans="1:27" ht="13.5">
      <c r="A13" s="5" t="s">
        <v>40</v>
      </c>
      <c r="B13" s="3"/>
      <c r="C13" s="22">
        <v>430660</v>
      </c>
      <c r="D13" s="22"/>
      <c r="E13" s="23"/>
      <c r="F13" s="24">
        <v>504252</v>
      </c>
      <c r="G13" s="24"/>
      <c r="H13" s="24"/>
      <c r="I13" s="24">
        <v>252126</v>
      </c>
      <c r="J13" s="24">
        <v>252126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v>1356032</v>
      </c>
      <c r="V13" s="24">
        <v>1356032</v>
      </c>
      <c r="W13" s="24">
        <v>1608158</v>
      </c>
      <c r="X13" s="24"/>
      <c r="Y13" s="24">
        <v>1608158</v>
      </c>
      <c r="Z13" s="6">
        <v>0</v>
      </c>
      <c r="AA13" s="22">
        <v>504252</v>
      </c>
    </row>
    <row r="14" spans="1:27" ht="13.5">
      <c r="A14" s="5" t="s">
        <v>41</v>
      </c>
      <c r="B14" s="3"/>
      <c r="C14" s="25">
        <v>1151423</v>
      </c>
      <c r="D14" s="25"/>
      <c r="E14" s="26">
        <v>962926</v>
      </c>
      <c r="F14" s="27">
        <v>963000</v>
      </c>
      <c r="G14" s="27"/>
      <c r="H14" s="27"/>
      <c r="I14" s="27">
        <v>244125</v>
      </c>
      <c r="J14" s="27">
        <v>244125</v>
      </c>
      <c r="K14" s="27">
        <v>90578</v>
      </c>
      <c r="L14" s="27"/>
      <c r="M14" s="27"/>
      <c r="N14" s="27">
        <v>90578</v>
      </c>
      <c r="O14" s="27"/>
      <c r="P14" s="27"/>
      <c r="Q14" s="27"/>
      <c r="R14" s="27"/>
      <c r="S14" s="27">
        <v>66245</v>
      </c>
      <c r="T14" s="27"/>
      <c r="U14" s="27"/>
      <c r="V14" s="27">
        <v>66245</v>
      </c>
      <c r="W14" s="27">
        <v>400948</v>
      </c>
      <c r="X14" s="27">
        <v>962928</v>
      </c>
      <c r="Y14" s="27">
        <v>-561980</v>
      </c>
      <c r="Z14" s="7">
        <v>-58.36</v>
      </c>
      <c r="AA14" s="25">
        <v>963000</v>
      </c>
    </row>
    <row r="15" spans="1:27" ht="13.5">
      <c r="A15" s="2" t="s">
        <v>42</v>
      </c>
      <c r="B15" s="8"/>
      <c r="C15" s="19">
        <f aca="true" t="shared" si="2" ref="C15:Y15">SUM(C16:C18)</f>
        <v>2143318</v>
      </c>
      <c r="D15" s="19">
        <f>SUM(D16:D18)</f>
        <v>0</v>
      </c>
      <c r="E15" s="20">
        <f t="shared" si="2"/>
        <v>3382999</v>
      </c>
      <c r="F15" s="21">
        <f t="shared" si="2"/>
        <v>6350161</v>
      </c>
      <c r="G15" s="21">
        <f t="shared" si="2"/>
        <v>299464</v>
      </c>
      <c r="H15" s="21">
        <f t="shared" si="2"/>
        <v>463490</v>
      </c>
      <c r="I15" s="21">
        <f t="shared" si="2"/>
        <v>369818</v>
      </c>
      <c r="J15" s="21">
        <f t="shared" si="2"/>
        <v>1132772</v>
      </c>
      <c r="K15" s="21">
        <f t="shared" si="2"/>
        <v>583773</v>
      </c>
      <c r="L15" s="21">
        <f t="shared" si="2"/>
        <v>1433148</v>
      </c>
      <c r="M15" s="21">
        <f t="shared" si="2"/>
        <v>2165927</v>
      </c>
      <c r="N15" s="21">
        <f t="shared" si="2"/>
        <v>4182848</v>
      </c>
      <c r="O15" s="21">
        <f t="shared" si="2"/>
        <v>646776</v>
      </c>
      <c r="P15" s="21">
        <f t="shared" si="2"/>
        <v>388618</v>
      </c>
      <c r="Q15" s="21">
        <f t="shared" si="2"/>
        <v>417313</v>
      </c>
      <c r="R15" s="21">
        <f t="shared" si="2"/>
        <v>1452707</v>
      </c>
      <c r="S15" s="21">
        <f t="shared" si="2"/>
        <v>358469</v>
      </c>
      <c r="T15" s="21">
        <f t="shared" si="2"/>
        <v>360254</v>
      </c>
      <c r="U15" s="21">
        <f t="shared" si="2"/>
        <v>2138976</v>
      </c>
      <c r="V15" s="21">
        <f t="shared" si="2"/>
        <v>2857699</v>
      </c>
      <c r="W15" s="21">
        <f t="shared" si="2"/>
        <v>9626026</v>
      </c>
      <c r="X15" s="21">
        <f t="shared" si="2"/>
        <v>3383004</v>
      </c>
      <c r="Y15" s="21">
        <f t="shared" si="2"/>
        <v>6243022</v>
      </c>
      <c r="Z15" s="4">
        <f>+IF(X15&lt;&gt;0,+(Y15/X15)*100,0)</f>
        <v>184.54078091542308</v>
      </c>
      <c r="AA15" s="19">
        <f>SUM(AA16:AA18)</f>
        <v>6350161</v>
      </c>
    </row>
    <row r="16" spans="1:27" ht="13.5">
      <c r="A16" s="5" t="s">
        <v>43</v>
      </c>
      <c r="B16" s="3"/>
      <c r="C16" s="22">
        <v>317119</v>
      </c>
      <c r="D16" s="22"/>
      <c r="E16" s="23">
        <v>211896</v>
      </c>
      <c r="F16" s="24">
        <v>37058</v>
      </c>
      <c r="G16" s="24">
        <v>138</v>
      </c>
      <c r="H16" s="24">
        <v>2527</v>
      </c>
      <c r="I16" s="24">
        <v>7300</v>
      </c>
      <c r="J16" s="24">
        <v>9965</v>
      </c>
      <c r="K16" s="24">
        <v>6407</v>
      </c>
      <c r="L16" s="24">
        <v>1757</v>
      </c>
      <c r="M16" s="24"/>
      <c r="N16" s="24">
        <v>8164</v>
      </c>
      <c r="O16" s="24"/>
      <c r="P16" s="24">
        <v>264</v>
      </c>
      <c r="Q16" s="24">
        <v>14389</v>
      </c>
      <c r="R16" s="24">
        <v>14653</v>
      </c>
      <c r="S16" s="24">
        <v>52458</v>
      </c>
      <c r="T16" s="24">
        <v>13075</v>
      </c>
      <c r="U16" s="24">
        <v>30546</v>
      </c>
      <c r="V16" s="24">
        <v>96079</v>
      </c>
      <c r="W16" s="24">
        <v>128861</v>
      </c>
      <c r="X16" s="24">
        <v>211896</v>
      </c>
      <c r="Y16" s="24">
        <v>-83035</v>
      </c>
      <c r="Z16" s="6">
        <v>-39.19</v>
      </c>
      <c r="AA16" s="22">
        <v>37058</v>
      </c>
    </row>
    <row r="17" spans="1:27" ht="13.5">
      <c r="A17" s="5" t="s">
        <v>44</v>
      </c>
      <c r="B17" s="3"/>
      <c r="C17" s="22">
        <v>1826199</v>
      </c>
      <c r="D17" s="22"/>
      <c r="E17" s="23">
        <v>3171103</v>
      </c>
      <c r="F17" s="24">
        <v>6313103</v>
      </c>
      <c r="G17" s="24">
        <v>299326</v>
      </c>
      <c r="H17" s="24">
        <v>460963</v>
      </c>
      <c r="I17" s="24">
        <v>362518</v>
      </c>
      <c r="J17" s="24">
        <v>1122807</v>
      </c>
      <c r="K17" s="24">
        <v>577366</v>
      </c>
      <c r="L17" s="24">
        <v>1431391</v>
      </c>
      <c r="M17" s="24">
        <v>2165927</v>
      </c>
      <c r="N17" s="24">
        <v>4174684</v>
      </c>
      <c r="O17" s="24">
        <v>646776</v>
      </c>
      <c r="P17" s="24">
        <v>388354</v>
      </c>
      <c r="Q17" s="24">
        <v>402924</v>
      </c>
      <c r="R17" s="24">
        <v>1438054</v>
      </c>
      <c r="S17" s="24">
        <v>306011</v>
      </c>
      <c r="T17" s="24">
        <v>347179</v>
      </c>
      <c r="U17" s="24">
        <v>2108430</v>
      </c>
      <c r="V17" s="24">
        <v>2761620</v>
      </c>
      <c r="W17" s="24">
        <v>9497165</v>
      </c>
      <c r="X17" s="24">
        <v>3171108</v>
      </c>
      <c r="Y17" s="24">
        <v>6326057</v>
      </c>
      <c r="Z17" s="6">
        <v>199.49</v>
      </c>
      <c r="AA17" s="22">
        <v>6313103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54993442</v>
      </c>
      <c r="D19" s="19">
        <f>SUM(D20:D23)</f>
        <v>0</v>
      </c>
      <c r="E19" s="20">
        <f t="shared" si="3"/>
        <v>54596837</v>
      </c>
      <c r="F19" s="21">
        <f t="shared" si="3"/>
        <v>58586493</v>
      </c>
      <c r="G19" s="21">
        <f t="shared" si="3"/>
        <v>2648955</v>
      </c>
      <c r="H19" s="21">
        <f t="shared" si="3"/>
        <v>2126725</v>
      </c>
      <c r="I19" s="21">
        <f t="shared" si="3"/>
        <v>4478050</v>
      </c>
      <c r="J19" s="21">
        <f t="shared" si="3"/>
        <v>9253730</v>
      </c>
      <c r="K19" s="21">
        <f t="shared" si="3"/>
        <v>2450142</v>
      </c>
      <c r="L19" s="21">
        <f t="shared" si="3"/>
        <v>2403477</v>
      </c>
      <c r="M19" s="21">
        <f t="shared" si="3"/>
        <v>2702287</v>
      </c>
      <c r="N19" s="21">
        <f t="shared" si="3"/>
        <v>7555906</v>
      </c>
      <c r="O19" s="21">
        <f t="shared" si="3"/>
        <v>2291752</v>
      </c>
      <c r="P19" s="21">
        <f t="shared" si="3"/>
        <v>1963740</v>
      </c>
      <c r="Q19" s="21">
        <f t="shared" si="3"/>
        <v>10166329</v>
      </c>
      <c r="R19" s="21">
        <f t="shared" si="3"/>
        <v>14421821</v>
      </c>
      <c r="S19" s="21">
        <f t="shared" si="3"/>
        <v>1954954</v>
      </c>
      <c r="T19" s="21">
        <f t="shared" si="3"/>
        <v>1970607</v>
      </c>
      <c r="U19" s="21">
        <f t="shared" si="3"/>
        <v>5930344</v>
      </c>
      <c r="V19" s="21">
        <f t="shared" si="3"/>
        <v>9855905</v>
      </c>
      <c r="W19" s="21">
        <f t="shared" si="3"/>
        <v>41087362</v>
      </c>
      <c r="X19" s="21">
        <f t="shared" si="3"/>
        <v>54596844</v>
      </c>
      <c r="Y19" s="21">
        <f t="shared" si="3"/>
        <v>-13509482</v>
      </c>
      <c r="Z19" s="4">
        <f>+IF(X19&lt;&gt;0,+(Y19/X19)*100,0)</f>
        <v>-24.744071287344006</v>
      </c>
      <c r="AA19" s="19">
        <f>SUM(AA20:AA23)</f>
        <v>58586493</v>
      </c>
    </row>
    <row r="20" spans="1:27" ht="13.5">
      <c r="A20" s="5" t="s">
        <v>47</v>
      </c>
      <c r="B20" s="3"/>
      <c r="C20" s="22">
        <v>7234019</v>
      </c>
      <c r="D20" s="22"/>
      <c r="E20" s="23">
        <v>3012993</v>
      </c>
      <c r="F20" s="24">
        <v>3557406</v>
      </c>
      <c r="G20" s="24">
        <v>259507</v>
      </c>
      <c r="H20" s="24">
        <v>54820</v>
      </c>
      <c r="I20" s="24">
        <v>278805</v>
      </c>
      <c r="J20" s="24">
        <v>593132</v>
      </c>
      <c r="K20" s="24">
        <v>285502</v>
      </c>
      <c r="L20" s="24">
        <v>269610</v>
      </c>
      <c r="M20" s="24">
        <v>29078</v>
      </c>
      <c r="N20" s="24">
        <v>584190</v>
      </c>
      <c r="O20" s="24">
        <v>73195</v>
      </c>
      <c r="P20" s="24">
        <v>25978</v>
      </c>
      <c r="Q20" s="24">
        <v>1480161</v>
      </c>
      <c r="R20" s="24">
        <v>1579334</v>
      </c>
      <c r="S20" s="24">
        <v>25793</v>
      </c>
      <c r="T20" s="24">
        <v>40224</v>
      </c>
      <c r="U20" s="24">
        <v>364590</v>
      </c>
      <c r="V20" s="24">
        <v>430607</v>
      </c>
      <c r="W20" s="24">
        <v>3187263</v>
      </c>
      <c r="X20" s="24">
        <v>3012996</v>
      </c>
      <c r="Y20" s="24">
        <v>174267</v>
      </c>
      <c r="Z20" s="6">
        <v>5.78</v>
      </c>
      <c r="AA20" s="22">
        <v>3557406</v>
      </c>
    </row>
    <row r="21" spans="1:27" ht="13.5">
      <c r="A21" s="5" t="s">
        <v>48</v>
      </c>
      <c r="B21" s="3"/>
      <c r="C21" s="22">
        <v>34081817</v>
      </c>
      <c r="D21" s="22"/>
      <c r="E21" s="23">
        <v>34417206</v>
      </c>
      <c r="F21" s="24">
        <v>37822000</v>
      </c>
      <c r="G21" s="24">
        <v>1286741</v>
      </c>
      <c r="H21" s="24">
        <v>1019239</v>
      </c>
      <c r="I21" s="24">
        <v>3160017</v>
      </c>
      <c r="J21" s="24">
        <v>5465997</v>
      </c>
      <c r="K21" s="24">
        <v>1128204</v>
      </c>
      <c r="L21" s="24">
        <v>1052245</v>
      </c>
      <c r="M21" s="24">
        <v>1636510</v>
      </c>
      <c r="N21" s="24">
        <v>3816959</v>
      </c>
      <c r="O21" s="24">
        <v>1156784</v>
      </c>
      <c r="P21" s="24">
        <v>896929</v>
      </c>
      <c r="Q21" s="24">
        <v>4124508</v>
      </c>
      <c r="R21" s="24">
        <v>6178221</v>
      </c>
      <c r="S21" s="24">
        <v>894042</v>
      </c>
      <c r="T21" s="24">
        <v>877326</v>
      </c>
      <c r="U21" s="24">
        <v>3794204</v>
      </c>
      <c r="V21" s="24">
        <v>5565572</v>
      </c>
      <c r="W21" s="24">
        <v>21026749</v>
      </c>
      <c r="X21" s="24">
        <v>34417212</v>
      </c>
      <c r="Y21" s="24">
        <v>-13390463</v>
      </c>
      <c r="Z21" s="6">
        <v>-38.91</v>
      </c>
      <c r="AA21" s="22">
        <v>37822000</v>
      </c>
    </row>
    <row r="22" spans="1:27" ht="13.5">
      <c r="A22" s="5" t="s">
        <v>49</v>
      </c>
      <c r="B22" s="3"/>
      <c r="C22" s="25">
        <v>9257012</v>
      </c>
      <c r="D22" s="25"/>
      <c r="E22" s="26">
        <v>11385365</v>
      </c>
      <c r="F22" s="27">
        <v>11385365</v>
      </c>
      <c r="G22" s="27">
        <v>723167</v>
      </c>
      <c r="H22" s="27">
        <v>713448</v>
      </c>
      <c r="I22" s="27">
        <v>700105</v>
      </c>
      <c r="J22" s="27">
        <v>2136720</v>
      </c>
      <c r="K22" s="27">
        <v>697170</v>
      </c>
      <c r="L22" s="27">
        <v>742278</v>
      </c>
      <c r="M22" s="27">
        <v>697451</v>
      </c>
      <c r="N22" s="27">
        <v>2136899</v>
      </c>
      <c r="O22" s="27">
        <v>722715</v>
      </c>
      <c r="P22" s="27">
        <v>701728</v>
      </c>
      <c r="Q22" s="27">
        <v>4128756</v>
      </c>
      <c r="R22" s="27">
        <v>5553199</v>
      </c>
      <c r="S22" s="27">
        <v>695968</v>
      </c>
      <c r="T22" s="27">
        <v>732850</v>
      </c>
      <c r="U22" s="27">
        <v>698063</v>
      </c>
      <c r="V22" s="27">
        <v>2126881</v>
      </c>
      <c r="W22" s="27">
        <v>11953699</v>
      </c>
      <c r="X22" s="27">
        <v>11385360</v>
      </c>
      <c r="Y22" s="27">
        <v>568339</v>
      </c>
      <c r="Z22" s="7">
        <v>4.99</v>
      </c>
      <c r="AA22" s="25">
        <v>11385365</v>
      </c>
    </row>
    <row r="23" spans="1:27" ht="13.5">
      <c r="A23" s="5" t="s">
        <v>50</v>
      </c>
      <c r="B23" s="3"/>
      <c r="C23" s="22">
        <v>4420594</v>
      </c>
      <c r="D23" s="22"/>
      <c r="E23" s="23">
        <v>5781273</v>
      </c>
      <c r="F23" s="24">
        <v>5821722</v>
      </c>
      <c r="G23" s="24">
        <v>379540</v>
      </c>
      <c r="H23" s="24">
        <v>339218</v>
      </c>
      <c r="I23" s="24">
        <v>339123</v>
      </c>
      <c r="J23" s="24">
        <v>1057881</v>
      </c>
      <c r="K23" s="24">
        <v>339266</v>
      </c>
      <c r="L23" s="24">
        <v>339344</v>
      </c>
      <c r="M23" s="24">
        <v>339248</v>
      </c>
      <c r="N23" s="24">
        <v>1017858</v>
      </c>
      <c r="O23" s="24">
        <v>339058</v>
      </c>
      <c r="P23" s="24">
        <v>339105</v>
      </c>
      <c r="Q23" s="24">
        <v>432904</v>
      </c>
      <c r="R23" s="24">
        <v>1111067</v>
      </c>
      <c r="S23" s="24">
        <v>339151</v>
      </c>
      <c r="T23" s="24">
        <v>320207</v>
      </c>
      <c r="U23" s="24">
        <v>1073487</v>
      </c>
      <c r="V23" s="24">
        <v>1732845</v>
      </c>
      <c r="W23" s="24">
        <v>4919651</v>
      </c>
      <c r="X23" s="24">
        <v>5781276</v>
      </c>
      <c r="Y23" s="24">
        <v>-861625</v>
      </c>
      <c r="Z23" s="6">
        <v>-14.9</v>
      </c>
      <c r="AA23" s="22">
        <v>5821722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123151037</v>
      </c>
      <c r="D25" s="40">
        <f>+D5+D9+D15+D19+D24</f>
        <v>0</v>
      </c>
      <c r="E25" s="41">
        <f t="shared" si="4"/>
        <v>140459288</v>
      </c>
      <c r="F25" s="42">
        <f t="shared" si="4"/>
        <v>142045367</v>
      </c>
      <c r="G25" s="42">
        <f t="shared" si="4"/>
        <v>54980916</v>
      </c>
      <c r="H25" s="42">
        <f t="shared" si="4"/>
        <v>-13751619</v>
      </c>
      <c r="I25" s="42">
        <f t="shared" si="4"/>
        <v>6416598</v>
      </c>
      <c r="J25" s="42">
        <f t="shared" si="4"/>
        <v>47645895</v>
      </c>
      <c r="K25" s="42">
        <f t="shared" si="4"/>
        <v>4099906</v>
      </c>
      <c r="L25" s="42">
        <f t="shared" si="4"/>
        <v>4790766</v>
      </c>
      <c r="M25" s="42">
        <f t="shared" si="4"/>
        <v>6186223</v>
      </c>
      <c r="N25" s="42">
        <f t="shared" si="4"/>
        <v>15076895</v>
      </c>
      <c r="O25" s="42">
        <f t="shared" si="4"/>
        <v>3895066</v>
      </c>
      <c r="P25" s="42">
        <f t="shared" si="4"/>
        <v>3656451</v>
      </c>
      <c r="Q25" s="42">
        <f t="shared" si="4"/>
        <v>13379407</v>
      </c>
      <c r="R25" s="42">
        <f t="shared" si="4"/>
        <v>20930924</v>
      </c>
      <c r="S25" s="42">
        <f t="shared" si="4"/>
        <v>3433643</v>
      </c>
      <c r="T25" s="42">
        <f t="shared" si="4"/>
        <v>3427063</v>
      </c>
      <c r="U25" s="42">
        <f t="shared" si="4"/>
        <v>35568420</v>
      </c>
      <c r="V25" s="42">
        <f t="shared" si="4"/>
        <v>42429126</v>
      </c>
      <c r="W25" s="42">
        <f t="shared" si="4"/>
        <v>126082840</v>
      </c>
      <c r="X25" s="42">
        <f t="shared" si="4"/>
        <v>140459304</v>
      </c>
      <c r="Y25" s="42">
        <f t="shared" si="4"/>
        <v>-14376464</v>
      </c>
      <c r="Z25" s="43">
        <f>+IF(X25&lt;&gt;0,+(Y25/X25)*100,0)</f>
        <v>-10.235323393030624</v>
      </c>
      <c r="AA25" s="40">
        <f>+AA5+AA9+AA15+AA19+AA24</f>
        <v>142045367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45477389</v>
      </c>
      <c r="D28" s="19">
        <f>SUM(D29:D31)</f>
        <v>0</v>
      </c>
      <c r="E28" s="20">
        <f t="shared" si="5"/>
        <v>48638324</v>
      </c>
      <c r="F28" s="21">
        <f t="shared" si="5"/>
        <v>49155000</v>
      </c>
      <c r="G28" s="21">
        <f t="shared" si="5"/>
        <v>8507163</v>
      </c>
      <c r="H28" s="21">
        <f t="shared" si="5"/>
        <v>-1597177</v>
      </c>
      <c r="I28" s="21">
        <f t="shared" si="5"/>
        <v>1969729</v>
      </c>
      <c r="J28" s="21">
        <f t="shared" si="5"/>
        <v>8879715</v>
      </c>
      <c r="K28" s="21">
        <f t="shared" si="5"/>
        <v>2519069</v>
      </c>
      <c r="L28" s="21">
        <f t="shared" si="5"/>
        <v>3057045</v>
      </c>
      <c r="M28" s="21">
        <f t="shared" si="5"/>
        <v>3518577</v>
      </c>
      <c r="N28" s="21">
        <f t="shared" si="5"/>
        <v>9094691</v>
      </c>
      <c r="O28" s="21">
        <f t="shared" si="5"/>
        <v>2487453</v>
      </c>
      <c r="P28" s="21">
        <f t="shared" si="5"/>
        <v>2010730</v>
      </c>
      <c r="Q28" s="21">
        <f t="shared" si="5"/>
        <v>2509758</v>
      </c>
      <c r="R28" s="21">
        <f t="shared" si="5"/>
        <v>7007941</v>
      </c>
      <c r="S28" s="21">
        <f t="shared" si="5"/>
        <v>1982406</v>
      </c>
      <c r="T28" s="21">
        <f t="shared" si="5"/>
        <v>3388833</v>
      </c>
      <c r="U28" s="21">
        <f t="shared" si="5"/>
        <v>16508075</v>
      </c>
      <c r="V28" s="21">
        <f t="shared" si="5"/>
        <v>21879314</v>
      </c>
      <c r="W28" s="21">
        <f t="shared" si="5"/>
        <v>46861661</v>
      </c>
      <c r="X28" s="21">
        <f t="shared" si="5"/>
        <v>48638328</v>
      </c>
      <c r="Y28" s="21">
        <f t="shared" si="5"/>
        <v>-1776667</v>
      </c>
      <c r="Z28" s="4">
        <f>+IF(X28&lt;&gt;0,+(Y28/X28)*100,0)</f>
        <v>-3.6528126542507797</v>
      </c>
      <c r="AA28" s="19">
        <f>SUM(AA29:AA31)</f>
        <v>49155000</v>
      </c>
    </row>
    <row r="29" spans="1:27" ht="13.5">
      <c r="A29" s="5" t="s">
        <v>33</v>
      </c>
      <c r="B29" s="3"/>
      <c r="C29" s="22">
        <v>11089022</v>
      </c>
      <c r="D29" s="22"/>
      <c r="E29" s="23">
        <v>13575442</v>
      </c>
      <c r="F29" s="24">
        <v>14719000</v>
      </c>
      <c r="G29" s="24">
        <v>5848038</v>
      </c>
      <c r="H29" s="24">
        <v>-2097941</v>
      </c>
      <c r="I29" s="24">
        <v>664266</v>
      </c>
      <c r="J29" s="24">
        <v>4414363</v>
      </c>
      <c r="K29" s="24">
        <v>718225</v>
      </c>
      <c r="L29" s="24">
        <v>620266</v>
      </c>
      <c r="M29" s="24">
        <v>687792</v>
      </c>
      <c r="N29" s="24">
        <v>2026283</v>
      </c>
      <c r="O29" s="24">
        <v>604646</v>
      </c>
      <c r="P29" s="24">
        <v>461231</v>
      </c>
      <c r="Q29" s="24">
        <v>727945</v>
      </c>
      <c r="R29" s="24">
        <v>1793822</v>
      </c>
      <c r="S29" s="24">
        <v>579727</v>
      </c>
      <c r="T29" s="24">
        <v>517624</v>
      </c>
      <c r="U29" s="24">
        <v>520630</v>
      </c>
      <c r="V29" s="24">
        <v>1617981</v>
      </c>
      <c r="W29" s="24">
        <v>9852449</v>
      </c>
      <c r="X29" s="24">
        <v>13575444</v>
      </c>
      <c r="Y29" s="24">
        <v>-3722995</v>
      </c>
      <c r="Z29" s="6">
        <v>-27.42</v>
      </c>
      <c r="AA29" s="22">
        <v>14719000</v>
      </c>
    </row>
    <row r="30" spans="1:27" ht="13.5">
      <c r="A30" s="5" t="s">
        <v>34</v>
      </c>
      <c r="B30" s="3"/>
      <c r="C30" s="25">
        <v>20849775</v>
      </c>
      <c r="D30" s="25"/>
      <c r="E30" s="26">
        <v>20389358</v>
      </c>
      <c r="F30" s="27">
        <v>20556000</v>
      </c>
      <c r="G30" s="27">
        <v>2140719</v>
      </c>
      <c r="H30" s="27">
        <v>-391363</v>
      </c>
      <c r="I30" s="27">
        <v>602918</v>
      </c>
      <c r="J30" s="27">
        <v>2352274</v>
      </c>
      <c r="K30" s="27">
        <v>692701</v>
      </c>
      <c r="L30" s="27">
        <v>1570913</v>
      </c>
      <c r="M30" s="27">
        <v>1172714</v>
      </c>
      <c r="N30" s="27">
        <v>3436328</v>
      </c>
      <c r="O30" s="27">
        <v>710222</v>
      </c>
      <c r="P30" s="27">
        <v>821115</v>
      </c>
      <c r="Q30" s="27">
        <v>1080219</v>
      </c>
      <c r="R30" s="27">
        <v>2611556</v>
      </c>
      <c r="S30" s="27">
        <v>684342</v>
      </c>
      <c r="T30" s="27">
        <v>625778</v>
      </c>
      <c r="U30" s="27">
        <v>16082780</v>
      </c>
      <c r="V30" s="27">
        <v>17392900</v>
      </c>
      <c r="W30" s="27">
        <v>25793058</v>
      </c>
      <c r="X30" s="27">
        <v>20389356</v>
      </c>
      <c r="Y30" s="27">
        <v>5403702</v>
      </c>
      <c r="Z30" s="7">
        <v>26.5</v>
      </c>
      <c r="AA30" s="25">
        <v>20556000</v>
      </c>
    </row>
    <row r="31" spans="1:27" ht="13.5">
      <c r="A31" s="5" t="s">
        <v>35</v>
      </c>
      <c r="B31" s="3"/>
      <c r="C31" s="22">
        <v>13538592</v>
      </c>
      <c r="D31" s="22"/>
      <c r="E31" s="23">
        <v>14673524</v>
      </c>
      <c r="F31" s="24">
        <v>13880000</v>
      </c>
      <c r="G31" s="24">
        <v>518406</v>
      </c>
      <c r="H31" s="24">
        <v>892127</v>
      </c>
      <c r="I31" s="24">
        <v>702545</v>
      </c>
      <c r="J31" s="24">
        <v>2113078</v>
      </c>
      <c r="K31" s="24">
        <v>1108143</v>
      </c>
      <c r="L31" s="24">
        <v>865866</v>
      </c>
      <c r="M31" s="24">
        <v>1658071</v>
      </c>
      <c r="N31" s="24">
        <v>3632080</v>
      </c>
      <c r="O31" s="24">
        <v>1172585</v>
      </c>
      <c r="P31" s="24">
        <v>728384</v>
      </c>
      <c r="Q31" s="24">
        <v>701594</v>
      </c>
      <c r="R31" s="24">
        <v>2602563</v>
      </c>
      <c r="S31" s="24">
        <v>718337</v>
      </c>
      <c r="T31" s="24">
        <v>2245431</v>
      </c>
      <c r="U31" s="24">
        <v>-95335</v>
      </c>
      <c r="V31" s="24">
        <v>2868433</v>
      </c>
      <c r="W31" s="24">
        <v>11216154</v>
      </c>
      <c r="X31" s="24">
        <v>14673528</v>
      </c>
      <c r="Y31" s="24">
        <v>-3457374</v>
      </c>
      <c r="Z31" s="6">
        <v>-23.56</v>
      </c>
      <c r="AA31" s="22">
        <v>13880000</v>
      </c>
    </row>
    <row r="32" spans="1:27" ht="13.5">
      <c r="A32" s="2" t="s">
        <v>36</v>
      </c>
      <c r="B32" s="3"/>
      <c r="C32" s="19">
        <f aca="true" t="shared" si="6" ref="C32:Y32">SUM(C33:C37)</f>
        <v>13135396</v>
      </c>
      <c r="D32" s="19">
        <f>SUM(D33:D37)</f>
        <v>0</v>
      </c>
      <c r="E32" s="20">
        <f t="shared" si="6"/>
        <v>15451911</v>
      </c>
      <c r="F32" s="21">
        <f t="shared" si="6"/>
        <v>14049432</v>
      </c>
      <c r="G32" s="21">
        <f t="shared" si="6"/>
        <v>783528</v>
      </c>
      <c r="H32" s="21">
        <f t="shared" si="6"/>
        <v>841243</v>
      </c>
      <c r="I32" s="21">
        <f t="shared" si="6"/>
        <v>1091836</v>
      </c>
      <c r="J32" s="21">
        <f t="shared" si="6"/>
        <v>2716607</v>
      </c>
      <c r="K32" s="21">
        <f t="shared" si="6"/>
        <v>919689</v>
      </c>
      <c r="L32" s="21">
        <f t="shared" si="6"/>
        <v>1039151</v>
      </c>
      <c r="M32" s="21">
        <f t="shared" si="6"/>
        <v>939275</v>
      </c>
      <c r="N32" s="21">
        <f t="shared" si="6"/>
        <v>2898115</v>
      </c>
      <c r="O32" s="21">
        <f t="shared" si="6"/>
        <v>1006613</v>
      </c>
      <c r="P32" s="21">
        <f t="shared" si="6"/>
        <v>963643</v>
      </c>
      <c r="Q32" s="21">
        <f t="shared" si="6"/>
        <v>971223</v>
      </c>
      <c r="R32" s="21">
        <f t="shared" si="6"/>
        <v>2941479</v>
      </c>
      <c r="S32" s="21">
        <f t="shared" si="6"/>
        <v>891515</v>
      </c>
      <c r="T32" s="21">
        <f t="shared" si="6"/>
        <v>778428</v>
      </c>
      <c r="U32" s="21">
        <f t="shared" si="6"/>
        <v>2649977</v>
      </c>
      <c r="V32" s="21">
        <f t="shared" si="6"/>
        <v>4319920</v>
      </c>
      <c r="W32" s="21">
        <f t="shared" si="6"/>
        <v>12876121</v>
      </c>
      <c r="X32" s="21">
        <f t="shared" si="6"/>
        <v>15451896</v>
      </c>
      <c r="Y32" s="21">
        <f t="shared" si="6"/>
        <v>-2575775</v>
      </c>
      <c r="Z32" s="4">
        <f>+IF(X32&lt;&gt;0,+(Y32/X32)*100,0)</f>
        <v>-16.669637175916794</v>
      </c>
      <c r="AA32" s="19">
        <f>SUM(AA33:AA37)</f>
        <v>14049432</v>
      </c>
    </row>
    <row r="33" spans="1:27" ht="13.5">
      <c r="A33" s="5" t="s">
        <v>37</v>
      </c>
      <c r="B33" s="3"/>
      <c r="C33" s="22">
        <v>5315916</v>
      </c>
      <c r="D33" s="22"/>
      <c r="E33" s="23">
        <v>8076642</v>
      </c>
      <c r="F33" s="24">
        <v>5699000</v>
      </c>
      <c r="G33" s="24">
        <v>329093</v>
      </c>
      <c r="H33" s="24">
        <v>320489</v>
      </c>
      <c r="I33" s="24">
        <v>340180</v>
      </c>
      <c r="J33" s="24">
        <v>989762</v>
      </c>
      <c r="K33" s="24">
        <v>390491</v>
      </c>
      <c r="L33" s="24">
        <v>304090</v>
      </c>
      <c r="M33" s="24">
        <v>403022</v>
      </c>
      <c r="N33" s="24">
        <v>1097603</v>
      </c>
      <c r="O33" s="24">
        <v>337438</v>
      </c>
      <c r="P33" s="24">
        <v>324365</v>
      </c>
      <c r="Q33" s="24">
        <v>368156</v>
      </c>
      <c r="R33" s="24">
        <v>1029959</v>
      </c>
      <c r="S33" s="24">
        <v>371632</v>
      </c>
      <c r="T33" s="24">
        <v>306486</v>
      </c>
      <c r="U33" s="24">
        <v>386671</v>
      </c>
      <c r="V33" s="24">
        <v>1064789</v>
      </c>
      <c r="W33" s="24">
        <v>4182113</v>
      </c>
      <c r="X33" s="24">
        <v>8076636</v>
      </c>
      <c r="Y33" s="24">
        <v>-3894523</v>
      </c>
      <c r="Z33" s="6">
        <v>-48.22</v>
      </c>
      <c r="AA33" s="22">
        <v>5699000</v>
      </c>
    </row>
    <row r="34" spans="1:27" ht="13.5">
      <c r="A34" s="5" t="s">
        <v>38</v>
      </c>
      <c r="B34" s="3"/>
      <c r="C34" s="22">
        <v>459716</v>
      </c>
      <c r="D34" s="22"/>
      <c r="E34" s="23">
        <v>196000</v>
      </c>
      <c r="F34" s="24">
        <v>239000</v>
      </c>
      <c r="G34" s="24"/>
      <c r="H34" s="24"/>
      <c r="I34" s="24"/>
      <c r="J34" s="24"/>
      <c r="K34" s="24">
        <v>3070</v>
      </c>
      <c r="L34" s="24">
        <v>16705</v>
      </c>
      <c r="M34" s="24"/>
      <c r="N34" s="24">
        <v>19775</v>
      </c>
      <c r="O34" s="24">
        <v>17181</v>
      </c>
      <c r="P34" s="24">
        <v>5965</v>
      </c>
      <c r="Q34" s="24"/>
      <c r="R34" s="24">
        <v>23146</v>
      </c>
      <c r="S34" s="24"/>
      <c r="T34" s="24"/>
      <c r="U34" s="24">
        <v>33200</v>
      </c>
      <c r="V34" s="24">
        <v>33200</v>
      </c>
      <c r="W34" s="24">
        <v>76121</v>
      </c>
      <c r="X34" s="24">
        <v>195996</v>
      </c>
      <c r="Y34" s="24">
        <v>-119875</v>
      </c>
      <c r="Z34" s="6">
        <v>-61.16</v>
      </c>
      <c r="AA34" s="22">
        <v>239000</v>
      </c>
    </row>
    <row r="35" spans="1:27" ht="13.5">
      <c r="A35" s="5" t="s">
        <v>39</v>
      </c>
      <c r="B35" s="3"/>
      <c r="C35" s="22">
        <v>5501938</v>
      </c>
      <c r="D35" s="22"/>
      <c r="E35" s="23">
        <v>5784103</v>
      </c>
      <c r="F35" s="24">
        <v>6187296</v>
      </c>
      <c r="G35" s="24">
        <v>358171</v>
      </c>
      <c r="H35" s="24">
        <v>393489</v>
      </c>
      <c r="I35" s="24">
        <v>392035</v>
      </c>
      <c r="J35" s="24">
        <v>1143695</v>
      </c>
      <c r="K35" s="24">
        <v>453958</v>
      </c>
      <c r="L35" s="24">
        <v>580715</v>
      </c>
      <c r="M35" s="24">
        <v>419845</v>
      </c>
      <c r="N35" s="24">
        <v>1454518</v>
      </c>
      <c r="O35" s="24">
        <v>507252</v>
      </c>
      <c r="P35" s="24">
        <v>350163</v>
      </c>
      <c r="Q35" s="24">
        <v>498466</v>
      </c>
      <c r="R35" s="24">
        <v>1355881</v>
      </c>
      <c r="S35" s="24">
        <v>423911</v>
      </c>
      <c r="T35" s="24">
        <v>366422</v>
      </c>
      <c r="U35" s="24">
        <v>520230</v>
      </c>
      <c r="V35" s="24">
        <v>1310563</v>
      </c>
      <c r="W35" s="24">
        <v>5264657</v>
      </c>
      <c r="X35" s="24">
        <v>5784108</v>
      </c>
      <c r="Y35" s="24">
        <v>-519451</v>
      </c>
      <c r="Z35" s="6">
        <v>-8.98</v>
      </c>
      <c r="AA35" s="22">
        <v>6187296</v>
      </c>
    </row>
    <row r="36" spans="1:27" ht="13.5">
      <c r="A36" s="5" t="s">
        <v>40</v>
      </c>
      <c r="B36" s="3"/>
      <c r="C36" s="22">
        <v>804299</v>
      </c>
      <c r="D36" s="22"/>
      <c r="E36" s="23">
        <v>359884</v>
      </c>
      <c r="F36" s="24">
        <v>889136</v>
      </c>
      <c r="G36" s="24">
        <v>29167</v>
      </c>
      <c r="H36" s="24">
        <v>29168</v>
      </c>
      <c r="I36" s="24">
        <v>284235</v>
      </c>
      <c r="J36" s="24">
        <v>342570</v>
      </c>
      <c r="K36" s="24">
        <v>45181</v>
      </c>
      <c r="L36" s="24">
        <v>33626</v>
      </c>
      <c r="M36" s="24">
        <v>34099</v>
      </c>
      <c r="N36" s="24">
        <v>112906</v>
      </c>
      <c r="O36" s="24">
        <v>33852</v>
      </c>
      <c r="P36" s="24">
        <v>214677</v>
      </c>
      <c r="Q36" s="24">
        <v>29727</v>
      </c>
      <c r="R36" s="24">
        <v>278256</v>
      </c>
      <c r="S36" s="24">
        <v>29727</v>
      </c>
      <c r="T36" s="24">
        <v>33154</v>
      </c>
      <c r="U36" s="24">
        <v>1625134</v>
      </c>
      <c r="V36" s="24">
        <v>1688015</v>
      </c>
      <c r="W36" s="24">
        <v>2421747</v>
      </c>
      <c r="X36" s="24">
        <v>359880</v>
      </c>
      <c r="Y36" s="24">
        <v>2061867</v>
      </c>
      <c r="Z36" s="6">
        <v>572.93</v>
      </c>
      <c r="AA36" s="22">
        <v>889136</v>
      </c>
    </row>
    <row r="37" spans="1:27" ht="13.5">
      <c r="A37" s="5" t="s">
        <v>41</v>
      </c>
      <c r="B37" s="3"/>
      <c r="C37" s="25">
        <v>1053527</v>
      </c>
      <c r="D37" s="25"/>
      <c r="E37" s="26">
        <v>1035282</v>
      </c>
      <c r="F37" s="27">
        <v>1035000</v>
      </c>
      <c r="G37" s="27">
        <v>67097</v>
      </c>
      <c r="H37" s="27">
        <v>98097</v>
      </c>
      <c r="I37" s="27">
        <v>75386</v>
      </c>
      <c r="J37" s="27">
        <v>240580</v>
      </c>
      <c r="K37" s="27">
        <v>26989</v>
      </c>
      <c r="L37" s="27">
        <v>104015</v>
      </c>
      <c r="M37" s="27">
        <v>82309</v>
      </c>
      <c r="N37" s="27">
        <v>213313</v>
      </c>
      <c r="O37" s="27">
        <v>110890</v>
      </c>
      <c r="P37" s="27">
        <v>68473</v>
      </c>
      <c r="Q37" s="27">
        <v>74874</v>
      </c>
      <c r="R37" s="27">
        <v>254237</v>
      </c>
      <c r="S37" s="27">
        <v>66245</v>
      </c>
      <c r="T37" s="27">
        <v>72366</v>
      </c>
      <c r="U37" s="27">
        <v>84742</v>
      </c>
      <c r="V37" s="27">
        <v>223353</v>
      </c>
      <c r="W37" s="27">
        <v>931483</v>
      </c>
      <c r="X37" s="27">
        <v>1035276</v>
      </c>
      <c r="Y37" s="27">
        <v>-103793</v>
      </c>
      <c r="Z37" s="7">
        <v>-10.03</v>
      </c>
      <c r="AA37" s="25">
        <v>1035000</v>
      </c>
    </row>
    <row r="38" spans="1:27" ht="13.5">
      <c r="A38" s="2" t="s">
        <v>42</v>
      </c>
      <c r="B38" s="8"/>
      <c r="C38" s="19">
        <f aca="true" t="shared" si="7" ref="C38:Y38">SUM(C39:C41)</f>
        <v>13698433</v>
      </c>
      <c r="D38" s="19">
        <f>SUM(D39:D41)</f>
        <v>0</v>
      </c>
      <c r="E38" s="20">
        <f t="shared" si="7"/>
        <v>15628767</v>
      </c>
      <c r="F38" s="21">
        <f t="shared" si="7"/>
        <v>17364000</v>
      </c>
      <c r="G38" s="21">
        <f t="shared" si="7"/>
        <v>438854</v>
      </c>
      <c r="H38" s="21">
        <f t="shared" si="7"/>
        <v>443683</v>
      </c>
      <c r="I38" s="21">
        <f t="shared" si="7"/>
        <v>421357</v>
      </c>
      <c r="J38" s="21">
        <f t="shared" si="7"/>
        <v>1303894</v>
      </c>
      <c r="K38" s="21">
        <f t="shared" si="7"/>
        <v>477447</v>
      </c>
      <c r="L38" s="21">
        <f t="shared" si="7"/>
        <v>1185560</v>
      </c>
      <c r="M38" s="21">
        <f t="shared" si="7"/>
        <v>514558</v>
      </c>
      <c r="N38" s="21">
        <f t="shared" si="7"/>
        <v>2177565</v>
      </c>
      <c r="O38" s="21">
        <f t="shared" si="7"/>
        <v>1242586</v>
      </c>
      <c r="P38" s="21">
        <f t="shared" si="7"/>
        <v>451877</v>
      </c>
      <c r="Q38" s="21">
        <f t="shared" si="7"/>
        <v>585736</v>
      </c>
      <c r="R38" s="21">
        <f t="shared" si="7"/>
        <v>2280199</v>
      </c>
      <c r="S38" s="21">
        <f t="shared" si="7"/>
        <v>481596</v>
      </c>
      <c r="T38" s="21">
        <f t="shared" si="7"/>
        <v>490076</v>
      </c>
      <c r="U38" s="21">
        <f t="shared" si="7"/>
        <v>1941689</v>
      </c>
      <c r="V38" s="21">
        <f t="shared" si="7"/>
        <v>2913361</v>
      </c>
      <c r="W38" s="21">
        <f t="shared" si="7"/>
        <v>8675019</v>
      </c>
      <c r="X38" s="21">
        <f t="shared" si="7"/>
        <v>15628776</v>
      </c>
      <c r="Y38" s="21">
        <f t="shared" si="7"/>
        <v>-6953757</v>
      </c>
      <c r="Z38" s="4">
        <f>+IF(X38&lt;&gt;0,+(Y38/X38)*100,0)</f>
        <v>-44.493292372991974</v>
      </c>
      <c r="AA38" s="19">
        <f>SUM(AA39:AA41)</f>
        <v>17364000</v>
      </c>
    </row>
    <row r="39" spans="1:27" ht="13.5">
      <c r="A39" s="5" t="s">
        <v>43</v>
      </c>
      <c r="B39" s="3"/>
      <c r="C39" s="22">
        <v>2232808</v>
      </c>
      <c r="D39" s="22"/>
      <c r="E39" s="23">
        <v>3041889</v>
      </c>
      <c r="F39" s="24">
        <v>3090000</v>
      </c>
      <c r="G39" s="24">
        <v>180609</v>
      </c>
      <c r="H39" s="24">
        <v>169740</v>
      </c>
      <c r="I39" s="24">
        <v>160927</v>
      </c>
      <c r="J39" s="24">
        <v>511276</v>
      </c>
      <c r="K39" s="24">
        <v>159053</v>
      </c>
      <c r="L39" s="24">
        <v>211056</v>
      </c>
      <c r="M39" s="24">
        <v>202256</v>
      </c>
      <c r="N39" s="24">
        <v>572365</v>
      </c>
      <c r="O39" s="24">
        <v>193008</v>
      </c>
      <c r="P39" s="24">
        <v>193095</v>
      </c>
      <c r="Q39" s="24">
        <v>229159</v>
      </c>
      <c r="R39" s="24">
        <v>615262</v>
      </c>
      <c r="S39" s="24">
        <v>238209</v>
      </c>
      <c r="T39" s="24">
        <v>194736</v>
      </c>
      <c r="U39" s="24">
        <v>203897</v>
      </c>
      <c r="V39" s="24">
        <v>636842</v>
      </c>
      <c r="W39" s="24">
        <v>2335745</v>
      </c>
      <c r="X39" s="24">
        <v>3041892</v>
      </c>
      <c r="Y39" s="24">
        <v>-706147</v>
      </c>
      <c r="Z39" s="6">
        <v>-23.21</v>
      </c>
      <c r="AA39" s="22">
        <v>3090000</v>
      </c>
    </row>
    <row r="40" spans="1:27" ht="13.5">
      <c r="A40" s="5" t="s">
        <v>44</v>
      </c>
      <c r="B40" s="3"/>
      <c r="C40" s="22">
        <v>11465625</v>
      </c>
      <c r="D40" s="22"/>
      <c r="E40" s="23">
        <v>12586878</v>
      </c>
      <c r="F40" s="24">
        <v>14274000</v>
      </c>
      <c r="G40" s="24">
        <v>258245</v>
      </c>
      <c r="H40" s="24">
        <v>273943</v>
      </c>
      <c r="I40" s="24">
        <v>260430</v>
      </c>
      <c r="J40" s="24">
        <v>792618</v>
      </c>
      <c r="K40" s="24">
        <v>318394</v>
      </c>
      <c r="L40" s="24">
        <v>974504</v>
      </c>
      <c r="M40" s="24">
        <v>312302</v>
      </c>
      <c r="N40" s="24">
        <v>1605200</v>
      </c>
      <c r="O40" s="24">
        <v>1049578</v>
      </c>
      <c r="P40" s="24">
        <v>258782</v>
      </c>
      <c r="Q40" s="24">
        <v>356577</v>
      </c>
      <c r="R40" s="24">
        <v>1664937</v>
      </c>
      <c r="S40" s="24">
        <v>243387</v>
      </c>
      <c r="T40" s="24">
        <v>295340</v>
      </c>
      <c r="U40" s="24">
        <v>1737792</v>
      </c>
      <c r="V40" s="24">
        <v>2276519</v>
      </c>
      <c r="W40" s="24">
        <v>6339274</v>
      </c>
      <c r="X40" s="24">
        <v>12586884</v>
      </c>
      <c r="Y40" s="24">
        <v>-6247610</v>
      </c>
      <c r="Z40" s="6">
        <v>-49.64</v>
      </c>
      <c r="AA40" s="22">
        <v>14274000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54974506</v>
      </c>
      <c r="D42" s="19">
        <f>SUM(D43:D46)</f>
        <v>0</v>
      </c>
      <c r="E42" s="20">
        <f t="shared" si="8"/>
        <v>62638739</v>
      </c>
      <c r="F42" s="21">
        <f t="shared" si="8"/>
        <v>60490598</v>
      </c>
      <c r="G42" s="21">
        <f t="shared" si="8"/>
        <v>1527884</v>
      </c>
      <c r="H42" s="21">
        <f t="shared" si="8"/>
        <v>1719026</v>
      </c>
      <c r="I42" s="21">
        <f t="shared" si="8"/>
        <v>2477375</v>
      </c>
      <c r="J42" s="21">
        <f t="shared" si="8"/>
        <v>5724285</v>
      </c>
      <c r="K42" s="21">
        <f t="shared" si="8"/>
        <v>2069305</v>
      </c>
      <c r="L42" s="21">
        <f t="shared" si="8"/>
        <v>2373034</v>
      </c>
      <c r="M42" s="21">
        <f t="shared" si="8"/>
        <v>3810837</v>
      </c>
      <c r="N42" s="21">
        <f t="shared" si="8"/>
        <v>8253176</v>
      </c>
      <c r="O42" s="21">
        <f t="shared" si="8"/>
        <v>3137054</v>
      </c>
      <c r="P42" s="21">
        <f t="shared" si="8"/>
        <v>2023441</v>
      </c>
      <c r="Q42" s="21">
        <f t="shared" si="8"/>
        <v>2158375</v>
      </c>
      <c r="R42" s="21">
        <f t="shared" si="8"/>
        <v>7318870</v>
      </c>
      <c r="S42" s="21">
        <f t="shared" si="8"/>
        <v>1724440</v>
      </c>
      <c r="T42" s="21">
        <f t="shared" si="8"/>
        <v>2369700</v>
      </c>
      <c r="U42" s="21">
        <f t="shared" si="8"/>
        <v>8771817</v>
      </c>
      <c r="V42" s="21">
        <f t="shared" si="8"/>
        <v>12865957</v>
      </c>
      <c r="W42" s="21">
        <f t="shared" si="8"/>
        <v>34162288</v>
      </c>
      <c r="X42" s="21">
        <f t="shared" si="8"/>
        <v>62638740</v>
      </c>
      <c r="Y42" s="21">
        <f t="shared" si="8"/>
        <v>-28476452</v>
      </c>
      <c r="Z42" s="4">
        <f>+IF(X42&lt;&gt;0,+(Y42/X42)*100,0)</f>
        <v>-45.46140615216717</v>
      </c>
      <c r="AA42" s="19">
        <f>SUM(AA43:AA46)</f>
        <v>60490598</v>
      </c>
    </row>
    <row r="43" spans="1:27" ht="13.5">
      <c r="A43" s="5" t="s">
        <v>47</v>
      </c>
      <c r="B43" s="3"/>
      <c r="C43" s="22">
        <v>6666244</v>
      </c>
      <c r="D43" s="22"/>
      <c r="E43" s="23">
        <v>7758902</v>
      </c>
      <c r="F43" s="24">
        <v>10563563</v>
      </c>
      <c r="G43" s="24">
        <v>49963</v>
      </c>
      <c r="H43" s="24">
        <v>9687</v>
      </c>
      <c r="I43" s="24">
        <v>658353</v>
      </c>
      <c r="J43" s="24">
        <v>718003</v>
      </c>
      <c r="K43" s="24">
        <v>57063</v>
      </c>
      <c r="L43" s="24">
        <v>63638</v>
      </c>
      <c r="M43" s="24">
        <v>916242</v>
      </c>
      <c r="N43" s="24">
        <v>1036943</v>
      </c>
      <c r="O43" s="24">
        <v>549493</v>
      </c>
      <c r="P43" s="24">
        <v>239021</v>
      </c>
      <c r="Q43" s="24">
        <v>236624</v>
      </c>
      <c r="R43" s="24">
        <v>1025138</v>
      </c>
      <c r="S43" s="24">
        <v>51806</v>
      </c>
      <c r="T43" s="24">
        <v>455634</v>
      </c>
      <c r="U43" s="24">
        <v>2585633</v>
      </c>
      <c r="V43" s="24">
        <v>3093073</v>
      </c>
      <c r="W43" s="24">
        <v>5873157</v>
      </c>
      <c r="X43" s="24">
        <v>7758900</v>
      </c>
      <c r="Y43" s="24">
        <v>-1885743</v>
      </c>
      <c r="Z43" s="6">
        <v>-24.3</v>
      </c>
      <c r="AA43" s="22">
        <v>10563563</v>
      </c>
    </row>
    <row r="44" spans="1:27" ht="13.5">
      <c r="A44" s="5" t="s">
        <v>48</v>
      </c>
      <c r="B44" s="3"/>
      <c r="C44" s="22">
        <v>26079978</v>
      </c>
      <c r="D44" s="22"/>
      <c r="E44" s="23">
        <v>27692474</v>
      </c>
      <c r="F44" s="24">
        <v>29422370</v>
      </c>
      <c r="G44" s="24">
        <v>681913</v>
      </c>
      <c r="H44" s="24">
        <v>769940</v>
      </c>
      <c r="I44" s="24">
        <v>871122</v>
      </c>
      <c r="J44" s="24">
        <v>2322975</v>
      </c>
      <c r="K44" s="24">
        <v>889101</v>
      </c>
      <c r="L44" s="24">
        <v>1285426</v>
      </c>
      <c r="M44" s="24">
        <v>1789184</v>
      </c>
      <c r="N44" s="24">
        <v>3963711</v>
      </c>
      <c r="O44" s="24">
        <v>1533875</v>
      </c>
      <c r="P44" s="24">
        <v>904284</v>
      </c>
      <c r="Q44" s="24">
        <v>1078054</v>
      </c>
      <c r="R44" s="24">
        <v>3516213</v>
      </c>
      <c r="S44" s="24">
        <v>822519</v>
      </c>
      <c r="T44" s="24">
        <v>974404</v>
      </c>
      <c r="U44" s="24">
        <v>4726236</v>
      </c>
      <c r="V44" s="24">
        <v>6523159</v>
      </c>
      <c r="W44" s="24">
        <v>16326058</v>
      </c>
      <c r="X44" s="24">
        <v>27692472</v>
      </c>
      <c r="Y44" s="24">
        <v>-11366414</v>
      </c>
      <c r="Z44" s="6">
        <v>-41.05</v>
      </c>
      <c r="AA44" s="22">
        <v>29422370</v>
      </c>
    </row>
    <row r="45" spans="1:27" ht="13.5">
      <c r="A45" s="5" t="s">
        <v>49</v>
      </c>
      <c r="B45" s="3"/>
      <c r="C45" s="25">
        <v>14632706</v>
      </c>
      <c r="D45" s="25"/>
      <c r="E45" s="26">
        <v>16790171</v>
      </c>
      <c r="F45" s="27">
        <v>12142855</v>
      </c>
      <c r="G45" s="27">
        <v>455429</v>
      </c>
      <c r="H45" s="27">
        <v>534532</v>
      </c>
      <c r="I45" s="27">
        <v>487677</v>
      </c>
      <c r="J45" s="27">
        <v>1477638</v>
      </c>
      <c r="K45" s="27">
        <v>547170</v>
      </c>
      <c r="L45" s="27">
        <v>585030</v>
      </c>
      <c r="M45" s="27">
        <v>539366</v>
      </c>
      <c r="N45" s="27">
        <v>1671566</v>
      </c>
      <c r="O45" s="27">
        <v>673113</v>
      </c>
      <c r="P45" s="27">
        <v>447735</v>
      </c>
      <c r="Q45" s="27">
        <v>423990</v>
      </c>
      <c r="R45" s="27">
        <v>1544838</v>
      </c>
      <c r="S45" s="27">
        <v>385246</v>
      </c>
      <c r="T45" s="27">
        <v>480361</v>
      </c>
      <c r="U45" s="27">
        <v>976987</v>
      </c>
      <c r="V45" s="27">
        <v>1842594</v>
      </c>
      <c r="W45" s="27">
        <v>6536636</v>
      </c>
      <c r="X45" s="27">
        <v>16790172</v>
      </c>
      <c r="Y45" s="27">
        <v>-10253536</v>
      </c>
      <c r="Z45" s="7">
        <v>-61.07</v>
      </c>
      <c r="AA45" s="25">
        <v>12142855</v>
      </c>
    </row>
    <row r="46" spans="1:27" ht="13.5">
      <c r="A46" s="5" t="s">
        <v>50</v>
      </c>
      <c r="B46" s="3"/>
      <c r="C46" s="22">
        <v>7595578</v>
      </c>
      <c r="D46" s="22"/>
      <c r="E46" s="23">
        <v>10397192</v>
      </c>
      <c r="F46" s="24">
        <v>8361810</v>
      </c>
      <c r="G46" s="24">
        <v>340579</v>
      </c>
      <c r="H46" s="24">
        <v>404867</v>
      </c>
      <c r="I46" s="24">
        <v>460223</v>
      </c>
      <c r="J46" s="24">
        <v>1205669</v>
      </c>
      <c r="K46" s="24">
        <v>575971</v>
      </c>
      <c r="L46" s="24">
        <v>438940</v>
      </c>
      <c r="M46" s="24">
        <v>566045</v>
      </c>
      <c r="N46" s="24">
        <v>1580956</v>
      </c>
      <c r="O46" s="24">
        <v>380573</v>
      </c>
      <c r="P46" s="24">
        <v>432401</v>
      </c>
      <c r="Q46" s="24">
        <v>419707</v>
      </c>
      <c r="R46" s="24">
        <v>1232681</v>
      </c>
      <c r="S46" s="24">
        <v>464869</v>
      </c>
      <c r="T46" s="24">
        <v>459301</v>
      </c>
      <c r="U46" s="24">
        <v>482961</v>
      </c>
      <c r="V46" s="24">
        <v>1407131</v>
      </c>
      <c r="W46" s="24">
        <v>5426437</v>
      </c>
      <c r="X46" s="24">
        <v>10397196</v>
      </c>
      <c r="Y46" s="24">
        <v>-4970759</v>
      </c>
      <c r="Z46" s="6">
        <v>-47.81</v>
      </c>
      <c r="AA46" s="22">
        <v>8361810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127285724</v>
      </c>
      <c r="D48" s="40">
        <f>+D28+D32+D38+D42+D47</f>
        <v>0</v>
      </c>
      <c r="E48" s="41">
        <f t="shared" si="9"/>
        <v>142357741</v>
      </c>
      <c r="F48" s="42">
        <f t="shared" si="9"/>
        <v>141059030</v>
      </c>
      <c r="G48" s="42">
        <f t="shared" si="9"/>
        <v>11257429</v>
      </c>
      <c r="H48" s="42">
        <f t="shared" si="9"/>
        <v>1406775</v>
      </c>
      <c r="I48" s="42">
        <f t="shared" si="9"/>
        <v>5960297</v>
      </c>
      <c r="J48" s="42">
        <f t="shared" si="9"/>
        <v>18624501</v>
      </c>
      <c r="K48" s="42">
        <f t="shared" si="9"/>
        <v>5985510</v>
      </c>
      <c r="L48" s="42">
        <f t="shared" si="9"/>
        <v>7654790</v>
      </c>
      <c r="M48" s="42">
        <f t="shared" si="9"/>
        <v>8783247</v>
      </c>
      <c r="N48" s="42">
        <f t="shared" si="9"/>
        <v>22423547</v>
      </c>
      <c r="O48" s="42">
        <f t="shared" si="9"/>
        <v>7873706</v>
      </c>
      <c r="P48" s="42">
        <f t="shared" si="9"/>
        <v>5449691</v>
      </c>
      <c r="Q48" s="42">
        <f t="shared" si="9"/>
        <v>6225092</v>
      </c>
      <c r="R48" s="42">
        <f t="shared" si="9"/>
        <v>19548489</v>
      </c>
      <c r="S48" s="42">
        <f t="shared" si="9"/>
        <v>5079957</v>
      </c>
      <c r="T48" s="42">
        <f t="shared" si="9"/>
        <v>7027037</v>
      </c>
      <c r="U48" s="42">
        <f t="shared" si="9"/>
        <v>29871558</v>
      </c>
      <c r="V48" s="42">
        <f t="shared" si="9"/>
        <v>41978552</v>
      </c>
      <c r="W48" s="42">
        <f t="shared" si="9"/>
        <v>102575089</v>
      </c>
      <c r="X48" s="42">
        <f t="shared" si="9"/>
        <v>142357740</v>
      </c>
      <c r="Y48" s="42">
        <f t="shared" si="9"/>
        <v>-39782651</v>
      </c>
      <c r="Z48" s="43">
        <f>+IF(X48&lt;&gt;0,+(Y48/X48)*100,0)</f>
        <v>-27.945548306681463</v>
      </c>
      <c r="AA48" s="40">
        <f>+AA28+AA32+AA38+AA42+AA47</f>
        <v>141059030</v>
      </c>
    </row>
    <row r="49" spans="1:27" ht="13.5">
      <c r="A49" s="14" t="s">
        <v>58</v>
      </c>
      <c r="B49" s="15"/>
      <c r="C49" s="44">
        <f aca="true" t="shared" si="10" ref="C49:Y49">+C25-C48</f>
        <v>-4134687</v>
      </c>
      <c r="D49" s="44">
        <f>+D25-D48</f>
        <v>0</v>
      </c>
      <c r="E49" s="45">
        <f t="shared" si="10"/>
        <v>-1898453</v>
      </c>
      <c r="F49" s="46">
        <f t="shared" si="10"/>
        <v>986337</v>
      </c>
      <c r="G49" s="46">
        <f t="shared" si="10"/>
        <v>43723487</v>
      </c>
      <c r="H49" s="46">
        <f t="shared" si="10"/>
        <v>-15158394</v>
      </c>
      <c r="I49" s="46">
        <f t="shared" si="10"/>
        <v>456301</v>
      </c>
      <c r="J49" s="46">
        <f t="shared" si="10"/>
        <v>29021394</v>
      </c>
      <c r="K49" s="46">
        <f t="shared" si="10"/>
        <v>-1885604</v>
      </c>
      <c r="L49" s="46">
        <f t="shared" si="10"/>
        <v>-2864024</v>
      </c>
      <c r="M49" s="46">
        <f t="shared" si="10"/>
        <v>-2597024</v>
      </c>
      <c r="N49" s="46">
        <f t="shared" si="10"/>
        <v>-7346652</v>
      </c>
      <c r="O49" s="46">
        <f t="shared" si="10"/>
        <v>-3978640</v>
      </c>
      <c r="P49" s="46">
        <f t="shared" si="10"/>
        <v>-1793240</v>
      </c>
      <c r="Q49" s="46">
        <f t="shared" si="10"/>
        <v>7154315</v>
      </c>
      <c r="R49" s="46">
        <f t="shared" si="10"/>
        <v>1382435</v>
      </c>
      <c r="S49" s="46">
        <f t="shared" si="10"/>
        <v>-1646314</v>
      </c>
      <c r="T49" s="46">
        <f t="shared" si="10"/>
        <v>-3599974</v>
      </c>
      <c r="U49" s="46">
        <f t="shared" si="10"/>
        <v>5696862</v>
      </c>
      <c r="V49" s="46">
        <f t="shared" si="10"/>
        <v>450574</v>
      </c>
      <c r="W49" s="46">
        <f t="shared" si="10"/>
        <v>23507751</v>
      </c>
      <c r="X49" s="46">
        <f>IF(F25=F48,0,X25-X48)</f>
        <v>-1898436</v>
      </c>
      <c r="Y49" s="46">
        <f t="shared" si="10"/>
        <v>25406187</v>
      </c>
      <c r="Z49" s="47">
        <f>+IF(X49&lt;&gt;0,+(Y49/X49)*100,0)</f>
        <v>-1338.2693438177532</v>
      </c>
      <c r="AA49" s="44">
        <f>+AA25-AA48</f>
        <v>986337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117293916</v>
      </c>
      <c r="D5" s="19">
        <f>SUM(D6:D8)</f>
        <v>0</v>
      </c>
      <c r="E5" s="20">
        <f t="shared" si="0"/>
        <v>99900000</v>
      </c>
      <c r="F5" s="21">
        <f t="shared" si="0"/>
        <v>104525000</v>
      </c>
      <c r="G5" s="21">
        <f t="shared" si="0"/>
        <v>34485809</v>
      </c>
      <c r="H5" s="21">
        <f t="shared" si="0"/>
        <v>921716</v>
      </c>
      <c r="I5" s="21">
        <f t="shared" si="0"/>
        <v>2862949</v>
      </c>
      <c r="J5" s="21">
        <f t="shared" si="0"/>
        <v>38270474</v>
      </c>
      <c r="K5" s="21">
        <f t="shared" si="0"/>
        <v>1599153</v>
      </c>
      <c r="L5" s="21">
        <f t="shared" si="0"/>
        <v>2365762</v>
      </c>
      <c r="M5" s="21">
        <f t="shared" si="0"/>
        <v>28922547</v>
      </c>
      <c r="N5" s="21">
        <f t="shared" si="0"/>
        <v>32887462</v>
      </c>
      <c r="O5" s="21">
        <f t="shared" si="0"/>
        <v>2637066</v>
      </c>
      <c r="P5" s="21">
        <f t="shared" si="0"/>
        <v>1982085</v>
      </c>
      <c r="Q5" s="21">
        <f t="shared" si="0"/>
        <v>22395885</v>
      </c>
      <c r="R5" s="21">
        <f t="shared" si="0"/>
        <v>27015036</v>
      </c>
      <c r="S5" s="21">
        <f t="shared" si="0"/>
        <v>1443096</v>
      </c>
      <c r="T5" s="21">
        <f t="shared" si="0"/>
        <v>3330989</v>
      </c>
      <c r="U5" s="21">
        <f t="shared" si="0"/>
        <v>2222793</v>
      </c>
      <c r="V5" s="21">
        <f t="shared" si="0"/>
        <v>6996878</v>
      </c>
      <c r="W5" s="21">
        <f t="shared" si="0"/>
        <v>105169850</v>
      </c>
      <c r="X5" s="21">
        <f t="shared" si="0"/>
        <v>99900000</v>
      </c>
      <c r="Y5" s="21">
        <f t="shared" si="0"/>
        <v>5269850</v>
      </c>
      <c r="Z5" s="4">
        <f>+IF(X5&lt;&gt;0,+(Y5/X5)*100,0)</f>
        <v>5.2751251251251245</v>
      </c>
      <c r="AA5" s="19">
        <f>SUM(AA6:AA8)</f>
        <v>104525000</v>
      </c>
    </row>
    <row r="6" spans="1:27" ht="13.5">
      <c r="A6" s="5" t="s">
        <v>33</v>
      </c>
      <c r="B6" s="3"/>
      <c r="C6" s="22">
        <v>8241613</v>
      </c>
      <c r="D6" s="22"/>
      <c r="E6" s="23">
        <v>311000</v>
      </c>
      <c r="F6" s="24">
        <v>311000</v>
      </c>
      <c r="G6" s="24">
        <v>17879</v>
      </c>
      <c r="H6" s="24">
        <v>1491</v>
      </c>
      <c r="I6" s="24">
        <v>1105</v>
      </c>
      <c r="J6" s="24">
        <v>20475</v>
      </c>
      <c r="K6" s="24">
        <v>912</v>
      </c>
      <c r="L6" s="24">
        <v>51804</v>
      </c>
      <c r="M6" s="24">
        <v>57617</v>
      </c>
      <c r="N6" s="24">
        <v>110333</v>
      </c>
      <c r="O6" s="24">
        <v>61539</v>
      </c>
      <c r="P6" s="24">
        <v>224475</v>
      </c>
      <c r="Q6" s="24">
        <v>10742</v>
      </c>
      <c r="R6" s="24">
        <v>296756</v>
      </c>
      <c r="S6" s="24">
        <v>160920</v>
      </c>
      <c r="T6" s="24">
        <v>87429</v>
      </c>
      <c r="U6" s="24">
        <v>111106</v>
      </c>
      <c r="V6" s="24">
        <v>359455</v>
      </c>
      <c r="W6" s="24">
        <v>787019</v>
      </c>
      <c r="X6" s="24">
        <v>311000</v>
      </c>
      <c r="Y6" s="24">
        <v>476019</v>
      </c>
      <c r="Z6" s="6">
        <v>153.06</v>
      </c>
      <c r="AA6" s="22">
        <v>311000</v>
      </c>
    </row>
    <row r="7" spans="1:27" ht="13.5">
      <c r="A7" s="5" t="s">
        <v>34</v>
      </c>
      <c r="B7" s="3"/>
      <c r="C7" s="25">
        <v>105933034</v>
      </c>
      <c r="D7" s="25"/>
      <c r="E7" s="26">
        <v>95859000</v>
      </c>
      <c r="F7" s="27">
        <v>100484000</v>
      </c>
      <c r="G7" s="27">
        <v>34365163</v>
      </c>
      <c r="H7" s="27">
        <v>767832</v>
      </c>
      <c r="I7" s="27">
        <v>2682851</v>
      </c>
      <c r="J7" s="27">
        <v>37815846</v>
      </c>
      <c r="K7" s="27">
        <v>1460139</v>
      </c>
      <c r="L7" s="27">
        <v>2191872</v>
      </c>
      <c r="M7" s="27">
        <v>28761580</v>
      </c>
      <c r="N7" s="27">
        <v>32413591</v>
      </c>
      <c r="O7" s="27">
        <v>2439115</v>
      </c>
      <c r="P7" s="27">
        <v>1632146</v>
      </c>
      <c r="Q7" s="27">
        <v>22270916</v>
      </c>
      <c r="R7" s="27">
        <v>26342177</v>
      </c>
      <c r="S7" s="27">
        <v>1200016</v>
      </c>
      <c r="T7" s="27">
        <v>2148049</v>
      </c>
      <c r="U7" s="27">
        <v>2000442</v>
      </c>
      <c r="V7" s="27">
        <v>5348507</v>
      </c>
      <c r="W7" s="27">
        <v>101920121</v>
      </c>
      <c r="X7" s="27">
        <v>95859000</v>
      </c>
      <c r="Y7" s="27">
        <v>6061121</v>
      </c>
      <c r="Z7" s="7">
        <v>6.32</v>
      </c>
      <c r="AA7" s="25">
        <v>100484000</v>
      </c>
    </row>
    <row r="8" spans="1:27" ht="13.5">
      <c r="A8" s="5" t="s">
        <v>35</v>
      </c>
      <c r="B8" s="3"/>
      <c r="C8" s="22">
        <v>3119269</v>
      </c>
      <c r="D8" s="22"/>
      <c r="E8" s="23">
        <v>3730000</v>
      </c>
      <c r="F8" s="24">
        <v>3730000</v>
      </c>
      <c r="G8" s="24">
        <v>102767</v>
      </c>
      <c r="H8" s="24">
        <v>152393</v>
      </c>
      <c r="I8" s="24">
        <v>178993</v>
      </c>
      <c r="J8" s="24">
        <v>434153</v>
      </c>
      <c r="K8" s="24">
        <v>138102</v>
      </c>
      <c r="L8" s="24">
        <v>122086</v>
      </c>
      <c r="M8" s="24">
        <v>103350</v>
      </c>
      <c r="N8" s="24">
        <v>363538</v>
      </c>
      <c r="O8" s="24">
        <v>136412</v>
      </c>
      <c r="P8" s="24">
        <v>125464</v>
      </c>
      <c r="Q8" s="24">
        <v>114227</v>
      </c>
      <c r="R8" s="24">
        <v>376103</v>
      </c>
      <c r="S8" s="24">
        <v>82160</v>
      </c>
      <c r="T8" s="24">
        <v>1095511</v>
      </c>
      <c r="U8" s="24">
        <v>111245</v>
      </c>
      <c r="V8" s="24">
        <v>1288916</v>
      </c>
      <c r="W8" s="24">
        <v>2462710</v>
      </c>
      <c r="X8" s="24">
        <v>3730000</v>
      </c>
      <c r="Y8" s="24">
        <v>-1267290</v>
      </c>
      <c r="Z8" s="6">
        <v>-33.98</v>
      </c>
      <c r="AA8" s="22">
        <v>3730000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33132500</v>
      </c>
      <c r="F9" s="21">
        <f t="shared" si="1"/>
        <v>40378000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33132500</v>
      </c>
      <c r="Y9" s="21">
        <f t="shared" si="1"/>
        <v>-33132500</v>
      </c>
      <c r="Z9" s="4">
        <f>+IF(X9&lt;&gt;0,+(Y9/X9)*100,0)</f>
        <v>-100</v>
      </c>
      <c r="AA9" s="19">
        <f>SUM(AA10:AA14)</f>
        <v>40378000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21763000</v>
      </c>
      <c r="F12" s="24">
        <v>29068500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21763000</v>
      </c>
      <c r="Y12" s="24">
        <v>-21763000</v>
      </c>
      <c r="Z12" s="6">
        <v>-100</v>
      </c>
      <c r="AA12" s="22">
        <v>29068500</v>
      </c>
    </row>
    <row r="13" spans="1:27" ht="13.5">
      <c r="A13" s="5" t="s">
        <v>40</v>
      </c>
      <c r="B13" s="3"/>
      <c r="C13" s="22"/>
      <c r="D13" s="22"/>
      <c r="E13" s="23">
        <v>590000</v>
      </c>
      <c r="F13" s="24">
        <v>590000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590000</v>
      </c>
      <c r="Y13" s="24">
        <v>-590000</v>
      </c>
      <c r="Z13" s="6">
        <v>-100</v>
      </c>
      <c r="AA13" s="22">
        <v>590000</v>
      </c>
    </row>
    <row r="14" spans="1:27" ht="13.5">
      <c r="A14" s="5" t="s">
        <v>41</v>
      </c>
      <c r="B14" s="3"/>
      <c r="C14" s="25"/>
      <c r="D14" s="25"/>
      <c r="E14" s="26">
        <v>10779500</v>
      </c>
      <c r="F14" s="27">
        <v>10719500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10779500</v>
      </c>
      <c r="Y14" s="27">
        <v>-10779500</v>
      </c>
      <c r="Z14" s="7">
        <v>-100</v>
      </c>
      <c r="AA14" s="25">
        <v>10719500</v>
      </c>
    </row>
    <row r="15" spans="1:27" ht="13.5">
      <c r="A15" s="2" t="s">
        <v>42</v>
      </c>
      <c r="B15" s="8"/>
      <c r="C15" s="19">
        <f aca="true" t="shared" si="2" ref="C15:Y15">SUM(C16:C18)</f>
        <v>10467375</v>
      </c>
      <c r="D15" s="19">
        <f>SUM(D16:D18)</f>
        <v>0</v>
      </c>
      <c r="E15" s="20">
        <f t="shared" si="2"/>
        <v>9715800</v>
      </c>
      <c r="F15" s="21">
        <f t="shared" si="2"/>
        <v>16933700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805895</v>
      </c>
      <c r="Q15" s="21">
        <f t="shared" si="2"/>
        <v>71298</v>
      </c>
      <c r="R15" s="21">
        <f t="shared" si="2"/>
        <v>877193</v>
      </c>
      <c r="S15" s="21">
        <f t="shared" si="2"/>
        <v>1100143</v>
      </c>
      <c r="T15" s="21">
        <f t="shared" si="2"/>
        <v>271586</v>
      </c>
      <c r="U15" s="21">
        <f t="shared" si="2"/>
        <v>640636</v>
      </c>
      <c r="V15" s="21">
        <f t="shared" si="2"/>
        <v>2012365</v>
      </c>
      <c r="W15" s="21">
        <f t="shared" si="2"/>
        <v>2889558</v>
      </c>
      <c r="X15" s="21">
        <f t="shared" si="2"/>
        <v>9715800</v>
      </c>
      <c r="Y15" s="21">
        <f t="shared" si="2"/>
        <v>-6826242</v>
      </c>
      <c r="Z15" s="4">
        <f>+IF(X15&lt;&gt;0,+(Y15/X15)*100,0)</f>
        <v>-70.2591860680541</v>
      </c>
      <c r="AA15" s="19">
        <f>SUM(AA16:AA18)</f>
        <v>16933700</v>
      </c>
    </row>
    <row r="16" spans="1:27" ht="13.5">
      <c r="A16" s="5" t="s">
        <v>43</v>
      </c>
      <c r="B16" s="3"/>
      <c r="C16" s="22">
        <v>993859</v>
      </c>
      <c r="D16" s="22"/>
      <c r="E16" s="23">
        <v>7454800</v>
      </c>
      <c r="F16" s="24">
        <v>14878700</v>
      </c>
      <c r="G16" s="24"/>
      <c r="H16" s="24"/>
      <c r="I16" s="24"/>
      <c r="J16" s="24"/>
      <c r="K16" s="24"/>
      <c r="L16" s="24"/>
      <c r="M16" s="24"/>
      <c r="N16" s="24"/>
      <c r="O16" s="24"/>
      <c r="P16" s="24">
        <v>805895</v>
      </c>
      <c r="Q16" s="24">
        <v>71298</v>
      </c>
      <c r="R16" s="24">
        <v>877193</v>
      </c>
      <c r="S16" s="24">
        <v>168035</v>
      </c>
      <c r="T16" s="24"/>
      <c r="U16" s="24"/>
      <c r="V16" s="24">
        <v>168035</v>
      </c>
      <c r="W16" s="24">
        <v>1045228</v>
      </c>
      <c r="X16" s="24">
        <v>7454800</v>
      </c>
      <c r="Y16" s="24">
        <v>-6409572</v>
      </c>
      <c r="Z16" s="6">
        <v>-85.98</v>
      </c>
      <c r="AA16" s="22">
        <v>14878700</v>
      </c>
    </row>
    <row r="17" spans="1:27" ht="13.5">
      <c r="A17" s="5" t="s">
        <v>44</v>
      </c>
      <c r="B17" s="3"/>
      <c r="C17" s="22">
        <v>9473516</v>
      </c>
      <c r="D17" s="22"/>
      <c r="E17" s="23">
        <v>2261000</v>
      </c>
      <c r="F17" s="24">
        <v>2055000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932108</v>
      </c>
      <c r="T17" s="24">
        <v>271586</v>
      </c>
      <c r="U17" s="24">
        <v>640636</v>
      </c>
      <c r="V17" s="24">
        <v>1844330</v>
      </c>
      <c r="W17" s="24">
        <v>1844330</v>
      </c>
      <c r="X17" s="24">
        <v>2261000</v>
      </c>
      <c r="Y17" s="24">
        <v>-416670</v>
      </c>
      <c r="Z17" s="6">
        <v>-18.43</v>
      </c>
      <c r="AA17" s="22">
        <v>2055000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50212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50212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500000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500000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127811503</v>
      </c>
      <c r="D25" s="40">
        <f>+D5+D9+D15+D19+D24</f>
        <v>0</v>
      </c>
      <c r="E25" s="41">
        <f t="shared" si="4"/>
        <v>142748300</v>
      </c>
      <c r="F25" s="42">
        <f t="shared" si="4"/>
        <v>162336700</v>
      </c>
      <c r="G25" s="42">
        <f t="shared" si="4"/>
        <v>34485809</v>
      </c>
      <c r="H25" s="42">
        <f t="shared" si="4"/>
        <v>921716</v>
      </c>
      <c r="I25" s="42">
        <f t="shared" si="4"/>
        <v>2862949</v>
      </c>
      <c r="J25" s="42">
        <f t="shared" si="4"/>
        <v>38270474</v>
      </c>
      <c r="K25" s="42">
        <f t="shared" si="4"/>
        <v>1599153</v>
      </c>
      <c r="L25" s="42">
        <f t="shared" si="4"/>
        <v>2365762</v>
      </c>
      <c r="M25" s="42">
        <f t="shared" si="4"/>
        <v>28922547</v>
      </c>
      <c r="N25" s="42">
        <f t="shared" si="4"/>
        <v>32887462</v>
      </c>
      <c r="O25" s="42">
        <f t="shared" si="4"/>
        <v>2637066</v>
      </c>
      <c r="P25" s="42">
        <f t="shared" si="4"/>
        <v>2787980</v>
      </c>
      <c r="Q25" s="42">
        <f t="shared" si="4"/>
        <v>22467183</v>
      </c>
      <c r="R25" s="42">
        <f t="shared" si="4"/>
        <v>27892229</v>
      </c>
      <c r="S25" s="42">
        <f t="shared" si="4"/>
        <v>2543239</v>
      </c>
      <c r="T25" s="42">
        <f t="shared" si="4"/>
        <v>3602575</v>
      </c>
      <c r="U25" s="42">
        <f t="shared" si="4"/>
        <v>2863429</v>
      </c>
      <c r="V25" s="42">
        <f t="shared" si="4"/>
        <v>9009243</v>
      </c>
      <c r="W25" s="42">
        <f t="shared" si="4"/>
        <v>108059408</v>
      </c>
      <c r="X25" s="42">
        <f t="shared" si="4"/>
        <v>142748300</v>
      </c>
      <c r="Y25" s="42">
        <f t="shared" si="4"/>
        <v>-34688892</v>
      </c>
      <c r="Z25" s="43">
        <f>+IF(X25&lt;&gt;0,+(Y25/X25)*100,0)</f>
        <v>-24.300739133145544</v>
      </c>
      <c r="AA25" s="40">
        <f>+AA5+AA9+AA15+AA19+AA24</f>
        <v>162336700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61170774</v>
      </c>
      <c r="D28" s="19">
        <f>SUM(D29:D31)</f>
        <v>0</v>
      </c>
      <c r="E28" s="20">
        <f t="shared" si="5"/>
        <v>68379800</v>
      </c>
      <c r="F28" s="21">
        <f t="shared" si="5"/>
        <v>71804800</v>
      </c>
      <c r="G28" s="21">
        <f t="shared" si="5"/>
        <v>3049203</v>
      </c>
      <c r="H28" s="21">
        <f t="shared" si="5"/>
        <v>3393376</v>
      </c>
      <c r="I28" s="21">
        <f t="shared" si="5"/>
        <v>4336592</v>
      </c>
      <c r="J28" s="21">
        <f t="shared" si="5"/>
        <v>10779171</v>
      </c>
      <c r="K28" s="21">
        <f t="shared" si="5"/>
        <v>5099724</v>
      </c>
      <c r="L28" s="21">
        <f t="shared" si="5"/>
        <v>5757688</v>
      </c>
      <c r="M28" s="21">
        <f t="shared" si="5"/>
        <v>5653169</v>
      </c>
      <c r="N28" s="21">
        <f t="shared" si="5"/>
        <v>16510581</v>
      </c>
      <c r="O28" s="21">
        <f t="shared" si="5"/>
        <v>6681838</v>
      </c>
      <c r="P28" s="21">
        <f t="shared" si="5"/>
        <v>3638761</v>
      </c>
      <c r="Q28" s="21">
        <f t="shared" si="5"/>
        <v>4117143</v>
      </c>
      <c r="R28" s="21">
        <f t="shared" si="5"/>
        <v>14437742</v>
      </c>
      <c r="S28" s="21">
        <f t="shared" si="5"/>
        <v>2950331</v>
      </c>
      <c r="T28" s="21">
        <f t="shared" si="5"/>
        <v>3410218</v>
      </c>
      <c r="U28" s="21">
        <f t="shared" si="5"/>
        <v>7189118</v>
      </c>
      <c r="V28" s="21">
        <f t="shared" si="5"/>
        <v>13549667</v>
      </c>
      <c r="W28" s="21">
        <f t="shared" si="5"/>
        <v>55277161</v>
      </c>
      <c r="X28" s="21">
        <f t="shared" si="5"/>
        <v>68379800</v>
      </c>
      <c r="Y28" s="21">
        <f t="shared" si="5"/>
        <v>-13102639</v>
      </c>
      <c r="Z28" s="4">
        <f>+IF(X28&lt;&gt;0,+(Y28/X28)*100,0)</f>
        <v>-19.161563795155878</v>
      </c>
      <c r="AA28" s="19">
        <f>SUM(AA29:AA31)</f>
        <v>71804800</v>
      </c>
    </row>
    <row r="29" spans="1:27" ht="13.5">
      <c r="A29" s="5" t="s">
        <v>33</v>
      </c>
      <c r="B29" s="3"/>
      <c r="C29" s="22">
        <v>26220203</v>
      </c>
      <c r="D29" s="22"/>
      <c r="E29" s="23">
        <v>28367600</v>
      </c>
      <c r="F29" s="24">
        <v>28742600</v>
      </c>
      <c r="G29" s="24">
        <v>1410254</v>
      </c>
      <c r="H29" s="24">
        <v>1623222</v>
      </c>
      <c r="I29" s="24">
        <v>1556900</v>
      </c>
      <c r="J29" s="24">
        <v>4590376</v>
      </c>
      <c r="K29" s="24">
        <v>1751157</v>
      </c>
      <c r="L29" s="24">
        <v>2338312</v>
      </c>
      <c r="M29" s="24">
        <v>1951870</v>
      </c>
      <c r="N29" s="24">
        <v>6041339</v>
      </c>
      <c r="O29" s="24">
        <v>1865534</v>
      </c>
      <c r="P29" s="24">
        <v>1479927</v>
      </c>
      <c r="Q29" s="24">
        <v>1842025</v>
      </c>
      <c r="R29" s="24">
        <v>5187486</v>
      </c>
      <c r="S29" s="24">
        <v>1587632</v>
      </c>
      <c r="T29" s="24">
        <v>1475897</v>
      </c>
      <c r="U29" s="24">
        <v>3341294</v>
      </c>
      <c r="V29" s="24">
        <v>6404823</v>
      </c>
      <c r="W29" s="24">
        <v>22224024</v>
      </c>
      <c r="X29" s="24">
        <v>28367600</v>
      </c>
      <c r="Y29" s="24">
        <v>-6143576</v>
      </c>
      <c r="Z29" s="6">
        <v>-21.66</v>
      </c>
      <c r="AA29" s="22">
        <v>28742600</v>
      </c>
    </row>
    <row r="30" spans="1:27" ht="13.5">
      <c r="A30" s="5" t="s">
        <v>34</v>
      </c>
      <c r="B30" s="3"/>
      <c r="C30" s="25">
        <v>16869454</v>
      </c>
      <c r="D30" s="25"/>
      <c r="E30" s="26">
        <v>20092500</v>
      </c>
      <c r="F30" s="27">
        <v>20343500</v>
      </c>
      <c r="G30" s="27">
        <v>755052</v>
      </c>
      <c r="H30" s="27">
        <v>836945</v>
      </c>
      <c r="I30" s="27">
        <v>1396307</v>
      </c>
      <c r="J30" s="27">
        <v>2988304</v>
      </c>
      <c r="K30" s="27">
        <v>2143926</v>
      </c>
      <c r="L30" s="27">
        <v>1640478</v>
      </c>
      <c r="M30" s="27">
        <v>2327424</v>
      </c>
      <c r="N30" s="27">
        <v>6111828</v>
      </c>
      <c r="O30" s="27">
        <v>872511</v>
      </c>
      <c r="P30" s="27">
        <v>695388</v>
      </c>
      <c r="Q30" s="27">
        <v>1009260</v>
      </c>
      <c r="R30" s="27">
        <v>2577159</v>
      </c>
      <c r="S30" s="27">
        <v>1991862</v>
      </c>
      <c r="T30" s="27">
        <v>1007801</v>
      </c>
      <c r="U30" s="27">
        <v>1948559</v>
      </c>
      <c r="V30" s="27">
        <v>4948222</v>
      </c>
      <c r="W30" s="27">
        <v>16625513</v>
      </c>
      <c r="X30" s="27">
        <v>20092500</v>
      </c>
      <c r="Y30" s="27">
        <v>-3466987</v>
      </c>
      <c r="Z30" s="7">
        <v>-17.26</v>
      </c>
      <c r="AA30" s="25">
        <v>20343500</v>
      </c>
    </row>
    <row r="31" spans="1:27" ht="13.5">
      <c r="A31" s="5" t="s">
        <v>35</v>
      </c>
      <c r="B31" s="3"/>
      <c r="C31" s="22">
        <v>18081117</v>
      </c>
      <c r="D31" s="22"/>
      <c r="E31" s="23">
        <v>19919700</v>
      </c>
      <c r="F31" s="24">
        <v>22718700</v>
      </c>
      <c r="G31" s="24">
        <v>883897</v>
      </c>
      <c r="H31" s="24">
        <v>933209</v>
      </c>
      <c r="I31" s="24">
        <v>1383385</v>
      </c>
      <c r="J31" s="24">
        <v>3200491</v>
      </c>
      <c r="K31" s="24">
        <v>1204641</v>
      </c>
      <c r="L31" s="24">
        <v>1778898</v>
      </c>
      <c r="M31" s="24">
        <v>1373875</v>
      </c>
      <c r="N31" s="24">
        <v>4357414</v>
      </c>
      <c r="O31" s="24">
        <v>3943793</v>
      </c>
      <c r="P31" s="24">
        <v>1463446</v>
      </c>
      <c r="Q31" s="24">
        <v>1265858</v>
      </c>
      <c r="R31" s="24">
        <v>6673097</v>
      </c>
      <c r="S31" s="24">
        <v>-629163</v>
      </c>
      <c r="T31" s="24">
        <v>926520</v>
      </c>
      <c r="U31" s="24">
        <v>1899265</v>
      </c>
      <c r="V31" s="24">
        <v>2196622</v>
      </c>
      <c r="W31" s="24">
        <v>16427624</v>
      </c>
      <c r="X31" s="24">
        <v>19919700</v>
      </c>
      <c r="Y31" s="24">
        <v>-3492076</v>
      </c>
      <c r="Z31" s="6">
        <v>-17.53</v>
      </c>
      <c r="AA31" s="22">
        <v>22718700</v>
      </c>
    </row>
    <row r="32" spans="1:27" ht="13.5">
      <c r="A32" s="2" t="s">
        <v>36</v>
      </c>
      <c r="B32" s="3"/>
      <c r="C32" s="19">
        <f aca="true" t="shared" si="6" ref="C32:Y32">SUM(C33:C37)</f>
        <v>34582927</v>
      </c>
      <c r="D32" s="19">
        <f>SUM(D33:D37)</f>
        <v>0</v>
      </c>
      <c r="E32" s="20">
        <f t="shared" si="6"/>
        <v>42713200</v>
      </c>
      <c r="F32" s="21">
        <f t="shared" si="6"/>
        <v>50158700</v>
      </c>
      <c r="G32" s="21">
        <f t="shared" si="6"/>
        <v>1108988</v>
      </c>
      <c r="H32" s="21">
        <f t="shared" si="6"/>
        <v>1182458</v>
      </c>
      <c r="I32" s="21">
        <f t="shared" si="6"/>
        <v>1303243</v>
      </c>
      <c r="J32" s="21">
        <f t="shared" si="6"/>
        <v>3594689</v>
      </c>
      <c r="K32" s="21">
        <f t="shared" si="6"/>
        <v>1833234</v>
      </c>
      <c r="L32" s="21">
        <f t="shared" si="6"/>
        <v>6362522</v>
      </c>
      <c r="M32" s="21">
        <f t="shared" si="6"/>
        <v>2345260</v>
      </c>
      <c r="N32" s="21">
        <f t="shared" si="6"/>
        <v>10541016</v>
      </c>
      <c r="O32" s="21">
        <f t="shared" si="6"/>
        <v>1254509</v>
      </c>
      <c r="P32" s="21">
        <f t="shared" si="6"/>
        <v>6898562</v>
      </c>
      <c r="Q32" s="21">
        <f t="shared" si="6"/>
        <v>8357013</v>
      </c>
      <c r="R32" s="21">
        <f t="shared" si="6"/>
        <v>16510084</v>
      </c>
      <c r="S32" s="21">
        <f t="shared" si="6"/>
        <v>2492409</v>
      </c>
      <c r="T32" s="21">
        <f t="shared" si="6"/>
        <v>3952928</v>
      </c>
      <c r="U32" s="21">
        <f t="shared" si="6"/>
        <v>2517556</v>
      </c>
      <c r="V32" s="21">
        <f t="shared" si="6"/>
        <v>8962893</v>
      </c>
      <c r="W32" s="21">
        <f t="shared" si="6"/>
        <v>39608682</v>
      </c>
      <c r="X32" s="21">
        <f t="shared" si="6"/>
        <v>42713200</v>
      </c>
      <c r="Y32" s="21">
        <f t="shared" si="6"/>
        <v>-3104518</v>
      </c>
      <c r="Z32" s="4">
        <f>+IF(X32&lt;&gt;0,+(Y32/X32)*100,0)</f>
        <v>-7.268287086895854</v>
      </c>
      <c r="AA32" s="19">
        <f>SUM(AA33:AA37)</f>
        <v>50158700</v>
      </c>
    </row>
    <row r="33" spans="1:27" ht="13.5">
      <c r="A33" s="5" t="s">
        <v>37</v>
      </c>
      <c r="B33" s="3"/>
      <c r="C33" s="22">
        <v>2115609</v>
      </c>
      <c r="D33" s="22"/>
      <c r="E33" s="23">
        <v>1100000</v>
      </c>
      <c r="F33" s="24">
        <v>1300000</v>
      </c>
      <c r="G33" s="24">
        <v>24744</v>
      </c>
      <c r="H33" s="24">
        <v>307025</v>
      </c>
      <c r="I33" s="24">
        <v>154933</v>
      </c>
      <c r="J33" s="24">
        <v>486702</v>
      </c>
      <c r="K33" s="24">
        <v>4125</v>
      </c>
      <c r="L33" s="24">
        <v>154927</v>
      </c>
      <c r="M33" s="24">
        <v>163928</v>
      </c>
      <c r="N33" s="24">
        <v>322980</v>
      </c>
      <c r="O33" s="24">
        <v>156428</v>
      </c>
      <c r="P33" s="24">
        <v>5626</v>
      </c>
      <c r="Q33" s="24">
        <v>154930</v>
      </c>
      <c r="R33" s="24">
        <v>316984</v>
      </c>
      <c r="S33" s="24"/>
      <c r="T33" s="24">
        <v>-6492</v>
      </c>
      <c r="U33" s="24">
        <v>4121</v>
      </c>
      <c r="V33" s="24">
        <v>-2371</v>
      </c>
      <c r="W33" s="24">
        <v>1124295</v>
      </c>
      <c r="X33" s="24">
        <v>1100000</v>
      </c>
      <c r="Y33" s="24">
        <v>24295</v>
      </c>
      <c r="Z33" s="6">
        <v>2.21</v>
      </c>
      <c r="AA33" s="22">
        <v>1300000</v>
      </c>
    </row>
    <row r="34" spans="1:27" ht="13.5">
      <c r="A34" s="5" t="s">
        <v>38</v>
      </c>
      <c r="B34" s="3"/>
      <c r="C34" s="22">
        <v>59252</v>
      </c>
      <c r="D34" s="22"/>
      <c r="E34" s="23">
        <v>300000</v>
      </c>
      <c r="F34" s="24">
        <v>300000</v>
      </c>
      <c r="G34" s="24"/>
      <c r="H34" s="24">
        <v>10000</v>
      </c>
      <c r="I34" s="24">
        <v>8068</v>
      </c>
      <c r="J34" s="24">
        <v>18068</v>
      </c>
      <c r="K34" s="24"/>
      <c r="L34" s="24">
        <v>40000</v>
      </c>
      <c r="M34" s="24"/>
      <c r="N34" s="24">
        <v>40000</v>
      </c>
      <c r="O34" s="24"/>
      <c r="P34" s="24"/>
      <c r="Q34" s="24"/>
      <c r="R34" s="24"/>
      <c r="S34" s="24"/>
      <c r="T34" s="24"/>
      <c r="U34" s="24"/>
      <c r="V34" s="24"/>
      <c r="W34" s="24">
        <v>58068</v>
      </c>
      <c r="X34" s="24">
        <v>300000</v>
      </c>
      <c r="Y34" s="24">
        <v>-241932</v>
      </c>
      <c r="Z34" s="6">
        <v>-80.64</v>
      </c>
      <c r="AA34" s="22">
        <v>300000</v>
      </c>
    </row>
    <row r="35" spans="1:27" ht="13.5">
      <c r="A35" s="5" t="s">
        <v>39</v>
      </c>
      <c r="B35" s="3"/>
      <c r="C35" s="22">
        <v>19822213</v>
      </c>
      <c r="D35" s="22"/>
      <c r="E35" s="23">
        <v>27792200</v>
      </c>
      <c r="F35" s="24">
        <v>35097700</v>
      </c>
      <c r="G35" s="24">
        <v>919798</v>
      </c>
      <c r="H35" s="24">
        <v>664570</v>
      </c>
      <c r="I35" s="24">
        <v>967168</v>
      </c>
      <c r="J35" s="24">
        <v>2551536</v>
      </c>
      <c r="K35" s="24">
        <v>1622792</v>
      </c>
      <c r="L35" s="24">
        <v>1575287</v>
      </c>
      <c r="M35" s="24">
        <v>2003252</v>
      </c>
      <c r="N35" s="24">
        <v>5201331</v>
      </c>
      <c r="O35" s="24">
        <v>951837</v>
      </c>
      <c r="P35" s="24">
        <v>4554249</v>
      </c>
      <c r="Q35" s="24">
        <v>7380805</v>
      </c>
      <c r="R35" s="24">
        <v>12886891</v>
      </c>
      <c r="S35" s="24">
        <v>1999866</v>
      </c>
      <c r="T35" s="24">
        <v>1315054</v>
      </c>
      <c r="U35" s="24">
        <v>2282745</v>
      </c>
      <c r="V35" s="24">
        <v>5597665</v>
      </c>
      <c r="W35" s="24">
        <v>26237423</v>
      </c>
      <c r="X35" s="24">
        <v>27792200</v>
      </c>
      <c r="Y35" s="24">
        <v>-1554777</v>
      </c>
      <c r="Z35" s="6">
        <v>-5.59</v>
      </c>
      <c r="AA35" s="22">
        <v>35097700</v>
      </c>
    </row>
    <row r="36" spans="1:27" ht="13.5">
      <c r="A36" s="5" t="s">
        <v>40</v>
      </c>
      <c r="B36" s="3"/>
      <c r="C36" s="22">
        <v>433225</v>
      </c>
      <c r="D36" s="22"/>
      <c r="E36" s="23">
        <v>1043300</v>
      </c>
      <c r="F36" s="24">
        <v>1043300</v>
      </c>
      <c r="G36" s="24">
        <v>34522</v>
      </c>
      <c r="H36" s="24">
        <v>40564</v>
      </c>
      <c r="I36" s="24">
        <v>36067</v>
      </c>
      <c r="J36" s="24">
        <v>111153</v>
      </c>
      <c r="K36" s="24">
        <v>36784</v>
      </c>
      <c r="L36" s="24">
        <v>37181</v>
      </c>
      <c r="M36" s="24">
        <v>39412</v>
      </c>
      <c r="N36" s="24">
        <v>113377</v>
      </c>
      <c r="O36" s="24">
        <v>38651</v>
      </c>
      <c r="P36" s="24">
        <v>34897</v>
      </c>
      <c r="Q36" s="24">
        <v>32238</v>
      </c>
      <c r="R36" s="24">
        <v>105786</v>
      </c>
      <c r="S36" s="24">
        <v>33678</v>
      </c>
      <c r="T36" s="24">
        <v>34354</v>
      </c>
      <c r="U36" s="24">
        <v>40897</v>
      </c>
      <c r="V36" s="24">
        <v>108929</v>
      </c>
      <c r="W36" s="24">
        <v>439245</v>
      </c>
      <c r="X36" s="24">
        <v>1043300</v>
      </c>
      <c r="Y36" s="24">
        <v>-604055</v>
      </c>
      <c r="Z36" s="6">
        <v>-57.9</v>
      </c>
      <c r="AA36" s="22">
        <v>1043300</v>
      </c>
    </row>
    <row r="37" spans="1:27" ht="13.5">
      <c r="A37" s="5" t="s">
        <v>41</v>
      </c>
      <c r="B37" s="3"/>
      <c r="C37" s="25">
        <v>12152628</v>
      </c>
      <c r="D37" s="25"/>
      <c r="E37" s="26">
        <v>12477700</v>
      </c>
      <c r="F37" s="27">
        <v>12417700</v>
      </c>
      <c r="G37" s="27">
        <v>129924</v>
      </c>
      <c r="H37" s="27">
        <v>160299</v>
      </c>
      <c r="I37" s="27">
        <v>137007</v>
      </c>
      <c r="J37" s="27">
        <v>427230</v>
      </c>
      <c r="K37" s="27">
        <v>169533</v>
      </c>
      <c r="L37" s="27">
        <v>4555127</v>
      </c>
      <c r="M37" s="27">
        <v>138668</v>
      </c>
      <c r="N37" s="27">
        <v>4863328</v>
      </c>
      <c r="O37" s="27">
        <v>107593</v>
      </c>
      <c r="P37" s="27">
        <v>2303790</v>
      </c>
      <c r="Q37" s="27">
        <v>789040</v>
      </c>
      <c r="R37" s="27">
        <v>3200423</v>
      </c>
      <c r="S37" s="27">
        <v>458865</v>
      </c>
      <c r="T37" s="27">
        <v>2610012</v>
      </c>
      <c r="U37" s="27">
        <v>189793</v>
      </c>
      <c r="V37" s="27">
        <v>3258670</v>
      </c>
      <c r="W37" s="27">
        <v>11749651</v>
      </c>
      <c r="X37" s="27">
        <v>12477700</v>
      </c>
      <c r="Y37" s="27">
        <v>-728049</v>
      </c>
      <c r="Z37" s="7">
        <v>-5.83</v>
      </c>
      <c r="AA37" s="25">
        <v>12417700</v>
      </c>
    </row>
    <row r="38" spans="1:27" ht="13.5">
      <c r="A38" s="2" t="s">
        <v>42</v>
      </c>
      <c r="B38" s="8"/>
      <c r="C38" s="19">
        <f aca="true" t="shared" si="7" ref="C38:Y38">SUM(C39:C41)</f>
        <v>29467316</v>
      </c>
      <c r="D38" s="19">
        <f>SUM(D39:D41)</f>
        <v>0</v>
      </c>
      <c r="E38" s="20">
        <f t="shared" si="7"/>
        <v>25166500</v>
      </c>
      <c r="F38" s="21">
        <f t="shared" si="7"/>
        <v>33384400</v>
      </c>
      <c r="G38" s="21">
        <f t="shared" si="7"/>
        <v>661109</v>
      </c>
      <c r="H38" s="21">
        <f t="shared" si="7"/>
        <v>1163981</v>
      </c>
      <c r="I38" s="21">
        <f t="shared" si="7"/>
        <v>677514</v>
      </c>
      <c r="J38" s="21">
        <f t="shared" si="7"/>
        <v>2502604</v>
      </c>
      <c r="K38" s="21">
        <f t="shared" si="7"/>
        <v>1740677</v>
      </c>
      <c r="L38" s="21">
        <f t="shared" si="7"/>
        <v>1476217</v>
      </c>
      <c r="M38" s="21">
        <f t="shared" si="7"/>
        <v>5641909</v>
      </c>
      <c r="N38" s="21">
        <f t="shared" si="7"/>
        <v>8858803</v>
      </c>
      <c r="O38" s="21">
        <f t="shared" si="7"/>
        <v>516226</v>
      </c>
      <c r="P38" s="21">
        <f t="shared" si="7"/>
        <v>1349078</v>
      </c>
      <c r="Q38" s="21">
        <f t="shared" si="7"/>
        <v>931390</v>
      </c>
      <c r="R38" s="21">
        <f t="shared" si="7"/>
        <v>2796694</v>
      </c>
      <c r="S38" s="21">
        <f t="shared" si="7"/>
        <v>2614123</v>
      </c>
      <c r="T38" s="21">
        <f t="shared" si="7"/>
        <v>1056138</v>
      </c>
      <c r="U38" s="21">
        <f t="shared" si="7"/>
        <v>4271188</v>
      </c>
      <c r="V38" s="21">
        <f t="shared" si="7"/>
        <v>7941449</v>
      </c>
      <c r="W38" s="21">
        <f t="shared" si="7"/>
        <v>22099550</v>
      </c>
      <c r="X38" s="21">
        <f t="shared" si="7"/>
        <v>25166500</v>
      </c>
      <c r="Y38" s="21">
        <f t="shared" si="7"/>
        <v>-3066950</v>
      </c>
      <c r="Z38" s="4">
        <f>+IF(X38&lt;&gt;0,+(Y38/X38)*100,0)</f>
        <v>-12.186636997596011</v>
      </c>
      <c r="AA38" s="19">
        <f>SUM(AA39:AA41)</f>
        <v>33384400</v>
      </c>
    </row>
    <row r="39" spans="1:27" ht="13.5">
      <c r="A39" s="5" t="s">
        <v>43</v>
      </c>
      <c r="B39" s="3"/>
      <c r="C39" s="22">
        <v>17556462</v>
      </c>
      <c r="D39" s="22"/>
      <c r="E39" s="23">
        <v>21385000</v>
      </c>
      <c r="F39" s="24">
        <v>29808900</v>
      </c>
      <c r="G39" s="24">
        <v>661109</v>
      </c>
      <c r="H39" s="24">
        <v>1162388</v>
      </c>
      <c r="I39" s="24">
        <v>677514</v>
      </c>
      <c r="J39" s="24">
        <v>2501011</v>
      </c>
      <c r="K39" s="24">
        <v>1740177</v>
      </c>
      <c r="L39" s="24">
        <v>1475717</v>
      </c>
      <c r="M39" s="24">
        <v>5641909</v>
      </c>
      <c r="N39" s="24">
        <v>8857803</v>
      </c>
      <c r="O39" s="24">
        <v>515726</v>
      </c>
      <c r="P39" s="24">
        <v>1348578</v>
      </c>
      <c r="Q39" s="24">
        <v>931390</v>
      </c>
      <c r="R39" s="24">
        <v>2795694</v>
      </c>
      <c r="S39" s="24">
        <v>1681515</v>
      </c>
      <c r="T39" s="24">
        <v>784052</v>
      </c>
      <c r="U39" s="24">
        <v>3630052</v>
      </c>
      <c r="V39" s="24">
        <v>6095619</v>
      </c>
      <c r="W39" s="24">
        <v>20250127</v>
      </c>
      <c r="X39" s="24">
        <v>21385000</v>
      </c>
      <c r="Y39" s="24">
        <v>-1134873</v>
      </c>
      <c r="Z39" s="6">
        <v>-5.31</v>
      </c>
      <c r="AA39" s="22">
        <v>29808900</v>
      </c>
    </row>
    <row r="40" spans="1:27" ht="13.5">
      <c r="A40" s="5" t="s">
        <v>44</v>
      </c>
      <c r="B40" s="3"/>
      <c r="C40" s="22">
        <v>11910854</v>
      </c>
      <c r="D40" s="22"/>
      <c r="E40" s="23">
        <v>3781500</v>
      </c>
      <c r="F40" s="24">
        <v>3575500</v>
      </c>
      <c r="G40" s="24"/>
      <c r="H40" s="24">
        <v>1593</v>
      </c>
      <c r="I40" s="24"/>
      <c r="J40" s="24">
        <v>1593</v>
      </c>
      <c r="K40" s="24">
        <v>500</v>
      </c>
      <c r="L40" s="24">
        <v>500</v>
      </c>
      <c r="M40" s="24"/>
      <c r="N40" s="24">
        <v>1000</v>
      </c>
      <c r="O40" s="24">
        <v>500</v>
      </c>
      <c r="P40" s="24">
        <v>500</v>
      </c>
      <c r="Q40" s="24"/>
      <c r="R40" s="24">
        <v>1000</v>
      </c>
      <c r="S40" s="24">
        <v>932608</v>
      </c>
      <c r="T40" s="24">
        <v>272086</v>
      </c>
      <c r="U40" s="24">
        <v>641136</v>
      </c>
      <c r="V40" s="24">
        <v>1845830</v>
      </c>
      <c r="W40" s="24">
        <v>1849423</v>
      </c>
      <c r="X40" s="24">
        <v>3781500</v>
      </c>
      <c r="Y40" s="24">
        <v>-1932077</v>
      </c>
      <c r="Z40" s="6">
        <v>-51.09</v>
      </c>
      <c r="AA40" s="22">
        <v>3575500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1166975</v>
      </c>
      <c r="D42" s="19">
        <f>SUM(D43:D46)</f>
        <v>0</v>
      </c>
      <c r="E42" s="20">
        <f t="shared" si="8"/>
        <v>958700</v>
      </c>
      <c r="F42" s="21">
        <f t="shared" si="8"/>
        <v>958700</v>
      </c>
      <c r="G42" s="21">
        <f t="shared" si="8"/>
        <v>68856</v>
      </c>
      <c r="H42" s="21">
        <f t="shared" si="8"/>
        <v>71252</v>
      </c>
      <c r="I42" s="21">
        <f t="shared" si="8"/>
        <v>70037</v>
      </c>
      <c r="J42" s="21">
        <f t="shared" si="8"/>
        <v>210145</v>
      </c>
      <c r="K42" s="21">
        <f t="shared" si="8"/>
        <v>69677</v>
      </c>
      <c r="L42" s="21">
        <f t="shared" si="8"/>
        <v>69818</v>
      </c>
      <c r="M42" s="21">
        <f t="shared" si="8"/>
        <v>70311</v>
      </c>
      <c r="N42" s="21">
        <f t="shared" si="8"/>
        <v>209806</v>
      </c>
      <c r="O42" s="21">
        <f t="shared" si="8"/>
        <v>1414</v>
      </c>
      <c r="P42" s="21">
        <f t="shared" si="8"/>
        <v>929</v>
      </c>
      <c r="Q42" s="21">
        <f t="shared" si="8"/>
        <v>1429</v>
      </c>
      <c r="R42" s="21">
        <f t="shared" si="8"/>
        <v>3772</v>
      </c>
      <c r="S42" s="21">
        <f t="shared" si="8"/>
        <v>65055</v>
      </c>
      <c r="T42" s="21">
        <f t="shared" si="8"/>
        <v>900</v>
      </c>
      <c r="U42" s="21">
        <f t="shared" si="8"/>
        <v>77913</v>
      </c>
      <c r="V42" s="21">
        <f t="shared" si="8"/>
        <v>143868</v>
      </c>
      <c r="W42" s="21">
        <f t="shared" si="8"/>
        <v>567591</v>
      </c>
      <c r="X42" s="21">
        <f t="shared" si="8"/>
        <v>958700</v>
      </c>
      <c r="Y42" s="21">
        <f t="shared" si="8"/>
        <v>-391109</v>
      </c>
      <c r="Z42" s="4">
        <f>+IF(X42&lt;&gt;0,+(Y42/X42)*100,0)</f>
        <v>-40.79576509857098</v>
      </c>
      <c r="AA42" s="19">
        <f>SUM(AA43:AA46)</f>
        <v>958700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1166975</v>
      </c>
      <c r="D44" s="22"/>
      <c r="E44" s="23">
        <v>958700</v>
      </c>
      <c r="F44" s="24">
        <v>958700</v>
      </c>
      <c r="G44" s="24">
        <v>68856</v>
      </c>
      <c r="H44" s="24">
        <v>71252</v>
      </c>
      <c r="I44" s="24">
        <v>69537</v>
      </c>
      <c r="J44" s="24">
        <v>209645</v>
      </c>
      <c r="K44" s="24">
        <v>69677</v>
      </c>
      <c r="L44" s="24">
        <v>69818</v>
      </c>
      <c r="M44" s="24">
        <v>69811</v>
      </c>
      <c r="N44" s="24">
        <v>209306</v>
      </c>
      <c r="O44" s="24">
        <v>1414</v>
      </c>
      <c r="P44" s="24">
        <v>929</v>
      </c>
      <c r="Q44" s="24">
        <v>929</v>
      </c>
      <c r="R44" s="24">
        <v>3272</v>
      </c>
      <c r="S44" s="24">
        <v>65055</v>
      </c>
      <c r="T44" s="24">
        <v>900</v>
      </c>
      <c r="U44" s="24">
        <v>77913</v>
      </c>
      <c r="V44" s="24">
        <v>143868</v>
      </c>
      <c r="W44" s="24">
        <v>566091</v>
      </c>
      <c r="X44" s="24">
        <v>958700</v>
      </c>
      <c r="Y44" s="24">
        <v>-392609</v>
      </c>
      <c r="Z44" s="6">
        <v>-40.95</v>
      </c>
      <c r="AA44" s="22">
        <v>958700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>
        <v>500</v>
      </c>
      <c r="J46" s="24">
        <v>500</v>
      </c>
      <c r="K46" s="24"/>
      <c r="L46" s="24"/>
      <c r="M46" s="24">
        <v>500</v>
      </c>
      <c r="N46" s="24">
        <v>500</v>
      </c>
      <c r="O46" s="24"/>
      <c r="P46" s="24"/>
      <c r="Q46" s="24">
        <v>500</v>
      </c>
      <c r="R46" s="24">
        <v>500</v>
      </c>
      <c r="S46" s="24"/>
      <c r="T46" s="24"/>
      <c r="U46" s="24"/>
      <c r="V46" s="24"/>
      <c r="W46" s="24">
        <v>1500</v>
      </c>
      <c r="X46" s="24"/>
      <c r="Y46" s="24">
        <v>1500</v>
      </c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5528220</v>
      </c>
      <c r="D47" s="19"/>
      <c r="E47" s="20">
        <v>5530100</v>
      </c>
      <c r="F47" s="21">
        <v>6030100</v>
      </c>
      <c r="G47" s="21">
        <v>-13059</v>
      </c>
      <c r="H47" s="21">
        <v>70056</v>
      </c>
      <c r="I47" s="21">
        <v>60886</v>
      </c>
      <c r="J47" s="21">
        <v>117883</v>
      </c>
      <c r="K47" s="21">
        <v>235554</v>
      </c>
      <c r="L47" s="21">
        <v>229858</v>
      </c>
      <c r="M47" s="21">
        <v>181020</v>
      </c>
      <c r="N47" s="21">
        <v>646432</v>
      </c>
      <c r="O47" s="21">
        <v>65133</v>
      </c>
      <c r="P47" s="21">
        <v>1193021</v>
      </c>
      <c r="Q47" s="21">
        <v>1556902</v>
      </c>
      <c r="R47" s="21">
        <v>2815056</v>
      </c>
      <c r="S47" s="21">
        <v>889444</v>
      </c>
      <c r="T47" s="21">
        <v>293433</v>
      </c>
      <c r="U47" s="21">
        <v>294465</v>
      </c>
      <c r="V47" s="21">
        <v>1477342</v>
      </c>
      <c r="W47" s="21">
        <v>5056713</v>
      </c>
      <c r="X47" s="21">
        <v>5530100</v>
      </c>
      <c r="Y47" s="21">
        <v>-473387</v>
      </c>
      <c r="Z47" s="4">
        <v>-8.56</v>
      </c>
      <c r="AA47" s="19">
        <v>6030100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131916212</v>
      </c>
      <c r="D48" s="40">
        <f>+D28+D32+D38+D42+D47</f>
        <v>0</v>
      </c>
      <c r="E48" s="41">
        <f t="shared" si="9"/>
        <v>142748300</v>
      </c>
      <c r="F48" s="42">
        <f t="shared" si="9"/>
        <v>162336700</v>
      </c>
      <c r="G48" s="42">
        <f t="shared" si="9"/>
        <v>4875097</v>
      </c>
      <c r="H48" s="42">
        <f t="shared" si="9"/>
        <v>5881123</v>
      </c>
      <c r="I48" s="42">
        <f t="shared" si="9"/>
        <v>6448272</v>
      </c>
      <c r="J48" s="42">
        <f t="shared" si="9"/>
        <v>17204492</v>
      </c>
      <c r="K48" s="42">
        <f t="shared" si="9"/>
        <v>8978866</v>
      </c>
      <c r="L48" s="42">
        <f t="shared" si="9"/>
        <v>13896103</v>
      </c>
      <c r="M48" s="42">
        <f t="shared" si="9"/>
        <v>13891669</v>
      </c>
      <c r="N48" s="42">
        <f t="shared" si="9"/>
        <v>36766638</v>
      </c>
      <c r="O48" s="42">
        <f t="shared" si="9"/>
        <v>8519120</v>
      </c>
      <c r="P48" s="42">
        <f t="shared" si="9"/>
        <v>13080351</v>
      </c>
      <c r="Q48" s="42">
        <f t="shared" si="9"/>
        <v>14963877</v>
      </c>
      <c r="R48" s="42">
        <f t="shared" si="9"/>
        <v>36563348</v>
      </c>
      <c r="S48" s="42">
        <f t="shared" si="9"/>
        <v>9011362</v>
      </c>
      <c r="T48" s="42">
        <f t="shared" si="9"/>
        <v>8713617</v>
      </c>
      <c r="U48" s="42">
        <f t="shared" si="9"/>
        <v>14350240</v>
      </c>
      <c r="V48" s="42">
        <f t="shared" si="9"/>
        <v>32075219</v>
      </c>
      <c r="W48" s="42">
        <f t="shared" si="9"/>
        <v>122609697</v>
      </c>
      <c r="X48" s="42">
        <f t="shared" si="9"/>
        <v>142748300</v>
      </c>
      <c r="Y48" s="42">
        <f t="shared" si="9"/>
        <v>-20138603</v>
      </c>
      <c r="Z48" s="43">
        <f>+IF(X48&lt;&gt;0,+(Y48/X48)*100,0)</f>
        <v>-14.10777081058058</v>
      </c>
      <c r="AA48" s="40">
        <f>+AA28+AA32+AA38+AA42+AA47</f>
        <v>162336700</v>
      </c>
    </row>
    <row r="49" spans="1:27" ht="13.5">
      <c r="A49" s="14" t="s">
        <v>58</v>
      </c>
      <c r="B49" s="15"/>
      <c r="C49" s="44">
        <f aca="true" t="shared" si="10" ref="C49:Y49">+C25-C48</f>
        <v>-4104709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29610712</v>
      </c>
      <c r="H49" s="46">
        <f t="shared" si="10"/>
        <v>-4959407</v>
      </c>
      <c r="I49" s="46">
        <f t="shared" si="10"/>
        <v>-3585323</v>
      </c>
      <c r="J49" s="46">
        <f t="shared" si="10"/>
        <v>21065982</v>
      </c>
      <c r="K49" s="46">
        <f t="shared" si="10"/>
        <v>-7379713</v>
      </c>
      <c r="L49" s="46">
        <f t="shared" si="10"/>
        <v>-11530341</v>
      </c>
      <c r="M49" s="46">
        <f t="shared" si="10"/>
        <v>15030878</v>
      </c>
      <c r="N49" s="46">
        <f t="shared" si="10"/>
        <v>-3879176</v>
      </c>
      <c r="O49" s="46">
        <f t="shared" si="10"/>
        <v>-5882054</v>
      </c>
      <c r="P49" s="46">
        <f t="shared" si="10"/>
        <v>-10292371</v>
      </c>
      <c r="Q49" s="46">
        <f t="shared" si="10"/>
        <v>7503306</v>
      </c>
      <c r="R49" s="46">
        <f t="shared" si="10"/>
        <v>-8671119</v>
      </c>
      <c r="S49" s="46">
        <f t="shared" si="10"/>
        <v>-6468123</v>
      </c>
      <c r="T49" s="46">
        <f t="shared" si="10"/>
        <v>-5111042</v>
      </c>
      <c r="U49" s="46">
        <f t="shared" si="10"/>
        <v>-11486811</v>
      </c>
      <c r="V49" s="46">
        <f t="shared" si="10"/>
        <v>-23065976</v>
      </c>
      <c r="W49" s="46">
        <f t="shared" si="10"/>
        <v>-14550289</v>
      </c>
      <c r="X49" s="46">
        <f>IF(F25=F48,0,X25-X48)</f>
        <v>0</v>
      </c>
      <c r="Y49" s="46">
        <f t="shared" si="10"/>
        <v>-14550289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214514157</v>
      </c>
      <c r="D5" s="19">
        <f>SUM(D6:D8)</f>
        <v>0</v>
      </c>
      <c r="E5" s="20">
        <f t="shared" si="0"/>
        <v>254426733</v>
      </c>
      <c r="F5" s="21">
        <f t="shared" si="0"/>
        <v>265326733</v>
      </c>
      <c r="G5" s="21">
        <f t="shared" si="0"/>
        <v>0</v>
      </c>
      <c r="H5" s="21">
        <f t="shared" si="0"/>
        <v>90282077</v>
      </c>
      <c r="I5" s="21">
        <f t="shared" si="0"/>
        <v>2757252</v>
      </c>
      <c r="J5" s="21">
        <f t="shared" si="0"/>
        <v>93039329</v>
      </c>
      <c r="K5" s="21">
        <f t="shared" si="0"/>
        <v>110004</v>
      </c>
      <c r="L5" s="21">
        <f t="shared" si="0"/>
        <v>650664</v>
      </c>
      <c r="M5" s="21">
        <f t="shared" si="0"/>
        <v>71804701</v>
      </c>
      <c r="N5" s="21">
        <f t="shared" si="0"/>
        <v>72565369</v>
      </c>
      <c r="O5" s="21">
        <f t="shared" si="0"/>
        <v>625421</v>
      </c>
      <c r="P5" s="21">
        <f t="shared" si="0"/>
        <v>450451</v>
      </c>
      <c r="Q5" s="21">
        <f t="shared" si="0"/>
        <v>72382482</v>
      </c>
      <c r="R5" s="21">
        <f t="shared" si="0"/>
        <v>73458354</v>
      </c>
      <c r="S5" s="21">
        <f t="shared" si="0"/>
        <v>18618632</v>
      </c>
      <c r="T5" s="21">
        <f t="shared" si="0"/>
        <v>0</v>
      </c>
      <c r="U5" s="21">
        <f t="shared" si="0"/>
        <v>5995310</v>
      </c>
      <c r="V5" s="21">
        <f t="shared" si="0"/>
        <v>24613942</v>
      </c>
      <c r="W5" s="21">
        <f t="shared" si="0"/>
        <v>263676994</v>
      </c>
      <c r="X5" s="21">
        <f t="shared" si="0"/>
        <v>257757744</v>
      </c>
      <c r="Y5" s="21">
        <f t="shared" si="0"/>
        <v>5919250</v>
      </c>
      <c r="Z5" s="4">
        <f>+IF(X5&lt;&gt;0,+(Y5/X5)*100,0)</f>
        <v>2.2964392487854797</v>
      </c>
      <c r="AA5" s="19">
        <f>SUM(AA6:AA8)</f>
        <v>265326733</v>
      </c>
    </row>
    <row r="6" spans="1:27" ht="13.5">
      <c r="A6" s="5" t="s">
        <v>33</v>
      </c>
      <c r="B6" s="3"/>
      <c r="C6" s="22"/>
      <c r="D6" s="22"/>
      <c r="E6" s="23">
        <v>11996000</v>
      </c>
      <c r="F6" s="24">
        <v>11996000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>
        <v>-39543</v>
      </c>
      <c r="T6" s="24"/>
      <c r="U6" s="24"/>
      <c r="V6" s="24">
        <v>-39543</v>
      </c>
      <c r="W6" s="24">
        <v>-39543</v>
      </c>
      <c r="X6" s="24">
        <v>11996004</v>
      </c>
      <c r="Y6" s="24">
        <v>-12035547</v>
      </c>
      <c r="Z6" s="6">
        <v>-100.33</v>
      </c>
      <c r="AA6" s="22">
        <v>11996000</v>
      </c>
    </row>
    <row r="7" spans="1:27" ht="13.5">
      <c r="A7" s="5" t="s">
        <v>34</v>
      </c>
      <c r="B7" s="3"/>
      <c r="C7" s="25">
        <v>213315542</v>
      </c>
      <c r="D7" s="25"/>
      <c r="E7" s="26">
        <v>241490785</v>
      </c>
      <c r="F7" s="27">
        <v>251890785</v>
      </c>
      <c r="G7" s="27"/>
      <c r="H7" s="27">
        <v>90016565</v>
      </c>
      <c r="I7" s="27">
        <v>2719174</v>
      </c>
      <c r="J7" s="27">
        <v>92735739</v>
      </c>
      <c r="K7" s="27">
        <v>1592</v>
      </c>
      <c r="L7" s="27">
        <v>451213</v>
      </c>
      <c r="M7" s="27">
        <v>71656696</v>
      </c>
      <c r="N7" s="27">
        <v>72109501</v>
      </c>
      <c r="O7" s="27">
        <v>455194</v>
      </c>
      <c r="P7" s="27">
        <v>357026</v>
      </c>
      <c r="Q7" s="27">
        <v>72256696</v>
      </c>
      <c r="R7" s="27">
        <v>73068916</v>
      </c>
      <c r="S7" s="27">
        <v>18841807</v>
      </c>
      <c r="T7" s="27"/>
      <c r="U7" s="27">
        <v>5595832</v>
      </c>
      <c r="V7" s="27">
        <v>24437639</v>
      </c>
      <c r="W7" s="27">
        <v>262351795</v>
      </c>
      <c r="X7" s="27">
        <v>244821792</v>
      </c>
      <c r="Y7" s="27">
        <v>17530003</v>
      </c>
      <c r="Z7" s="7">
        <v>7.16</v>
      </c>
      <c r="AA7" s="25">
        <v>251890785</v>
      </c>
    </row>
    <row r="8" spans="1:27" ht="13.5">
      <c r="A8" s="5" t="s">
        <v>35</v>
      </c>
      <c r="B8" s="3"/>
      <c r="C8" s="22">
        <v>1198615</v>
      </c>
      <c r="D8" s="22"/>
      <c r="E8" s="23">
        <v>939948</v>
      </c>
      <c r="F8" s="24">
        <v>1439948</v>
      </c>
      <c r="G8" s="24"/>
      <c r="H8" s="24">
        <v>265512</v>
      </c>
      <c r="I8" s="24">
        <v>38078</v>
      </c>
      <c r="J8" s="24">
        <v>303590</v>
      </c>
      <c r="K8" s="24">
        <v>108412</v>
      </c>
      <c r="L8" s="24">
        <v>199451</v>
      </c>
      <c r="M8" s="24">
        <v>148005</v>
      </c>
      <c r="N8" s="24">
        <v>455868</v>
      </c>
      <c r="O8" s="24">
        <v>170227</v>
      </c>
      <c r="P8" s="24">
        <v>93425</v>
      </c>
      <c r="Q8" s="24">
        <v>125786</v>
      </c>
      <c r="R8" s="24">
        <v>389438</v>
      </c>
      <c r="S8" s="24">
        <v>-183632</v>
      </c>
      <c r="T8" s="24"/>
      <c r="U8" s="24">
        <v>399478</v>
      </c>
      <c r="V8" s="24">
        <v>215846</v>
      </c>
      <c r="W8" s="24">
        <v>1364742</v>
      </c>
      <c r="X8" s="24">
        <v>939948</v>
      </c>
      <c r="Y8" s="24">
        <v>424794</v>
      </c>
      <c r="Z8" s="6">
        <v>45.19</v>
      </c>
      <c r="AA8" s="22">
        <v>1439948</v>
      </c>
    </row>
    <row r="9" spans="1:27" ht="13.5">
      <c r="A9" s="2" t="s">
        <v>36</v>
      </c>
      <c r="B9" s="3"/>
      <c r="C9" s="19">
        <f aca="true" t="shared" si="1" ref="C9:Y9">SUM(C10:C14)</f>
        <v>3700407</v>
      </c>
      <c r="D9" s="19">
        <f>SUM(D10:D14)</f>
        <v>0</v>
      </c>
      <c r="E9" s="20">
        <f t="shared" si="1"/>
        <v>4870908</v>
      </c>
      <c r="F9" s="21">
        <f t="shared" si="1"/>
        <v>6020908</v>
      </c>
      <c r="G9" s="21">
        <f t="shared" si="1"/>
        <v>0</v>
      </c>
      <c r="H9" s="21">
        <f t="shared" si="1"/>
        <v>93667</v>
      </c>
      <c r="I9" s="21">
        <f t="shared" si="1"/>
        <v>1040495</v>
      </c>
      <c r="J9" s="21">
        <f t="shared" si="1"/>
        <v>1134162</v>
      </c>
      <c r="K9" s="21">
        <f t="shared" si="1"/>
        <v>350762</v>
      </c>
      <c r="L9" s="21">
        <f t="shared" si="1"/>
        <v>814977</v>
      </c>
      <c r="M9" s="21">
        <f t="shared" si="1"/>
        <v>834664</v>
      </c>
      <c r="N9" s="21">
        <f t="shared" si="1"/>
        <v>2000403</v>
      </c>
      <c r="O9" s="21">
        <f t="shared" si="1"/>
        <v>681185</v>
      </c>
      <c r="P9" s="21">
        <f t="shared" si="1"/>
        <v>479736</v>
      </c>
      <c r="Q9" s="21">
        <f t="shared" si="1"/>
        <v>359187</v>
      </c>
      <c r="R9" s="21">
        <f t="shared" si="1"/>
        <v>1520108</v>
      </c>
      <c r="S9" s="21">
        <f t="shared" si="1"/>
        <v>-284141</v>
      </c>
      <c r="T9" s="21">
        <f t="shared" si="1"/>
        <v>0</v>
      </c>
      <c r="U9" s="21">
        <f t="shared" si="1"/>
        <v>413434</v>
      </c>
      <c r="V9" s="21">
        <f t="shared" si="1"/>
        <v>129293</v>
      </c>
      <c r="W9" s="21">
        <f t="shared" si="1"/>
        <v>4783966</v>
      </c>
      <c r="X9" s="21">
        <f t="shared" si="1"/>
        <v>4870908</v>
      </c>
      <c r="Y9" s="21">
        <f t="shared" si="1"/>
        <v>-86942</v>
      </c>
      <c r="Z9" s="4">
        <f>+IF(X9&lt;&gt;0,+(Y9/X9)*100,0)</f>
        <v>-1.7849238786690287</v>
      </c>
      <c r="AA9" s="19">
        <f>SUM(AA10:AA14)</f>
        <v>6020908</v>
      </c>
    </row>
    <row r="10" spans="1:27" ht="13.5">
      <c r="A10" s="5" t="s">
        <v>37</v>
      </c>
      <c r="B10" s="3"/>
      <c r="C10" s="22">
        <v>490089</v>
      </c>
      <c r="D10" s="22"/>
      <c r="E10" s="23">
        <v>520908</v>
      </c>
      <c r="F10" s="24">
        <v>520908</v>
      </c>
      <c r="G10" s="24"/>
      <c r="H10" s="24">
        <v>18751</v>
      </c>
      <c r="I10" s="24">
        <v>64812</v>
      </c>
      <c r="J10" s="24">
        <v>83563</v>
      </c>
      <c r="K10" s="24">
        <v>28284</v>
      </c>
      <c r="L10" s="24">
        <v>360275</v>
      </c>
      <c r="M10" s="24">
        <v>6464</v>
      </c>
      <c r="N10" s="24">
        <v>395023</v>
      </c>
      <c r="O10" s="24">
        <v>24278</v>
      </c>
      <c r="P10" s="24">
        <v>18234</v>
      </c>
      <c r="Q10" s="24">
        <v>18060</v>
      </c>
      <c r="R10" s="24">
        <v>60572</v>
      </c>
      <c r="S10" s="24">
        <v>-15299</v>
      </c>
      <c r="T10" s="24"/>
      <c r="U10" s="24">
        <v>11780</v>
      </c>
      <c r="V10" s="24">
        <v>-3519</v>
      </c>
      <c r="W10" s="24">
        <v>535639</v>
      </c>
      <c r="X10" s="24">
        <v>520908</v>
      </c>
      <c r="Y10" s="24">
        <v>14731</v>
      </c>
      <c r="Z10" s="6">
        <v>2.83</v>
      </c>
      <c r="AA10" s="22">
        <v>520908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3210318</v>
      </c>
      <c r="D12" s="22"/>
      <c r="E12" s="23">
        <v>4350000</v>
      </c>
      <c r="F12" s="24">
        <v>5500000</v>
      </c>
      <c r="G12" s="24"/>
      <c r="H12" s="24">
        <v>74916</v>
      </c>
      <c r="I12" s="24">
        <v>975683</v>
      </c>
      <c r="J12" s="24">
        <v>1050599</v>
      </c>
      <c r="K12" s="24">
        <v>322478</v>
      </c>
      <c r="L12" s="24">
        <v>454702</v>
      </c>
      <c r="M12" s="24">
        <v>828200</v>
      </c>
      <c r="N12" s="24">
        <v>1605380</v>
      </c>
      <c r="O12" s="24">
        <v>656907</v>
      </c>
      <c r="P12" s="24">
        <v>461502</v>
      </c>
      <c r="Q12" s="24">
        <v>341127</v>
      </c>
      <c r="R12" s="24">
        <v>1459536</v>
      </c>
      <c r="S12" s="24">
        <v>-268842</v>
      </c>
      <c r="T12" s="24"/>
      <c r="U12" s="24">
        <v>401654</v>
      </c>
      <c r="V12" s="24">
        <v>132812</v>
      </c>
      <c r="W12" s="24">
        <v>4248327</v>
      </c>
      <c r="X12" s="24">
        <v>4350000</v>
      </c>
      <c r="Y12" s="24">
        <v>-101673</v>
      </c>
      <c r="Z12" s="6">
        <v>-2.34</v>
      </c>
      <c r="AA12" s="22">
        <v>5500000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97754644</v>
      </c>
      <c r="D15" s="19">
        <f>SUM(D16:D18)</f>
        <v>0</v>
      </c>
      <c r="E15" s="20">
        <f t="shared" si="2"/>
        <v>124741903</v>
      </c>
      <c r="F15" s="21">
        <f t="shared" si="2"/>
        <v>124791903</v>
      </c>
      <c r="G15" s="21">
        <f t="shared" si="2"/>
        <v>0</v>
      </c>
      <c r="H15" s="21">
        <f t="shared" si="2"/>
        <v>9161743</v>
      </c>
      <c r="I15" s="21">
        <f t="shared" si="2"/>
        <v>5037334</v>
      </c>
      <c r="J15" s="21">
        <f t="shared" si="2"/>
        <v>14199077</v>
      </c>
      <c r="K15" s="21">
        <f t="shared" si="2"/>
        <v>14005035</v>
      </c>
      <c r="L15" s="21">
        <f t="shared" si="2"/>
        <v>5056237</v>
      </c>
      <c r="M15" s="21">
        <f t="shared" si="2"/>
        <v>47562588</v>
      </c>
      <c r="N15" s="21">
        <f t="shared" si="2"/>
        <v>66623860</v>
      </c>
      <c r="O15" s="21">
        <f t="shared" si="2"/>
        <v>2068862</v>
      </c>
      <c r="P15" s="21">
        <f t="shared" si="2"/>
        <v>1243062</v>
      </c>
      <c r="Q15" s="21">
        <f t="shared" si="2"/>
        <v>11659204</v>
      </c>
      <c r="R15" s="21">
        <f t="shared" si="2"/>
        <v>14971128</v>
      </c>
      <c r="S15" s="21">
        <f t="shared" si="2"/>
        <v>-1002439</v>
      </c>
      <c r="T15" s="21">
        <f t="shared" si="2"/>
        <v>0</v>
      </c>
      <c r="U15" s="21">
        <f t="shared" si="2"/>
        <v>1993953</v>
      </c>
      <c r="V15" s="21">
        <f t="shared" si="2"/>
        <v>991514</v>
      </c>
      <c r="W15" s="21">
        <f t="shared" si="2"/>
        <v>96785579</v>
      </c>
      <c r="X15" s="21">
        <f t="shared" si="2"/>
        <v>124741896</v>
      </c>
      <c r="Y15" s="21">
        <f t="shared" si="2"/>
        <v>-27956317</v>
      </c>
      <c r="Z15" s="4">
        <f>+IF(X15&lt;&gt;0,+(Y15/X15)*100,0)</f>
        <v>-22.411329229756134</v>
      </c>
      <c r="AA15" s="19">
        <f>SUM(AA16:AA18)</f>
        <v>124791903</v>
      </c>
    </row>
    <row r="16" spans="1:27" ht="13.5">
      <c r="A16" s="5" t="s">
        <v>43</v>
      </c>
      <c r="B16" s="3"/>
      <c r="C16" s="22">
        <v>1007366</v>
      </c>
      <c r="D16" s="22"/>
      <c r="E16" s="23">
        <v>852903</v>
      </c>
      <c r="F16" s="24">
        <v>902903</v>
      </c>
      <c r="G16" s="24"/>
      <c r="H16" s="24">
        <v>151743</v>
      </c>
      <c r="I16" s="24">
        <v>37334</v>
      </c>
      <c r="J16" s="24">
        <v>189077</v>
      </c>
      <c r="K16" s="24">
        <v>96504</v>
      </c>
      <c r="L16" s="24">
        <v>56237</v>
      </c>
      <c r="M16" s="24">
        <v>26588</v>
      </c>
      <c r="N16" s="24">
        <v>179329</v>
      </c>
      <c r="O16" s="24">
        <v>68862</v>
      </c>
      <c r="P16" s="24">
        <v>40878</v>
      </c>
      <c r="Q16" s="24">
        <v>72851</v>
      </c>
      <c r="R16" s="24">
        <v>182591</v>
      </c>
      <c r="S16" s="24">
        <v>-76141</v>
      </c>
      <c r="T16" s="24"/>
      <c r="U16" s="24">
        <v>71924</v>
      </c>
      <c r="V16" s="24">
        <v>-4217</v>
      </c>
      <c r="W16" s="24">
        <v>546780</v>
      </c>
      <c r="X16" s="24">
        <v>852900</v>
      </c>
      <c r="Y16" s="24">
        <v>-306120</v>
      </c>
      <c r="Z16" s="6">
        <v>-35.89</v>
      </c>
      <c r="AA16" s="22">
        <v>902903</v>
      </c>
    </row>
    <row r="17" spans="1:27" ht="13.5">
      <c r="A17" s="5" t="s">
        <v>44</v>
      </c>
      <c r="B17" s="3"/>
      <c r="C17" s="22">
        <v>96747278</v>
      </c>
      <c r="D17" s="22"/>
      <c r="E17" s="23">
        <v>123889000</v>
      </c>
      <c r="F17" s="24">
        <v>123889000</v>
      </c>
      <c r="G17" s="24"/>
      <c r="H17" s="24">
        <v>9010000</v>
      </c>
      <c r="I17" s="24">
        <v>5000000</v>
      </c>
      <c r="J17" s="24">
        <v>14010000</v>
      </c>
      <c r="K17" s="24">
        <v>13908531</v>
      </c>
      <c r="L17" s="24">
        <v>5000000</v>
      </c>
      <c r="M17" s="24">
        <v>47536000</v>
      </c>
      <c r="N17" s="24">
        <v>66444531</v>
      </c>
      <c r="O17" s="24">
        <v>2000000</v>
      </c>
      <c r="P17" s="24">
        <v>1202184</v>
      </c>
      <c r="Q17" s="24">
        <v>11586353</v>
      </c>
      <c r="R17" s="24">
        <v>14788537</v>
      </c>
      <c r="S17" s="24">
        <v>-926298</v>
      </c>
      <c r="T17" s="24"/>
      <c r="U17" s="24">
        <v>1922029</v>
      </c>
      <c r="V17" s="24">
        <v>995731</v>
      </c>
      <c r="W17" s="24">
        <v>96238799</v>
      </c>
      <c r="X17" s="24">
        <v>123888996</v>
      </c>
      <c r="Y17" s="24">
        <v>-27650197</v>
      </c>
      <c r="Z17" s="6">
        <v>-22.32</v>
      </c>
      <c r="AA17" s="22">
        <v>123889000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1409302</v>
      </c>
      <c r="D19" s="19">
        <f>SUM(D20:D23)</f>
        <v>0</v>
      </c>
      <c r="E19" s="20">
        <f t="shared" si="3"/>
        <v>1300000</v>
      </c>
      <c r="F19" s="21">
        <f t="shared" si="3"/>
        <v>1350000</v>
      </c>
      <c r="G19" s="21">
        <f t="shared" si="3"/>
        <v>0</v>
      </c>
      <c r="H19" s="21">
        <f t="shared" si="3"/>
        <v>1628579</v>
      </c>
      <c r="I19" s="21">
        <f t="shared" si="3"/>
        <v>292218</v>
      </c>
      <c r="J19" s="21">
        <f t="shared" si="3"/>
        <v>1920797</v>
      </c>
      <c r="K19" s="21">
        <f t="shared" si="3"/>
        <v>-1856189</v>
      </c>
      <c r="L19" s="21">
        <f t="shared" si="3"/>
        <v>-58744</v>
      </c>
      <c r="M19" s="21">
        <f t="shared" si="3"/>
        <v>49579</v>
      </c>
      <c r="N19" s="21">
        <f t="shared" si="3"/>
        <v>-1865354</v>
      </c>
      <c r="O19" s="21">
        <f t="shared" si="3"/>
        <v>50755</v>
      </c>
      <c r="P19" s="21">
        <f t="shared" si="3"/>
        <v>49999</v>
      </c>
      <c r="Q19" s="21">
        <f t="shared" si="3"/>
        <v>306433</v>
      </c>
      <c r="R19" s="21">
        <f t="shared" si="3"/>
        <v>407187</v>
      </c>
      <c r="S19" s="21">
        <f t="shared" si="3"/>
        <v>2545898</v>
      </c>
      <c r="T19" s="21">
        <f t="shared" si="3"/>
        <v>0</v>
      </c>
      <c r="U19" s="21">
        <f t="shared" si="3"/>
        <v>59650</v>
      </c>
      <c r="V19" s="21">
        <f t="shared" si="3"/>
        <v>2605548</v>
      </c>
      <c r="W19" s="21">
        <f t="shared" si="3"/>
        <v>3068178</v>
      </c>
      <c r="X19" s="21">
        <f t="shared" si="3"/>
        <v>1299996</v>
      </c>
      <c r="Y19" s="21">
        <f t="shared" si="3"/>
        <v>1768182</v>
      </c>
      <c r="Z19" s="4">
        <f>+IF(X19&lt;&gt;0,+(Y19/X19)*100,0)</f>
        <v>136.0144185059031</v>
      </c>
      <c r="AA19" s="19">
        <f>SUM(AA20:AA23)</f>
        <v>1350000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>
        <v>86394</v>
      </c>
      <c r="D22" s="25"/>
      <c r="E22" s="26">
        <v>100000</v>
      </c>
      <c r="F22" s="27">
        <v>150000</v>
      </c>
      <c r="G22" s="27"/>
      <c r="H22" s="27">
        <v>25611</v>
      </c>
      <c r="I22" s="27">
        <v>11691</v>
      </c>
      <c r="J22" s="27">
        <v>37302</v>
      </c>
      <c r="K22" s="27">
        <v>15853</v>
      </c>
      <c r="L22" s="27">
        <v>9280</v>
      </c>
      <c r="M22" s="27">
        <v>10035</v>
      </c>
      <c r="N22" s="27">
        <v>35168</v>
      </c>
      <c r="O22" s="27">
        <v>11211</v>
      </c>
      <c r="P22" s="27">
        <v>10455</v>
      </c>
      <c r="Q22" s="27">
        <v>12598</v>
      </c>
      <c r="R22" s="27">
        <v>34264</v>
      </c>
      <c r="S22" s="27">
        <v>-10668</v>
      </c>
      <c r="T22" s="27"/>
      <c r="U22" s="27">
        <v>20106</v>
      </c>
      <c r="V22" s="27">
        <v>9438</v>
      </c>
      <c r="W22" s="27">
        <v>116172</v>
      </c>
      <c r="X22" s="27">
        <v>99996</v>
      </c>
      <c r="Y22" s="27">
        <v>16176</v>
      </c>
      <c r="Z22" s="7">
        <v>16.18</v>
      </c>
      <c r="AA22" s="25">
        <v>150000</v>
      </c>
    </row>
    <row r="23" spans="1:27" ht="13.5">
      <c r="A23" s="5" t="s">
        <v>50</v>
      </c>
      <c r="B23" s="3"/>
      <c r="C23" s="22">
        <v>1322908</v>
      </c>
      <c r="D23" s="22"/>
      <c r="E23" s="23">
        <v>1200000</v>
      </c>
      <c r="F23" s="24">
        <v>1200000</v>
      </c>
      <c r="G23" s="24"/>
      <c r="H23" s="24">
        <v>1602968</v>
      </c>
      <c r="I23" s="24">
        <v>280527</v>
      </c>
      <c r="J23" s="24">
        <v>1883495</v>
      </c>
      <c r="K23" s="24">
        <v>-1872042</v>
      </c>
      <c r="L23" s="24">
        <v>-68024</v>
      </c>
      <c r="M23" s="24">
        <v>39544</v>
      </c>
      <c r="N23" s="24">
        <v>-1900522</v>
      </c>
      <c r="O23" s="24">
        <v>39544</v>
      </c>
      <c r="P23" s="24">
        <v>39544</v>
      </c>
      <c r="Q23" s="24">
        <v>293835</v>
      </c>
      <c r="R23" s="24">
        <v>372923</v>
      </c>
      <c r="S23" s="24">
        <v>2556566</v>
      </c>
      <c r="T23" s="24"/>
      <c r="U23" s="24">
        <v>39544</v>
      </c>
      <c r="V23" s="24">
        <v>2596110</v>
      </c>
      <c r="W23" s="24">
        <v>2952006</v>
      </c>
      <c r="X23" s="24">
        <v>1200000</v>
      </c>
      <c r="Y23" s="24">
        <v>1752006</v>
      </c>
      <c r="Z23" s="6">
        <v>146</v>
      </c>
      <c r="AA23" s="22">
        <v>1200000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317378510</v>
      </c>
      <c r="D25" s="40">
        <f>+D5+D9+D15+D19+D24</f>
        <v>0</v>
      </c>
      <c r="E25" s="41">
        <f t="shared" si="4"/>
        <v>385339544</v>
      </c>
      <c r="F25" s="42">
        <f t="shared" si="4"/>
        <v>397489544</v>
      </c>
      <c r="G25" s="42">
        <f t="shared" si="4"/>
        <v>0</v>
      </c>
      <c r="H25" s="42">
        <f t="shared" si="4"/>
        <v>101166066</v>
      </c>
      <c r="I25" s="42">
        <f t="shared" si="4"/>
        <v>9127299</v>
      </c>
      <c r="J25" s="42">
        <f t="shared" si="4"/>
        <v>110293365</v>
      </c>
      <c r="K25" s="42">
        <f t="shared" si="4"/>
        <v>12609612</v>
      </c>
      <c r="L25" s="42">
        <f t="shared" si="4"/>
        <v>6463134</v>
      </c>
      <c r="M25" s="42">
        <f t="shared" si="4"/>
        <v>120251532</v>
      </c>
      <c r="N25" s="42">
        <f t="shared" si="4"/>
        <v>139324278</v>
      </c>
      <c r="O25" s="42">
        <f t="shared" si="4"/>
        <v>3426223</v>
      </c>
      <c r="P25" s="42">
        <f t="shared" si="4"/>
        <v>2223248</v>
      </c>
      <c r="Q25" s="42">
        <f t="shared" si="4"/>
        <v>84707306</v>
      </c>
      <c r="R25" s="42">
        <f t="shared" si="4"/>
        <v>90356777</v>
      </c>
      <c r="S25" s="42">
        <f t="shared" si="4"/>
        <v>19877950</v>
      </c>
      <c r="T25" s="42">
        <f t="shared" si="4"/>
        <v>0</v>
      </c>
      <c r="U25" s="42">
        <f t="shared" si="4"/>
        <v>8462347</v>
      </c>
      <c r="V25" s="42">
        <f t="shared" si="4"/>
        <v>28340297</v>
      </c>
      <c r="W25" s="42">
        <f t="shared" si="4"/>
        <v>368314717</v>
      </c>
      <c r="X25" s="42">
        <f t="shared" si="4"/>
        <v>388670544</v>
      </c>
      <c r="Y25" s="42">
        <f t="shared" si="4"/>
        <v>-20355827</v>
      </c>
      <c r="Z25" s="43">
        <f>+IF(X25&lt;&gt;0,+(Y25/X25)*100,0)</f>
        <v>-5.23729603754073</v>
      </c>
      <c r="AA25" s="40">
        <f>+AA5+AA9+AA15+AA19+AA24</f>
        <v>397489544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101287096</v>
      </c>
      <c r="D28" s="19">
        <f>SUM(D29:D31)</f>
        <v>0</v>
      </c>
      <c r="E28" s="20">
        <f t="shared" si="5"/>
        <v>108344599</v>
      </c>
      <c r="F28" s="21">
        <f t="shared" si="5"/>
        <v>123954316</v>
      </c>
      <c r="G28" s="21">
        <f t="shared" si="5"/>
        <v>6293689</v>
      </c>
      <c r="H28" s="21">
        <f t="shared" si="5"/>
        <v>6800469</v>
      </c>
      <c r="I28" s="21">
        <f t="shared" si="5"/>
        <v>7802509</v>
      </c>
      <c r="J28" s="21">
        <f t="shared" si="5"/>
        <v>20896667</v>
      </c>
      <c r="K28" s="21">
        <f t="shared" si="5"/>
        <v>13568805</v>
      </c>
      <c r="L28" s="21">
        <f t="shared" si="5"/>
        <v>7252332</v>
      </c>
      <c r="M28" s="21">
        <f t="shared" si="5"/>
        <v>10833777</v>
      </c>
      <c r="N28" s="21">
        <f t="shared" si="5"/>
        <v>31654914</v>
      </c>
      <c r="O28" s="21">
        <f t="shared" si="5"/>
        <v>8953980</v>
      </c>
      <c r="P28" s="21">
        <f t="shared" si="5"/>
        <v>7716324</v>
      </c>
      <c r="Q28" s="21">
        <f t="shared" si="5"/>
        <v>8746204</v>
      </c>
      <c r="R28" s="21">
        <f t="shared" si="5"/>
        <v>25416508</v>
      </c>
      <c r="S28" s="21">
        <f t="shared" si="5"/>
        <v>14000668</v>
      </c>
      <c r="T28" s="21">
        <f t="shared" si="5"/>
        <v>0</v>
      </c>
      <c r="U28" s="21">
        <f t="shared" si="5"/>
        <v>12459172</v>
      </c>
      <c r="V28" s="21">
        <f t="shared" si="5"/>
        <v>26459840</v>
      </c>
      <c r="W28" s="21">
        <f t="shared" si="5"/>
        <v>104427929</v>
      </c>
      <c r="X28" s="21">
        <f t="shared" si="5"/>
        <v>104856420</v>
      </c>
      <c r="Y28" s="21">
        <f t="shared" si="5"/>
        <v>-428491</v>
      </c>
      <c r="Z28" s="4">
        <f>+IF(X28&lt;&gt;0,+(Y28/X28)*100,0)</f>
        <v>-0.40864546014445274</v>
      </c>
      <c r="AA28" s="19">
        <f>SUM(AA29:AA31)</f>
        <v>123954316</v>
      </c>
    </row>
    <row r="29" spans="1:27" ht="13.5">
      <c r="A29" s="5" t="s">
        <v>33</v>
      </c>
      <c r="B29" s="3"/>
      <c r="C29" s="22">
        <v>44410458</v>
      </c>
      <c r="D29" s="22"/>
      <c r="E29" s="23">
        <v>54303316</v>
      </c>
      <c r="F29" s="24">
        <v>57985173</v>
      </c>
      <c r="G29" s="24">
        <v>3257902</v>
      </c>
      <c r="H29" s="24">
        <v>3498755</v>
      </c>
      <c r="I29" s="24">
        <v>2703060</v>
      </c>
      <c r="J29" s="24">
        <v>9459717</v>
      </c>
      <c r="K29" s="24">
        <v>6126882</v>
      </c>
      <c r="L29" s="24">
        <v>3812043</v>
      </c>
      <c r="M29" s="24">
        <v>3684833</v>
      </c>
      <c r="N29" s="24">
        <v>13623758</v>
      </c>
      <c r="O29" s="24">
        <v>3809596</v>
      </c>
      <c r="P29" s="24">
        <v>4564335</v>
      </c>
      <c r="Q29" s="24">
        <v>3858682</v>
      </c>
      <c r="R29" s="24">
        <v>12232613</v>
      </c>
      <c r="S29" s="24">
        <v>3951477</v>
      </c>
      <c r="T29" s="24"/>
      <c r="U29" s="24">
        <v>7743113</v>
      </c>
      <c r="V29" s="24">
        <v>11694590</v>
      </c>
      <c r="W29" s="24">
        <v>47010678</v>
      </c>
      <c r="X29" s="24">
        <v>53940216</v>
      </c>
      <c r="Y29" s="24">
        <v>-6929538</v>
      </c>
      <c r="Z29" s="6">
        <v>-12.85</v>
      </c>
      <c r="AA29" s="22">
        <v>57985173</v>
      </c>
    </row>
    <row r="30" spans="1:27" ht="13.5">
      <c r="A30" s="5" t="s">
        <v>34</v>
      </c>
      <c r="B30" s="3"/>
      <c r="C30" s="25">
        <v>30263687</v>
      </c>
      <c r="D30" s="25"/>
      <c r="E30" s="26">
        <v>26863096</v>
      </c>
      <c r="F30" s="27">
        <v>36740956</v>
      </c>
      <c r="G30" s="27">
        <v>1299081</v>
      </c>
      <c r="H30" s="27">
        <v>1606161</v>
      </c>
      <c r="I30" s="27">
        <v>2410015</v>
      </c>
      <c r="J30" s="27">
        <v>5315257</v>
      </c>
      <c r="K30" s="27">
        <v>3780541</v>
      </c>
      <c r="L30" s="27">
        <v>1888398</v>
      </c>
      <c r="M30" s="27">
        <v>5069799</v>
      </c>
      <c r="N30" s="27">
        <v>10738738</v>
      </c>
      <c r="O30" s="27">
        <v>2222990</v>
      </c>
      <c r="P30" s="27">
        <v>1082271</v>
      </c>
      <c r="Q30" s="27">
        <v>1352773</v>
      </c>
      <c r="R30" s="27">
        <v>4658034</v>
      </c>
      <c r="S30" s="27">
        <v>7235245</v>
      </c>
      <c r="T30" s="27"/>
      <c r="U30" s="27">
        <v>2123900</v>
      </c>
      <c r="V30" s="27">
        <v>9359145</v>
      </c>
      <c r="W30" s="27">
        <v>30071174</v>
      </c>
      <c r="X30" s="27">
        <v>27159708</v>
      </c>
      <c r="Y30" s="27">
        <v>2911466</v>
      </c>
      <c r="Z30" s="7">
        <v>10.72</v>
      </c>
      <c r="AA30" s="25">
        <v>36740956</v>
      </c>
    </row>
    <row r="31" spans="1:27" ht="13.5">
      <c r="A31" s="5" t="s">
        <v>35</v>
      </c>
      <c r="B31" s="3"/>
      <c r="C31" s="22">
        <v>26612951</v>
      </c>
      <c r="D31" s="22"/>
      <c r="E31" s="23">
        <v>27178187</v>
      </c>
      <c r="F31" s="24">
        <v>29228187</v>
      </c>
      <c r="G31" s="24">
        <v>1736706</v>
      </c>
      <c r="H31" s="24">
        <v>1695553</v>
      </c>
      <c r="I31" s="24">
        <v>2689434</v>
      </c>
      <c r="J31" s="24">
        <v>6121693</v>
      </c>
      <c r="K31" s="24">
        <v>3661382</v>
      </c>
      <c r="L31" s="24">
        <v>1551891</v>
      </c>
      <c r="M31" s="24">
        <v>2079145</v>
      </c>
      <c r="N31" s="24">
        <v>7292418</v>
      </c>
      <c r="O31" s="24">
        <v>2921394</v>
      </c>
      <c r="P31" s="24">
        <v>2069718</v>
      </c>
      <c r="Q31" s="24">
        <v>3534749</v>
      </c>
      <c r="R31" s="24">
        <v>8525861</v>
      </c>
      <c r="S31" s="24">
        <v>2813946</v>
      </c>
      <c r="T31" s="24"/>
      <c r="U31" s="24">
        <v>2592159</v>
      </c>
      <c r="V31" s="24">
        <v>5406105</v>
      </c>
      <c r="W31" s="24">
        <v>27346077</v>
      </c>
      <c r="X31" s="24">
        <v>23756496</v>
      </c>
      <c r="Y31" s="24">
        <v>3589581</v>
      </c>
      <c r="Z31" s="6">
        <v>15.11</v>
      </c>
      <c r="AA31" s="22">
        <v>29228187</v>
      </c>
    </row>
    <row r="32" spans="1:27" ht="13.5">
      <c r="A32" s="2" t="s">
        <v>36</v>
      </c>
      <c r="B32" s="3"/>
      <c r="C32" s="19">
        <f aca="true" t="shared" si="6" ref="C32:Y32">SUM(C33:C37)</f>
        <v>30629439</v>
      </c>
      <c r="D32" s="19">
        <f>SUM(D33:D37)</f>
        <v>0</v>
      </c>
      <c r="E32" s="20">
        <f t="shared" si="6"/>
        <v>23161584</v>
      </c>
      <c r="F32" s="21">
        <f t="shared" si="6"/>
        <v>24015334</v>
      </c>
      <c r="G32" s="21">
        <f t="shared" si="6"/>
        <v>3896378</v>
      </c>
      <c r="H32" s="21">
        <f t="shared" si="6"/>
        <v>2519203</v>
      </c>
      <c r="I32" s="21">
        <f t="shared" si="6"/>
        <v>2530437</v>
      </c>
      <c r="J32" s="21">
        <f t="shared" si="6"/>
        <v>8946018</v>
      </c>
      <c r="K32" s="21">
        <f t="shared" si="6"/>
        <v>4547790</v>
      </c>
      <c r="L32" s="21">
        <f t="shared" si="6"/>
        <v>2477460</v>
      </c>
      <c r="M32" s="21">
        <f t="shared" si="6"/>
        <v>2828384</v>
      </c>
      <c r="N32" s="21">
        <f t="shared" si="6"/>
        <v>9853634</v>
      </c>
      <c r="O32" s="21">
        <f t="shared" si="6"/>
        <v>2901306</v>
      </c>
      <c r="P32" s="21">
        <f t="shared" si="6"/>
        <v>2433667</v>
      </c>
      <c r="Q32" s="21">
        <f t="shared" si="6"/>
        <v>2082951</v>
      </c>
      <c r="R32" s="21">
        <f t="shared" si="6"/>
        <v>7417924</v>
      </c>
      <c r="S32" s="21">
        <f t="shared" si="6"/>
        <v>3924486</v>
      </c>
      <c r="T32" s="21">
        <f t="shared" si="6"/>
        <v>0</v>
      </c>
      <c r="U32" s="21">
        <f t="shared" si="6"/>
        <v>3847097</v>
      </c>
      <c r="V32" s="21">
        <f t="shared" si="6"/>
        <v>7771583</v>
      </c>
      <c r="W32" s="21">
        <f t="shared" si="6"/>
        <v>33989159</v>
      </c>
      <c r="X32" s="21">
        <f t="shared" si="6"/>
        <v>25978800</v>
      </c>
      <c r="Y32" s="21">
        <f t="shared" si="6"/>
        <v>8010359</v>
      </c>
      <c r="Z32" s="4">
        <f>+IF(X32&lt;&gt;0,+(Y32/X32)*100,0)</f>
        <v>30.834214821315843</v>
      </c>
      <c r="AA32" s="19">
        <f>SUM(AA33:AA37)</f>
        <v>24015334</v>
      </c>
    </row>
    <row r="33" spans="1:27" ht="13.5">
      <c r="A33" s="5" t="s">
        <v>37</v>
      </c>
      <c r="B33" s="3"/>
      <c r="C33" s="22">
        <v>6145776</v>
      </c>
      <c r="D33" s="22"/>
      <c r="E33" s="23">
        <v>5408226</v>
      </c>
      <c r="F33" s="24">
        <v>6458226</v>
      </c>
      <c r="G33" s="24">
        <v>1539724</v>
      </c>
      <c r="H33" s="24">
        <v>64460</v>
      </c>
      <c r="I33" s="24">
        <v>550942</v>
      </c>
      <c r="J33" s="24">
        <v>2155126</v>
      </c>
      <c r="K33" s="24">
        <v>1168984</v>
      </c>
      <c r="L33" s="24">
        <v>52470</v>
      </c>
      <c r="M33" s="24">
        <v>510567</v>
      </c>
      <c r="N33" s="24">
        <v>1732021</v>
      </c>
      <c r="O33" s="24">
        <v>271800</v>
      </c>
      <c r="P33" s="24">
        <v>204328</v>
      </c>
      <c r="Q33" s="24">
        <v>143335</v>
      </c>
      <c r="R33" s="24">
        <v>619463</v>
      </c>
      <c r="S33" s="24">
        <v>328727</v>
      </c>
      <c r="T33" s="24"/>
      <c r="U33" s="24">
        <v>-389087</v>
      </c>
      <c r="V33" s="24">
        <v>-60360</v>
      </c>
      <c r="W33" s="24">
        <v>4446250</v>
      </c>
      <c r="X33" s="24">
        <v>7408224</v>
      </c>
      <c r="Y33" s="24">
        <v>-2961974</v>
      </c>
      <c r="Z33" s="6">
        <v>-39.98</v>
      </c>
      <c r="AA33" s="22">
        <v>6458226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21435603</v>
      </c>
      <c r="D35" s="22"/>
      <c r="E35" s="23">
        <v>12794065</v>
      </c>
      <c r="F35" s="24">
        <v>12597815</v>
      </c>
      <c r="G35" s="24">
        <v>2112068</v>
      </c>
      <c r="H35" s="24">
        <v>2177612</v>
      </c>
      <c r="I35" s="24">
        <v>1658659</v>
      </c>
      <c r="J35" s="24">
        <v>5948339</v>
      </c>
      <c r="K35" s="24">
        <v>2998561</v>
      </c>
      <c r="L35" s="24">
        <v>1916632</v>
      </c>
      <c r="M35" s="24">
        <v>1970442</v>
      </c>
      <c r="N35" s="24">
        <v>6885635</v>
      </c>
      <c r="O35" s="24">
        <v>2385750</v>
      </c>
      <c r="P35" s="24">
        <v>1976403</v>
      </c>
      <c r="Q35" s="24">
        <v>1349009</v>
      </c>
      <c r="R35" s="24">
        <v>5711162</v>
      </c>
      <c r="S35" s="24">
        <v>2125747</v>
      </c>
      <c r="T35" s="24"/>
      <c r="U35" s="24">
        <v>3387275</v>
      </c>
      <c r="V35" s="24">
        <v>5513022</v>
      </c>
      <c r="W35" s="24">
        <v>24058158</v>
      </c>
      <c r="X35" s="24">
        <v>13290324</v>
      </c>
      <c r="Y35" s="24">
        <v>10767834</v>
      </c>
      <c r="Z35" s="6">
        <v>81.02</v>
      </c>
      <c r="AA35" s="22">
        <v>12597815</v>
      </c>
    </row>
    <row r="36" spans="1:27" ht="13.5">
      <c r="A36" s="5" t="s">
        <v>40</v>
      </c>
      <c r="B36" s="3"/>
      <c r="C36" s="22">
        <v>3048060</v>
      </c>
      <c r="D36" s="22"/>
      <c r="E36" s="23">
        <v>4959293</v>
      </c>
      <c r="F36" s="24">
        <v>4959293</v>
      </c>
      <c r="G36" s="24">
        <v>244586</v>
      </c>
      <c r="H36" s="24">
        <v>277131</v>
      </c>
      <c r="I36" s="24">
        <v>320836</v>
      </c>
      <c r="J36" s="24">
        <v>842553</v>
      </c>
      <c r="K36" s="24">
        <v>380245</v>
      </c>
      <c r="L36" s="24">
        <v>508358</v>
      </c>
      <c r="M36" s="24">
        <v>347375</v>
      </c>
      <c r="N36" s="24">
        <v>1235978</v>
      </c>
      <c r="O36" s="24">
        <v>243756</v>
      </c>
      <c r="P36" s="24">
        <v>252936</v>
      </c>
      <c r="Q36" s="24">
        <v>590607</v>
      </c>
      <c r="R36" s="24">
        <v>1087299</v>
      </c>
      <c r="S36" s="24">
        <v>1470012</v>
      </c>
      <c r="T36" s="24"/>
      <c r="U36" s="24">
        <v>848909</v>
      </c>
      <c r="V36" s="24">
        <v>2318921</v>
      </c>
      <c r="W36" s="24">
        <v>5484751</v>
      </c>
      <c r="X36" s="24">
        <v>5280252</v>
      </c>
      <c r="Y36" s="24">
        <v>204499</v>
      </c>
      <c r="Z36" s="6">
        <v>3.87</v>
      </c>
      <c r="AA36" s="22">
        <v>4959293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106410254</v>
      </c>
      <c r="D38" s="19">
        <f>SUM(D39:D41)</f>
        <v>0</v>
      </c>
      <c r="E38" s="20">
        <f t="shared" si="7"/>
        <v>98397905</v>
      </c>
      <c r="F38" s="21">
        <f t="shared" si="7"/>
        <v>143388230</v>
      </c>
      <c r="G38" s="21">
        <f t="shared" si="7"/>
        <v>5232510</v>
      </c>
      <c r="H38" s="21">
        <f t="shared" si="7"/>
        <v>3873626</v>
      </c>
      <c r="I38" s="21">
        <f t="shared" si="7"/>
        <v>4666573</v>
      </c>
      <c r="J38" s="21">
        <f t="shared" si="7"/>
        <v>13772709</v>
      </c>
      <c r="K38" s="21">
        <f t="shared" si="7"/>
        <v>5914236</v>
      </c>
      <c r="L38" s="21">
        <f t="shared" si="7"/>
        <v>7800598</v>
      </c>
      <c r="M38" s="21">
        <f t="shared" si="7"/>
        <v>4664079</v>
      </c>
      <c r="N38" s="21">
        <f t="shared" si="7"/>
        <v>18378913</v>
      </c>
      <c r="O38" s="21">
        <f t="shared" si="7"/>
        <v>6638848</v>
      </c>
      <c r="P38" s="21">
        <f t="shared" si="7"/>
        <v>6866660</v>
      </c>
      <c r="Q38" s="21">
        <f t="shared" si="7"/>
        <v>8077119</v>
      </c>
      <c r="R38" s="21">
        <f t="shared" si="7"/>
        <v>21582627</v>
      </c>
      <c r="S38" s="21">
        <f t="shared" si="7"/>
        <v>56883942</v>
      </c>
      <c r="T38" s="21">
        <f t="shared" si="7"/>
        <v>0</v>
      </c>
      <c r="U38" s="21">
        <f t="shared" si="7"/>
        <v>32118000</v>
      </c>
      <c r="V38" s="21">
        <f t="shared" si="7"/>
        <v>89001942</v>
      </c>
      <c r="W38" s="21">
        <f t="shared" si="7"/>
        <v>142736191</v>
      </c>
      <c r="X38" s="21">
        <f t="shared" si="7"/>
        <v>102635640</v>
      </c>
      <c r="Y38" s="21">
        <f t="shared" si="7"/>
        <v>40100551</v>
      </c>
      <c r="Z38" s="4">
        <f>+IF(X38&lt;&gt;0,+(Y38/X38)*100,0)</f>
        <v>39.07078574265236</v>
      </c>
      <c r="AA38" s="19">
        <f>SUM(AA39:AA41)</f>
        <v>143388230</v>
      </c>
    </row>
    <row r="39" spans="1:27" ht="13.5">
      <c r="A39" s="5" t="s">
        <v>43</v>
      </c>
      <c r="B39" s="3"/>
      <c r="C39" s="22">
        <v>14402450</v>
      </c>
      <c r="D39" s="22"/>
      <c r="E39" s="23">
        <v>28674315</v>
      </c>
      <c r="F39" s="24">
        <v>28113152</v>
      </c>
      <c r="G39" s="24">
        <v>479064</v>
      </c>
      <c r="H39" s="24">
        <v>316293</v>
      </c>
      <c r="I39" s="24">
        <v>841495</v>
      </c>
      <c r="J39" s="24">
        <v>1636852</v>
      </c>
      <c r="K39" s="24">
        <v>1444251</v>
      </c>
      <c r="L39" s="24">
        <v>3559085</v>
      </c>
      <c r="M39" s="24">
        <v>1284155</v>
      </c>
      <c r="N39" s="24">
        <v>6287491</v>
      </c>
      <c r="O39" s="24">
        <v>1502470</v>
      </c>
      <c r="P39" s="24">
        <v>1841223</v>
      </c>
      <c r="Q39" s="24">
        <v>1057289</v>
      </c>
      <c r="R39" s="24">
        <v>4400982</v>
      </c>
      <c r="S39" s="24">
        <v>1853827</v>
      </c>
      <c r="T39" s="24"/>
      <c r="U39" s="24">
        <v>4788445</v>
      </c>
      <c r="V39" s="24">
        <v>6642272</v>
      </c>
      <c r="W39" s="24">
        <v>18967597</v>
      </c>
      <c r="X39" s="24">
        <v>28782744</v>
      </c>
      <c r="Y39" s="24">
        <v>-9815147</v>
      </c>
      <c r="Z39" s="6">
        <v>-34.1</v>
      </c>
      <c r="AA39" s="22">
        <v>28113152</v>
      </c>
    </row>
    <row r="40" spans="1:27" ht="13.5">
      <c r="A40" s="5" t="s">
        <v>44</v>
      </c>
      <c r="B40" s="3"/>
      <c r="C40" s="22">
        <v>91077986</v>
      </c>
      <c r="D40" s="22"/>
      <c r="E40" s="23">
        <v>67491390</v>
      </c>
      <c r="F40" s="24">
        <v>113042878</v>
      </c>
      <c r="G40" s="24">
        <v>4730708</v>
      </c>
      <c r="H40" s="24">
        <v>3425703</v>
      </c>
      <c r="I40" s="24">
        <v>3650228</v>
      </c>
      <c r="J40" s="24">
        <v>11806639</v>
      </c>
      <c r="K40" s="24">
        <v>4293629</v>
      </c>
      <c r="L40" s="24">
        <v>3989903</v>
      </c>
      <c r="M40" s="24">
        <v>3276963</v>
      </c>
      <c r="N40" s="24">
        <v>11560495</v>
      </c>
      <c r="O40" s="24">
        <v>5052239</v>
      </c>
      <c r="P40" s="24">
        <v>4942837</v>
      </c>
      <c r="Q40" s="24">
        <v>6954974</v>
      </c>
      <c r="R40" s="24">
        <v>16950050</v>
      </c>
      <c r="S40" s="24">
        <v>54728047</v>
      </c>
      <c r="T40" s="24"/>
      <c r="U40" s="24">
        <v>26978796</v>
      </c>
      <c r="V40" s="24">
        <v>81706843</v>
      </c>
      <c r="W40" s="24">
        <v>122024027</v>
      </c>
      <c r="X40" s="24">
        <v>71557812</v>
      </c>
      <c r="Y40" s="24">
        <v>50466215</v>
      </c>
      <c r="Z40" s="6">
        <v>70.53</v>
      </c>
      <c r="AA40" s="22">
        <v>113042878</v>
      </c>
    </row>
    <row r="41" spans="1:27" ht="13.5">
      <c r="A41" s="5" t="s">
        <v>45</v>
      </c>
      <c r="B41" s="3"/>
      <c r="C41" s="22">
        <v>929818</v>
      </c>
      <c r="D41" s="22"/>
      <c r="E41" s="23">
        <v>2232200</v>
      </c>
      <c r="F41" s="24">
        <v>2232200</v>
      </c>
      <c r="G41" s="24">
        <v>22738</v>
      </c>
      <c r="H41" s="24">
        <v>131630</v>
      </c>
      <c r="I41" s="24">
        <v>174850</v>
      </c>
      <c r="J41" s="24">
        <v>329218</v>
      </c>
      <c r="K41" s="24">
        <v>176356</v>
      </c>
      <c r="L41" s="24">
        <v>251610</v>
      </c>
      <c r="M41" s="24">
        <v>102961</v>
      </c>
      <c r="N41" s="24">
        <v>530927</v>
      </c>
      <c r="O41" s="24">
        <v>84139</v>
      </c>
      <c r="P41" s="24">
        <v>82600</v>
      </c>
      <c r="Q41" s="24">
        <v>64856</v>
      </c>
      <c r="R41" s="24">
        <v>231595</v>
      </c>
      <c r="S41" s="24">
        <v>302068</v>
      </c>
      <c r="T41" s="24"/>
      <c r="U41" s="24">
        <v>350759</v>
      </c>
      <c r="V41" s="24">
        <v>652827</v>
      </c>
      <c r="W41" s="24">
        <v>1744567</v>
      </c>
      <c r="X41" s="24">
        <v>2295084</v>
      </c>
      <c r="Y41" s="24">
        <v>-550517</v>
      </c>
      <c r="Z41" s="6">
        <v>-23.99</v>
      </c>
      <c r="AA41" s="22">
        <v>2232200</v>
      </c>
    </row>
    <row r="42" spans="1:27" ht="13.5">
      <c r="A42" s="2" t="s">
        <v>46</v>
      </c>
      <c r="B42" s="8"/>
      <c r="C42" s="19">
        <f aca="true" t="shared" si="8" ref="C42:Y42">SUM(C43:C46)</f>
        <v>92857242</v>
      </c>
      <c r="D42" s="19">
        <f>SUM(D43:D46)</f>
        <v>0</v>
      </c>
      <c r="E42" s="20">
        <f t="shared" si="8"/>
        <v>36434344</v>
      </c>
      <c r="F42" s="21">
        <f t="shared" si="8"/>
        <v>38634344</v>
      </c>
      <c r="G42" s="21">
        <f t="shared" si="8"/>
        <v>1400170</v>
      </c>
      <c r="H42" s="21">
        <f t="shared" si="8"/>
        <v>843530</v>
      </c>
      <c r="I42" s="21">
        <f t="shared" si="8"/>
        <v>761238</v>
      </c>
      <c r="J42" s="21">
        <f t="shared" si="8"/>
        <v>3004938</v>
      </c>
      <c r="K42" s="21">
        <f t="shared" si="8"/>
        <v>2046275</v>
      </c>
      <c r="L42" s="21">
        <f t="shared" si="8"/>
        <v>2071871</v>
      </c>
      <c r="M42" s="21">
        <f t="shared" si="8"/>
        <v>1382593</v>
      </c>
      <c r="N42" s="21">
        <f t="shared" si="8"/>
        <v>5500739</v>
      </c>
      <c r="O42" s="21">
        <f t="shared" si="8"/>
        <v>2720271</v>
      </c>
      <c r="P42" s="21">
        <f t="shared" si="8"/>
        <v>2202733</v>
      </c>
      <c r="Q42" s="21">
        <f t="shared" si="8"/>
        <v>2360451</v>
      </c>
      <c r="R42" s="21">
        <f t="shared" si="8"/>
        <v>7283455</v>
      </c>
      <c r="S42" s="21">
        <f t="shared" si="8"/>
        <v>2189408</v>
      </c>
      <c r="T42" s="21">
        <f t="shared" si="8"/>
        <v>0</v>
      </c>
      <c r="U42" s="21">
        <f t="shared" si="8"/>
        <v>4881227</v>
      </c>
      <c r="V42" s="21">
        <f t="shared" si="8"/>
        <v>7070635</v>
      </c>
      <c r="W42" s="21">
        <f t="shared" si="8"/>
        <v>22859767</v>
      </c>
      <c r="X42" s="21">
        <f t="shared" si="8"/>
        <v>38675220</v>
      </c>
      <c r="Y42" s="21">
        <f t="shared" si="8"/>
        <v>-15815453</v>
      </c>
      <c r="Z42" s="4">
        <f>+IF(X42&lt;&gt;0,+(Y42/X42)*100,0)</f>
        <v>-40.89298780976553</v>
      </c>
      <c r="AA42" s="19">
        <f>SUM(AA43:AA46)</f>
        <v>38634344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1689261</v>
      </c>
      <c r="D45" s="25"/>
      <c r="E45" s="26">
        <v>1192896</v>
      </c>
      <c r="F45" s="27">
        <v>1192896</v>
      </c>
      <c r="G45" s="27">
        <v>58356</v>
      </c>
      <c r="H45" s="27">
        <v>183173</v>
      </c>
      <c r="I45" s="27">
        <v>53421</v>
      </c>
      <c r="J45" s="27">
        <v>294950</v>
      </c>
      <c r="K45" s="27">
        <v>477034</v>
      </c>
      <c r="L45" s="27">
        <v>67419</v>
      </c>
      <c r="M45" s="27">
        <v>277016</v>
      </c>
      <c r="N45" s="27">
        <v>821469</v>
      </c>
      <c r="O45" s="27">
        <v>490026</v>
      </c>
      <c r="P45" s="27">
        <v>56237</v>
      </c>
      <c r="Q45" s="27">
        <v>55004</v>
      </c>
      <c r="R45" s="27">
        <v>601267</v>
      </c>
      <c r="S45" s="27">
        <v>53415</v>
      </c>
      <c r="T45" s="27"/>
      <c r="U45" s="27">
        <v>111215</v>
      </c>
      <c r="V45" s="27">
        <v>164630</v>
      </c>
      <c r="W45" s="27">
        <v>1882316</v>
      </c>
      <c r="X45" s="27">
        <v>1192896</v>
      </c>
      <c r="Y45" s="27">
        <v>689420</v>
      </c>
      <c r="Z45" s="7">
        <v>57.79</v>
      </c>
      <c r="AA45" s="25">
        <v>1192896</v>
      </c>
    </row>
    <row r="46" spans="1:27" ht="13.5">
      <c r="A46" s="5" t="s">
        <v>50</v>
      </c>
      <c r="B46" s="3"/>
      <c r="C46" s="22">
        <v>91167981</v>
      </c>
      <c r="D46" s="22"/>
      <c r="E46" s="23">
        <v>35241448</v>
      </c>
      <c r="F46" s="24">
        <v>37441448</v>
      </c>
      <c r="G46" s="24">
        <v>1341814</v>
      </c>
      <c r="H46" s="24">
        <v>660357</v>
      </c>
      <c r="I46" s="24">
        <v>707817</v>
      </c>
      <c r="J46" s="24">
        <v>2709988</v>
      </c>
      <c r="K46" s="24">
        <v>1569241</v>
      </c>
      <c r="L46" s="24">
        <v>2004452</v>
      </c>
      <c r="M46" s="24">
        <v>1105577</v>
      </c>
      <c r="N46" s="24">
        <v>4679270</v>
      </c>
      <c r="O46" s="24">
        <v>2230245</v>
      </c>
      <c r="P46" s="24">
        <v>2146496</v>
      </c>
      <c r="Q46" s="24">
        <v>2305447</v>
      </c>
      <c r="R46" s="24">
        <v>6682188</v>
      </c>
      <c r="S46" s="24">
        <v>2135993</v>
      </c>
      <c r="T46" s="24"/>
      <c r="U46" s="24">
        <v>4770012</v>
      </c>
      <c r="V46" s="24">
        <v>6906005</v>
      </c>
      <c r="W46" s="24">
        <v>20977451</v>
      </c>
      <c r="X46" s="24">
        <v>37482324</v>
      </c>
      <c r="Y46" s="24">
        <v>-16504873</v>
      </c>
      <c r="Z46" s="6">
        <v>-44.03</v>
      </c>
      <c r="AA46" s="22">
        <v>37441448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331184031</v>
      </c>
      <c r="D48" s="40">
        <f>+D28+D32+D38+D42+D47</f>
        <v>0</v>
      </c>
      <c r="E48" s="41">
        <f t="shared" si="9"/>
        <v>266338432</v>
      </c>
      <c r="F48" s="42">
        <f t="shared" si="9"/>
        <v>329992224</v>
      </c>
      <c r="G48" s="42">
        <f t="shared" si="9"/>
        <v>16822747</v>
      </c>
      <c r="H48" s="42">
        <f t="shared" si="9"/>
        <v>14036828</v>
      </c>
      <c r="I48" s="42">
        <f t="shared" si="9"/>
        <v>15760757</v>
      </c>
      <c r="J48" s="42">
        <f t="shared" si="9"/>
        <v>46620332</v>
      </c>
      <c r="K48" s="42">
        <f t="shared" si="9"/>
        <v>26077106</v>
      </c>
      <c r="L48" s="42">
        <f t="shared" si="9"/>
        <v>19602261</v>
      </c>
      <c r="M48" s="42">
        <f t="shared" si="9"/>
        <v>19708833</v>
      </c>
      <c r="N48" s="42">
        <f t="shared" si="9"/>
        <v>65388200</v>
      </c>
      <c r="O48" s="42">
        <f t="shared" si="9"/>
        <v>21214405</v>
      </c>
      <c r="P48" s="42">
        <f t="shared" si="9"/>
        <v>19219384</v>
      </c>
      <c r="Q48" s="42">
        <f t="shared" si="9"/>
        <v>21266725</v>
      </c>
      <c r="R48" s="42">
        <f t="shared" si="9"/>
        <v>61700514</v>
      </c>
      <c r="S48" s="42">
        <f t="shared" si="9"/>
        <v>76998504</v>
      </c>
      <c r="T48" s="42">
        <f t="shared" si="9"/>
        <v>0</v>
      </c>
      <c r="U48" s="42">
        <f t="shared" si="9"/>
        <v>53305496</v>
      </c>
      <c r="V48" s="42">
        <f t="shared" si="9"/>
        <v>130304000</v>
      </c>
      <c r="W48" s="42">
        <f t="shared" si="9"/>
        <v>304013046</v>
      </c>
      <c r="X48" s="42">
        <f t="shared" si="9"/>
        <v>272146080</v>
      </c>
      <c r="Y48" s="42">
        <f t="shared" si="9"/>
        <v>31866966</v>
      </c>
      <c r="Z48" s="43">
        <f>+IF(X48&lt;&gt;0,+(Y48/X48)*100,0)</f>
        <v>11.709507629137999</v>
      </c>
      <c r="AA48" s="40">
        <f>+AA28+AA32+AA38+AA42+AA47</f>
        <v>329992224</v>
      </c>
    </row>
    <row r="49" spans="1:27" ht="13.5">
      <c r="A49" s="14" t="s">
        <v>58</v>
      </c>
      <c r="B49" s="15"/>
      <c r="C49" s="44">
        <f aca="true" t="shared" si="10" ref="C49:Y49">+C25-C48</f>
        <v>-13805521</v>
      </c>
      <c r="D49" s="44">
        <f>+D25-D48</f>
        <v>0</v>
      </c>
      <c r="E49" s="45">
        <f t="shared" si="10"/>
        <v>119001112</v>
      </c>
      <c r="F49" s="46">
        <f t="shared" si="10"/>
        <v>67497320</v>
      </c>
      <c r="G49" s="46">
        <f t="shared" si="10"/>
        <v>-16822747</v>
      </c>
      <c r="H49" s="46">
        <f t="shared" si="10"/>
        <v>87129238</v>
      </c>
      <c r="I49" s="46">
        <f t="shared" si="10"/>
        <v>-6633458</v>
      </c>
      <c r="J49" s="46">
        <f t="shared" si="10"/>
        <v>63673033</v>
      </c>
      <c r="K49" s="46">
        <f t="shared" si="10"/>
        <v>-13467494</v>
      </c>
      <c r="L49" s="46">
        <f t="shared" si="10"/>
        <v>-13139127</v>
      </c>
      <c r="M49" s="46">
        <f t="shared" si="10"/>
        <v>100542699</v>
      </c>
      <c r="N49" s="46">
        <f t="shared" si="10"/>
        <v>73936078</v>
      </c>
      <c r="O49" s="46">
        <f t="shared" si="10"/>
        <v>-17788182</v>
      </c>
      <c r="P49" s="46">
        <f t="shared" si="10"/>
        <v>-16996136</v>
      </c>
      <c r="Q49" s="46">
        <f t="shared" si="10"/>
        <v>63440581</v>
      </c>
      <c r="R49" s="46">
        <f t="shared" si="10"/>
        <v>28656263</v>
      </c>
      <c r="S49" s="46">
        <f t="shared" si="10"/>
        <v>-57120554</v>
      </c>
      <c r="T49" s="46">
        <f t="shared" si="10"/>
        <v>0</v>
      </c>
      <c r="U49" s="46">
        <f t="shared" si="10"/>
        <v>-44843149</v>
      </c>
      <c r="V49" s="46">
        <f t="shared" si="10"/>
        <v>-101963703</v>
      </c>
      <c r="W49" s="46">
        <f t="shared" si="10"/>
        <v>64301671</v>
      </c>
      <c r="X49" s="46">
        <f>IF(F25=F48,0,X25-X48)</f>
        <v>116524464</v>
      </c>
      <c r="Y49" s="46">
        <f t="shared" si="10"/>
        <v>-52222793</v>
      </c>
      <c r="Z49" s="47">
        <f>+IF(X49&lt;&gt;0,+(Y49/X49)*100,0)</f>
        <v>-44.8170205700324</v>
      </c>
      <c r="AA49" s="44">
        <f>+AA25-AA48</f>
        <v>67497320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281598325</v>
      </c>
      <c r="D5" s="19">
        <f>SUM(D6:D8)</f>
        <v>0</v>
      </c>
      <c r="E5" s="20">
        <f t="shared" si="0"/>
        <v>251788052</v>
      </c>
      <c r="F5" s="21">
        <f t="shared" si="0"/>
        <v>257715903</v>
      </c>
      <c r="G5" s="21">
        <f t="shared" si="0"/>
        <v>116990786</v>
      </c>
      <c r="H5" s="21">
        <f t="shared" si="0"/>
        <v>9870513</v>
      </c>
      <c r="I5" s="21">
        <f t="shared" si="0"/>
        <v>2747362</v>
      </c>
      <c r="J5" s="21">
        <f t="shared" si="0"/>
        <v>129608661</v>
      </c>
      <c r="K5" s="21">
        <f t="shared" si="0"/>
        <v>14238555</v>
      </c>
      <c r="L5" s="21">
        <f t="shared" si="0"/>
        <v>1773844</v>
      </c>
      <c r="M5" s="21">
        <f t="shared" si="0"/>
        <v>22120797</v>
      </c>
      <c r="N5" s="21">
        <f t="shared" si="0"/>
        <v>38133196</v>
      </c>
      <c r="O5" s="21">
        <f t="shared" si="0"/>
        <v>6065303</v>
      </c>
      <c r="P5" s="21">
        <f t="shared" si="0"/>
        <v>3186765</v>
      </c>
      <c r="Q5" s="21">
        <f t="shared" si="0"/>
        <v>58303444</v>
      </c>
      <c r="R5" s="21">
        <f t="shared" si="0"/>
        <v>67555512</v>
      </c>
      <c r="S5" s="21">
        <f t="shared" si="0"/>
        <v>206351</v>
      </c>
      <c r="T5" s="21">
        <f t="shared" si="0"/>
        <v>472312</v>
      </c>
      <c r="U5" s="21">
        <f t="shared" si="0"/>
        <v>164373</v>
      </c>
      <c r="V5" s="21">
        <f t="shared" si="0"/>
        <v>843036</v>
      </c>
      <c r="W5" s="21">
        <f t="shared" si="0"/>
        <v>236140405</v>
      </c>
      <c r="X5" s="21">
        <f t="shared" si="0"/>
        <v>251788044</v>
      </c>
      <c r="Y5" s="21">
        <f t="shared" si="0"/>
        <v>-15647639</v>
      </c>
      <c r="Z5" s="4">
        <f>+IF(X5&lt;&gt;0,+(Y5/X5)*100,0)</f>
        <v>-6.214607632441833</v>
      </c>
      <c r="AA5" s="19">
        <f>SUM(AA6:AA8)</f>
        <v>257715903</v>
      </c>
    </row>
    <row r="6" spans="1:27" ht="13.5">
      <c r="A6" s="5" t="s">
        <v>33</v>
      </c>
      <c r="B6" s="3"/>
      <c r="C6" s="22">
        <v>82000</v>
      </c>
      <c r="D6" s="22"/>
      <c r="E6" s="23">
        <v>70000</v>
      </c>
      <c r="F6" s="24">
        <v>827000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69996</v>
      </c>
      <c r="Y6" s="24">
        <v>-69996</v>
      </c>
      <c r="Z6" s="6">
        <v>-100</v>
      </c>
      <c r="AA6" s="22">
        <v>827000</v>
      </c>
    </row>
    <row r="7" spans="1:27" ht="13.5">
      <c r="A7" s="5" t="s">
        <v>34</v>
      </c>
      <c r="B7" s="3"/>
      <c r="C7" s="25">
        <v>279727000</v>
      </c>
      <c r="D7" s="25"/>
      <c r="E7" s="26">
        <v>245269238</v>
      </c>
      <c r="F7" s="27">
        <v>249046589</v>
      </c>
      <c r="G7" s="27">
        <v>116984894</v>
      </c>
      <c r="H7" s="27">
        <v>9860506</v>
      </c>
      <c r="I7" s="27">
        <v>2744594</v>
      </c>
      <c r="J7" s="27">
        <v>129589994</v>
      </c>
      <c r="K7" s="27">
        <v>14231192</v>
      </c>
      <c r="L7" s="27">
        <v>1771002</v>
      </c>
      <c r="M7" s="27">
        <v>22119107</v>
      </c>
      <c r="N7" s="27">
        <v>38121301</v>
      </c>
      <c r="O7" s="27">
        <v>6063613</v>
      </c>
      <c r="P7" s="27">
        <v>3186765</v>
      </c>
      <c r="Q7" s="27">
        <v>58303444</v>
      </c>
      <c r="R7" s="27">
        <v>67553822</v>
      </c>
      <c r="S7" s="27">
        <v>206351</v>
      </c>
      <c r="T7" s="27">
        <v>472312</v>
      </c>
      <c r="U7" s="27">
        <v>164373</v>
      </c>
      <c r="V7" s="27">
        <v>843036</v>
      </c>
      <c r="W7" s="27">
        <v>236108153</v>
      </c>
      <c r="X7" s="27">
        <v>245269236</v>
      </c>
      <c r="Y7" s="27">
        <v>-9161083</v>
      </c>
      <c r="Z7" s="7">
        <v>-3.74</v>
      </c>
      <c r="AA7" s="25">
        <v>249046589</v>
      </c>
    </row>
    <row r="8" spans="1:27" ht="13.5">
      <c r="A8" s="5" t="s">
        <v>35</v>
      </c>
      <c r="B8" s="3"/>
      <c r="C8" s="22">
        <v>1789325</v>
      </c>
      <c r="D8" s="22"/>
      <c r="E8" s="23">
        <v>6448814</v>
      </c>
      <c r="F8" s="24">
        <v>7842314</v>
      </c>
      <c r="G8" s="24">
        <v>5892</v>
      </c>
      <c r="H8" s="24">
        <v>10007</v>
      </c>
      <c r="I8" s="24">
        <v>2768</v>
      </c>
      <c r="J8" s="24">
        <v>18667</v>
      </c>
      <c r="K8" s="24">
        <v>7363</v>
      </c>
      <c r="L8" s="24">
        <v>2842</v>
      </c>
      <c r="M8" s="24">
        <v>1690</v>
      </c>
      <c r="N8" s="24">
        <v>11895</v>
      </c>
      <c r="O8" s="24">
        <v>1690</v>
      </c>
      <c r="P8" s="24"/>
      <c r="Q8" s="24"/>
      <c r="R8" s="24">
        <v>1690</v>
      </c>
      <c r="S8" s="24"/>
      <c r="T8" s="24"/>
      <c r="U8" s="24"/>
      <c r="V8" s="24"/>
      <c r="W8" s="24">
        <v>32252</v>
      </c>
      <c r="X8" s="24">
        <v>6448812</v>
      </c>
      <c r="Y8" s="24">
        <v>-6416560</v>
      </c>
      <c r="Z8" s="6">
        <v>-99.5</v>
      </c>
      <c r="AA8" s="22">
        <v>7842314</v>
      </c>
    </row>
    <row r="9" spans="1:27" ht="13.5">
      <c r="A9" s="2" t="s">
        <v>36</v>
      </c>
      <c r="B9" s="3"/>
      <c r="C9" s="19">
        <f aca="true" t="shared" si="1" ref="C9:Y9">SUM(C10:C14)</f>
        <v>6164000</v>
      </c>
      <c r="D9" s="19">
        <f>SUM(D10:D14)</f>
        <v>0</v>
      </c>
      <c r="E9" s="20">
        <f t="shared" si="1"/>
        <v>9021895</v>
      </c>
      <c r="F9" s="21">
        <f t="shared" si="1"/>
        <v>7630345</v>
      </c>
      <c r="G9" s="21">
        <f t="shared" si="1"/>
        <v>561764</v>
      </c>
      <c r="H9" s="21">
        <f t="shared" si="1"/>
        <v>510477</v>
      </c>
      <c r="I9" s="21">
        <f t="shared" si="1"/>
        <v>286520</v>
      </c>
      <c r="J9" s="21">
        <f t="shared" si="1"/>
        <v>1358761</v>
      </c>
      <c r="K9" s="21">
        <f t="shared" si="1"/>
        <v>550099</v>
      </c>
      <c r="L9" s="21">
        <f t="shared" si="1"/>
        <v>345026</v>
      </c>
      <c r="M9" s="21">
        <f t="shared" si="1"/>
        <v>153898</v>
      </c>
      <c r="N9" s="21">
        <f t="shared" si="1"/>
        <v>1049023</v>
      </c>
      <c r="O9" s="21">
        <f t="shared" si="1"/>
        <v>434146</v>
      </c>
      <c r="P9" s="21">
        <f t="shared" si="1"/>
        <v>423302</v>
      </c>
      <c r="Q9" s="21">
        <f t="shared" si="1"/>
        <v>387847</v>
      </c>
      <c r="R9" s="21">
        <f t="shared" si="1"/>
        <v>1245295</v>
      </c>
      <c r="S9" s="21">
        <f t="shared" si="1"/>
        <v>508619</v>
      </c>
      <c r="T9" s="21">
        <f t="shared" si="1"/>
        <v>488381</v>
      </c>
      <c r="U9" s="21">
        <f t="shared" si="1"/>
        <v>501226</v>
      </c>
      <c r="V9" s="21">
        <f t="shared" si="1"/>
        <v>1498226</v>
      </c>
      <c r="W9" s="21">
        <f t="shared" si="1"/>
        <v>5151305</v>
      </c>
      <c r="X9" s="21">
        <f t="shared" si="1"/>
        <v>9021900</v>
      </c>
      <c r="Y9" s="21">
        <f t="shared" si="1"/>
        <v>-3870595</v>
      </c>
      <c r="Z9" s="4">
        <f>+IF(X9&lt;&gt;0,+(Y9/X9)*100,0)</f>
        <v>-42.90221571952693</v>
      </c>
      <c r="AA9" s="19">
        <f>SUM(AA10:AA14)</f>
        <v>7630345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>
        <v>12171</v>
      </c>
      <c r="I10" s="24">
        <v>4452</v>
      </c>
      <c r="J10" s="24">
        <v>16623</v>
      </c>
      <c r="K10" s="24">
        <v>8302</v>
      </c>
      <c r="L10" s="24">
        <v>2737</v>
      </c>
      <c r="M10" s="24">
        <v>1825</v>
      </c>
      <c r="N10" s="24">
        <v>12864</v>
      </c>
      <c r="O10" s="24">
        <v>1825</v>
      </c>
      <c r="P10" s="24">
        <v>1825</v>
      </c>
      <c r="Q10" s="24">
        <v>1825</v>
      </c>
      <c r="R10" s="24">
        <v>5475</v>
      </c>
      <c r="S10" s="24"/>
      <c r="T10" s="24"/>
      <c r="U10" s="24"/>
      <c r="V10" s="24"/>
      <c r="W10" s="24">
        <v>34962</v>
      </c>
      <c r="X10" s="24"/>
      <c r="Y10" s="24">
        <v>34962</v>
      </c>
      <c r="Z10" s="6">
        <v>0</v>
      </c>
      <c r="AA10" s="22"/>
    </row>
    <row r="11" spans="1:27" ht="13.5">
      <c r="A11" s="5" t="s">
        <v>38</v>
      </c>
      <c r="B11" s="3"/>
      <c r="C11" s="22">
        <v>6164000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9021895</v>
      </c>
      <c r="F12" s="24">
        <v>7630345</v>
      </c>
      <c r="G12" s="24">
        <v>561764</v>
      </c>
      <c r="H12" s="24">
        <v>498306</v>
      </c>
      <c r="I12" s="24">
        <v>282068</v>
      </c>
      <c r="J12" s="24">
        <v>1342138</v>
      </c>
      <c r="K12" s="24">
        <v>541797</v>
      </c>
      <c r="L12" s="24">
        <v>342289</v>
      </c>
      <c r="M12" s="24">
        <v>152073</v>
      </c>
      <c r="N12" s="24">
        <v>1036159</v>
      </c>
      <c r="O12" s="24">
        <v>432321</v>
      </c>
      <c r="P12" s="24">
        <v>421477</v>
      </c>
      <c r="Q12" s="24">
        <v>386022</v>
      </c>
      <c r="R12" s="24">
        <v>1239820</v>
      </c>
      <c r="S12" s="24">
        <v>508619</v>
      </c>
      <c r="T12" s="24">
        <v>488381</v>
      </c>
      <c r="U12" s="24">
        <v>501226</v>
      </c>
      <c r="V12" s="24">
        <v>1498226</v>
      </c>
      <c r="W12" s="24">
        <v>5116343</v>
      </c>
      <c r="X12" s="24">
        <v>9021900</v>
      </c>
      <c r="Y12" s="24">
        <v>-3905557</v>
      </c>
      <c r="Z12" s="6">
        <v>-43.29</v>
      </c>
      <c r="AA12" s="22">
        <v>7630345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80524794</v>
      </c>
      <c r="D15" s="19">
        <f>SUM(D16:D18)</f>
        <v>0</v>
      </c>
      <c r="E15" s="20">
        <f t="shared" si="2"/>
        <v>72457000</v>
      </c>
      <c r="F15" s="21">
        <f t="shared" si="2"/>
        <v>69020700</v>
      </c>
      <c r="G15" s="21">
        <f t="shared" si="2"/>
        <v>65231</v>
      </c>
      <c r="H15" s="21">
        <f t="shared" si="2"/>
        <v>10417</v>
      </c>
      <c r="I15" s="21">
        <f t="shared" si="2"/>
        <v>2007334</v>
      </c>
      <c r="J15" s="21">
        <f t="shared" si="2"/>
        <v>2082982</v>
      </c>
      <c r="K15" s="21">
        <f t="shared" si="2"/>
        <v>1251</v>
      </c>
      <c r="L15" s="21">
        <f t="shared" si="2"/>
        <v>3633</v>
      </c>
      <c r="M15" s="21">
        <f t="shared" si="2"/>
        <v>0</v>
      </c>
      <c r="N15" s="21">
        <f t="shared" si="2"/>
        <v>4884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2087866</v>
      </c>
      <c r="X15" s="21">
        <f t="shared" si="2"/>
        <v>72457008</v>
      </c>
      <c r="Y15" s="21">
        <f t="shared" si="2"/>
        <v>-70369142</v>
      </c>
      <c r="Z15" s="4">
        <f>+IF(X15&lt;&gt;0,+(Y15/X15)*100,0)</f>
        <v>-97.11847610378832</v>
      </c>
      <c r="AA15" s="19">
        <f>SUM(AA16:AA18)</f>
        <v>69020700</v>
      </c>
    </row>
    <row r="16" spans="1:27" ht="13.5">
      <c r="A16" s="5" t="s">
        <v>43</v>
      </c>
      <c r="B16" s="3"/>
      <c r="C16" s="22"/>
      <c r="D16" s="22"/>
      <c r="E16" s="23">
        <v>140000</v>
      </c>
      <c r="F16" s="24">
        <v>140000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140004</v>
      </c>
      <c r="Y16" s="24">
        <v>-140004</v>
      </c>
      <c r="Z16" s="6">
        <v>-100</v>
      </c>
      <c r="AA16" s="22">
        <v>140000</v>
      </c>
    </row>
    <row r="17" spans="1:27" ht="13.5">
      <c r="A17" s="5" t="s">
        <v>44</v>
      </c>
      <c r="B17" s="3"/>
      <c r="C17" s="22">
        <v>80524794</v>
      </c>
      <c r="D17" s="22"/>
      <c r="E17" s="23">
        <v>72317000</v>
      </c>
      <c r="F17" s="24">
        <v>68880700</v>
      </c>
      <c r="G17" s="24">
        <v>65231</v>
      </c>
      <c r="H17" s="24">
        <v>10417</v>
      </c>
      <c r="I17" s="24">
        <v>2007334</v>
      </c>
      <c r="J17" s="24">
        <v>2082982</v>
      </c>
      <c r="K17" s="24">
        <v>1251</v>
      </c>
      <c r="L17" s="24">
        <v>3633</v>
      </c>
      <c r="M17" s="24"/>
      <c r="N17" s="24">
        <v>4884</v>
      </c>
      <c r="O17" s="24"/>
      <c r="P17" s="24"/>
      <c r="Q17" s="24"/>
      <c r="R17" s="24"/>
      <c r="S17" s="24"/>
      <c r="T17" s="24"/>
      <c r="U17" s="24"/>
      <c r="V17" s="24"/>
      <c r="W17" s="24">
        <v>2087866</v>
      </c>
      <c r="X17" s="24">
        <v>72317004</v>
      </c>
      <c r="Y17" s="24">
        <v>-70229138</v>
      </c>
      <c r="Z17" s="6">
        <v>-97.11</v>
      </c>
      <c r="AA17" s="22">
        <v>68880700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3624737</v>
      </c>
      <c r="D19" s="19">
        <f>SUM(D20:D23)</f>
        <v>0</v>
      </c>
      <c r="E19" s="20">
        <f t="shared" si="3"/>
        <v>4099866</v>
      </c>
      <c r="F19" s="21">
        <f t="shared" si="3"/>
        <v>4099866</v>
      </c>
      <c r="G19" s="21">
        <f t="shared" si="3"/>
        <v>0</v>
      </c>
      <c r="H19" s="21">
        <f t="shared" si="3"/>
        <v>894787</v>
      </c>
      <c r="I19" s="21">
        <f t="shared" si="3"/>
        <v>596093</v>
      </c>
      <c r="J19" s="21">
        <f t="shared" si="3"/>
        <v>1490880</v>
      </c>
      <c r="K19" s="21">
        <f t="shared" si="3"/>
        <v>850286</v>
      </c>
      <c r="L19" s="21">
        <f t="shared" si="3"/>
        <v>448837</v>
      </c>
      <c r="M19" s="21">
        <f t="shared" si="3"/>
        <v>607879</v>
      </c>
      <c r="N19" s="21">
        <f t="shared" si="3"/>
        <v>1907002</v>
      </c>
      <c r="O19" s="21">
        <f t="shared" si="3"/>
        <v>607879</v>
      </c>
      <c r="P19" s="21">
        <f t="shared" si="3"/>
        <v>607165</v>
      </c>
      <c r="Q19" s="21">
        <f t="shared" si="3"/>
        <v>607165</v>
      </c>
      <c r="R19" s="21">
        <f t="shared" si="3"/>
        <v>1822209</v>
      </c>
      <c r="S19" s="21">
        <f t="shared" si="3"/>
        <v>181328</v>
      </c>
      <c r="T19" s="21">
        <f t="shared" si="3"/>
        <v>0</v>
      </c>
      <c r="U19" s="21">
        <f t="shared" si="3"/>
        <v>0</v>
      </c>
      <c r="V19" s="21">
        <f t="shared" si="3"/>
        <v>181328</v>
      </c>
      <c r="W19" s="21">
        <f t="shared" si="3"/>
        <v>5401419</v>
      </c>
      <c r="X19" s="21">
        <f t="shared" si="3"/>
        <v>4099872</v>
      </c>
      <c r="Y19" s="21">
        <f t="shared" si="3"/>
        <v>1301547</v>
      </c>
      <c r="Z19" s="4">
        <f>+IF(X19&lt;&gt;0,+(Y19/X19)*100,0)</f>
        <v>31.746039876366872</v>
      </c>
      <c r="AA19" s="19">
        <f>SUM(AA20:AA23)</f>
        <v>4099866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>
        <v>447592</v>
      </c>
      <c r="M22" s="27"/>
      <c r="N22" s="27">
        <v>447592</v>
      </c>
      <c r="O22" s="27"/>
      <c r="P22" s="27"/>
      <c r="Q22" s="27"/>
      <c r="R22" s="27"/>
      <c r="S22" s="27"/>
      <c r="T22" s="27"/>
      <c r="U22" s="27"/>
      <c r="V22" s="27"/>
      <c r="W22" s="27">
        <v>447592</v>
      </c>
      <c r="X22" s="27"/>
      <c r="Y22" s="27">
        <v>447592</v>
      </c>
      <c r="Z22" s="7">
        <v>0</v>
      </c>
      <c r="AA22" s="25"/>
    </row>
    <row r="23" spans="1:27" ht="13.5">
      <c r="A23" s="5" t="s">
        <v>50</v>
      </c>
      <c r="B23" s="3"/>
      <c r="C23" s="22">
        <v>3624737</v>
      </c>
      <c r="D23" s="22"/>
      <c r="E23" s="23">
        <v>4099866</v>
      </c>
      <c r="F23" s="24">
        <v>4099866</v>
      </c>
      <c r="G23" s="24"/>
      <c r="H23" s="24">
        <v>894787</v>
      </c>
      <c r="I23" s="24">
        <v>596093</v>
      </c>
      <c r="J23" s="24">
        <v>1490880</v>
      </c>
      <c r="K23" s="24">
        <v>850286</v>
      </c>
      <c r="L23" s="24">
        <v>1245</v>
      </c>
      <c r="M23" s="24">
        <v>607879</v>
      </c>
      <c r="N23" s="24">
        <v>1459410</v>
      </c>
      <c r="O23" s="24">
        <v>607879</v>
      </c>
      <c r="P23" s="24">
        <v>607165</v>
      </c>
      <c r="Q23" s="24">
        <v>607165</v>
      </c>
      <c r="R23" s="24">
        <v>1822209</v>
      </c>
      <c r="S23" s="24">
        <v>181328</v>
      </c>
      <c r="T23" s="24"/>
      <c r="U23" s="24"/>
      <c r="V23" s="24">
        <v>181328</v>
      </c>
      <c r="W23" s="24">
        <v>4953827</v>
      </c>
      <c r="X23" s="24">
        <v>4099872</v>
      </c>
      <c r="Y23" s="24">
        <v>853955</v>
      </c>
      <c r="Z23" s="6">
        <v>20.83</v>
      </c>
      <c r="AA23" s="22">
        <v>4099866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371911856</v>
      </c>
      <c r="D25" s="40">
        <f>+D5+D9+D15+D19+D24</f>
        <v>0</v>
      </c>
      <c r="E25" s="41">
        <f t="shared" si="4"/>
        <v>337366813</v>
      </c>
      <c r="F25" s="42">
        <f t="shared" si="4"/>
        <v>338466814</v>
      </c>
      <c r="G25" s="42">
        <f t="shared" si="4"/>
        <v>117617781</v>
      </c>
      <c r="H25" s="42">
        <f t="shared" si="4"/>
        <v>11286194</v>
      </c>
      <c r="I25" s="42">
        <f t="shared" si="4"/>
        <v>5637309</v>
      </c>
      <c r="J25" s="42">
        <f t="shared" si="4"/>
        <v>134541284</v>
      </c>
      <c r="K25" s="42">
        <f t="shared" si="4"/>
        <v>15640191</v>
      </c>
      <c r="L25" s="42">
        <f t="shared" si="4"/>
        <v>2571340</v>
      </c>
      <c r="M25" s="42">
        <f t="shared" si="4"/>
        <v>22882574</v>
      </c>
      <c r="N25" s="42">
        <f t="shared" si="4"/>
        <v>41094105</v>
      </c>
      <c r="O25" s="42">
        <f t="shared" si="4"/>
        <v>7107328</v>
      </c>
      <c r="P25" s="42">
        <f t="shared" si="4"/>
        <v>4217232</v>
      </c>
      <c r="Q25" s="42">
        <f t="shared" si="4"/>
        <v>59298456</v>
      </c>
      <c r="R25" s="42">
        <f t="shared" si="4"/>
        <v>70623016</v>
      </c>
      <c r="S25" s="42">
        <f t="shared" si="4"/>
        <v>896298</v>
      </c>
      <c r="T25" s="42">
        <f t="shared" si="4"/>
        <v>960693</v>
      </c>
      <c r="U25" s="42">
        <f t="shared" si="4"/>
        <v>665599</v>
      </c>
      <c r="V25" s="42">
        <f t="shared" si="4"/>
        <v>2522590</v>
      </c>
      <c r="W25" s="42">
        <f t="shared" si="4"/>
        <v>248780995</v>
      </c>
      <c r="X25" s="42">
        <f t="shared" si="4"/>
        <v>337366824</v>
      </c>
      <c r="Y25" s="42">
        <f t="shared" si="4"/>
        <v>-88585829</v>
      </c>
      <c r="Z25" s="43">
        <f>+IF(X25&lt;&gt;0,+(Y25/X25)*100,0)</f>
        <v>-26.25801433279047</v>
      </c>
      <c r="AA25" s="40">
        <f>+AA5+AA9+AA15+AA19+AA24</f>
        <v>338466814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150580000</v>
      </c>
      <c r="D28" s="19">
        <f>SUM(D29:D31)</f>
        <v>0</v>
      </c>
      <c r="E28" s="20">
        <f t="shared" si="5"/>
        <v>158566196</v>
      </c>
      <c r="F28" s="21">
        <f t="shared" si="5"/>
        <v>162337438</v>
      </c>
      <c r="G28" s="21">
        <f t="shared" si="5"/>
        <v>12835681</v>
      </c>
      <c r="H28" s="21">
        <f t="shared" si="5"/>
        <v>20714035</v>
      </c>
      <c r="I28" s="21">
        <f t="shared" si="5"/>
        <v>24063121</v>
      </c>
      <c r="J28" s="21">
        <f t="shared" si="5"/>
        <v>57612837</v>
      </c>
      <c r="K28" s="21">
        <f t="shared" si="5"/>
        <v>7517417</v>
      </c>
      <c r="L28" s="21">
        <f t="shared" si="5"/>
        <v>14401152</v>
      </c>
      <c r="M28" s="21">
        <f t="shared" si="5"/>
        <v>16452375</v>
      </c>
      <c r="N28" s="21">
        <f t="shared" si="5"/>
        <v>38370944</v>
      </c>
      <c r="O28" s="21">
        <f t="shared" si="5"/>
        <v>18669497</v>
      </c>
      <c r="P28" s="21">
        <f t="shared" si="5"/>
        <v>21658017</v>
      </c>
      <c r="Q28" s="21">
        <f t="shared" si="5"/>
        <v>27666580</v>
      </c>
      <c r="R28" s="21">
        <f t="shared" si="5"/>
        <v>67994094</v>
      </c>
      <c r="S28" s="21">
        <f t="shared" si="5"/>
        <v>22731014</v>
      </c>
      <c r="T28" s="21">
        <f t="shared" si="5"/>
        <v>17040771</v>
      </c>
      <c r="U28" s="21">
        <f t="shared" si="5"/>
        <v>16074599</v>
      </c>
      <c r="V28" s="21">
        <f t="shared" si="5"/>
        <v>55846384</v>
      </c>
      <c r="W28" s="21">
        <f t="shared" si="5"/>
        <v>219824259</v>
      </c>
      <c r="X28" s="21">
        <f t="shared" si="5"/>
        <v>158566200</v>
      </c>
      <c r="Y28" s="21">
        <f t="shared" si="5"/>
        <v>61258059</v>
      </c>
      <c r="Z28" s="4">
        <f>+IF(X28&lt;&gt;0,+(Y28/X28)*100,0)</f>
        <v>38.632482206170046</v>
      </c>
      <c r="AA28" s="19">
        <f>SUM(AA29:AA31)</f>
        <v>162337438</v>
      </c>
    </row>
    <row r="29" spans="1:27" ht="13.5">
      <c r="A29" s="5" t="s">
        <v>33</v>
      </c>
      <c r="B29" s="3"/>
      <c r="C29" s="22">
        <v>50453000</v>
      </c>
      <c r="D29" s="22"/>
      <c r="E29" s="23">
        <v>50041579</v>
      </c>
      <c r="F29" s="24">
        <v>52546270</v>
      </c>
      <c r="G29" s="24">
        <v>3580575</v>
      </c>
      <c r="H29" s="24">
        <v>4617070</v>
      </c>
      <c r="I29" s="24">
        <v>6051403</v>
      </c>
      <c r="J29" s="24">
        <v>14249048</v>
      </c>
      <c r="K29" s="24">
        <v>2640829</v>
      </c>
      <c r="L29" s="24">
        <v>4121701</v>
      </c>
      <c r="M29" s="24">
        <v>3774877</v>
      </c>
      <c r="N29" s="24">
        <v>10537407</v>
      </c>
      <c r="O29" s="24">
        <v>3580201</v>
      </c>
      <c r="P29" s="24">
        <v>5029404</v>
      </c>
      <c r="Q29" s="24">
        <v>7751793</v>
      </c>
      <c r="R29" s="24">
        <v>16361398</v>
      </c>
      <c r="S29" s="24">
        <v>6424490</v>
      </c>
      <c r="T29" s="24">
        <v>5569754</v>
      </c>
      <c r="U29" s="24">
        <v>5084573</v>
      </c>
      <c r="V29" s="24">
        <v>17078817</v>
      </c>
      <c r="W29" s="24">
        <v>58226670</v>
      </c>
      <c r="X29" s="24">
        <v>50041584</v>
      </c>
      <c r="Y29" s="24">
        <v>8185086</v>
      </c>
      <c r="Z29" s="6">
        <v>16.36</v>
      </c>
      <c r="AA29" s="22">
        <v>52546270</v>
      </c>
    </row>
    <row r="30" spans="1:27" ht="13.5">
      <c r="A30" s="5" t="s">
        <v>34</v>
      </c>
      <c r="B30" s="3"/>
      <c r="C30" s="25">
        <v>45942000</v>
      </c>
      <c r="D30" s="25"/>
      <c r="E30" s="26">
        <v>65926713</v>
      </c>
      <c r="F30" s="27">
        <v>63298914</v>
      </c>
      <c r="G30" s="27">
        <v>6859056</v>
      </c>
      <c r="H30" s="27">
        <v>12646030</v>
      </c>
      <c r="I30" s="27">
        <v>11682998</v>
      </c>
      <c r="J30" s="27">
        <v>31188084</v>
      </c>
      <c r="K30" s="27">
        <v>2446276</v>
      </c>
      <c r="L30" s="27">
        <v>8150162</v>
      </c>
      <c r="M30" s="27">
        <v>10025112</v>
      </c>
      <c r="N30" s="27">
        <v>20621550</v>
      </c>
      <c r="O30" s="27">
        <v>10645549</v>
      </c>
      <c r="P30" s="27">
        <v>13798927</v>
      </c>
      <c r="Q30" s="27">
        <v>14270104</v>
      </c>
      <c r="R30" s="27">
        <v>38714580</v>
      </c>
      <c r="S30" s="27">
        <v>12830809</v>
      </c>
      <c r="T30" s="27">
        <v>8726013</v>
      </c>
      <c r="U30" s="27">
        <v>8184891</v>
      </c>
      <c r="V30" s="27">
        <v>29741713</v>
      </c>
      <c r="W30" s="27">
        <v>120265927</v>
      </c>
      <c r="X30" s="27">
        <v>65926716</v>
      </c>
      <c r="Y30" s="27">
        <v>54339211</v>
      </c>
      <c r="Z30" s="7">
        <v>82.42</v>
      </c>
      <c r="AA30" s="25">
        <v>63298914</v>
      </c>
    </row>
    <row r="31" spans="1:27" ht="13.5">
      <c r="A31" s="5" t="s">
        <v>35</v>
      </c>
      <c r="B31" s="3"/>
      <c r="C31" s="22">
        <v>54185000</v>
      </c>
      <c r="D31" s="22"/>
      <c r="E31" s="23">
        <v>42597904</v>
      </c>
      <c r="F31" s="24">
        <v>46492254</v>
      </c>
      <c r="G31" s="24">
        <v>2396050</v>
      </c>
      <c r="H31" s="24">
        <v>3450935</v>
      </c>
      <c r="I31" s="24">
        <v>6328720</v>
      </c>
      <c r="J31" s="24">
        <v>12175705</v>
      </c>
      <c r="K31" s="24">
        <v>2430312</v>
      </c>
      <c r="L31" s="24">
        <v>2129289</v>
      </c>
      <c r="M31" s="24">
        <v>2652386</v>
      </c>
      <c r="N31" s="24">
        <v>7211987</v>
      </c>
      <c r="O31" s="24">
        <v>4443747</v>
      </c>
      <c r="P31" s="24">
        <v>2829686</v>
      </c>
      <c r="Q31" s="24">
        <v>5644683</v>
      </c>
      <c r="R31" s="24">
        <v>12918116</v>
      </c>
      <c r="S31" s="24">
        <v>3475715</v>
      </c>
      <c r="T31" s="24">
        <v>2745004</v>
      </c>
      <c r="U31" s="24">
        <v>2805135</v>
      </c>
      <c r="V31" s="24">
        <v>9025854</v>
      </c>
      <c r="W31" s="24">
        <v>41331662</v>
      </c>
      <c r="X31" s="24">
        <v>42597900</v>
      </c>
      <c r="Y31" s="24">
        <v>-1266238</v>
      </c>
      <c r="Z31" s="6">
        <v>-2.97</v>
      </c>
      <c r="AA31" s="22">
        <v>46492254</v>
      </c>
    </row>
    <row r="32" spans="1:27" ht="13.5">
      <c r="A32" s="2" t="s">
        <v>36</v>
      </c>
      <c r="B32" s="3"/>
      <c r="C32" s="19">
        <f aca="true" t="shared" si="6" ref="C32:Y32">SUM(C33:C37)</f>
        <v>38941000</v>
      </c>
      <c r="D32" s="19">
        <f>SUM(D33:D37)</f>
        <v>0</v>
      </c>
      <c r="E32" s="20">
        <f t="shared" si="6"/>
        <v>43513487</v>
      </c>
      <c r="F32" s="21">
        <f t="shared" si="6"/>
        <v>47630392</v>
      </c>
      <c r="G32" s="21">
        <f t="shared" si="6"/>
        <v>5486244</v>
      </c>
      <c r="H32" s="21">
        <f t="shared" si="6"/>
        <v>2988453</v>
      </c>
      <c r="I32" s="21">
        <f t="shared" si="6"/>
        <v>4849395</v>
      </c>
      <c r="J32" s="21">
        <f t="shared" si="6"/>
        <v>13324092</v>
      </c>
      <c r="K32" s="21">
        <f t="shared" si="6"/>
        <v>3117052</v>
      </c>
      <c r="L32" s="21">
        <f t="shared" si="6"/>
        <v>3044606</v>
      </c>
      <c r="M32" s="21">
        <f t="shared" si="6"/>
        <v>3154207</v>
      </c>
      <c r="N32" s="21">
        <f t="shared" si="6"/>
        <v>9315865</v>
      </c>
      <c r="O32" s="21">
        <f t="shared" si="6"/>
        <v>3596550</v>
      </c>
      <c r="P32" s="21">
        <f t="shared" si="6"/>
        <v>3417201</v>
      </c>
      <c r="Q32" s="21">
        <f t="shared" si="6"/>
        <v>3366576</v>
      </c>
      <c r="R32" s="21">
        <f t="shared" si="6"/>
        <v>10380327</v>
      </c>
      <c r="S32" s="21">
        <f t="shared" si="6"/>
        <v>3245387</v>
      </c>
      <c r="T32" s="21">
        <f t="shared" si="6"/>
        <v>3206498</v>
      </c>
      <c r="U32" s="21">
        <f t="shared" si="6"/>
        <v>3141979</v>
      </c>
      <c r="V32" s="21">
        <f t="shared" si="6"/>
        <v>9593864</v>
      </c>
      <c r="W32" s="21">
        <f t="shared" si="6"/>
        <v>42614148</v>
      </c>
      <c r="X32" s="21">
        <f t="shared" si="6"/>
        <v>43513488</v>
      </c>
      <c r="Y32" s="21">
        <f t="shared" si="6"/>
        <v>-899340</v>
      </c>
      <c r="Z32" s="4">
        <f>+IF(X32&lt;&gt;0,+(Y32/X32)*100,0)</f>
        <v>-2.066807423022489</v>
      </c>
      <c r="AA32" s="19">
        <f>SUM(AA33:AA37)</f>
        <v>47630392</v>
      </c>
    </row>
    <row r="33" spans="1:27" ht="13.5">
      <c r="A33" s="5" t="s">
        <v>37</v>
      </c>
      <c r="B33" s="3"/>
      <c r="C33" s="22">
        <v>38941000</v>
      </c>
      <c r="D33" s="22"/>
      <c r="E33" s="23"/>
      <c r="F33" s="24"/>
      <c r="G33" s="24">
        <v>2781472</v>
      </c>
      <c r="H33" s="24">
        <v>1096752</v>
      </c>
      <c r="I33" s="24">
        <v>971857</v>
      </c>
      <c r="J33" s="24">
        <v>4850081</v>
      </c>
      <c r="K33" s="24">
        <v>751515</v>
      </c>
      <c r="L33" s="24">
        <v>748694</v>
      </c>
      <c r="M33" s="24">
        <v>861923</v>
      </c>
      <c r="N33" s="24">
        <v>2362132</v>
      </c>
      <c r="O33" s="24">
        <v>800480</v>
      </c>
      <c r="P33" s="24">
        <v>814344</v>
      </c>
      <c r="Q33" s="24">
        <v>805485</v>
      </c>
      <c r="R33" s="24">
        <v>2420309</v>
      </c>
      <c r="S33" s="24">
        <v>668652</v>
      </c>
      <c r="T33" s="24">
        <v>629763</v>
      </c>
      <c r="U33" s="24">
        <v>623819</v>
      </c>
      <c r="V33" s="24">
        <v>1922234</v>
      </c>
      <c r="W33" s="24">
        <v>11554756</v>
      </c>
      <c r="X33" s="24"/>
      <c r="Y33" s="24">
        <v>11554756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43513487</v>
      </c>
      <c r="F35" s="24">
        <v>47630392</v>
      </c>
      <c r="G35" s="24">
        <v>2704772</v>
      </c>
      <c r="H35" s="24">
        <v>1891701</v>
      </c>
      <c r="I35" s="24">
        <v>3877538</v>
      </c>
      <c r="J35" s="24">
        <v>8474011</v>
      </c>
      <c r="K35" s="24">
        <v>2365537</v>
      </c>
      <c r="L35" s="24">
        <v>2295912</v>
      </c>
      <c r="M35" s="24">
        <v>2292284</v>
      </c>
      <c r="N35" s="24">
        <v>6953733</v>
      </c>
      <c r="O35" s="24">
        <v>2796070</v>
      </c>
      <c r="P35" s="24">
        <v>2602857</v>
      </c>
      <c r="Q35" s="24">
        <v>2561091</v>
      </c>
      <c r="R35" s="24">
        <v>7960018</v>
      </c>
      <c r="S35" s="24">
        <v>2576735</v>
      </c>
      <c r="T35" s="24">
        <v>2576735</v>
      </c>
      <c r="U35" s="24">
        <v>2518160</v>
      </c>
      <c r="V35" s="24">
        <v>7671630</v>
      </c>
      <c r="W35" s="24">
        <v>31059392</v>
      </c>
      <c r="X35" s="24">
        <v>43513488</v>
      </c>
      <c r="Y35" s="24">
        <v>-12454096</v>
      </c>
      <c r="Z35" s="6">
        <v>-28.62</v>
      </c>
      <c r="AA35" s="22">
        <v>47630392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166520120</v>
      </c>
      <c r="D38" s="19">
        <f>SUM(D39:D41)</f>
        <v>0</v>
      </c>
      <c r="E38" s="20">
        <f t="shared" si="7"/>
        <v>172703539</v>
      </c>
      <c r="F38" s="21">
        <f t="shared" si="7"/>
        <v>170643702</v>
      </c>
      <c r="G38" s="21">
        <f t="shared" si="7"/>
        <v>3636583</v>
      </c>
      <c r="H38" s="21">
        <f t="shared" si="7"/>
        <v>3628712</v>
      </c>
      <c r="I38" s="21">
        <f t="shared" si="7"/>
        <v>4821512</v>
      </c>
      <c r="J38" s="21">
        <f t="shared" si="7"/>
        <v>12086807</v>
      </c>
      <c r="K38" s="21">
        <f t="shared" si="7"/>
        <v>3064576</v>
      </c>
      <c r="L38" s="21">
        <f t="shared" si="7"/>
        <v>2914888</v>
      </c>
      <c r="M38" s="21">
        <f t="shared" si="7"/>
        <v>3307454</v>
      </c>
      <c r="N38" s="21">
        <f t="shared" si="7"/>
        <v>9286918</v>
      </c>
      <c r="O38" s="21">
        <f t="shared" si="7"/>
        <v>3758507</v>
      </c>
      <c r="P38" s="21">
        <f t="shared" si="7"/>
        <v>3254699</v>
      </c>
      <c r="Q38" s="21">
        <f t="shared" si="7"/>
        <v>4881011</v>
      </c>
      <c r="R38" s="21">
        <f t="shared" si="7"/>
        <v>11894217</v>
      </c>
      <c r="S38" s="21">
        <f t="shared" si="7"/>
        <v>3445205</v>
      </c>
      <c r="T38" s="21">
        <f t="shared" si="7"/>
        <v>3079398</v>
      </c>
      <c r="U38" s="21">
        <f t="shared" si="7"/>
        <v>3182273</v>
      </c>
      <c r="V38" s="21">
        <f t="shared" si="7"/>
        <v>9706876</v>
      </c>
      <c r="W38" s="21">
        <f t="shared" si="7"/>
        <v>42974818</v>
      </c>
      <c r="X38" s="21">
        <f t="shared" si="7"/>
        <v>172703544</v>
      </c>
      <c r="Y38" s="21">
        <f t="shared" si="7"/>
        <v>-129728726</v>
      </c>
      <c r="Z38" s="4">
        <f>+IF(X38&lt;&gt;0,+(Y38/X38)*100,0)</f>
        <v>-75.1164237834054</v>
      </c>
      <c r="AA38" s="19">
        <f>SUM(AA39:AA41)</f>
        <v>170643702</v>
      </c>
    </row>
    <row r="39" spans="1:27" ht="13.5">
      <c r="A39" s="5" t="s">
        <v>43</v>
      </c>
      <c r="B39" s="3"/>
      <c r="C39" s="22">
        <v>29453000</v>
      </c>
      <c r="D39" s="22"/>
      <c r="E39" s="23">
        <v>25529902</v>
      </c>
      <c r="F39" s="24">
        <v>27064867</v>
      </c>
      <c r="G39" s="24">
        <v>1076554</v>
      </c>
      <c r="H39" s="24">
        <v>1566492</v>
      </c>
      <c r="I39" s="24">
        <v>1535090</v>
      </c>
      <c r="J39" s="24">
        <v>4178136</v>
      </c>
      <c r="K39" s="24">
        <v>1499130</v>
      </c>
      <c r="L39" s="24">
        <v>1270526</v>
      </c>
      <c r="M39" s="24">
        <v>1276869</v>
      </c>
      <c r="N39" s="24">
        <v>4046525</v>
      </c>
      <c r="O39" s="24">
        <v>1466813</v>
      </c>
      <c r="P39" s="24">
        <v>1345055</v>
      </c>
      <c r="Q39" s="24">
        <v>1656727</v>
      </c>
      <c r="R39" s="24">
        <v>4468595</v>
      </c>
      <c r="S39" s="24">
        <v>1394083</v>
      </c>
      <c r="T39" s="24">
        <v>1301390</v>
      </c>
      <c r="U39" s="24">
        <v>1288370</v>
      </c>
      <c r="V39" s="24">
        <v>3983843</v>
      </c>
      <c r="W39" s="24">
        <v>16677099</v>
      </c>
      <c r="X39" s="24">
        <v>25529904</v>
      </c>
      <c r="Y39" s="24">
        <v>-8852805</v>
      </c>
      <c r="Z39" s="6">
        <v>-34.68</v>
      </c>
      <c r="AA39" s="22">
        <v>27064867</v>
      </c>
    </row>
    <row r="40" spans="1:27" ht="13.5">
      <c r="A40" s="5" t="s">
        <v>44</v>
      </c>
      <c r="B40" s="3"/>
      <c r="C40" s="22">
        <v>137067120</v>
      </c>
      <c r="D40" s="22"/>
      <c r="E40" s="23">
        <v>147173637</v>
      </c>
      <c r="F40" s="24">
        <v>143578835</v>
      </c>
      <c r="G40" s="24">
        <v>2560029</v>
      </c>
      <c r="H40" s="24">
        <v>2062220</v>
      </c>
      <c r="I40" s="24">
        <v>3286422</v>
      </c>
      <c r="J40" s="24">
        <v>7908671</v>
      </c>
      <c r="K40" s="24">
        <v>1565446</v>
      </c>
      <c r="L40" s="24">
        <v>1644362</v>
      </c>
      <c r="M40" s="24">
        <v>2030585</v>
      </c>
      <c r="N40" s="24">
        <v>5240393</v>
      </c>
      <c r="O40" s="24">
        <v>2291694</v>
      </c>
      <c r="P40" s="24">
        <v>1909644</v>
      </c>
      <c r="Q40" s="24">
        <v>3224284</v>
      </c>
      <c r="R40" s="24">
        <v>7425622</v>
      </c>
      <c r="S40" s="24">
        <v>2051122</v>
      </c>
      <c r="T40" s="24">
        <v>1778008</v>
      </c>
      <c r="U40" s="24">
        <v>1893903</v>
      </c>
      <c r="V40" s="24">
        <v>5723033</v>
      </c>
      <c r="W40" s="24">
        <v>26297719</v>
      </c>
      <c r="X40" s="24">
        <v>147173640</v>
      </c>
      <c r="Y40" s="24">
        <v>-120875921</v>
      </c>
      <c r="Z40" s="6">
        <v>-82.13</v>
      </c>
      <c r="AA40" s="22">
        <v>143578835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19135000</v>
      </c>
      <c r="D42" s="19">
        <f>SUM(D43:D46)</f>
        <v>0</v>
      </c>
      <c r="E42" s="20">
        <f t="shared" si="8"/>
        <v>19120832</v>
      </c>
      <c r="F42" s="21">
        <f t="shared" si="8"/>
        <v>18155143</v>
      </c>
      <c r="G42" s="21">
        <f t="shared" si="8"/>
        <v>0</v>
      </c>
      <c r="H42" s="21">
        <f t="shared" si="8"/>
        <v>1514592</v>
      </c>
      <c r="I42" s="21">
        <f t="shared" si="8"/>
        <v>2040464</v>
      </c>
      <c r="J42" s="21">
        <f t="shared" si="8"/>
        <v>3555056</v>
      </c>
      <c r="K42" s="21">
        <f t="shared" si="8"/>
        <v>1956508</v>
      </c>
      <c r="L42" s="21">
        <f t="shared" si="8"/>
        <v>1163577</v>
      </c>
      <c r="M42" s="21">
        <f t="shared" si="8"/>
        <v>1246192</v>
      </c>
      <c r="N42" s="21">
        <f t="shared" si="8"/>
        <v>4366277</v>
      </c>
      <c r="O42" s="21">
        <f t="shared" si="8"/>
        <v>1422093</v>
      </c>
      <c r="P42" s="21">
        <f t="shared" si="8"/>
        <v>1138450</v>
      </c>
      <c r="Q42" s="21">
        <f t="shared" si="8"/>
        <v>2406915</v>
      </c>
      <c r="R42" s="21">
        <f t="shared" si="8"/>
        <v>4967458</v>
      </c>
      <c r="S42" s="21">
        <f t="shared" si="8"/>
        <v>1632871</v>
      </c>
      <c r="T42" s="21">
        <f t="shared" si="8"/>
        <v>1371301</v>
      </c>
      <c r="U42" s="21">
        <f t="shared" si="8"/>
        <v>1383933</v>
      </c>
      <c r="V42" s="21">
        <f t="shared" si="8"/>
        <v>4388105</v>
      </c>
      <c r="W42" s="21">
        <f t="shared" si="8"/>
        <v>17276896</v>
      </c>
      <c r="X42" s="21">
        <f t="shared" si="8"/>
        <v>19120836</v>
      </c>
      <c r="Y42" s="21">
        <f t="shared" si="8"/>
        <v>-1843940</v>
      </c>
      <c r="Z42" s="4">
        <f>+IF(X42&lt;&gt;0,+(Y42/X42)*100,0)</f>
        <v>-9.643616000890336</v>
      </c>
      <c r="AA42" s="19">
        <f>SUM(AA43:AA46)</f>
        <v>18155143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19135000</v>
      </c>
      <c r="D46" s="22"/>
      <c r="E46" s="23">
        <v>19120832</v>
      </c>
      <c r="F46" s="24">
        <v>18155143</v>
      </c>
      <c r="G46" s="24"/>
      <c r="H46" s="24">
        <v>1514592</v>
      </c>
      <c r="I46" s="24">
        <v>2040464</v>
      </c>
      <c r="J46" s="24">
        <v>3555056</v>
      </c>
      <c r="K46" s="24">
        <v>1956508</v>
      </c>
      <c r="L46" s="24">
        <v>1163577</v>
      </c>
      <c r="M46" s="24">
        <v>1246192</v>
      </c>
      <c r="N46" s="24">
        <v>4366277</v>
      </c>
      <c r="O46" s="24">
        <v>1422093</v>
      </c>
      <c r="P46" s="24">
        <v>1138450</v>
      </c>
      <c r="Q46" s="24">
        <v>2406915</v>
      </c>
      <c r="R46" s="24">
        <v>4967458</v>
      </c>
      <c r="S46" s="24">
        <v>1632871</v>
      </c>
      <c r="T46" s="24">
        <v>1371301</v>
      </c>
      <c r="U46" s="24">
        <v>1383933</v>
      </c>
      <c r="V46" s="24">
        <v>4388105</v>
      </c>
      <c r="W46" s="24">
        <v>17276896</v>
      </c>
      <c r="X46" s="24">
        <v>19120836</v>
      </c>
      <c r="Y46" s="24">
        <v>-1843940</v>
      </c>
      <c r="Z46" s="6">
        <v>-9.64</v>
      </c>
      <c r="AA46" s="22">
        <v>18155143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375176120</v>
      </c>
      <c r="D48" s="40">
        <f>+D28+D32+D38+D42+D47</f>
        <v>0</v>
      </c>
      <c r="E48" s="41">
        <f t="shared" si="9"/>
        <v>393904054</v>
      </c>
      <c r="F48" s="42">
        <f t="shared" si="9"/>
        <v>398766675</v>
      </c>
      <c r="G48" s="42">
        <f t="shared" si="9"/>
        <v>21958508</v>
      </c>
      <c r="H48" s="42">
        <f t="shared" si="9"/>
        <v>28845792</v>
      </c>
      <c r="I48" s="42">
        <f t="shared" si="9"/>
        <v>35774492</v>
      </c>
      <c r="J48" s="42">
        <f t="shared" si="9"/>
        <v>86578792</v>
      </c>
      <c r="K48" s="42">
        <f t="shared" si="9"/>
        <v>15655553</v>
      </c>
      <c r="L48" s="42">
        <f t="shared" si="9"/>
        <v>21524223</v>
      </c>
      <c r="M48" s="42">
        <f t="shared" si="9"/>
        <v>24160228</v>
      </c>
      <c r="N48" s="42">
        <f t="shared" si="9"/>
        <v>61340004</v>
      </c>
      <c r="O48" s="42">
        <f t="shared" si="9"/>
        <v>27446647</v>
      </c>
      <c r="P48" s="42">
        <f t="shared" si="9"/>
        <v>29468367</v>
      </c>
      <c r="Q48" s="42">
        <f t="shared" si="9"/>
        <v>38321082</v>
      </c>
      <c r="R48" s="42">
        <f t="shared" si="9"/>
        <v>95236096</v>
      </c>
      <c r="S48" s="42">
        <f t="shared" si="9"/>
        <v>31054477</v>
      </c>
      <c r="T48" s="42">
        <f t="shared" si="9"/>
        <v>24697968</v>
      </c>
      <c r="U48" s="42">
        <f t="shared" si="9"/>
        <v>23782784</v>
      </c>
      <c r="V48" s="42">
        <f t="shared" si="9"/>
        <v>79535229</v>
      </c>
      <c r="W48" s="42">
        <f t="shared" si="9"/>
        <v>322690121</v>
      </c>
      <c r="X48" s="42">
        <f t="shared" si="9"/>
        <v>393904068</v>
      </c>
      <c r="Y48" s="42">
        <f t="shared" si="9"/>
        <v>-71213947</v>
      </c>
      <c r="Z48" s="43">
        <f>+IF(X48&lt;&gt;0,+(Y48/X48)*100,0)</f>
        <v>-18.07900775475109</v>
      </c>
      <c r="AA48" s="40">
        <f>+AA28+AA32+AA38+AA42+AA47</f>
        <v>398766675</v>
      </c>
    </row>
    <row r="49" spans="1:27" ht="13.5">
      <c r="A49" s="14" t="s">
        <v>58</v>
      </c>
      <c r="B49" s="15"/>
      <c r="C49" s="44">
        <f aca="true" t="shared" si="10" ref="C49:Y49">+C25-C48</f>
        <v>-3264264</v>
      </c>
      <c r="D49" s="44">
        <f>+D25-D48</f>
        <v>0</v>
      </c>
      <c r="E49" s="45">
        <f t="shared" si="10"/>
        <v>-56537241</v>
      </c>
      <c r="F49" s="46">
        <f t="shared" si="10"/>
        <v>-60299861</v>
      </c>
      <c r="G49" s="46">
        <f t="shared" si="10"/>
        <v>95659273</v>
      </c>
      <c r="H49" s="46">
        <f t="shared" si="10"/>
        <v>-17559598</v>
      </c>
      <c r="I49" s="46">
        <f t="shared" si="10"/>
        <v>-30137183</v>
      </c>
      <c r="J49" s="46">
        <f t="shared" si="10"/>
        <v>47962492</v>
      </c>
      <c r="K49" s="46">
        <f t="shared" si="10"/>
        <v>-15362</v>
      </c>
      <c r="L49" s="46">
        <f t="shared" si="10"/>
        <v>-18952883</v>
      </c>
      <c r="M49" s="46">
        <f t="shared" si="10"/>
        <v>-1277654</v>
      </c>
      <c r="N49" s="46">
        <f t="shared" si="10"/>
        <v>-20245899</v>
      </c>
      <c r="O49" s="46">
        <f t="shared" si="10"/>
        <v>-20339319</v>
      </c>
      <c r="P49" s="46">
        <f t="shared" si="10"/>
        <v>-25251135</v>
      </c>
      <c r="Q49" s="46">
        <f t="shared" si="10"/>
        <v>20977374</v>
      </c>
      <c r="R49" s="46">
        <f t="shared" si="10"/>
        <v>-24613080</v>
      </c>
      <c r="S49" s="46">
        <f t="shared" si="10"/>
        <v>-30158179</v>
      </c>
      <c r="T49" s="46">
        <f t="shared" si="10"/>
        <v>-23737275</v>
      </c>
      <c r="U49" s="46">
        <f t="shared" si="10"/>
        <v>-23117185</v>
      </c>
      <c r="V49" s="46">
        <f t="shared" si="10"/>
        <v>-77012639</v>
      </c>
      <c r="W49" s="46">
        <f t="shared" si="10"/>
        <v>-73909126</v>
      </c>
      <c r="X49" s="46">
        <f>IF(F25=F48,0,X25-X48)</f>
        <v>-56537244</v>
      </c>
      <c r="Y49" s="46">
        <f t="shared" si="10"/>
        <v>-17371882</v>
      </c>
      <c r="Z49" s="47">
        <f>+IF(X49&lt;&gt;0,+(Y49/X49)*100,0)</f>
        <v>30.726439371540643</v>
      </c>
      <c r="AA49" s="44">
        <f>+AA25-AA48</f>
        <v>-60299861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70592786</v>
      </c>
      <c r="D5" s="19">
        <f>SUM(D6:D8)</f>
        <v>0</v>
      </c>
      <c r="E5" s="20">
        <f t="shared" si="0"/>
        <v>78998900</v>
      </c>
      <c r="F5" s="21">
        <f t="shared" si="0"/>
        <v>81133900</v>
      </c>
      <c r="G5" s="21">
        <f t="shared" si="0"/>
        <v>19082342</v>
      </c>
      <c r="H5" s="21">
        <f t="shared" si="0"/>
        <v>2690358</v>
      </c>
      <c r="I5" s="21">
        <f t="shared" si="0"/>
        <v>2405453</v>
      </c>
      <c r="J5" s="21">
        <f t="shared" si="0"/>
        <v>24178153</v>
      </c>
      <c r="K5" s="21">
        <f t="shared" si="0"/>
        <v>2496101</v>
      </c>
      <c r="L5" s="21">
        <f t="shared" si="0"/>
        <v>2511971</v>
      </c>
      <c r="M5" s="21">
        <f t="shared" si="0"/>
        <v>3345103</v>
      </c>
      <c r="N5" s="21">
        <f t="shared" si="0"/>
        <v>8353175</v>
      </c>
      <c r="O5" s="21">
        <f t="shared" si="0"/>
        <v>2763365</v>
      </c>
      <c r="P5" s="21">
        <f t="shared" si="0"/>
        <v>2668107</v>
      </c>
      <c r="Q5" s="21">
        <f t="shared" si="0"/>
        <v>12985591</v>
      </c>
      <c r="R5" s="21">
        <f t="shared" si="0"/>
        <v>18417063</v>
      </c>
      <c r="S5" s="21">
        <f t="shared" si="0"/>
        <v>2859251</v>
      </c>
      <c r="T5" s="21">
        <f t="shared" si="0"/>
        <v>2678998</v>
      </c>
      <c r="U5" s="21">
        <f t="shared" si="0"/>
        <v>3165829</v>
      </c>
      <c r="V5" s="21">
        <f t="shared" si="0"/>
        <v>8704078</v>
      </c>
      <c r="W5" s="21">
        <f t="shared" si="0"/>
        <v>59652469</v>
      </c>
      <c r="X5" s="21">
        <f t="shared" si="0"/>
        <v>78998892</v>
      </c>
      <c r="Y5" s="21">
        <f t="shared" si="0"/>
        <v>-19346423</v>
      </c>
      <c r="Z5" s="4">
        <f>+IF(X5&lt;&gt;0,+(Y5/X5)*100,0)</f>
        <v>-24.489486510772835</v>
      </c>
      <c r="AA5" s="19">
        <f>SUM(AA6:AA8)</f>
        <v>81133900</v>
      </c>
    </row>
    <row r="6" spans="1:27" ht="13.5">
      <c r="A6" s="5" t="s">
        <v>33</v>
      </c>
      <c r="B6" s="3"/>
      <c r="C6" s="22">
        <v>74475</v>
      </c>
      <c r="D6" s="22"/>
      <c r="E6" s="23">
        <v>15900</v>
      </c>
      <c r="F6" s="24">
        <v>15900</v>
      </c>
      <c r="G6" s="24">
        <v>7861</v>
      </c>
      <c r="H6" s="24">
        <v>918</v>
      </c>
      <c r="I6" s="24">
        <v>7861</v>
      </c>
      <c r="J6" s="24">
        <v>16640</v>
      </c>
      <c r="K6" s="24"/>
      <c r="L6" s="24"/>
      <c r="M6" s="24">
        <v>17721</v>
      </c>
      <c r="N6" s="24">
        <v>17721</v>
      </c>
      <c r="O6" s="24">
        <v>18861</v>
      </c>
      <c r="P6" s="24">
        <v>9861</v>
      </c>
      <c r="Q6" s="24">
        <v>9861</v>
      </c>
      <c r="R6" s="24">
        <v>38583</v>
      </c>
      <c r="S6" s="24">
        <v>9861</v>
      </c>
      <c r="T6" s="24">
        <v>10101</v>
      </c>
      <c r="U6" s="24">
        <v>9101</v>
      </c>
      <c r="V6" s="24">
        <v>29063</v>
      </c>
      <c r="W6" s="24">
        <v>102007</v>
      </c>
      <c r="X6" s="24">
        <v>15900</v>
      </c>
      <c r="Y6" s="24">
        <v>86107</v>
      </c>
      <c r="Z6" s="6">
        <v>541.55</v>
      </c>
      <c r="AA6" s="22">
        <v>15900</v>
      </c>
    </row>
    <row r="7" spans="1:27" ht="13.5">
      <c r="A7" s="5" t="s">
        <v>34</v>
      </c>
      <c r="B7" s="3"/>
      <c r="C7" s="25">
        <v>70455861</v>
      </c>
      <c r="D7" s="25"/>
      <c r="E7" s="26">
        <v>78883000</v>
      </c>
      <c r="F7" s="27">
        <v>81018000</v>
      </c>
      <c r="G7" s="27">
        <v>19074481</v>
      </c>
      <c r="H7" s="27">
        <v>2669792</v>
      </c>
      <c r="I7" s="27">
        <v>2397592</v>
      </c>
      <c r="J7" s="27">
        <v>24141865</v>
      </c>
      <c r="K7" s="27">
        <v>2496101</v>
      </c>
      <c r="L7" s="27">
        <v>2496437</v>
      </c>
      <c r="M7" s="27">
        <v>3327382</v>
      </c>
      <c r="N7" s="27">
        <v>8319920</v>
      </c>
      <c r="O7" s="27">
        <v>2731514</v>
      </c>
      <c r="P7" s="27">
        <v>2658246</v>
      </c>
      <c r="Q7" s="27">
        <v>12975730</v>
      </c>
      <c r="R7" s="27">
        <v>18365490</v>
      </c>
      <c r="S7" s="27">
        <v>2825402</v>
      </c>
      <c r="T7" s="27">
        <v>2668897</v>
      </c>
      <c r="U7" s="27">
        <v>3156728</v>
      </c>
      <c r="V7" s="27">
        <v>8651027</v>
      </c>
      <c r="W7" s="27">
        <v>59478302</v>
      </c>
      <c r="X7" s="27">
        <v>78882996</v>
      </c>
      <c r="Y7" s="27">
        <v>-19404694</v>
      </c>
      <c r="Z7" s="7">
        <v>-24.6</v>
      </c>
      <c r="AA7" s="25">
        <v>81018000</v>
      </c>
    </row>
    <row r="8" spans="1:27" ht="13.5">
      <c r="A8" s="5" t="s">
        <v>35</v>
      </c>
      <c r="B8" s="3"/>
      <c r="C8" s="22">
        <v>62450</v>
      </c>
      <c r="D8" s="22"/>
      <c r="E8" s="23">
        <v>100000</v>
      </c>
      <c r="F8" s="24">
        <v>100000</v>
      </c>
      <c r="G8" s="24"/>
      <c r="H8" s="24">
        <v>19648</v>
      </c>
      <c r="I8" s="24"/>
      <c r="J8" s="24">
        <v>19648</v>
      </c>
      <c r="K8" s="24"/>
      <c r="L8" s="24">
        <v>15534</v>
      </c>
      <c r="M8" s="24"/>
      <c r="N8" s="24">
        <v>15534</v>
      </c>
      <c r="O8" s="24">
        <v>12990</v>
      </c>
      <c r="P8" s="24"/>
      <c r="Q8" s="24"/>
      <c r="R8" s="24">
        <v>12990</v>
      </c>
      <c r="S8" s="24">
        <v>23988</v>
      </c>
      <c r="T8" s="24"/>
      <c r="U8" s="24"/>
      <c r="V8" s="24">
        <v>23988</v>
      </c>
      <c r="W8" s="24">
        <v>72160</v>
      </c>
      <c r="X8" s="24">
        <v>99996</v>
      </c>
      <c r="Y8" s="24">
        <v>-27836</v>
      </c>
      <c r="Z8" s="6">
        <v>-27.84</v>
      </c>
      <c r="AA8" s="22">
        <v>100000</v>
      </c>
    </row>
    <row r="9" spans="1:27" ht="13.5">
      <c r="A9" s="2" t="s">
        <v>36</v>
      </c>
      <c r="B9" s="3"/>
      <c r="C9" s="19">
        <f aca="true" t="shared" si="1" ref="C9:Y9">SUM(C10:C14)</f>
        <v>844109</v>
      </c>
      <c r="D9" s="19">
        <f>SUM(D10:D14)</f>
        <v>0</v>
      </c>
      <c r="E9" s="20">
        <f t="shared" si="1"/>
        <v>1147000</v>
      </c>
      <c r="F9" s="21">
        <f t="shared" si="1"/>
        <v>1147000</v>
      </c>
      <c r="G9" s="21">
        <f t="shared" si="1"/>
        <v>15410</v>
      </c>
      <c r="H9" s="21">
        <f t="shared" si="1"/>
        <v>3978</v>
      </c>
      <c r="I9" s="21">
        <f t="shared" si="1"/>
        <v>7415</v>
      </c>
      <c r="J9" s="21">
        <f t="shared" si="1"/>
        <v>26803</v>
      </c>
      <c r="K9" s="21">
        <f t="shared" si="1"/>
        <v>10149</v>
      </c>
      <c r="L9" s="21">
        <f t="shared" si="1"/>
        <v>13631</v>
      </c>
      <c r="M9" s="21">
        <f t="shared" si="1"/>
        <v>19610</v>
      </c>
      <c r="N9" s="21">
        <f t="shared" si="1"/>
        <v>43390</v>
      </c>
      <c r="O9" s="21">
        <f t="shared" si="1"/>
        <v>69951</v>
      </c>
      <c r="P9" s="21">
        <f t="shared" si="1"/>
        <v>415951</v>
      </c>
      <c r="Q9" s="21">
        <f t="shared" si="1"/>
        <v>25528</v>
      </c>
      <c r="R9" s="21">
        <f t="shared" si="1"/>
        <v>511430</v>
      </c>
      <c r="S9" s="21">
        <f t="shared" si="1"/>
        <v>5138</v>
      </c>
      <c r="T9" s="21">
        <f t="shared" si="1"/>
        <v>6542</v>
      </c>
      <c r="U9" s="21">
        <f t="shared" si="1"/>
        <v>930</v>
      </c>
      <c r="V9" s="21">
        <f t="shared" si="1"/>
        <v>12610</v>
      </c>
      <c r="W9" s="21">
        <f t="shared" si="1"/>
        <v>594233</v>
      </c>
      <c r="X9" s="21">
        <f t="shared" si="1"/>
        <v>1146996</v>
      </c>
      <c r="Y9" s="21">
        <f t="shared" si="1"/>
        <v>-552763</v>
      </c>
      <c r="Z9" s="4">
        <f>+IF(X9&lt;&gt;0,+(Y9/X9)*100,0)</f>
        <v>-48.19223432339781</v>
      </c>
      <c r="AA9" s="19">
        <f>SUM(AA10:AA14)</f>
        <v>1147000</v>
      </c>
    </row>
    <row r="10" spans="1:27" ht="13.5">
      <c r="A10" s="5" t="s">
        <v>37</v>
      </c>
      <c r="B10" s="3"/>
      <c r="C10" s="22">
        <v>844109</v>
      </c>
      <c r="D10" s="22"/>
      <c r="E10" s="23">
        <v>1147000</v>
      </c>
      <c r="F10" s="24">
        <v>1147000</v>
      </c>
      <c r="G10" s="24">
        <v>15410</v>
      </c>
      <c r="H10" s="24">
        <v>3978</v>
      </c>
      <c r="I10" s="24">
        <v>7415</v>
      </c>
      <c r="J10" s="24">
        <v>26803</v>
      </c>
      <c r="K10" s="24">
        <v>10149</v>
      </c>
      <c r="L10" s="24">
        <v>13631</v>
      </c>
      <c r="M10" s="24">
        <v>19610</v>
      </c>
      <c r="N10" s="24">
        <v>43390</v>
      </c>
      <c r="O10" s="24">
        <v>69951</v>
      </c>
      <c r="P10" s="24">
        <v>415951</v>
      </c>
      <c r="Q10" s="24">
        <v>25528</v>
      </c>
      <c r="R10" s="24">
        <v>511430</v>
      </c>
      <c r="S10" s="24">
        <v>5138</v>
      </c>
      <c r="T10" s="24">
        <v>6542</v>
      </c>
      <c r="U10" s="24">
        <v>930</v>
      </c>
      <c r="V10" s="24">
        <v>12610</v>
      </c>
      <c r="W10" s="24">
        <v>594233</v>
      </c>
      <c r="X10" s="24">
        <v>1146996</v>
      </c>
      <c r="Y10" s="24">
        <v>-552763</v>
      </c>
      <c r="Z10" s="6">
        <v>-48.19</v>
      </c>
      <c r="AA10" s="22">
        <v>1147000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35564160</v>
      </c>
      <c r="D15" s="19">
        <f>SUM(D16:D18)</f>
        <v>0</v>
      </c>
      <c r="E15" s="20">
        <f t="shared" si="2"/>
        <v>18903800</v>
      </c>
      <c r="F15" s="21">
        <f t="shared" si="2"/>
        <v>21737594</v>
      </c>
      <c r="G15" s="21">
        <f t="shared" si="2"/>
        <v>330858</v>
      </c>
      <c r="H15" s="21">
        <f t="shared" si="2"/>
        <v>481193</v>
      </c>
      <c r="I15" s="21">
        <f t="shared" si="2"/>
        <v>514177</v>
      </c>
      <c r="J15" s="21">
        <f t="shared" si="2"/>
        <v>1326228</v>
      </c>
      <c r="K15" s="21">
        <f t="shared" si="2"/>
        <v>1657866</v>
      </c>
      <c r="L15" s="21">
        <f t="shared" si="2"/>
        <v>476988</v>
      </c>
      <c r="M15" s="21">
        <f t="shared" si="2"/>
        <v>3858102</v>
      </c>
      <c r="N15" s="21">
        <f t="shared" si="2"/>
        <v>5992956</v>
      </c>
      <c r="O15" s="21">
        <f t="shared" si="2"/>
        <v>1605785</v>
      </c>
      <c r="P15" s="21">
        <f t="shared" si="2"/>
        <v>1034122</v>
      </c>
      <c r="Q15" s="21">
        <f t="shared" si="2"/>
        <v>1564212</v>
      </c>
      <c r="R15" s="21">
        <f t="shared" si="2"/>
        <v>4204119</v>
      </c>
      <c r="S15" s="21">
        <f t="shared" si="2"/>
        <v>1959108</v>
      </c>
      <c r="T15" s="21">
        <f t="shared" si="2"/>
        <v>782543</v>
      </c>
      <c r="U15" s="21">
        <f t="shared" si="2"/>
        <v>868696</v>
      </c>
      <c r="V15" s="21">
        <f t="shared" si="2"/>
        <v>3610347</v>
      </c>
      <c r="W15" s="21">
        <f t="shared" si="2"/>
        <v>15133650</v>
      </c>
      <c r="X15" s="21">
        <f t="shared" si="2"/>
        <v>18903804</v>
      </c>
      <c r="Y15" s="21">
        <f t="shared" si="2"/>
        <v>-3770154</v>
      </c>
      <c r="Z15" s="4">
        <f>+IF(X15&lt;&gt;0,+(Y15/X15)*100,0)</f>
        <v>-19.94389065819768</v>
      </c>
      <c r="AA15" s="19">
        <f>SUM(AA16:AA18)</f>
        <v>21737594</v>
      </c>
    </row>
    <row r="16" spans="1:27" ht="13.5">
      <c r="A16" s="5" t="s">
        <v>43</v>
      </c>
      <c r="B16" s="3"/>
      <c r="C16" s="22">
        <v>280035</v>
      </c>
      <c r="D16" s="22"/>
      <c r="E16" s="23">
        <v>2000000</v>
      </c>
      <c r="F16" s="24">
        <v>1600000</v>
      </c>
      <c r="G16" s="24">
        <v>25824</v>
      </c>
      <c r="H16" s="24">
        <v>8211</v>
      </c>
      <c r="I16" s="24">
        <v>1552</v>
      </c>
      <c r="J16" s="24">
        <v>35587</v>
      </c>
      <c r="K16" s="24">
        <v>10067</v>
      </c>
      <c r="L16" s="24">
        <v>13783</v>
      </c>
      <c r="M16" s="24">
        <v>19929</v>
      </c>
      <c r="N16" s="24">
        <v>43779</v>
      </c>
      <c r="O16" s="24">
        <v>351</v>
      </c>
      <c r="P16" s="24">
        <v>19445</v>
      </c>
      <c r="Q16" s="24">
        <v>27381</v>
      </c>
      <c r="R16" s="24">
        <v>47177</v>
      </c>
      <c r="S16" s="24">
        <v>16926</v>
      </c>
      <c r="T16" s="24">
        <v>16571</v>
      </c>
      <c r="U16" s="24"/>
      <c r="V16" s="24">
        <v>33497</v>
      </c>
      <c r="W16" s="24">
        <v>160040</v>
      </c>
      <c r="X16" s="24">
        <v>2000004</v>
      </c>
      <c r="Y16" s="24">
        <v>-1839964</v>
      </c>
      <c r="Z16" s="6">
        <v>-92</v>
      </c>
      <c r="AA16" s="22">
        <v>1600000</v>
      </c>
    </row>
    <row r="17" spans="1:27" ht="13.5">
      <c r="A17" s="5" t="s">
        <v>44</v>
      </c>
      <c r="B17" s="3"/>
      <c r="C17" s="22">
        <v>35284125</v>
      </c>
      <c r="D17" s="22"/>
      <c r="E17" s="23">
        <v>16903800</v>
      </c>
      <c r="F17" s="24">
        <v>20137594</v>
      </c>
      <c r="G17" s="24">
        <v>305034</v>
      </c>
      <c r="H17" s="24">
        <v>472982</v>
      </c>
      <c r="I17" s="24">
        <v>512625</v>
      </c>
      <c r="J17" s="24">
        <v>1290641</v>
      </c>
      <c r="K17" s="24">
        <v>1647799</v>
      </c>
      <c r="L17" s="24">
        <v>463205</v>
      </c>
      <c r="M17" s="24">
        <v>3838173</v>
      </c>
      <c r="N17" s="24">
        <v>5949177</v>
      </c>
      <c r="O17" s="24">
        <v>1605434</v>
      </c>
      <c r="P17" s="24">
        <v>1014677</v>
      </c>
      <c r="Q17" s="24">
        <v>1536831</v>
      </c>
      <c r="R17" s="24">
        <v>4156942</v>
      </c>
      <c r="S17" s="24">
        <v>1942182</v>
      </c>
      <c r="T17" s="24">
        <v>765972</v>
      </c>
      <c r="U17" s="24">
        <v>868696</v>
      </c>
      <c r="V17" s="24">
        <v>3576850</v>
      </c>
      <c r="W17" s="24">
        <v>14973610</v>
      </c>
      <c r="X17" s="24">
        <v>16903800</v>
      </c>
      <c r="Y17" s="24">
        <v>-1930190</v>
      </c>
      <c r="Z17" s="6">
        <v>-11.42</v>
      </c>
      <c r="AA17" s="22">
        <v>20137594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6771617</v>
      </c>
      <c r="D19" s="19">
        <f>SUM(D20:D23)</f>
        <v>0</v>
      </c>
      <c r="E19" s="20">
        <f t="shared" si="3"/>
        <v>22263470</v>
      </c>
      <c r="F19" s="21">
        <f t="shared" si="3"/>
        <v>21615817</v>
      </c>
      <c r="G19" s="21">
        <f t="shared" si="3"/>
        <v>1750637</v>
      </c>
      <c r="H19" s="21">
        <f t="shared" si="3"/>
        <v>2034847</v>
      </c>
      <c r="I19" s="21">
        <f t="shared" si="3"/>
        <v>1631556</v>
      </c>
      <c r="J19" s="21">
        <f t="shared" si="3"/>
        <v>5417040</v>
      </c>
      <c r="K19" s="21">
        <f t="shared" si="3"/>
        <v>559448</v>
      </c>
      <c r="L19" s="21">
        <f t="shared" si="3"/>
        <v>2495946</v>
      </c>
      <c r="M19" s="21">
        <f t="shared" si="3"/>
        <v>3012655</v>
      </c>
      <c r="N19" s="21">
        <f t="shared" si="3"/>
        <v>6068049</v>
      </c>
      <c r="O19" s="21">
        <f t="shared" si="3"/>
        <v>1446432</v>
      </c>
      <c r="P19" s="21">
        <f t="shared" si="3"/>
        <v>2008541</v>
      </c>
      <c r="Q19" s="21">
        <f t="shared" si="3"/>
        <v>1527784</v>
      </c>
      <c r="R19" s="21">
        <f t="shared" si="3"/>
        <v>4982757</v>
      </c>
      <c r="S19" s="21">
        <f t="shared" si="3"/>
        <v>1212377</v>
      </c>
      <c r="T19" s="21">
        <f t="shared" si="3"/>
        <v>1331155</v>
      </c>
      <c r="U19" s="21">
        <f t="shared" si="3"/>
        <v>1404140</v>
      </c>
      <c r="V19" s="21">
        <f t="shared" si="3"/>
        <v>3947672</v>
      </c>
      <c r="W19" s="21">
        <f t="shared" si="3"/>
        <v>20415518</v>
      </c>
      <c r="X19" s="21">
        <f t="shared" si="3"/>
        <v>22263468</v>
      </c>
      <c r="Y19" s="21">
        <f t="shared" si="3"/>
        <v>-1847950</v>
      </c>
      <c r="Z19" s="4">
        <f>+IF(X19&lt;&gt;0,+(Y19/X19)*100,0)</f>
        <v>-8.300369017082154</v>
      </c>
      <c r="AA19" s="19">
        <f>SUM(AA20:AA23)</f>
        <v>21615817</v>
      </c>
    </row>
    <row r="20" spans="1:27" ht="13.5">
      <c r="A20" s="5" t="s">
        <v>47</v>
      </c>
      <c r="B20" s="3"/>
      <c r="C20" s="22">
        <v>5460194</v>
      </c>
      <c r="D20" s="22"/>
      <c r="E20" s="23">
        <v>12277293</v>
      </c>
      <c r="F20" s="24">
        <v>12377293</v>
      </c>
      <c r="G20" s="24">
        <v>588292</v>
      </c>
      <c r="H20" s="24">
        <v>873132</v>
      </c>
      <c r="I20" s="24">
        <v>1203352</v>
      </c>
      <c r="J20" s="24">
        <v>2664776</v>
      </c>
      <c r="K20" s="24">
        <v>524728</v>
      </c>
      <c r="L20" s="24">
        <v>1746865</v>
      </c>
      <c r="M20" s="24">
        <v>2148830</v>
      </c>
      <c r="N20" s="24">
        <v>4420423</v>
      </c>
      <c r="O20" s="24">
        <v>640864</v>
      </c>
      <c r="P20" s="24">
        <v>1169719</v>
      </c>
      <c r="Q20" s="24">
        <v>723803</v>
      </c>
      <c r="R20" s="24">
        <v>2534386</v>
      </c>
      <c r="S20" s="24">
        <v>408721</v>
      </c>
      <c r="T20" s="24">
        <v>527131</v>
      </c>
      <c r="U20" s="24">
        <v>599851</v>
      </c>
      <c r="V20" s="24">
        <v>1535703</v>
      </c>
      <c r="W20" s="24">
        <v>11155288</v>
      </c>
      <c r="X20" s="24">
        <v>12277296</v>
      </c>
      <c r="Y20" s="24">
        <v>-1122008</v>
      </c>
      <c r="Z20" s="6">
        <v>-9.14</v>
      </c>
      <c r="AA20" s="22">
        <v>12377293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1311423</v>
      </c>
      <c r="D23" s="22"/>
      <c r="E23" s="23">
        <v>9986177</v>
      </c>
      <c r="F23" s="24">
        <v>9238524</v>
      </c>
      <c r="G23" s="24">
        <v>1162345</v>
      </c>
      <c r="H23" s="24">
        <v>1161715</v>
      </c>
      <c r="I23" s="24">
        <v>428204</v>
      </c>
      <c r="J23" s="24">
        <v>2752264</v>
      </c>
      <c r="K23" s="24">
        <v>34720</v>
      </c>
      <c r="L23" s="24">
        <v>749081</v>
      </c>
      <c r="M23" s="24">
        <v>863825</v>
      </c>
      <c r="N23" s="24">
        <v>1647626</v>
      </c>
      <c r="O23" s="24">
        <v>805568</v>
      </c>
      <c r="P23" s="24">
        <v>838822</v>
      </c>
      <c r="Q23" s="24">
        <v>803981</v>
      </c>
      <c r="R23" s="24">
        <v>2448371</v>
      </c>
      <c r="S23" s="24">
        <v>803656</v>
      </c>
      <c r="T23" s="24">
        <v>804024</v>
      </c>
      <c r="U23" s="24">
        <v>804289</v>
      </c>
      <c r="V23" s="24">
        <v>2411969</v>
      </c>
      <c r="W23" s="24">
        <v>9260230</v>
      </c>
      <c r="X23" s="24">
        <v>9986172</v>
      </c>
      <c r="Y23" s="24">
        <v>-725942</v>
      </c>
      <c r="Z23" s="6">
        <v>-7.27</v>
      </c>
      <c r="AA23" s="22">
        <v>9238524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113772672</v>
      </c>
      <c r="D25" s="40">
        <f>+D5+D9+D15+D19+D24</f>
        <v>0</v>
      </c>
      <c r="E25" s="41">
        <f t="shared" si="4"/>
        <v>121313170</v>
      </c>
      <c r="F25" s="42">
        <f t="shared" si="4"/>
        <v>125634311</v>
      </c>
      <c r="G25" s="42">
        <f t="shared" si="4"/>
        <v>21179247</v>
      </c>
      <c r="H25" s="42">
        <f t="shared" si="4"/>
        <v>5210376</v>
      </c>
      <c r="I25" s="42">
        <f t="shared" si="4"/>
        <v>4558601</v>
      </c>
      <c r="J25" s="42">
        <f t="shared" si="4"/>
        <v>30948224</v>
      </c>
      <c r="K25" s="42">
        <f t="shared" si="4"/>
        <v>4723564</v>
      </c>
      <c r="L25" s="42">
        <f t="shared" si="4"/>
        <v>5498536</v>
      </c>
      <c r="M25" s="42">
        <f t="shared" si="4"/>
        <v>10235470</v>
      </c>
      <c r="N25" s="42">
        <f t="shared" si="4"/>
        <v>20457570</v>
      </c>
      <c r="O25" s="42">
        <f t="shared" si="4"/>
        <v>5885533</v>
      </c>
      <c r="P25" s="42">
        <f t="shared" si="4"/>
        <v>6126721</v>
      </c>
      <c r="Q25" s="42">
        <f t="shared" si="4"/>
        <v>16103115</v>
      </c>
      <c r="R25" s="42">
        <f t="shared" si="4"/>
        <v>28115369</v>
      </c>
      <c r="S25" s="42">
        <f t="shared" si="4"/>
        <v>6035874</v>
      </c>
      <c r="T25" s="42">
        <f t="shared" si="4"/>
        <v>4799238</v>
      </c>
      <c r="U25" s="42">
        <f t="shared" si="4"/>
        <v>5439595</v>
      </c>
      <c r="V25" s="42">
        <f t="shared" si="4"/>
        <v>16274707</v>
      </c>
      <c r="W25" s="42">
        <f t="shared" si="4"/>
        <v>95795870</v>
      </c>
      <c r="X25" s="42">
        <f t="shared" si="4"/>
        <v>121313160</v>
      </c>
      <c r="Y25" s="42">
        <f t="shared" si="4"/>
        <v>-25517290</v>
      </c>
      <c r="Z25" s="43">
        <f>+IF(X25&lt;&gt;0,+(Y25/X25)*100,0)</f>
        <v>-21.034230746276826</v>
      </c>
      <c r="AA25" s="40">
        <f>+AA5+AA9+AA15+AA19+AA24</f>
        <v>125634311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74922958</v>
      </c>
      <c r="D28" s="19">
        <f>SUM(D29:D31)</f>
        <v>0</v>
      </c>
      <c r="E28" s="20">
        <f t="shared" si="5"/>
        <v>82993038</v>
      </c>
      <c r="F28" s="21">
        <f t="shared" si="5"/>
        <v>84184950</v>
      </c>
      <c r="G28" s="21">
        <f t="shared" si="5"/>
        <v>2451511</v>
      </c>
      <c r="H28" s="21">
        <f t="shared" si="5"/>
        <v>2877797</v>
      </c>
      <c r="I28" s="21">
        <f t="shared" si="5"/>
        <v>3095070</v>
      </c>
      <c r="J28" s="21">
        <f t="shared" si="5"/>
        <v>8424378</v>
      </c>
      <c r="K28" s="21">
        <f t="shared" si="5"/>
        <v>3365948</v>
      </c>
      <c r="L28" s="21">
        <f t="shared" si="5"/>
        <v>4358509</v>
      </c>
      <c r="M28" s="21">
        <f t="shared" si="5"/>
        <v>4492299</v>
      </c>
      <c r="N28" s="21">
        <f t="shared" si="5"/>
        <v>12216756</v>
      </c>
      <c r="O28" s="21">
        <f t="shared" si="5"/>
        <v>3312425</v>
      </c>
      <c r="P28" s="21">
        <f t="shared" si="5"/>
        <v>3057968</v>
      </c>
      <c r="Q28" s="21">
        <f t="shared" si="5"/>
        <v>6660993</v>
      </c>
      <c r="R28" s="21">
        <f t="shared" si="5"/>
        <v>13031386</v>
      </c>
      <c r="S28" s="21">
        <f t="shared" si="5"/>
        <v>2858536</v>
      </c>
      <c r="T28" s="21">
        <f t="shared" si="5"/>
        <v>3155887</v>
      </c>
      <c r="U28" s="21">
        <f t="shared" si="5"/>
        <v>8179230</v>
      </c>
      <c r="V28" s="21">
        <f t="shared" si="5"/>
        <v>14193653</v>
      </c>
      <c r="W28" s="21">
        <f t="shared" si="5"/>
        <v>47866173</v>
      </c>
      <c r="X28" s="21">
        <f t="shared" si="5"/>
        <v>82993032</v>
      </c>
      <c r="Y28" s="21">
        <f t="shared" si="5"/>
        <v>-35126859</v>
      </c>
      <c r="Z28" s="4">
        <f>+IF(X28&lt;&gt;0,+(Y28/X28)*100,0)</f>
        <v>-42.325070133598686</v>
      </c>
      <c r="AA28" s="19">
        <f>SUM(AA29:AA31)</f>
        <v>84184950</v>
      </c>
    </row>
    <row r="29" spans="1:27" ht="13.5">
      <c r="A29" s="5" t="s">
        <v>33</v>
      </c>
      <c r="B29" s="3"/>
      <c r="C29" s="22">
        <v>15313230</v>
      </c>
      <c r="D29" s="22"/>
      <c r="E29" s="23">
        <v>18245377</v>
      </c>
      <c r="F29" s="24">
        <v>16460434</v>
      </c>
      <c r="G29" s="24">
        <v>695078</v>
      </c>
      <c r="H29" s="24">
        <v>608835</v>
      </c>
      <c r="I29" s="24">
        <v>683373</v>
      </c>
      <c r="J29" s="24">
        <v>1987286</v>
      </c>
      <c r="K29" s="24">
        <v>806901</v>
      </c>
      <c r="L29" s="24">
        <v>875148</v>
      </c>
      <c r="M29" s="24">
        <v>1028823</v>
      </c>
      <c r="N29" s="24">
        <v>2710872</v>
      </c>
      <c r="O29" s="24">
        <v>649601</v>
      </c>
      <c r="P29" s="24">
        <v>765408</v>
      </c>
      <c r="Q29" s="24">
        <v>1224607</v>
      </c>
      <c r="R29" s="24">
        <v>2639616</v>
      </c>
      <c r="S29" s="24">
        <v>890314</v>
      </c>
      <c r="T29" s="24">
        <v>831060</v>
      </c>
      <c r="U29" s="24">
        <v>816770</v>
      </c>
      <c r="V29" s="24">
        <v>2538144</v>
      </c>
      <c r="W29" s="24">
        <v>9875918</v>
      </c>
      <c r="X29" s="24">
        <v>18245376</v>
      </c>
      <c r="Y29" s="24">
        <v>-8369458</v>
      </c>
      <c r="Z29" s="6">
        <v>-45.87</v>
      </c>
      <c r="AA29" s="22">
        <v>16460434</v>
      </c>
    </row>
    <row r="30" spans="1:27" ht="13.5">
      <c r="A30" s="5" t="s">
        <v>34</v>
      </c>
      <c r="B30" s="3"/>
      <c r="C30" s="25">
        <v>46686634</v>
      </c>
      <c r="D30" s="25"/>
      <c r="E30" s="26">
        <v>53144103</v>
      </c>
      <c r="F30" s="27">
        <v>51795462</v>
      </c>
      <c r="G30" s="27">
        <v>1041525</v>
      </c>
      <c r="H30" s="27">
        <v>1242539</v>
      </c>
      <c r="I30" s="27">
        <v>1610239</v>
      </c>
      <c r="J30" s="27">
        <v>3894303</v>
      </c>
      <c r="K30" s="27">
        <v>1357014</v>
      </c>
      <c r="L30" s="27">
        <v>2349362</v>
      </c>
      <c r="M30" s="27">
        <v>2450941</v>
      </c>
      <c r="N30" s="27">
        <v>6157317</v>
      </c>
      <c r="O30" s="27">
        <v>1729858</v>
      </c>
      <c r="P30" s="27">
        <v>1573084</v>
      </c>
      <c r="Q30" s="27">
        <v>4675219</v>
      </c>
      <c r="R30" s="27">
        <v>7978161</v>
      </c>
      <c r="S30" s="27">
        <v>1348210</v>
      </c>
      <c r="T30" s="27">
        <v>1690447</v>
      </c>
      <c r="U30" s="27">
        <v>6768046</v>
      </c>
      <c r="V30" s="27">
        <v>9806703</v>
      </c>
      <c r="W30" s="27">
        <v>27836484</v>
      </c>
      <c r="X30" s="27">
        <v>53144100</v>
      </c>
      <c r="Y30" s="27">
        <v>-25307616</v>
      </c>
      <c r="Z30" s="7">
        <v>-47.62</v>
      </c>
      <c r="AA30" s="25">
        <v>51795462</v>
      </c>
    </row>
    <row r="31" spans="1:27" ht="13.5">
      <c r="A31" s="5" t="s">
        <v>35</v>
      </c>
      <c r="B31" s="3"/>
      <c r="C31" s="22">
        <v>12923094</v>
      </c>
      <c r="D31" s="22"/>
      <c r="E31" s="23">
        <v>11603558</v>
      </c>
      <c r="F31" s="24">
        <v>15929054</v>
      </c>
      <c r="G31" s="24">
        <v>714908</v>
      </c>
      <c r="H31" s="24">
        <v>1026423</v>
      </c>
      <c r="I31" s="24">
        <v>801458</v>
      </c>
      <c r="J31" s="24">
        <v>2542789</v>
      </c>
      <c r="K31" s="24">
        <v>1202033</v>
      </c>
      <c r="L31" s="24">
        <v>1133999</v>
      </c>
      <c r="M31" s="24">
        <v>1012535</v>
      </c>
      <c r="N31" s="24">
        <v>3348567</v>
      </c>
      <c r="O31" s="24">
        <v>932966</v>
      </c>
      <c r="P31" s="24">
        <v>719476</v>
      </c>
      <c r="Q31" s="24">
        <v>761167</v>
      </c>
      <c r="R31" s="24">
        <v>2413609</v>
      </c>
      <c r="S31" s="24">
        <v>620012</v>
      </c>
      <c r="T31" s="24">
        <v>634380</v>
      </c>
      <c r="U31" s="24">
        <v>594414</v>
      </c>
      <c r="V31" s="24">
        <v>1848806</v>
      </c>
      <c r="W31" s="24">
        <v>10153771</v>
      </c>
      <c r="X31" s="24">
        <v>11603556</v>
      </c>
      <c r="Y31" s="24">
        <v>-1449785</v>
      </c>
      <c r="Z31" s="6">
        <v>-12.49</v>
      </c>
      <c r="AA31" s="22">
        <v>15929054</v>
      </c>
    </row>
    <row r="32" spans="1:27" ht="13.5">
      <c r="A32" s="2" t="s">
        <v>36</v>
      </c>
      <c r="B32" s="3"/>
      <c r="C32" s="19">
        <f aca="true" t="shared" si="6" ref="C32:Y32">SUM(C33:C37)</f>
        <v>2521690</v>
      </c>
      <c r="D32" s="19">
        <f>SUM(D33:D37)</f>
        <v>0</v>
      </c>
      <c r="E32" s="20">
        <f t="shared" si="6"/>
        <v>3182929</v>
      </c>
      <c r="F32" s="21">
        <f t="shared" si="6"/>
        <v>3334800</v>
      </c>
      <c r="G32" s="21">
        <f t="shared" si="6"/>
        <v>181662</v>
      </c>
      <c r="H32" s="21">
        <f t="shared" si="6"/>
        <v>158664</v>
      </c>
      <c r="I32" s="21">
        <f t="shared" si="6"/>
        <v>111535</v>
      </c>
      <c r="J32" s="21">
        <f t="shared" si="6"/>
        <v>451861</v>
      </c>
      <c r="K32" s="21">
        <f t="shared" si="6"/>
        <v>141613</v>
      </c>
      <c r="L32" s="21">
        <f t="shared" si="6"/>
        <v>304047</v>
      </c>
      <c r="M32" s="21">
        <f t="shared" si="6"/>
        <v>181717</v>
      </c>
      <c r="N32" s="21">
        <f t="shared" si="6"/>
        <v>627377</v>
      </c>
      <c r="O32" s="21">
        <f t="shared" si="6"/>
        <v>131018</v>
      </c>
      <c r="P32" s="21">
        <f t="shared" si="6"/>
        <v>108462</v>
      </c>
      <c r="Q32" s="21">
        <f t="shared" si="6"/>
        <v>103584</v>
      </c>
      <c r="R32" s="21">
        <f t="shared" si="6"/>
        <v>343064</v>
      </c>
      <c r="S32" s="21">
        <f t="shared" si="6"/>
        <v>356135</v>
      </c>
      <c r="T32" s="21">
        <f t="shared" si="6"/>
        <v>100774</v>
      </c>
      <c r="U32" s="21">
        <f t="shared" si="6"/>
        <v>132744</v>
      </c>
      <c r="V32" s="21">
        <f t="shared" si="6"/>
        <v>589653</v>
      </c>
      <c r="W32" s="21">
        <f t="shared" si="6"/>
        <v>2011955</v>
      </c>
      <c r="X32" s="21">
        <f t="shared" si="6"/>
        <v>3182928</v>
      </c>
      <c r="Y32" s="21">
        <f t="shared" si="6"/>
        <v>-1170973</v>
      </c>
      <c r="Z32" s="4">
        <f>+IF(X32&lt;&gt;0,+(Y32/X32)*100,0)</f>
        <v>-36.78917650666305</v>
      </c>
      <c r="AA32" s="19">
        <f>SUM(AA33:AA37)</f>
        <v>3334800</v>
      </c>
    </row>
    <row r="33" spans="1:27" ht="13.5">
      <c r="A33" s="5" t="s">
        <v>37</v>
      </c>
      <c r="B33" s="3"/>
      <c r="C33" s="22">
        <v>2521690</v>
      </c>
      <c r="D33" s="22"/>
      <c r="E33" s="23">
        <v>3182929</v>
      </c>
      <c r="F33" s="24">
        <v>3334800</v>
      </c>
      <c r="G33" s="24">
        <v>181662</v>
      </c>
      <c r="H33" s="24">
        <v>158664</v>
      </c>
      <c r="I33" s="24">
        <v>111535</v>
      </c>
      <c r="J33" s="24">
        <v>451861</v>
      </c>
      <c r="K33" s="24">
        <v>141613</v>
      </c>
      <c r="L33" s="24">
        <v>304047</v>
      </c>
      <c r="M33" s="24">
        <v>181717</v>
      </c>
      <c r="N33" s="24">
        <v>627377</v>
      </c>
      <c r="O33" s="24">
        <v>131018</v>
      </c>
      <c r="P33" s="24">
        <v>108462</v>
      </c>
      <c r="Q33" s="24">
        <v>103584</v>
      </c>
      <c r="R33" s="24">
        <v>343064</v>
      </c>
      <c r="S33" s="24">
        <v>356135</v>
      </c>
      <c r="T33" s="24">
        <v>100774</v>
      </c>
      <c r="U33" s="24">
        <v>132744</v>
      </c>
      <c r="V33" s="24">
        <v>589653</v>
      </c>
      <c r="W33" s="24">
        <v>2011955</v>
      </c>
      <c r="X33" s="24">
        <v>3182928</v>
      </c>
      <c r="Y33" s="24">
        <v>-1170973</v>
      </c>
      <c r="Z33" s="6">
        <v>-36.79</v>
      </c>
      <c r="AA33" s="22">
        <v>3334800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17489456</v>
      </c>
      <c r="D38" s="19">
        <f>SUM(D39:D41)</f>
        <v>0</v>
      </c>
      <c r="E38" s="20">
        <f t="shared" si="7"/>
        <v>22802816</v>
      </c>
      <c r="F38" s="21">
        <f t="shared" si="7"/>
        <v>23392232</v>
      </c>
      <c r="G38" s="21">
        <f t="shared" si="7"/>
        <v>1169284</v>
      </c>
      <c r="H38" s="21">
        <f t="shared" si="7"/>
        <v>1635296</v>
      </c>
      <c r="I38" s="21">
        <f t="shared" si="7"/>
        <v>1383775</v>
      </c>
      <c r="J38" s="21">
        <f t="shared" si="7"/>
        <v>4188355</v>
      </c>
      <c r="K38" s="21">
        <f t="shared" si="7"/>
        <v>1375356</v>
      </c>
      <c r="L38" s="21">
        <f t="shared" si="7"/>
        <v>1959862</v>
      </c>
      <c r="M38" s="21">
        <f t="shared" si="7"/>
        <v>1607699</v>
      </c>
      <c r="N38" s="21">
        <f t="shared" si="7"/>
        <v>4942917</v>
      </c>
      <c r="O38" s="21">
        <f t="shared" si="7"/>
        <v>1300589</v>
      </c>
      <c r="P38" s="21">
        <f t="shared" si="7"/>
        <v>1754605</v>
      </c>
      <c r="Q38" s="21">
        <f t="shared" si="7"/>
        <v>1456405</v>
      </c>
      <c r="R38" s="21">
        <f t="shared" si="7"/>
        <v>4511599</v>
      </c>
      <c r="S38" s="21">
        <f t="shared" si="7"/>
        <v>1412472</v>
      </c>
      <c r="T38" s="21">
        <f t="shared" si="7"/>
        <v>1508813</v>
      </c>
      <c r="U38" s="21">
        <f t="shared" si="7"/>
        <v>1346411</v>
      </c>
      <c r="V38" s="21">
        <f t="shared" si="7"/>
        <v>4267696</v>
      </c>
      <c r="W38" s="21">
        <f t="shared" si="7"/>
        <v>17910567</v>
      </c>
      <c r="X38" s="21">
        <f t="shared" si="7"/>
        <v>22802820</v>
      </c>
      <c r="Y38" s="21">
        <f t="shared" si="7"/>
        <v>-4892253</v>
      </c>
      <c r="Z38" s="4">
        <f>+IF(X38&lt;&gt;0,+(Y38/X38)*100,0)</f>
        <v>-21.454596405181466</v>
      </c>
      <c r="AA38" s="19">
        <f>SUM(AA39:AA41)</f>
        <v>23392232</v>
      </c>
    </row>
    <row r="39" spans="1:27" ht="13.5">
      <c r="A39" s="5" t="s">
        <v>43</v>
      </c>
      <c r="B39" s="3"/>
      <c r="C39" s="22">
        <v>4468274</v>
      </c>
      <c r="D39" s="22"/>
      <c r="E39" s="23">
        <v>7795437</v>
      </c>
      <c r="F39" s="24">
        <v>7550648</v>
      </c>
      <c r="G39" s="24">
        <v>322528</v>
      </c>
      <c r="H39" s="24">
        <v>525521</v>
      </c>
      <c r="I39" s="24">
        <v>437058</v>
      </c>
      <c r="J39" s="24">
        <v>1285107</v>
      </c>
      <c r="K39" s="24">
        <v>418289</v>
      </c>
      <c r="L39" s="24">
        <v>662171</v>
      </c>
      <c r="M39" s="24">
        <v>524367</v>
      </c>
      <c r="N39" s="24">
        <v>1604827</v>
      </c>
      <c r="O39" s="24">
        <v>350854</v>
      </c>
      <c r="P39" s="24">
        <v>587375</v>
      </c>
      <c r="Q39" s="24">
        <v>423285</v>
      </c>
      <c r="R39" s="24">
        <v>1361514</v>
      </c>
      <c r="S39" s="24">
        <v>414973</v>
      </c>
      <c r="T39" s="24">
        <v>415551</v>
      </c>
      <c r="U39" s="24">
        <v>353856</v>
      </c>
      <c r="V39" s="24">
        <v>1184380</v>
      </c>
      <c r="W39" s="24">
        <v>5435828</v>
      </c>
      <c r="X39" s="24">
        <v>7795440</v>
      </c>
      <c r="Y39" s="24">
        <v>-2359612</v>
      </c>
      <c r="Z39" s="6">
        <v>-30.27</v>
      </c>
      <c r="AA39" s="22">
        <v>7550648</v>
      </c>
    </row>
    <row r="40" spans="1:27" ht="13.5">
      <c r="A40" s="5" t="s">
        <v>44</v>
      </c>
      <c r="B40" s="3"/>
      <c r="C40" s="22">
        <v>13021182</v>
      </c>
      <c r="D40" s="22"/>
      <c r="E40" s="23">
        <v>15007379</v>
      </c>
      <c r="F40" s="24">
        <v>15841584</v>
      </c>
      <c r="G40" s="24">
        <v>846756</v>
      </c>
      <c r="H40" s="24">
        <v>1109775</v>
      </c>
      <c r="I40" s="24">
        <v>946717</v>
      </c>
      <c r="J40" s="24">
        <v>2903248</v>
      </c>
      <c r="K40" s="24">
        <v>957067</v>
      </c>
      <c r="L40" s="24">
        <v>1297691</v>
      </c>
      <c r="M40" s="24">
        <v>1083332</v>
      </c>
      <c r="N40" s="24">
        <v>3338090</v>
      </c>
      <c r="O40" s="24">
        <v>949735</v>
      </c>
      <c r="P40" s="24">
        <v>1167230</v>
      </c>
      <c r="Q40" s="24">
        <v>1033120</v>
      </c>
      <c r="R40" s="24">
        <v>3150085</v>
      </c>
      <c r="S40" s="24">
        <v>997499</v>
      </c>
      <c r="T40" s="24">
        <v>1093262</v>
      </c>
      <c r="U40" s="24">
        <v>992555</v>
      </c>
      <c r="V40" s="24">
        <v>3083316</v>
      </c>
      <c r="W40" s="24">
        <v>12474739</v>
      </c>
      <c r="X40" s="24">
        <v>15007380</v>
      </c>
      <c r="Y40" s="24">
        <v>-2532641</v>
      </c>
      <c r="Z40" s="6">
        <v>-16.88</v>
      </c>
      <c r="AA40" s="22">
        <v>15841584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14603003</v>
      </c>
      <c r="D42" s="19">
        <f>SUM(D43:D46)</f>
        <v>0</v>
      </c>
      <c r="E42" s="20">
        <f t="shared" si="8"/>
        <v>18336339</v>
      </c>
      <c r="F42" s="21">
        <f t="shared" si="8"/>
        <v>19150361</v>
      </c>
      <c r="G42" s="21">
        <f t="shared" si="8"/>
        <v>548943</v>
      </c>
      <c r="H42" s="21">
        <f t="shared" si="8"/>
        <v>2914360</v>
      </c>
      <c r="I42" s="21">
        <f t="shared" si="8"/>
        <v>778016</v>
      </c>
      <c r="J42" s="21">
        <f t="shared" si="8"/>
        <v>4241319</v>
      </c>
      <c r="K42" s="21">
        <f t="shared" si="8"/>
        <v>1081681</v>
      </c>
      <c r="L42" s="21">
        <f t="shared" si="8"/>
        <v>1028886</v>
      </c>
      <c r="M42" s="21">
        <f t="shared" si="8"/>
        <v>2339090</v>
      </c>
      <c r="N42" s="21">
        <f t="shared" si="8"/>
        <v>4449657</v>
      </c>
      <c r="O42" s="21">
        <f t="shared" si="8"/>
        <v>1076459</v>
      </c>
      <c r="P42" s="21">
        <f t="shared" si="8"/>
        <v>848115</v>
      </c>
      <c r="Q42" s="21">
        <f t="shared" si="8"/>
        <v>2051601</v>
      </c>
      <c r="R42" s="21">
        <f t="shared" si="8"/>
        <v>3976175</v>
      </c>
      <c r="S42" s="21">
        <f t="shared" si="8"/>
        <v>643760</v>
      </c>
      <c r="T42" s="21">
        <f t="shared" si="8"/>
        <v>724251</v>
      </c>
      <c r="U42" s="21">
        <f t="shared" si="8"/>
        <v>701050</v>
      </c>
      <c r="V42" s="21">
        <f t="shared" si="8"/>
        <v>2069061</v>
      </c>
      <c r="W42" s="21">
        <f t="shared" si="8"/>
        <v>14736212</v>
      </c>
      <c r="X42" s="21">
        <f t="shared" si="8"/>
        <v>18336336</v>
      </c>
      <c r="Y42" s="21">
        <f t="shared" si="8"/>
        <v>-3600124</v>
      </c>
      <c r="Z42" s="4">
        <f>+IF(X42&lt;&gt;0,+(Y42/X42)*100,0)</f>
        <v>-19.633824336552298</v>
      </c>
      <c r="AA42" s="19">
        <f>SUM(AA43:AA46)</f>
        <v>19150361</v>
      </c>
    </row>
    <row r="43" spans="1:27" ht="13.5">
      <c r="A43" s="5" t="s">
        <v>47</v>
      </c>
      <c r="B43" s="3"/>
      <c r="C43" s="22">
        <v>8409429</v>
      </c>
      <c r="D43" s="22"/>
      <c r="E43" s="23">
        <v>11507653</v>
      </c>
      <c r="F43" s="24">
        <v>12383456</v>
      </c>
      <c r="G43" s="24">
        <v>111766</v>
      </c>
      <c r="H43" s="24">
        <v>2456111</v>
      </c>
      <c r="I43" s="24">
        <v>171019</v>
      </c>
      <c r="J43" s="24">
        <v>2738896</v>
      </c>
      <c r="K43" s="24">
        <v>615747</v>
      </c>
      <c r="L43" s="24">
        <v>203969</v>
      </c>
      <c r="M43" s="24">
        <v>1923461</v>
      </c>
      <c r="N43" s="24">
        <v>2743177</v>
      </c>
      <c r="O43" s="24">
        <v>600995</v>
      </c>
      <c r="P43" s="24">
        <v>330501</v>
      </c>
      <c r="Q43" s="24">
        <v>1549187</v>
      </c>
      <c r="R43" s="24">
        <v>2480683</v>
      </c>
      <c r="S43" s="24">
        <v>213498</v>
      </c>
      <c r="T43" s="24">
        <v>229373</v>
      </c>
      <c r="U43" s="24">
        <v>158131</v>
      </c>
      <c r="V43" s="24">
        <v>601002</v>
      </c>
      <c r="W43" s="24">
        <v>8563758</v>
      </c>
      <c r="X43" s="24">
        <v>11507652</v>
      </c>
      <c r="Y43" s="24">
        <v>-2943894</v>
      </c>
      <c r="Z43" s="6">
        <v>-25.58</v>
      </c>
      <c r="AA43" s="22">
        <v>12383456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6193574</v>
      </c>
      <c r="D46" s="22"/>
      <c r="E46" s="23">
        <v>6828686</v>
      </c>
      <c r="F46" s="24">
        <v>6766905</v>
      </c>
      <c r="G46" s="24">
        <v>437177</v>
      </c>
      <c r="H46" s="24">
        <v>458249</v>
      </c>
      <c r="I46" s="24">
        <v>606997</v>
      </c>
      <c r="J46" s="24">
        <v>1502423</v>
      </c>
      <c r="K46" s="24">
        <v>465934</v>
      </c>
      <c r="L46" s="24">
        <v>824917</v>
      </c>
      <c r="M46" s="24">
        <v>415629</v>
      </c>
      <c r="N46" s="24">
        <v>1706480</v>
      </c>
      <c r="O46" s="24">
        <v>475464</v>
      </c>
      <c r="P46" s="24">
        <v>517614</v>
      </c>
      <c r="Q46" s="24">
        <v>502414</v>
      </c>
      <c r="R46" s="24">
        <v>1495492</v>
      </c>
      <c r="S46" s="24">
        <v>430262</v>
      </c>
      <c r="T46" s="24">
        <v>494878</v>
      </c>
      <c r="U46" s="24">
        <v>542919</v>
      </c>
      <c r="V46" s="24">
        <v>1468059</v>
      </c>
      <c r="W46" s="24">
        <v>6172454</v>
      </c>
      <c r="X46" s="24">
        <v>6828684</v>
      </c>
      <c r="Y46" s="24">
        <v>-656230</v>
      </c>
      <c r="Z46" s="6">
        <v>-9.61</v>
      </c>
      <c r="AA46" s="22">
        <v>6766905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109537107</v>
      </c>
      <c r="D48" s="40">
        <f>+D28+D32+D38+D42+D47</f>
        <v>0</v>
      </c>
      <c r="E48" s="41">
        <f t="shared" si="9"/>
        <v>127315122</v>
      </c>
      <c r="F48" s="42">
        <f t="shared" si="9"/>
        <v>130062343</v>
      </c>
      <c r="G48" s="42">
        <f t="shared" si="9"/>
        <v>4351400</v>
      </c>
      <c r="H48" s="42">
        <f t="shared" si="9"/>
        <v>7586117</v>
      </c>
      <c r="I48" s="42">
        <f t="shared" si="9"/>
        <v>5368396</v>
      </c>
      <c r="J48" s="42">
        <f t="shared" si="9"/>
        <v>17305913</v>
      </c>
      <c r="K48" s="42">
        <f t="shared" si="9"/>
        <v>5964598</v>
      </c>
      <c r="L48" s="42">
        <f t="shared" si="9"/>
        <v>7651304</v>
      </c>
      <c r="M48" s="42">
        <f t="shared" si="9"/>
        <v>8620805</v>
      </c>
      <c r="N48" s="42">
        <f t="shared" si="9"/>
        <v>22236707</v>
      </c>
      <c r="O48" s="42">
        <f t="shared" si="9"/>
        <v>5820491</v>
      </c>
      <c r="P48" s="42">
        <f t="shared" si="9"/>
        <v>5769150</v>
      </c>
      <c r="Q48" s="42">
        <f t="shared" si="9"/>
        <v>10272583</v>
      </c>
      <c r="R48" s="42">
        <f t="shared" si="9"/>
        <v>21862224</v>
      </c>
      <c r="S48" s="42">
        <f t="shared" si="9"/>
        <v>5270903</v>
      </c>
      <c r="T48" s="42">
        <f t="shared" si="9"/>
        <v>5489725</v>
      </c>
      <c r="U48" s="42">
        <f t="shared" si="9"/>
        <v>10359435</v>
      </c>
      <c r="V48" s="42">
        <f t="shared" si="9"/>
        <v>21120063</v>
      </c>
      <c r="W48" s="42">
        <f t="shared" si="9"/>
        <v>82524907</v>
      </c>
      <c r="X48" s="42">
        <f t="shared" si="9"/>
        <v>127315116</v>
      </c>
      <c r="Y48" s="42">
        <f t="shared" si="9"/>
        <v>-44790209</v>
      </c>
      <c r="Z48" s="43">
        <f>+IF(X48&lt;&gt;0,+(Y48/X48)*100,0)</f>
        <v>-35.18059002514674</v>
      </c>
      <c r="AA48" s="40">
        <f>+AA28+AA32+AA38+AA42+AA47</f>
        <v>130062343</v>
      </c>
    </row>
    <row r="49" spans="1:27" ht="13.5">
      <c r="A49" s="14" t="s">
        <v>58</v>
      </c>
      <c r="B49" s="15"/>
      <c r="C49" s="44">
        <f aca="true" t="shared" si="10" ref="C49:Y49">+C25-C48</f>
        <v>4235565</v>
      </c>
      <c r="D49" s="44">
        <f>+D25-D48</f>
        <v>0</v>
      </c>
      <c r="E49" s="45">
        <f t="shared" si="10"/>
        <v>-6001952</v>
      </c>
      <c r="F49" s="46">
        <f t="shared" si="10"/>
        <v>-4428032</v>
      </c>
      <c r="G49" s="46">
        <f t="shared" si="10"/>
        <v>16827847</v>
      </c>
      <c r="H49" s="46">
        <f t="shared" si="10"/>
        <v>-2375741</v>
      </c>
      <c r="I49" s="46">
        <f t="shared" si="10"/>
        <v>-809795</v>
      </c>
      <c r="J49" s="46">
        <f t="shared" si="10"/>
        <v>13642311</v>
      </c>
      <c r="K49" s="46">
        <f t="shared" si="10"/>
        <v>-1241034</v>
      </c>
      <c r="L49" s="46">
        <f t="shared" si="10"/>
        <v>-2152768</v>
      </c>
      <c r="M49" s="46">
        <f t="shared" si="10"/>
        <v>1614665</v>
      </c>
      <c r="N49" s="46">
        <f t="shared" si="10"/>
        <v>-1779137</v>
      </c>
      <c r="O49" s="46">
        <f t="shared" si="10"/>
        <v>65042</v>
      </c>
      <c r="P49" s="46">
        <f t="shared" si="10"/>
        <v>357571</v>
      </c>
      <c r="Q49" s="46">
        <f t="shared" si="10"/>
        <v>5830532</v>
      </c>
      <c r="R49" s="46">
        <f t="shared" si="10"/>
        <v>6253145</v>
      </c>
      <c r="S49" s="46">
        <f t="shared" si="10"/>
        <v>764971</v>
      </c>
      <c r="T49" s="46">
        <f t="shared" si="10"/>
        <v>-690487</v>
      </c>
      <c r="U49" s="46">
        <f t="shared" si="10"/>
        <v>-4919840</v>
      </c>
      <c r="V49" s="46">
        <f t="shared" si="10"/>
        <v>-4845356</v>
      </c>
      <c r="W49" s="46">
        <f t="shared" si="10"/>
        <v>13270963</v>
      </c>
      <c r="X49" s="46">
        <f>IF(F25=F48,0,X25-X48)</f>
        <v>-6001956</v>
      </c>
      <c r="Y49" s="46">
        <f t="shared" si="10"/>
        <v>19272919</v>
      </c>
      <c r="Z49" s="47">
        <f>+IF(X49&lt;&gt;0,+(Y49/X49)*100,0)</f>
        <v>-321.11063459978715</v>
      </c>
      <c r="AA49" s="44">
        <f>+AA25-AA48</f>
        <v>-4428032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155328630</v>
      </c>
      <c r="D5" s="19">
        <f>SUM(D6:D8)</f>
        <v>0</v>
      </c>
      <c r="E5" s="20">
        <f t="shared" si="0"/>
        <v>144441106</v>
      </c>
      <c r="F5" s="21">
        <f t="shared" si="0"/>
        <v>142613800</v>
      </c>
      <c r="G5" s="21">
        <f t="shared" si="0"/>
        <v>51913063</v>
      </c>
      <c r="H5" s="21">
        <f t="shared" si="0"/>
        <v>1581790</v>
      </c>
      <c r="I5" s="21">
        <f t="shared" si="0"/>
        <v>5239901</v>
      </c>
      <c r="J5" s="21">
        <f t="shared" si="0"/>
        <v>58734754</v>
      </c>
      <c r="K5" s="21">
        <f t="shared" si="0"/>
        <v>2013506</v>
      </c>
      <c r="L5" s="21">
        <f t="shared" si="0"/>
        <v>2149078</v>
      </c>
      <c r="M5" s="21">
        <f t="shared" si="0"/>
        <v>35759468</v>
      </c>
      <c r="N5" s="21">
        <f t="shared" si="0"/>
        <v>39922052</v>
      </c>
      <c r="O5" s="21">
        <f t="shared" si="0"/>
        <v>3365111</v>
      </c>
      <c r="P5" s="21">
        <f t="shared" si="0"/>
        <v>4951032</v>
      </c>
      <c r="Q5" s="21">
        <f t="shared" si="0"/>
        <v>34858847</v>
      </c>
      <c r="R5" s="21">
        <f t="shared" si="0"/>
        <v>43174990</v>
      </c>
      <c r="S5" s="21">
        <f t="shared" si="0"/>
        <v>2074439</v>
      </c>
      <c r="T5" s="21">
        <f t="shared" si="0"/>
        <v>1420172</v>
      </c>
      <c r="U5" s="21">
        <f t="shared" si="0"/>
        <v>1436821</v>
      </c>
      <c r="V5" s="21">
        <f t="shared" si="0"/>
        <v>4931432</v>
      </c>
      <c r="W5" s="21">
        <f t="shared" si="0"/>
        <v>146763228</v>
      </c>
      <c r="X5" s="21">
        <f t="shared" si="0"/>
        <v>144441102</v>
      </c>
      <c r="Y5" s="21">
        <f t="shared" si="0"/>
        <v>2322126</v>
      </c>
      <c r="Z5" s="4">
        <f>+IF(X5&lt;&gt;0,+(Y5/X5)*100,0)</f>
        <v>1.6076628936270507</v>
      </c>
      <c r="AA5" s="19">
        <f>SUM(AA6:AA8)</f>
        <v>142613800</v>
      </c>
    </row>
    <row r="6" spans="1:27" ht="13.5">
      <c r="A6" s="5" t="s">
        <v>33</v>
      </c>
      <c r="B6" s="3"/>
      <c r="C6" s="22">
        <v>137234235</v>
      </c>
      <c r="D6" s="22"/>
      <c r="E6" s="23">
        <v>142565467</v>
      </c>
      <c r="F6" s="24">
        <v>124774000</v>
      </c>
      <c r="G6" s="24">
        <v>50840703</v>
      </c>
      <c r="H6" s="24">
        <v>255729</v>
      </c>
      <c r="I6" s="24">
        <v>3993566</v>
      </c>
      <c r="J6" s="24">
        <v>55089998</v>
      </c>
      <c r="K6" s="24">
        <v>916012</v>
      </c>
      <c r="L6" s="24">
        <v>907323</v>
      </c>
      <c r="M6" s="24">
        <v>34513899</v>
      </c>
      <c r="N6" s="24">
        <v>36337234</v>
      </c>
      <c r="O6" s="24">
        <v>1477598</v>
      </c>
      <c r="P6" s="24">
        <v>3947419</v>
      </c>
      <c r="Q6" s="24">
        <v>33290794</v>
      </c>
      <c r="R6" s="24">
        <v>38715811</v>
      </c>
      <c r="S6" s="24">
        <v>816313</v>
      </c>
      <c r="T6" s="24">
        <v>206903</v>
      </c>
      <c r="U6" s="24">
        <v>267566</v>
      </c>
      <c r="V6" s="24">
        <v>1290782</v>
      </c>
      <c r="W6" s="24">
        <v>131433825</v>
      </c>
      <c r="X6" s="24">
        <v>142565467</v>
      </c>
      <c r="Y6" s="24">
        <v>-11131642</v>
      </c>
      <c r="Z6" s="6">
        <v>-7.81</v>
      </c>
      <c r="AA6" s="22">
        <v>124774000</v>
      </c>
    </row>
    <row r="7" spans="1:27" ht="13.5">
      <c r="A7" s="5" t="s">
        <v>34</v>
      </c>
      <c r="B7" s="3"/>
      <c r="C7" s="25">
        <v>17695888</v>
      </c>
      <c r="D7" s="25"/>
      <c r="E7" s="26">
        <v>1875639</v>
      </c>
      <c r="F7" s="27">
        <v>17839800</v>
      </c>
      <c r="G7" s="27">
        <v>1072360</v>
      </c>
      <c r="H7" s="27">
        <v>1326061</v>
      </c>
      <c r="I7" s="27">
        <v>1246335</v>
      </c>
      <c r="J7" s="27">
        <v>3644756</v>
      </c>
      <c r="K7" s="27">
        <v>1097494</v>
      </c>
      <c r="L7" s="27">
        <v>1241755</v>
      </c>
      <c r="M7" s="27">
        <v>1245569</v>
      </c>
      <c r="N7" s="27">
        <v>3584818</v>
      </c>
      <c r="O7" s="27">
        <v>1887513</v>
      </c>
      <c r="P7" s="27">
        <v>1003613</v>
      </c>
      <c r="Q7" s="27">
        <v>1568053</v>
      </c>
      <c r="R7" s="27">
        <v>4459179</v>
      </c>
      <c r="S7" s="27">
        <v>1258126</v>
      </c>
      <c r="T7" s="27">
        <v>1213269</v>
      </c>
      <c r="U7" s="27">
        <v>1169255</v>
      </c>
      <c r="V7" s="27">
        <v>3640650</v>
      </c>
      <c r="W7" s="27">
        <v>15329403</v>
      </c>
      <c r="X7" s="27">
        <v>1875635</v>
      </c>
      <c r="Y7" s="27">
        <v>13453768</v>
      </c>
      <c r="Z7" s="7">
        <v>717.29</v>
      </c>
      <c r="AA7" s="25">
        <v>17839800</v>
      </c>
    </row>
    <row r="8" spans="1:27" ht="13.5">
      <c r="A8" s="5" t="s">
        <v>35</v>
      </c>
      <c r="B8" s="3"/>
      <c r="C8" s="22">
        <v>398507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2078561</v>
      </c>
      <c r="D9" s="19">
        <f>SUM(D10:D14)</f>
        <v>0</v>
      </c>
      <c r="E9" s="20">
        <f t="shared" si="1"/>
        <v>2602649</v>
      </c>
      <c r="F9" s="21">
        <f t="shared" si="1"/>
        <v>2311971</v>
      </c>
      <c r="G9" s="21">
        <f t="shared" si="1"/>
        <v>0</v>
      </c>
      <c r="H9" s="21">
        <f t="shared" si="1"/>
        <v>62333</v>
      </c>
      <c r="I9" s="21">
        <f t="shared" si="1"/>
        <v>0</v>
      </c>
      <c r="J9" s="21">
        <f t="shared" si="1"/>
        <v>62333</v>
      </c>
      <c r="K9" s="21">
        <f t="shared" si="1"/>
        <v>52483</v>
      </c>
      <c r="L9" s="21">
        <f t="shared" si="1"/>
        <v>53380</v>
      </c>
      <c r="M9" s="21">
        <f t="shared" si="1"/>
        <v>1095754</v>
      </c>
      <c r="N9" s="21">
        <f t="shared" si="1"/>
        <v>1201617</v>
      </c>
      <c r="O9" s="21">
        <f t="shared" si="1"/>
        <v>37902</v>
      </c>
      <c r="P9" s="21">
        <f t="shared" si="1"/>
        <v>203634</v>
      </c>
      <c r="Q9" s="21">
        <f t="shared" si="1"/>
        <v>29893</v>
      </c>
      <c r="R9" s="21">
        <f t="shared" si="1"/>
        <v>271429</v>
      </c>
      <c r="S9" s="21">
        <f t="shared" si="1"/>
        <v>58444</v>
      </c>
      <c r="T9" s="21">
        <f t="shared" si="1"/>
        <v>30735</v>
      </c>
      <c r="U9" s="21">
        <f t="shared" si="1"/>
        <v>30239</v>
      </c>
      <c r="V9" s="21">
        <f t="shared" si="1"/>
        <v>119418</v>
      </c>
      <c r="W9" s="21">
        <f t="shared" si="1"/>
        <v>1654797</v>
      </c>
      <c r="X9" s="21">
        <f t="shared" si="1"/>
        <v>2602653</v>
      </c>
      <c r="Y9" s="21">
        <f t="shared" si="1"/>
        <v>-947856</v>
      </c>
      <c r="Z9" s="4">
        <f>+IF(X9&lt;&gt;0,+(Y9/X9)*100,0)</f>
        <v>-36.41883877720157</v>
      </c>
      <c r="AA9" s="19">
        <f>SUM(AA10:AA14)</f>
        <v>2311971</v>
      </c>
    </row>
    <row r="10" spans="1:27" ht="13.5">
      <c r="A10" s="5" t="s">
        <v>37</v>
      </c>
      <c r="B10" s="3"/>
      <c r="C10" s="22">
        <v>1857602</v>
      </c>
      <c r="D10" s="22"/>
      <c r="E10" s="23">
        <v>2126698</v>
      </c>
      <c r="F10" s="24">
        <v>1892000</v>
      </c>
      <c r="G10" s="24"/>
      <c r="H10" s="24">
        <v>30865</v>
      </c>
      <c r="I10" s="24"/>
      <c r="J10" s="24">
        <v>30865</v>
      </c>
      <c r="K10" s="24">
        <v>53903</v>
      </c>
      <c r="L10" s="24">
        <v>50149</v>
      </c>
      <c r="M10" s="24">
        <v>1086473</v>
      </c>
      <c r="N10" s="24">
        <v>1190525</v>
      </c>
      <c r="O10" s="24">
        <v>34671</v>
      </c>
      <c r="P10" s="24">
        <v>198349</v>
      </c>
      <c r="Q10" s="24">
        <v>29893</v>
      </c>
      <c r="R10" s="24">
        <v>262913</v>
      </c>
      <c r="S10" s="24">
        <v>37668</v>
      </c>
      <c r="T10" s="24">
        <v>30735</v>
      </c>
      <c r="U10" s="24">
        <v>20594</v>
      </c>
      <c r="V10" s="24">
        <v>88997</v>
      </c>
      <c r="W10" s="24">
        <v>1573300</v>
      </c>
      <c r="X10" s="24">
        <v>2126694</v>
      </c>
      <c r="Y10" s="24">
        <v>-553394</v>
      </c>
      <c r="Z10" s="6">
        <v>-26.02</v>
      </c>
      <c r="AA10" s="22">
        <v>1892000</v>
      </c>
    </row>
    <row r="11" spans="1:27" ht="13.5">
      <c r="A11" s="5" t="s">
        <v>38</v>
      </c>
      <c r="B11" s="3"/>
      <c r="C11" s="22"/>
      <c r="D11" s="22"/>
      <c r="E11" s="23">
        <v>1000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1000</v>
      </c>
      <c r="Y11" s="24">
        <v>-1000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>
        <v>10760</v>
      </c>
      <c r="F12" s="24">
        <v>10760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10764</v>
      </c>
      <c r="Y12" s="24">
        <v>-10764</v>
      </c>
      <c r="Z12" s="6">
        <v>-100</v>
      </c>
      <c r="AA12" s="22">
        <v>10760</v>
      </c>
    </row>
    <row r="13" spans="1:27" ht="13.5">
      <c r="A13" s="5" t="s">
        <v>40</v>
      </c>
      <c r="B13" s="3"/>
      <c r="C13" s="22">
        <v>220959</v>
      </c>
      <c r="D13" s="22"/>
      <c r="E13" s="23">
        <v>464191</v>
      </c>
      <c r="F13" s="24">
        <v>409211</v>
      </c>
      <c r="G13" s="24"/>
      <c r="H13" s="24">
        <v>31468</v>
      </c>
      <c r="I13" s="24"/>
      <c r="J13" s="24">
        <v>31468</v>
      </c>
      <c r="K13" s="24">
        <v>-1420</v>
      </c>
      <c r="L13" s="24">
        <v>3231</v>
      </c>
      <c r="M13" s="24">
        <v>9281</v>
      </c>
      <c r="N13" s="24">
        <v>11092</v>
      </c>
      <c r="O13" s="24">
        <v>3231</v>
      </c>
      <c r="P13" s="24">
        <v>5285</v>
      </c>
      <c r="Q13" s="24"/>
      <c r="R13" s="24">
        <v>8516</v>
      </c>
      <c r="S13" s="24">
        <v>20776</v>
      </c>
      <c r="T13" s="24"/>
      <c r="U13" s="24">
        <v>9645</v>
      </c>
      <c r="V13" s="24">
        <v>30421</v>
      </c>
      <c r="W13" s="24">
        <v>81497</v>
      </c>
      <c r="X13" s="24">
        <v>464195</v>
      </c>
      <c r="Y13" s="24">
        <v>-382698</v>
      </c>
      <c r="Z13" s="6">
        <v>-82.44</v>
      </c>
      <c r="AA13" s="22">
        <v>409211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41815797</v>
      </c>
      <c r="D15" s="19">
        <f>SUM(D16:D18)</f>
        <v>0</v>
      </c>
      <c r="E15" s="20">
        <f t="shared" si="2"/>
        <v>76841706</v>
      </c>
      <c r="F15" s="21">
        <f t="shared" si="2"/>
        <v>71661914</v>
      </c>
      <c r="G15" s="21">
        <f t="shared" si="2"/>
        <v>560440</v>
      </c>
      <c r="H15" s="21">
        <f t="shared" si="2"/>
        <v>572208</v>
      </c>
      <c r="I15" s="21">
        <f t="shared" si="2"/>
        <v>3643362</v>
      </c>
      <c r="J15" s="21">
        <f t="shared" si="2"/>
        <v>4776010</v>
      </c>
      <c r="K15" s="21">
        <f t="shared" si="2"/>
        <v>714338</v>
      </c>
      <c r="L15" s="21">
        <f t="shared" si="2"/>
        <v>915256</v>
      </c>
      <c r="M15" s="21">
        <f t="shared" si="2"/>
        <v>4025034</v>
      </c>
      <c r="N15" s="21">
        <f t="shared" si="2"/>
        <v>5654628</v>
      </c>
      <c r="O15" s="21">
        <f t="shared" si="2"/>
        <v>1579706</v>
      </c>
      <c r="P15" s="21">
        <f t="shared" si="2"/>
        <v>2141613</v>
      </c>
      <c r="Q15" s="21">
        <f t="shared" si="2"/>
        <v>525222</v>
      </c>
      <c r="R15" s="21">
        <f t="shared" si="2"/>
        <v>4246541</v>
      </c>
      <c r="S15" s="21">
        <f t="shared" si="2"/>
        <v>3142532</v>
      </c>
      <c r="T15" s="21">
        <f t="shared" si="2"/>
        <v>145043</v>
      </c>
      <c r="U15" s="21">
        <f t="shared" si="2"/>
        <v>4400007</v>
      </c>
      <c r="V15" s="21">
        <f t="shared" si="2"/>
        <v>7687582</v>
      </c>
      <c r="W15" s="21">
        <f t="shared" si="2"/>
        <v>22364761</v>
      </c>
      <c r="X15" s="21">
        <f t="shared" si="2"/>
        <v>76841702</v>
      </c>
      <c r="Y15" s="21">
        <f t="shared" si="2"/>
        <v>-54476941</v>
      </c>
      <c r="Z15" s="4">
        <f>+IF(X15&lt;&gt;0,+(Y15/X15)*100,0)</f>
        <v>-70.89502129976246</v>
      </c>
      <c r="AA15" s="19">
        <f>SUM(AA16:AA18)</f>
        <v>71661914</v>
      </c>
    </row>
    <row r="16" spans="1:27" ht="13.5">
      <c r="A16" s="5" t="s">
        <v>43</v>
      </c>
      <c r="B16" s="3"/>
      <c r="C16" s="22">
        <v>2415403</v>
      </c>
      <c r="D16" s="22"/>
      <c r="E16" s="23">
        <v>2807350</v>
      </c>
      <c r="F16" s="24">
        <v>1607650</v>
      </c>
      <c r="G16" s="24">
        <v>308274</v>
      </c>
      <c r="H16" s="24">
        <v>381263</v>
      </c>
      <c r="I16" s="24">
        <v>3016046</v>
      </c>
      <c r="J16" s="24">
        <v>3705583</v>
      </c>
      <c r="K16" s="24">
        <v>9772</v>
      </c>
      <c r="L16" s="24">
        <v>11260</v>
      </c>
      <c r="M16" s="24">
        <v>3902789</v>
      </c>
      <c r="N16" s="24">
        <v>3923821</v>
      </c>
      <c r="O16" s="24">
        <v>6091</v>
      </c>
      <c r="P16" s="24">
        <v>2446</v>
      </c>
      <c r="Q16" s="24">
        <v>479196</v>
      </c>
      <c r="R16" s="24">
        <v>487733</v>
      </c>
      <c r="S16" s="24">
        <v>2884660</v>
      </c>
      <c r="T16" s="24">
        <v>730</v>
      </c>
      <c r="U16" s="24">
        <v>740</v>
      </c>
      <c r="V16" s="24">
        <v>2886130</v>
      </c>
      <c r="W16" s="24">
        <v>11003267</v>
      </c>
      <c r="X16" s="24">
        <v>2807350</v>
      </c>
      <c r="Y16" s="24">
        <v>8195917</v>
      </c>
      <c r="Z16" s="6">
        <v>291.94</v>
      </c>
      <c r="AA16" s="22">
        <v>1607650</v>
      </c>
    </row>
    <row r="17" spans="1:27" ht="13.5">
      <c r="A17" s="5" t="s">
        <v>44</v>
      </c>
      <c r="B17" s="3"/>
      <c r="C17" s="22">
        <v>39169784</v>
      </c>
      <c r="D17" s="22"/>
      <c r="E17" s="23">
        <v>73629694</v>
      </c>
      <c r="F17" s="24">
        <v>66651150</v>
      </c>
      <c r="G17" s="24">
        <v>252166</v>
      </c>
      <c r="H17" s="24">
        <v>190639</v>
      </c>
      <c r="I17" s="24">
        <v>627316</v>
      </c>
      <c r="J17" s="24">
        <v>1070121</v>
      </c>
      <c r="K17" s="24">
        <v>703903</v>
      </c>
      <c r="L17" s="24">
        <v>903465</v>
      </c>
      <c r="M17" s="24">
        <v>122043</v>
      </c>
      <c r="N17" s="24">
        <v>1729411</v>
      </c>
      <c r="O17" s="24">
        <v>1572952</v>
      </c>
      <c r="P17" s="24">
        <v>2138504</v>
      </c>
      <c r="Q17" s="24">
        <v>45932</v>
      </c>
      <c r="R17" s="24">
        <v>3757388</v>
      </c>
      <c r="S17" s="24">
        <v>257670</v>
      </c>
      <c r="T17" s="24">
        <v>144022</v>
      </c>
      <c r="U17" s="24">
        <v>4399182</v>
      </c>
      <c r="V17" s="24">
        <v>4800874</v>
      </c>
      <c r="W17" s="24">
        <v>11357794</v>
      </c>
      <c r="X17" s="24">
        <v>73629690</v>
      </c>
      <c r="Y17" s="24">
        <v>-62271896</v>
      </c>
      <c r="Z17" s="6">
        <v>-84.57</v>
      </c>
      <c r="AA17" s="22">
        <v>66651150</v>
      </c>
    </row>
    <row r="18" spans="1:27" ht="13.5">
      <c r="A18" s="5" t="s">
        <v>45</v>
      </c>
      <c r="B18" s="3"/>
      <c r="C18" s="22">
        <v>230610</v>
      </c>
      <c r="D18" s="22"/>
      <c r="E18" s="23">
        <v>404662</v>
      </c>
      <c r="F18" s="24">
        <v>3403114</v>
      </c>
      <c r="G18" s="24"/>
      <c r="H18" s="24">
        <v>306</v>
      </c>
      <c r="I18" s="24"/>
      <c r="J18" s="24">
        <v>306</v>
      </c>
      <c r="K18" s="24">
        <v>663</v>
      </c>
      <c r="L18" s="24">
        <v>531</v>
      </c>
      <c r="M18" s="24">
        <v>202</v>
      </c>
      <c r="N18" s="24">
        <v>1396</v>
      </c>
      <c r="O18" s="24">
        <v>663</v>
      </c>
      <c r="P18" s="24">
        <v>663</v>
      </c>
      <c r="Q18" s="24">
        <v>94</v>
      </c>
      <c r="R18" s="24">
        <v>1420</v>
      </c>
      <c r="S18" s="24">
        <v>202</v>
      </c>
      <c r="T18" s="24">
        <v>291</v>
      </c>
      <c r="U18" s="24">
        <v>85</v>
      </c>
      <c r="V18" s="24">
        <v>578</v>
      </c>
      <c r="W18" s="24">
        <v>3700</v>
      </c>
      <c r="X18" s="24">
        <v>404662</v>
      </c>
      <c r="Y18" s="24">
        <v>-400962</v>
      </c>
      <c r="Z18" s="6">
        <v>-99.09</v>
      </c>
      <c r="AA18" s="22">
        <v>3403114</v>
      </c>
    </row>
    <row r="19" spans="1:27" ht="13.5">
      <c r="A19" s="2" t="s">
        <v>46</v>
      </c>
      <c r="B19" s="8"/>
      <c r="C19" s="19">
        <f aca="true" t="shared" si="3" ref="C19:Y19">SUM(C20:C23)</f>
        <v>42295525</v>
      </c>
      <c r="D19" s="19">
        <f>SUM(D20:D23)</f>
        <v>0</v>
      </c>
      <c r="E19" s="20">
        <f t="shared" si="3"/>
        <v>49407996</v>
      </c>
      <c r="F19" s="21">
        <f t="shared" si="3"/>
        <v>56243454</v>
      </c>
      <c r="G19" s="21">
        <f t="shared" si="3"/>
        <v>4025072</v>
      </c>
      <c r="H19" s="21">
        <f t="shared" si="3"/>
        <v>3579992</v>
      </c>
      <c r="I19" s="21">
        <f t="shared" si="3"/>
        <v>3508537</v>
      </c>
      <c r="J19" s="21">
        <f t="shared" si="3"/>
        <v>11113601</v>
      </c>
      <c r="K19" s="21">
        <f t="shared" si="3"/>
        <v>3690141</v>
      </c>
      <c r="L19" s="21">
        <f t="shared" si="3"/>
        <v>3444315</v>
      </c>
      <c r="M19" s="21">
        <f t="shared" si="3"/>
        <v>3445815</v>
      </c>
      <c r="N19" s="21">
        <f t="shared" si="3"/>
        <v>10580271</v>
      </c>
      <c r="O19" s="21">
        <f t="shared" si="3"/>
        <v>6006996</v>
      </c>
      <c r="P19" s="21">
        <f t="shared" si="3"/>
        <v>3208612</v>
      </c>
      <c r="Q19" s="21">
        <f t="shared" si="3"/>
        <v>2959233</v>
      </c>
      <c r="R19" s="21">
        <f t="shared" si="3"/>
        <v>12174841</v>
      </c>
      <c r="S19" s="21">
        <f t="shared" si="3"/>
        <v>18041191</v>
      </c>
      <c r="T19" s="21">
        <f t="shared" si="3"/>
        <v>14217830</v>
      </c>
      <c r="U19" s="21">
        <f t="shared" si="3"/>
        <v>6651799</v>
      </c>
      <c r="V19" s="21">
        <f t="shared" si="3"/>
        <v>38910820</v>
      </c>
      <c r="W19" s="21">
        <f t="shared" si="3"/>
        <v>72779533</v>
      </c>
      <c r="X19" s="21">
        <f t="shared" si="3"/>
        <v>49407996</v>
      </c>
      <c r="Y19" s="21">
        <f t="shared" si="3"/>
        <v>23371537</v>
      </c>
      <c r="Z19" s="4">
        <f>+IF(X19&lt;&gt;0,+(Y19/X19)*100,0)</f>
        <v>47.303147045267735</v>
      </c>
      <c r="AA19" s="19">
        <f>SUM(AA20:AA23)</f>
        <v>56243454</v>
      </c>
    </row>
    <row r="20" spans="1:27" ht="13.5">
      <c r="A20" s="5" t="s">
        <v>47</v>
      </c>
      <c r="B20" s="3"/>
      <c r="C20" s="22">
        <v>33706923</v>
      </c>
      <c r="D20" s="22"/>
      <c r="E20" s="23">
        <v>39406920</v>
      </c>
      <c r="F20" s="24">
        <v>44555000</v>
      </c>
      <c r="G20" s="24">
        <v>3262854</v>
      </c>
      <c r="H20" s="24">
        <v>2816666</v>
      </c>
      <c r="I20" s="24">
        <v>2745114</v>
      </c>
      <c r="J20" s="24">
        <v>8824634</v>
      </c>
      <c r="K20" s="24">
        <v>2928382</v>
      </c>
      <c r="L20" s="24">
        <v>2682660</v>
      </c>
      <c r="M20" s="24">
        <v>2684139</v>
      </c>
      <c r="N20" s="24">
        <v>8295181</v>
      </c>
      <c r="O20" s="24">
        <v>5244898</v>
      </c>
      <c r="P20" s="24">
        <v>2447312</v>
      </c>
      <c r="Q20" s="24">
        <v>2196730</v>
      </c>
      <c r="R20" s="24">
        <v>9888940</v>
      </c>
      <c r="S20" s="24">
        <v>16583617</v>
      </c>
      <c r="T20" s="24">
        <v>13455327</v>
      </c>
      <c r="U20" s="24">
        <v>5762846</v>
      </c>
      <c r="V20" s="24">
        <v>35801790</v>
      </c>
      <c r="W20" s="24">
        <v>62810545</v>
      </c>
      <c r="X20" s="24">
        <v>39406916</v>
      </c>
      <c r="Y20" s="24">
        <v>23403629</v>
      </c>
      <c r="Z20" s="6">
        <v>59.39</v>
      </c>
      <c r="AA20" s="22">
        <v>44555000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8588602</v>
      </c>
      <c r="D23" s="22"/>
      <c r="E23" s="23">
        <v>10001076</v>
      </c>
      <c r="F23" s="24">
        <v>11688454</v>
      </c>
      <c r="G23" s="24">
        <v>762218</v>
      </c>
      <c r="H23" s="24">
        <v>763326</v>
      </c>
      <c r="I23" s="24">
        <v>763423</v>
      </c>
      <c r="J23" s="24">
        <v>2288967</v>
      </c>
      <c r="K23" s="24">
        <v>761759</v>
      </c>
      <c r="L23" s="24">
        <v>761655</v>
      </c>
      <c r="M23" s="24">
        <v>761676</v>
      </c>
      <c r="N23" s="24">
        <v>2285090</v>
      </c>
      <c r="O23" s="24">
        <v>762098</v>
      </c>
      <c r="P23" s="24">
        <v>761300</v>
      </c>
      <c r="Q23" s="24">
        <v>762503</v>
      </c>
      <c r="R23" s="24">
        <v>2285901</v>
      </c>
      <c r="S23" s="24">
        <v>1457574</v>
      </c>
      <c r="T23" s="24">
        <v>762503</v>
      </c>
      <c r="U23" s="24">
        <v>888953</v>
      </c>
      <c r="V23" s="24">
        <v>3109030</v>
      </c>
      <c r="W23" s="24">
        <v>9968988</v>
      </c>
      <c r="X23" s="24">
        <v>10001080</v>
      </c>
      <c r="Y23" s="24">
        <v>-32092</v>
      </c>
      <c r="Z23" s="6">
        <v>-0.32</v>
      </c>
      <c r="AA23" s="22">
        <v>11688454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241518513</v>
      </c>
      <c r="D25" s="40">
        <f>+D5+D9+D15+D19+D24</f>
        <v>0</v>
      </c>
      <c r="E25" s="41">
        <f t="shared" si="4"/>
        <v>273293457</v>
      </c>
      <c r="F25" s="42">
        <f t="shared" si="4"/>
        <v>272831139</v>
      </c>
      <c r="G25" s="42">
        <f t="shared" si="4"/>
        <v>56498575</v>
      </c>
      <c r="H25" s="42">
        <f t="shared" si="4"/>
        <v>5796323</v>
      </c>
      <c r="I25" s="42">
        <f t="shared" si="4"/>
        <v>12391800</v>
      </c>
      <c r="J25" s="42">
        <f t="shared" si="4"/>
        <v>74686698</v>
      </c>
      <c r="K25" s="42">
        <f t="shared" si="4"/>
        <v>6470468</v>
      </c>
      <c r="L25" s="42">
        <f t="shared" si="4"/>
        <v>6562029</v>
      </c>
      <c r="M25" s="42">
        <f t="shared" si="4"/>
        <v>44326071</v>
      </c>
      <c r="N25" s="42">
        <f t="shared" si="4"/>
        <v>57358568</v>
      </c>
      <c r="O25" s="42">
        <f t="shared" si="4"/>
        <v>10989715</v>
      </c>
      <c r="P25" s="42">
        <f t="shared" si="4"/>
        <v>10504891</v>
      </c>
      <c r="Q25" s="42">
        <f t="shared" si="4"/>
        <v>38373195</v>
      </c>
      <c r="R25" s="42">
        <f t="shared" si="4"/>
        <v>59867801</v>
      </c>
      <c r="S25" s="42">
        <f t="shared" si="4"/>
        <v>23316606</v>
      </c>
      <c r="T25" s="42">
        <f t="shared" si="4"/>
        <v>15813780</v>
      </c>
      <c r="U25" s="42">
        <f t="shared" si="4"/>
        <v>12518866</v>
      </c>
      <c r="V25" s="42">
        <f t="shared" si="4"/>
        <v>51649252</v>
      </c>
      <c r="W25" s="42">
        <f t="shared" si="4"/>
        <v>243562319</v>
      </c>
      <c r="X25" s="42">
        <f t="shared" si="4"/>
        <v>273293453</v>
      </c>
      <c r="Y25" s="42">
        <f t="shared" si="4"/>
        <v>-29731134</v>
      </c>
      <c r="Z25" s="43">
        <f>+IF(X25&lt;&gt;0,+(Y25/X25)*100,0)</f>
        <v>-10.878831407644443</v>
      </c>
      <c r="AA25" s="40">
        <f>+AA5+AA9+AA15+AA19+AA24</f>
        <v>272831139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102160485</v>
      </c>
      <c r="D28" s="19">
        <f>SUM(D29:D31)</f>
        <v>0</v>
      </c>
      <c r="E28" s="20">
        <f t="shared" si="5"/>
        <v>96110617</v>
      </c>
      <c r="F28" s="21">
        <f t="shared" si="5"/>
        <v>100695767</v>
      </c>
      <c r="G28" s="21">
        <f t="shared" si="5"/>
        <v>19027052</v>
      </c>
      <c r="H28" s="21">
        <f t="shared" si="5"/>
        <v>10528502</v>
      </c>
      <c r="I28" s="21">
        <f t="shared" si="5"/>
        <v>20195654</v>
      </c>
      <c r="J28" s="21">
        <f t="shared" si="5"/>
        <v>49751208</v>
      </c>
      <c r="K28" s="21">
        <f t="shared" si="5"/>
        <v>7963691</v>
      </c>
      <c r="L28" s="21">
        <f t="shared" si="5"/>
        <v>11526903</v>
      </c>
      <c r="M28" s="21">
        <f t="shared" si="5"/>
        <v>12684346</v>
      </c>
      <c r="N28" s="21">
        <f t="shared" si="5"/>
        <v>32174940</v>
      </c>
      <c r="O28" s="21">
        <f t="shared" si="5"/>
        <v>19019077</v>
      </c>
      <c r="P28" s="21">
        <f t="shared" si="5"/>
        <v>8058475</v>
      </c>
      <c r="Q28" s="21">
        <f t="shared" si="5"/>
        <v>14429422</v>
      </c>
      <c r="R28" s="21">
        <f t="shared" si="5"/>
        <v>41506974</v>
      </c>
      <c r="S28" s="21">
        <f t="shared" si="5"/>
        <v>9014363</v>
      </c>
      <c r="T28" s="21">
        <f t="shared" si="5"/>
        <v>11494861</v>
      </c>
      <c r="U28" s="21">
        <f t="shared" si="5"/>
        <v>9191346</v>
      </c>
      <c r="V28" s="21">
        <f t="shared" si="5"/>
        <v>29700570</v>
      </c>
      <c r="W28" s="21">
        <f t="shared" si="5"/>
        <v>153133692</v>
      </c>
      <c r="X28" s="21">
        <f t="shared" si="5"/>
        <v>96110610</v>
      </c>
      <c r="Y28" s="21">
        <f t="shared" si="5"/>
        <v>57023082</v>
      </c>
      <c r="Z28" s="4">
        <f>+IF(X28&lt;&gt;0,+(Y28/X28)*100,0)</f>
        <v>59.33068367789986</v>
      </c>
      <c r="AA28" s="19">
        <f>SUM(AA29:AA31)</f>
        <v>100695767</v>
      </c>
    </row>
    <row r="29" spans="1:27" ht="13.5">
      <c r="A29" s="5" t="s">
        <v>33</v>
      </c>
      <c r="B29" s="3"/>
      <c r="C29" s="22">
        <v>64897240</v>
      </c>
      <c r="D29" s="22"/>
      <c r="E29" s="23">
        <v>49965036</v>
      </c>
      <c r="F29" s="24">
        <v>54719901</v>
      </c>
      <c r="G29" s="24">
        <v>7060048</v>
      </c>
      <c r="H29" s="24">
        <v>7280152</v>
      </c>
      <c r="I29" s="24">
        <v>7624174</v>
      </c>
      <c r="J29" s="24">
        <v>21964374</v>
      </c>
      <c r="K29" s="24">
        <v>4103767</v>
      </c>
      <c r="L29" s="24">
        <v>4612205</v>
      </c>
      <c r="M29" s="24">
        <v>4515739</v>
      </c>
      <c r="N29" s="24">
        <v>13231711</v>
      </c>
      <c r="O29" s="24">
        <v>14338069</v>
      </c>
      <c r="P29" s="24">
        <v>5350174</v>
      </c>
      <c r="Q29" s="24">
        <v>8868117</v>
      </c>
      <c r="R29" s="24">
        <v>28556360</v>
      </c>
      <c r="S29" s="24">
        <v>6329186</v>
      </c>
      <c r="T29" s="24">
        <v>8003078</v>
      </c>
      <c r="U29" s="24">
        <v>4011232</v>
      </c>
      <c r="V29" s="24">
        <v>18343496</v>
      </c>
      <c r="W29" s="24">
        <v>82095941</v>
      </c>
      <c r="X29" s="24">
        <v>49965033</v>
      </c>
      <c r="Y29" s="24">
        <v>32130908</v>
      </c>
      <c r="Z29" s="6">
        <v>64.31</v>
      </c>
      <c r="AA29" s="22">
        <v>54719901</v>
      </c>
    </row>
    <row r="30" spans="1:27" ht="13.5">
      <c r="A30" s="5" t="s">
        <v>34</v>
      </c>
      <c r="B30" s="3"/>
      <c r="C30" s="25">
        <v>26073275</v>
      </c>
      <c r="D30" s="25"/>
      <c r="E30" s="26">
        <v>32925071</v>
      </c>
      <c r="F30" s="27">
        <v>31639162</v>
      </c>
      <c r="G30" s="27">
        <v>11967004</v>
      </c>
      <c r="H30" s="27">
        <v>2249599</v>
      </c>
      <c r="I30" s="27">
        <v>12571480</v>
      </c>
      <c r="J30" s="27">
        <v>26788083</v>
      </c>
      <c r="K30" s="27">
        <v>2774697</v>
      </c>
      <c r="L30" s="27">
        <v>5382088</v>
      </c>
      <c r="M30" s="27">
        <v>6212963</v>
      </c>
      <c r="N30" s="27">
        <v>14369748</v>
      </c>
      <c r="O30" s="27">
        <v>3410858</v>
      </c>
      <c r="P30" s="27">
        <v>1664202</v>
      </c>
      <c r="Q30" s="27">
        <v>4357424</v>
      </c>
      <c r="R30" s="27">
        <v>9432484</v>
      </c>
      <c r="S30" s="27">
        <v>1772676</v>
      </c>
      <c r="T30" s="27">
        <v>2565270</v>
      </c>
      <c r="U30" s="27">
        <v>4037276</v>
      </c>
      <c r="V30" s="27">
        <v>8375222</v>
      </c>
      <c r="W30" s="27">
        <v>58965537</v>
      </c>
      <c r="X30" s="27">
        <v>32925071</v>
      </c>
      <c r="Y30" s="27">
        <v>26040466</v>
      </c>
      <c r="Z30" s="7">
        <v>79.09</v>
      </c>
      <c r="AA30" s="25">
        <v>31639162</v>
      </c>
    </row>
    <row r="31" spans="1:27" ht="13.5">
      <c r="A31" s="5" t="s">
        <v>35</v>
      </c>
      <c r="B31" s="3"/>
      <c r="C31" s="22">
        <v>11189970</v>
      </c>
      <c r="D31" s="22"/>
      <c r="E31" s="23">
        <v>13220510</v>
      </c>
      <c r="F31" s="24">
        <v>14336704</v>
      </c>
      <c r="G31" s="24"/>
      <c r="H31" s="24">
        <v>998751</v>
      </c>
      <c r="I31" s="24"/>
      <c r="J31" s="24">
        <v>998751</v>
      </c>
      <c r="K31" s="24">
        <v>1085227</v>
      </c>
      <c r="L31" s="24">
        <v>1532610</v>
      </c>
      <c r="M31" s="24">
        <v>1955644</v>
      </c>
      <c r="N31" s="24">
        <v>4573481</v>
      </c>
      <c r="O31" s="24">
        <v>1270150</v>
      </c>
      <c r="P31" s="24">
        <v>1044099</v>
      </c>
      <c r="Q31" s="24">
        <v>1203881</v>
      </c>
      <c r="R31" s="24">
        <v>3518130</v>
      </c>
      <c r="S31" s="24">
        <v>912501</v>
      </c>
      <c r="T31" s="24">
        <v>926513</v>
      </c>
      <c r="U31" s="24">
        <v>1142838</v>
      </c>
      <c r="V31" s="24">
        <v>2981852</v>
      </c>
      <c r="W31" s="24">
        <v>12072214</v>
      </c>
      <c r="X31" s="24">
        <v>13220506</v>
      </c>
      <c r="Y31" s="24">
        <v>-1148292</v>
      </c>
      <c r="Z31" s="6">
        <v>-8.69</v>
      </c>
      <c r="AA31" s="22">
        <v>14336704</v>
      </c>
    </row>
    <row r="32" spans="1:27" ht="13.5">
      <c r="A32" s="2" t="s">
        <v>36</v>
      </c>
      <c r="B32" s="3"/>
      <c r="C32" s="19">
        <f aca="true" t="shared" si="6" ref="C32:Y32">SUM(C33:C37)</f>
        <v>22024282</v>
      </c>
      <c r="D32" s="19">
        <f>SUM(D33:D37)</f>
        <v>0</v>
      </c>
      <c r="E32" s="20">
        <f t="shared" si="6"/>
        <v>19211705</v>
      </c>
      <c r="F32" s="21">
        <f t="shared" si="6"/>
        <v>22063832</v>
      </c>
      <c r="G32" s="21">
        <f t="shared" si="6"/>
        <v>0</v>
      </c>
      <c r="H32" s="21">
        <f t="shared" si="6"/>
        <v>1564468</v>
      </c>
      <c r="I32" s="21">
        <f t="shared" si="6"/>
        <v>0</v>
      </c>
      <c r="J32" s="21">
        <f t="shared" si="6"/>
        <v>1564468</v>
      </c>
      <c r="K32" s="21">
        <f t="shared" si="6"/>
        <v>1544800</v>
      </c>
      <c r="L32" s="21">
        <f t="shared" si="6"/>
        <v>2293797</v>
      </c>
      <c r="M32" s="21">
        <f t="shared" si="6"/>
        <v>1501426</v>
      </c>
      <c r="N32" s="21">
        <f t="shared" si="6"/>
        <v>5340023</v>
      </c>
      <c r="O32" s="21">
        <f t="shared" si="6"/>
        <v>2135448</v>
      </c>
      <c r="P32" s="21">
        <f t="shared" si="6"/>
        <v>1375332</v>
      </c>
      <c r="Q32" s="21">
        <f t="shared" si="6"/>
        <v>1497909</v>
      </c>
      <c r="R32" s="21">
        <f t="shared" si="6"/>
        <v>5008689</v>
      </c>
      <c r="S32" s="21">
        <f t="shared" si="6"/>
        <v>1320275</v>
      </c>
      <c r="T32" s="21">
        <f t="shared" si="6"/>
        <v>1275227</v>
      </c>
      <c r="U32" s="21">
        <f t="shared" si="6"/>
        <v>1524188</v>
      </c>
      <c r="V32" s="21">
        <f t="shared" si="6"/>
        <v>4119690</v>
      </c>
      <c r="W32" s="21">
        <f t="shared" si="6"/>
        <v>16032870</v>
      </c>
      <c r="X32" s="21">
        <f t="shared" si="6"/>
        <v>19211693</v>
      </c>
      <c r="Y32" s="21">
        <f t="shared" si="6"/>
        <v>-3178823</v>
      </c>
      <c r="Z32" s="4">
        <f>+IF(X32&lt;&gt;0,+(Y32/X32)*100,0)</f>
        <v>-16.546292926916955</v>
      </c>
      <c r="AA32" s="19">
        <f>SUM(AA33:AA37)</f>
        <v>22063832</v>
      </c>
    </row>
    <row r="33" spans="1:27" ht="13.5">
      <c r="A33" s="5" t="s">
        <v>37</v>
      </c>
      <c r="B33" s="3"/>
      <c r="C33" s="22">
        <v>13967325</v>
      </c>
      <c r="D33" s="22"/>
      <c r="E33" s="23">
        <v>11390731</v>
      </c>
      <c r="F33" s="24">
        <v>12906787</v>
      </c>
      <c r="G33" s="24"/>
      <c r="H33" s="24">
        <v>865536</v>
      </c>
      <c r="I33" s="24"/>
      <c r="J33" s="24">
        <v>865536</v>
      </c>
      <c r="K33" s="24">
        <v>807946</v>
      </c>
      <c r="L33" s="24">
        <v>1146137</v>
      </c>
      <c r="M33" s="24">
        <v>824894</v>
      </c>
      <c r="N33" s="24">
        <v>2778977</v>
      </c>
      <c r="O33" s="24">
        <v>1027877</v>
      </c>
      <c r="P33" s="24">
        <v>647372</v>
      </c>
      <c r="Q33" s="24">
        <v>726885</v>
      </c>
      <c r="R33" s="24">
        <v>2402134</v>
      </c>
      <c r="S33" s="24">
        <v>619983</v>
      </c>
      <c r="T33" s="24">
        <v>631596</v>
      </c>
      <c r="U33" s="24">
        <v>825090</v>
      </c>
      <c r="V33" s="24">
        <v>2076669</v>
      </c>
      <c r="W33" s="24">
        <v>8123316</v>
      </c>
      <c r="X33" s="24">
        <v>11390727</v>
      </c>
      <c r="Y33" s="24">
        <v>-3267411</v>
      </c>
      <c r="Z33" s="6">
        <v>-28.68</v>
      </c>
      <c r="AA33" s="22">
        <v>12906787</v>
      </c>
    </row>
    <row r="34" spans="1:27" ht="13.5">
      <c r="A34" s="5" t="s">
        <v>38</v>
      </c>
      <c r="B34" s="3"/>
      <c r="C34" s="22">
        <v>3294609</v>
      </c>
      <c r="D34" s="22"/>
      <c r="E34" s="23">
        <v>3402726</v>
      </c>
      <c r="F34" s="24">
        <v>3630152</v>
      </c>
      <c r="G34" s="24"/>
      <c r="H34" s="24">
        <v>253619</v>
      </c>
      <c r="I34" s="24"/>
      <c r="J34" s="24">
        <v>253619</v>
      </c>
      <c r="K34" s="24">
        <v>275999</v>
      </c>
      <c r="L34" s="24">
        <v>456450</v>
      </c>
      <c r="M34" s="24">
        <v>251676</v>
      </c>
      <c r="N34" s="24">
        <v>984125</v>
      </c>
      <c r="O34" s="24">
        <v>468813</v>
      </c>
      <c r="P34" s="24">
        <v>306375</v>
      </c>
      <c r="Q34" s="24">
        <v>295705</v>
      </c>
      <c r="R34" s="24">
        <v>1070893</v>
      </c>
      <c r="S34" s="24">
        <v>299898</v>
      </c>
      <c r="T34" s="24">
        <v>261631</v>
      </c>
      <c r="U34" s="24">
        <v>297507</v>
      </c>
      <c r="V34" s="24">
        <v>859036</v>
      </c>
      <c r="W34" s="24">
        <v>3167673</v>
      </c>
      <c r="X34" s="24">
        <v>3402722</v>
      </c>
      <c r="Y34" s="24">
        <v>-235049</v>
      </c>
      <c r="Z34" s="6">
        <v>-6.91</v>
      </c>
      <c r="AA34" s="22">
        <v>3630152</v>
      </c>
    </row>
    <row r="35" spans="1:27" ht="13.5">
      <c r="A35" s="5" t="s">
        <v>39</v>
      </c>
      <c r="B35" s="3"/>
      <c r="C35" s="22">
        <v>1893186</v>
      </c>
      <c r="D35" s="22"/>
      <c r="E35" s="23">
        <v>1796247</v>
      </c>
      <c r="F35" s="24">
        <v>2615377</v>
      </c>
      <c r="G35" s="24"/>
      <c r="H35" s="24">
        <v>211015</v>
      </c>
      <c r="I35" s="24"/>
      <c r="J35" s="24">
        <v>211015</v>
      </c>
      <c r="K35" s="24">
        <v>253740</v>
      </c>
      <c r="L35" s="24">
        <v>300188</v>
      </c>
      <c r="M35" s="24">
        <v>197179</v>
      </c>
      <c r="N35" s="24">
        <v>751107</v>
      </c>
      <c r="O35" s="24">
        <v>328480</v>
      </c>
      <c r="P35" s="24">
        <v>217299</v>
      </c>
      <c r="Q35" s="24">
        <v>260509</v>
      </c>
      <c r="R35" s="24">
        <v>806288</v>
      </c>
      <c r="S35" s="24">
        <v>187732</v>
      </c>
      <c r="T35" s="24">
        <v>177714</v>
      </c>
      <c r="U35" s="24">
        <v>192270</v>
      </c>
      <c r="V35" s="24">
        <v>557716</v>
      </c>
      <c r="W35" s="24">
        <v>2326126</v>
      </c>
      <c r="X35" s="24">
        <v>1796247</v>
      </c>
      <c r="Y35" s="24">
        <v>529879</v>
      </c>
      <c r="Z35" s="6">
        <v>29.5</v>
      </c>
      <c r="AA35" s="22">
        <v>2615377</v>
      </c>
    </row>
    <row r="36" spans="1:27" ht="13.5">
      <c r="A36" s="5" t="s">
        <v>40</v>
      </c>
      <c r="B36" s="3"/>
      <c r="C36" s="22">
        <v>2869162</v>
      </c>
      <c r="D36" s="22"/>
      <c r="E36" s="23">
        <v>2622001</v>
      </c>
      <c r="F36" s="24">
        <v>2911516</v>
      </c>
      <c r="G36" s="24"/>
      <c r="H36" s="24">
        <v>234298</v>
      </c>
      <c r="I36" s="24"/>
      <c r="J36" s="24">
        <v>234298</v>
      </c>
      <c r="K36" s="24">
        <v>207115</v>
      </c>
      <c r="L36" s="24">
        <v>391022</v>
      </c>
      <c r="M36" s="24">
        <v>227677</v>
      </c>
      <c r="N36" s="24">
        <v>825814</v>
      </c>
      <c r="O36" s="24">
        <v>310278</v>
      </c>
      <c r="P36" s="24">
        <v>204286</v>
      </c>
      <c r="Q36" s="24">
        <v>214810</v>
      </c>
      <c r="R36" s="24">
        <v>729374</v>
      </c>
      <c r="S36" s="24">
        <v>212662</v>
      </c>
      <c r="T36" s="24">
        <v>204286</v>
      </c>
      <c r="U36" s="24">
        <v>209321</v>
      </c>
      <c r="V36" s="24">
        <v>626269</v>
      </c>
      <c r="W36" s="24">
        <v>2415755</v>
      </c>
      <c r="X36" s="24">
        <v>2621997</v>
      </c>
      <c r="Y36" s="24">
        <v>-206242</v>
      </c>
      <c r="Z36" s="6">
        <v>-7.87</v>
      </c>
      <c r="AA36" s="22">
        <v>2911516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76579087</v>
      </c>
      <c r="D38" s="19">
        <f>SUM(D39:D41)</f>
        <v>0</v>
      </c>
      <c r="E38" s="20">
        <f t="shared" si="7"/>
        <v>77788300</v>
      </c>
      <c r="F38" s="21">
        <f t="shared" si="7"/>
        <v>68748823</v>
      </c>
      <c r="G38" s="21">
        <f t="shared" si="7"/>
        <v>0</v>
      </c>
      <c r="H38" s="21">
        <f t="shared" si="7"/>
        <v>6791386</v>
      </c>
      <c r="I38" s="21">
        <f t="shared" si="7"/>
        <v>0</v>
      </c>
      <c r="J38" s="21">
        <f t="shared" si="7"/>
        <v>6791386</v>
      </c>
      <c r="K38" s="21">
        <f t="shared" si="7"/>
        <v>4472161</v>
      </c>
      <c r="L38" s="21">
        <f t="shared" si="7"/>
        <v>6361321</v>
      </c>
      <c r="M38" s="21">
        <f t="shared" si="7"/>
        <v>12034649</v>
      </c>
      <c r="N38" s="21">
        <f t="shared" si="7"/>
        <v>22868131</v>
      </c>
      <c r="O38" s="21">
        <f t="shared" si="7"/>
        <v>1655493</v>
      </c>
      <c r="P38" s="21">
        <f t="shared" si="7"/>
        <v>4894273</v>
      </c>
      <c r="Q38" s="21">
        <f t="shared" si="7"/>
        <v>4768829</v>
      </c>
      <c r="R38" s="21">
        <f t="shared" si="7"/>
        <v>11318595</v>
      </c>
      <c r="S38" s="21">
        <f t="shared" si="7"/>
        <v>3978743</v>
      </c>
      <c r="T38" s="21">
        <f t="shared" si="7"/>
        <v>3799144</v>
      </c>
      <c r="U38" s="21">
        <f t="shared" si="7"/>
        <v>5064292</v>
      </c>
      <c r="V38" s="21">
        <f t="shared" si="7"/>
        <v>12842179</v>
      </c>
      <c r="W38" s="21">
        <f t="shared" si="7"/>
        <v>53820291</v>
      </c>
      <c r="X38" s="21">
        <f t="shared" si="7"/>
        <v>77788304</v>
      </c>
      <c r="Y38" s="21">
        <f t="shared" si="7"/>
        <v>-23968013</v>
      </c>
      <c r="Z38" s="4">
        <f>+IF(X38&lt;&gt;0,+(Y38/X38)*100,0)</f>
        <v>-30.811846726983532</v>
      </c>
      <c r="AA38" s="19">
        <f>SUM(AA39:AA41)</f>
        <v>68748823</v>
      </c>
    </row>
    <row r="39" spans="1:27" ht="13.5">
      <c r="A39" s="5" t="s">
        <v>43</v>
      </c>
      <c r="B39" s="3"/>
      <c r="C39" s="22">
        <v>9673440</v>
      </c>
      <c r="D39" s="22"/>
      <c r="E39" s="23">
        <v>12196815</v>
      </c>
      <c r="F39" s="24">
        <v>11800228</v>
      </c>
      <c r="G39" s="24"/>
      <c r="H39" s="24">
        <v>619368</v>
      </c>
      <c r="I39" s="24"/>
      <c r="J39" s="24">
        <v>619368</v>
      </c>
      <c r="K39" s="24">
        <v>1016543</v>
      </c>
      <c r="L39" s="24">
        <v>1260245</v>
      </c>
      <c r="M39" s="24">
        <v>1649071</v>
      </c>
      <c r="N39" s="24">
        <v>3925859</v>
      </c>
      <c r="O39" s="24">
        <v>1007773</v>
      </c>
      <c r="P39" s="24">
        <v>1005480</v>
      </c>
      <c r="Q39" s="24">
        <v>756932</v>
      </c>
      <c r="R39" s="24">
        <v>2770185</v>
      </c>
      <c r="S39" s="24">
        <v>937156</v>
      </c>
      <c r="T39" s="24">
        <v>853000</v>
      </c>
      <c r="U39" s="24">
        <v>1155377</v>
      </c>
      <c r="V39" s="24">
        <v>2945533</v>
      </c>
      <c r="W39" s="24">
        <v>10260945</v>
      </c>
      <c r="X39" s="24">
        <v>12196815</v>
      </c>
      <c r="Y39" s="24">
        <v>-1935870</v>
      </c>
      <c r="Z39" s="6">
        <v>-15.87</v>
      </c>
      <c r="AA39" s="22">
        <v>11800228</v>
      </c>
    </row>
    <row r="40" spans="1:27" ht="13.5">
      <c r="A40" s="5" t="s">
        <v>44</v>
      </c>
      <c r="B40" s="3"/>
      <c r="C40" s="22">
        <v>66302870</v>
      </c>
      <c r="D40" s="22"/>
      <c r="E40" s="23">
        <v>64934468</v>
      </c>
      <c r="F40" s="24">
        <v>56200365</v>
      </c>
      <c r="G40" s="24"/>
      <c r="H40" s="24">
        <v>6143131</v>
      </c>
      <c r="I40" s="24"/>
      <c r="J40" s="24">
        <v>6143131</v>
      </c>
      <c r="K40" s="24">
        <v>3374455</v>
      </c>
      <c r="L40" s="24">
        <v>4988500</v>
      </c>
      <c r="M40" s="24">
        <v>10327570</v>
      </c>
      <c r="N40" s="24">
        <v>18690525</v>
      </c>
      <c r="O40" s="24">
        <v>519690</v>
      </c>
      <c r="P40" s="24">
        <v>3835468</v>
      </c>
      <c r="Q40" s="24">
        <v>3944269</v>
      </c>
      <c r="R40" s="24">
        <v>8299427</v>
      </c>
      <c r="S40" s="24">
        <v>2988114</v>
      </c>
      <c r="T40" s="24">
        <v>2884693</v>
      </c>
      <c r="U40" s="24">
        <v>3855612</v>
      </c>
      <c r="V40" s="24">
        <v>9728419</v>
      </c>
      <c r="W40" s="24">
        <v>42861502</v>
      </c>
      <c r="X40" s="24">
        <v>64934472</v>
      </c>
      <c r="Y40" s="24">
        <v>-22072970</v>
      </c>
      <c r="Z40" s="6">
        <v>-33.99</v>
      </c>
      <c r="AA40" s="22">
        <v>56200365</v>
      </c>
    </row>
    <row r="41" spans="1:27" ht="13.5">
      <c r="A41" s="5" t="s">
        <v>45</v>
      </c>
      <c r="B41" s="3"/>
      <c r="C41" s="22">
        <v>602777</v>
      </c>
      <c r="D41" s="22"/>
      <c r="E41" s="23">
        <v>657017</v>
      </c>
      <c r="F41" s="24">
        <v>748230</v>
      </c>
      <c r="G41" s="24"/>
      <c r="H41" s="24">
        <v>28887</v>
      </c>
      <c r="I41" s="24"/>
      <c r="J41" s="24">
        <v>28887</v>
      </c>
      <c r="K41" s="24">
        <v>81163</v>
      </c>
      <c r="L41" s="24">
        <v>112576</v>
      </c>
      <c r="M41" s="24">
        <v>58008</v>
      </c>
      <c r="N41" s="24">
        <v>251747</v>
      </c>
      <c r="O41" s="24">
        <v>128030</v>
      </c>
      <c r="P41" s="24">
        <v>53325</v>
      </c>
      <c r="Q41" s="24">
        <v>67628</v>
      </c>
      <c r="R41" s="24">
        <v>248983</v>
      </c>
      <c r="S41" s="24">
        <v>53473</v>
      </c>
      <c r="T41" s="24">
        <v>61451</v>
      </c>
      <c r="U41" s="24">
        <v>53303</v>
      </c>
      <c r="V41" s="24">
        <v>168227</v>
      </c>
      <c r="W41" s="24">
        <v>697844</v>
      </c>
      <c r="X41" s="24">
        <v>657017</v>
      </c>
      <c r="Y41" s="24">
        <v>40827</v>
      </c>
      <c r="Z41" s="6">
        <v>6.21</v>
      </c>
      <c r="AA41" s="22">
        <v>748230</v>
      </c>
    </row>
    <row r="42" spans="1:27" ht="13.5">
      <c r="A42" s="2" t="s">
        <v>46</v>
      </c>
      <c r="B42" s="8"/>
      <c r="C42" s="19">
        <f aca="true" t="shared" si="8" ref="C42:Y42">SUM(C43:C46)</f>
        <v>38253491</v>
      </c>
      <c r="D42" s="19">
        <f>SUM(D43:D46)</f>
        <v>0</v>
      </c>
      <c r="E42" s="20">
        <f t="shared" si="8"/>
        <v>39053185</v>
      </c>
      <c r="F42" s="21">
        <f t="shared" si="8"/>
        <v>43528699</v>
      </c>
      <c r="G42" s="21">
        <f t="shared" si="8"/>
        <v>34083</v>
      </c>
      <c r="H42" s="21">
        <f t="shared" si="8"/>
        <v>4314239</v>
      </c>
      <c r="I42" s="21">
        <f t="shared" si="8"/>
        <v>3482996</v>
      </c>
      <c r="J42" s="21">
        <f t="shared" si="8"/>
        <v>7831318</v>
      </c>
      <c r="K42" s="21">
        <f t="shared" si="8"/>
        <v>3092289</v>
      </c>
      <c r="L42" s="21">
        <f t="shared" si="8"/>
        <v>3846147</v>
      </c>
      <c r="M42" s="21">
        <f t="shared" si="8"/>
        <v>2932319</v>
      </c>
      <c r="N42" s="21">
        <f t="shared" si="8"/>
        <v>9870755</v>
      </c>
      <c r="O42" s="21">
        <f t="shared" si="8"/>
        <v>3245077</v>
      </c>
      <c r="P42" s="21">
        <f t="shared" si="8"/>
        <v>3161945</v>
      </c>
      <c r="Q42" s="21">
        <f t="shared" si="8"/>
        <v>2709451</v>
      </c>
      <c r="R42" s="21">
        <f t="shared" si="8"/>
        <v>9116473</v>
      </c>
      <c r="S42" s="21">
        <f t="shared" si="8"/>
        <v>2926678</v>
      </c>
      <c r="T42" s="21">
        <f t="shared" si="8"/>
        <v>2809683</v>
      </c>
      <c r="U42" s="21">
        <f t="shared" si="8"/>
        <v>6358500</v>
      </c>
      <c r="V42" s="21">
        <f t="shared" si="8"/>
        <v>12094861</v>
      </c>
      <c r="W42" s="21">
        <f t="shared" si="8"/>
        <v>38913407</v>
      </c>
      <c r="X42" s="21">
        <f t="shared" si="8"/>
        <v>39053189</v>
      </c>
      <c r="Y42" s="21">
        <f t="shared" si="8"/>
        <v>-139782</v>
      </c>
      <c r="Z42" s="4">
        <f>+IF(X42&lt;&gt;0,+(Y42/X42)*100,0)</f>
        <v>-0.35792723610868243</v>
      </c>
      <c r="AA42" s="19">
        <f>SUM(AA43:AA46)</f>
        <v>43528699</v>
      </c>
    </row>
    <row r="43" spans="1:27" ht="13.5">
      <c r="A43" s="5" t="s">
        <v>47</v>
      </c>
      <c r="B43" s="3"/>
      <c r="C43" s="22">
        <v>30257980</v>
      </c>
      <c r="D43" s="22"/>
      <c r="E43" s="23">
        <v>30555027</v>
      </c>
      <c r="F43" s="24">
        <v>33784138</v>
      </c>
      <c r="G43" s="24">
        <v>34083</v>
      </c>
      <c r="H43" s="24">
        <v>3688875</v>
      </c>
      <c r="I43" s="24">
        <v>3482996</v>
      </c>
      <c r="J43" s="24">
        <v>7205954</v>
      </c>
      <c r="K43" s="24">
        <v>2386368</v>
      </c>
      <c r="L43" s="24">
        <v>2677454</v>
      </c>
      <c r="M43" s="24">
        <v>2352650</v>
      </c>
      <c r="N43" s="24">
        <v>7416472</v>
      </c>
      <c r="O43" s="24">
        <v>2402867</v>
      </c>
      <c r="P43" s="24">
        <v>2192122</v>
      </c>
      <c r="Q43" s="24">
        <v>2144085</v>
      </c>
      <c r="R43" s="24">
        <v>6739074</v>
      </c>
      <c r="S43" s="24">
        <v>2095904</v>
      </c>
      <c r="T43" s="24">
        <v>2150648</v>
      </c>
      <c r="U43" s="24">
        <v>5567020</v>
      </c>
      <c r="V43" s="24">
        <v>9813572</v>
      </c>
      <c r="W43" s="24">
        <v>31175072</v>
      </c>
      <c r="X43" s="24">
        <v>30555027</v>
      </c>
      <c r="Y43" s="24">
        <v>620045</v>
      </c>
      <c r="Z43" s="6">
        <v>2.03</v>
      </c>
      <c r="AA43" s="22">
        <v>33784138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7995511</v>
      </c>
      <c r="D46" s="22"/>
      <c r="E46" s="23">
        <v>8498158</v>
      </c>
      <c r="F46" s="24">
        <v>9744561</v>
      </c>
      <c r="G46" s="24"/>
      <c r="H46" s="24">
        <v>625364</v>
      </c>
      <c r="I46" s="24"/>
      <c r="J46" s="24">
        <v>625364</v>
      </c>
      <c r="K46" s="24">
        <v>705921</v>
      </c>
      <c r="L46" s="24">
        <v>1168693</v>
      </c>
      <c r="M46" s="24">
        <v>579669</v>
      </c>
      <c r="N46" s="24">
        <v>2454283</v>
      </c>
      <c r="O46" s="24">
        <v>842210</v>
      </c>
      <c r="P46" s="24">
        <v>969823</v>
      </c>
      <c r="Q46" s="24">
        <v>565366</v>
      </c>
      <c r="R46" s="24">
        <v>2377399</v>
      </c>
      <c r="S46" s="24">
        <v>830774</v>
      </c>
      <c r="T46" s="24">
        <v>659035</v>
      </c>
      <c r="U46" s="24">
        <v>791480</v>
      </c>
      <c r="V46" s="24">
        <v>2281289</v>
      </c>
      <c r="W46" s="24">
        <v>7738335</v>
      </c>
      <c r="X46" s="24">
        <v>8498162</v>
      </c>
      <c r="Y46" s="24">
        <v>-759827</v>
      </c>
      <c r="Z46" s="6">
        <v>-8.94</v>
      </c>
      <c r="AA46" s="22">
        <v>9744561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239017345</v>
      </c>
      <c r="D48" s="40">
        <f>+D28+D32+D38+D42+D47</f>
        <v>0</v>
      </c>
      <c r="E48" s="41">
        <f t="shared" si="9"/>
        <v>232163807</v>
      </c>
      <c r="F48" s="42">
        <f t="shared" si="9"/>
        <v>235037121</v>
      </c>
      <c r="G48" s="42">
        <f t="shared" si="9"/>
        <v>19061135</v>
      </c>
      <c r="H48" s="42">
        <f t="shared" si="9"/>
        <v>23198595</v>
      </c>
      <c r="I48" s="42">
        <f t="shared" si="9"/>
        <v>23678650</v>
      </c>
      <c r="J48" s="42">
        <f t="shared" si="9"/>
        <v>65938380</v>
      </c>
      <c r="K48" s="42">
        <f t="shared" si="9"/>
        <v>17072941</v>
      </c>
      <c r="L48" s="42">
        <f t="shared" si="9"/>
        <v>24028168</v>
      </c>
      <c r="M48" s="42">
        <f t="shared" si="9"/>
        <v>29152740</v>
      </c>
      <c r="N48" s="42">
        <f t="shared" si="9"/>
        <v>70253849</v>
      </c>
      <c r="O48" s="42">
        <f t="shared" si="9"/>
        <v>26055095</v>
      </c>
      <c r="P48" s="42">
        <f t="shared" si="9"/>
        <v>17490025</v>
      </c>
      <c r="Q48" s="42">
        <f t="shared" si="9"/>
        <v>23405611</v>
      </c>
      <c r="R48" s="42">
        <f t="shared" si="9"/>
        <v>66950731</v>
      </c>
      <c r="S48" s="42">
        <f t="shared" si="9"/>
        <v>17240059</v>
      </c>
      <c r="T48" s="42">
        <f t="shared" si="9"/>
        <v>19378915</v>
      </c>
      <c r="U48" s="42">
        <f t="shared" si="9"/>
        <v>22138326</v>
      </c>
      <c r="V48" s="42">
        <f t="shared" si="9"/>
        <v>58757300</v>
      </c>
      <c r="W48" s="42">
        <f t="shared" si="9"/>
        <v>261900260</v>
      </c>
      <c r="X48" s="42">
        <f t="shared" si="9"/>
        <v>232163796</v>
      </c>
      <c r="Y48" s="42">
        <f t="shared" si="9"/>
        <v>29736464</v>
      </c>
      <c r="Z48" s="43">
        <f>+IF(X48&lt;&gt;0,+(Y48/X48)*100,0)</f>
        <v>12.808398429184884</v>
      </c>
      <c r="AA48" s="40">
        <f>+AA28+AA32+AA38+AA42+AA47</f>
        <v>235037121</v>
      </c>
    </row>
    <row r="49" spans="1:27" ht="13.5">
      <c r="A49" s="14" t="s">
        <v>58</v>
      </c>
      <c r="B49" s="15"/>
      <c r="C49" s="44">
        <f aca="true" t="shared" si="10" ref="C49:Y49">+C25-C48</f>
        <v>2501168</v>
      </c>
      <c r="D49" s="44">
        <f>+D25-D48</f>
        <v>0</v>
      </c>
      <c r="E49" s="45">
        <f t="shared" si="10"/>
        <v>41129650</v>
      </c>
      <c r="F49" s="46">
        <f t="shared" si="10"/>
        <v>37794018</v>
      </c>
      <c r="G49" s="46">
        <f t="shared" si="10"/>
        <v>37437440</v>
      </c>
      <c r="H49" s="46">
        <f t="shared" si="10"/>
        <v>-17402272</v>
      </c>
      <c r="I49" s="46">
        <f t="shared" si="10"/>
        <v>-11286850</v>
      </c>
      <c r="J49" s="46">
        <f t="shared" si="10"/>
        <v>8748318</v>
      </c>
      <c r="K49" s="46">
        <f t="shared" si="10"/>
        <v>-10602473</v>
      </c>
      <c r="L49" s="46">
        <f t="shared" si="10"/>
        <v>-17466139</v>
      </c>
      <c r="M49" s="46">
        <f t="shared" si="10"/>
        <v>15173331</v>
      </c>
      <c r="N49" s="46">
        <f t="shared" si="10"/>
        <v>-12895281</v>
      </c>
      <c r="O49" s="46">
        <f t="shared" si="10"/>
        <v>-15065380</v>
      </c>
      <c r="P49" s="46">
        <f t="shared" si="10"/>
        <v>-6985134</v>
      </c>
      <c r="Q49" s="46">
        <f t="shared" si="10"/>
        <v>14967584</v>
      </c>
      <c r="R49" s="46">
        <f t="shared" si="10"/>
        <v>-7082930</v>
      </c>
      <c r="S49" s="46">
        <f t="shared" si="10"/>
        <v>6076547</v>
      </c>
      <c r="T49" s="46">
        <f t="shared" si="10"/>
        <v>-3565135</v>
      </c>
      <c r="U49" s="46">
        <f t="shared" si="10"/>
        <v>-9619460</v>
      </c>
      <c r="V49" s="46">
        <f t="shared" si="10"/>
        <v>-7108048</v>
      </c>
      <c r="W49" s="46">
        <f t="shared" si="10"/>
        <v>-18337941</v>
      </c>
      <c r="X49" s="46">
        <f>IF(F25=F48,0,X25-X48)</f>
        <v>41129657</v>
      </c>
      <c r="Y49" s="46">
        <f t="shared" si="10"/>
        <v>-59467598</v>
      </c>
      <c r="Z49" s="47">
        <f>+IF(X49&lt;&gt;0,+(Y49/X49)*100,0)</f>
        <v>-144.58568910506597</v>
      </c>
      <c r="AA49" s="44">
        <f>+AA25-AA48</f>
        <v>37794018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110824090</v>
      </c>
      <c r="D5" s="19">
        <f>SUM(D6:D8)</f>
        <v>0</v>
      </c>
      <c r="E5" s="20">
        <f t="shared" si="0"/>
        <v>136233459</v>
      </c>
      <c r="F5" s="21">
        <f t="shared" si="0"/>
        <v>137222915</v>
      </c>
      <c r="G5" s="21">
        <f t="shared" si="0"/>
        <v>47276861</v>
      </c>
      <c r="H5" s="21">
        <f t="shared" si="0"/>
        <v>2359647</v>
      </c>
      <c r="I5" s="21">
        <f t="shared" si="0"/>
        <v>1503209</v>
      </c>
      <c r="J5" s="21">
        <f t="shared" si="0"/>
        <v>51139717</v>
      </c>
      <c r="K5" s="21">
        <f t="shared" si="0"/>
        <v>2500720</v>
      </c>
      <c r="L5" s="21">
        <f t="shared" si="0"/>
        <v>706186</v>
      </c>
      <c r="M5" s="21">
        <f t="shared" si="0"/>
        <v>28184372</v>
      </c>
      <c r="N5" s="21">
        <f t="shared" si="0"/>
        <v>31391278</v>
      </c>
      <c r="O5" s="21">
        <f t="shared" si="0"/>
        <v>862129</v>
      </c>
      <c r="P5" s="21">
        <f t="shared" si="0"/>
        <v>1601755</v>
      </c>
      <c r="Q5" s="21">
        <f t="shared" si="0"/>
        <v>25276698</v>
      </c>
      <c r="R5" s="21">
        <f t="shared" si="0"/>
        <v>27740582</v>
      </c>
      <c r="S5" s="21">
        <f t="shared" si="0"/>
        <v>692039</v>
      </c>
      <c r="T5" s="21">
        <f t="shared" si="0"/>
        <v>1450351</v>
      </c>
      <c r="U5" s="21">
        <f t="shared" si="0"/>
        <v>9306424</v>
      </c>
      <c r="V5" s="21">
        <f t="shared" si="0"/>
        <v>11448814</v>
      </c>
      <c r="W5" s="21">
        <f t="shared" si="0"/>
        <v>121720391</v>
      </c>
      <c r="X5" s="21">
        <f t="shared" si="0"/>
        <v>136233459</v>
      </c>
      <c r="Y5" s="21">
        <f t="shared" si="0"/>
        <v>-14513068</v>
      </c>
      <c r="Z5" s="4">
        <f>+IF(X5&lt;&gt;0,+(Y5/X5)*100,0)</f>
        <v>-10.653086331750558</v>
      </c>
      <c r="AA5" s="19">
        <f>SUM(AA6:AA8)</f>
        <v>137222915</v>
      </c>
    </row>
    <row r="6" spans="1:27" ht="13.5">
      <c r="A6" s="5" t="s">
        <v>33</v>
      </c>
      <c r="B6" s="3"/>
      <c r="C6" s="22">
        <v>1956129</v>
      </c>
      <c r="D6" s="22"/>
      <c r="E6" s="23">
        <v>6300000</v>
      </c>
      <c r="F6" s="24">
        <v>6300000</v>
      </c>
      <c r="G6" s="24">
        <v>1077951</v>
      </c>
      <c r="H6" s="24">
        <v>1549549</v>
      </c>
      <c r="I6" s="24">
        <v>881778</v>
      </c>
      <c r="J6" s="24">
        <v>3509278</v>
      </c>
      <c r="K6" s="24">
        <v>403879</v>
      </c>
      <c r="L6" s="24"/>
      <c r="M6" s="24">
        <v>1873639</v>
      </c>
      <c r="N6" s="24">
        <v>2277518</v>
      </c>
      <c r="O6" s="24"/>
      <c r="P6" s="24"/>
      <c r="Q6" s="24"/>
      <c r="R6" s="24"/>
      <c r="S6" s="24"/>
      <c r="T6" s="24"/>
      <c r="U6" s="24"/>
      <c r="V6" s="24"/>
      <c r="W6" s="24">
        <v>5786796</v>
      </c>
      <c r="X6" s="24">
        <v>6300000</v>
      </c>
      <c r="Y6" s="24">
        <v>-513204</v>
      </c>
      <c r="Z6" s="6">
        <v>-8.15</v>
      </c>
      <c r="AA6" s="22">
        <v>6300000</v>
      </c>
    </row>
    <row r="7" spans="1:27" ht="13.5">
      <c r="A7" s="5" t="s">
        <v>34</v>
      </c>
      <c r="B7" s="3"/>
      <c r="C7" s="25">
        <v>108735315</v>
      </c>
      <c r="D7" s="25"/>
      <c r="E7" s="26">
        <v>129496182</v>
      </c>
      <c r="F7" s="27">
        <v>130485638</v>
      </c>
      <c r="G7" s="27">
        <v>46196828</v>
      </c>
      <c r="H7" s="27">
        <v>770670</v>
      </c>
      <c r="I7" s="27">
        <v>621431</v>
      </c>
      <c r="J7" s="27">
        <v>47588929</v>
      </c>
      <c r="K7" s="27">
        <v>2081486</v>
      </c>
      <c r="L7" s="27">
        <v>706186</v>
      </c>
      <c r="M7" s="27">
        <v>26310733</v>
      </c>
      <c r="N7" s="27">
        <v>29098405</v>
      </c>
      <c r="O7" s="27">
        <v>862129</v>
      </c>
      <c r="P7" s="27">
        <v>1601755</v>
      </c>
      <c r="Q7" s="27">
        <v>25276698</v>
      </c>
      <c r="R7" s="27">
        <v>27740582</v>
      </c>
      <c r="S7" s="27">
        <v>656522</v>
      </c>
      <c r="T7" s="27">
        <v>1450351</v>
      </c>
      <c r="U7" s="27">
        <v>9300549</v>
      </c>
      <c r="V7" s="27">
        <v>11407422</v>
      </c>
      <c r="W7" s="27">
        <v>115835338</v>
      </c>
      <c r="X7" s="27">
        <v>129496179</v>
      </c>
      <c r="Y7" s="27">
        <v>-13660841</v>
      </c>
      <c r="Z7" s="7">
        <v>-10.55</v>
      </c>
      <c r="AA7" s="25">
        <v>130485638</v>
      </c>
    </row>
    <row r="8" spans="1:27" ht="13.5">
      <c r="A8" s="5" t="s">
        <v>35</v>
      </c>
      <c r="B8" s="3"/>
      <c r="C8" s="22">
        <v>132646</v>
      </c>
      <c r="D8" s="22"/>
      <c r="E8" s="23">
        <v>437277</v>
      </c>
      <c r="F8" s="24">
        <v>437277</v>
      </c>
      <c r="G8" s="24">
        <v>2082</v>
      </c>
      <c r="H8" s="24">
        <v>39428</v>
      </c>
      <c r="I8" s="24"/>
      <c r="J8" s="24">
        <v>41510</v>
      </c>
      <c r="K8" s="24">
        <v>15355</v>
      </c>
      <c r="L8" s="24"/>
      <c r="M8" s="24"/>
      <c r="N8" s="24">
        <v>15355</v>
      </c>
      <c r="O8" s="24"/>
      <c r="P8" s="24"/>
      <c r="Q8" s="24"/>
      <c r="R8" s="24"/>
      <c r="S8" s="24">
        <v>35517</v>
      </c>
      <c r="T8" s="24"/>
      <c r="U8" s="24">
        <v>5875</v>
      </c>
      <c r="V8" s="24">
        <v>41392</v>
      </c>
      <c r="W8" s="24">
        <v>98257</v>
      </c>
      <c r="X8" s="24">
        <v>437280</v>
      </c>
      <c r="Y8" s="24">
        <v>-339023</v>
      </c>
      <c r="Z8" s="6">
        <v>-77.53</v>
      </c>
      <c r="AA8" s="22">
        <v>437277</v>
      </c>
    </row>
    <row r="9" spans="1:27" ht="13.5">
      <c r="A9" s="2" t="s">
        <v>36</v>
      </c>
      <c r="B9" s="3"/>
      <c r="C9" s="19">
        <f aca="true" t="shared" si="1" ref="C9:Y9">SUM(C10:C14)</f>
        <v>2779242</v>
      </c>
      <c r="D9" s="19">
        <f>SUM(D10:D14)</f>
        <v>0</v>
      </c>
      <c r="E9" s="20">
        <f t="shared" si="1"/>
        <v>3627201</v>
      </c>
      <c r="F9" s="21">
        <f t="shared" si="1"/>
        <v>3818401</v>
      </c>
      <c r="G9" s="21">
        <f t="shared" si="1"/>
        <v>228341</v>
      </c>
      <c r="H9" s="21">
        <f t="shared" si="1"/>
        <v>193684</v>
      </c>
      <c r="I9" s="21">
        <f t="shared" si="1"/>
        <v>240094</v>
      </c>
      <c r="J9" s="21">
        <f t="shared" si="1"/>
        <v>662119</v>
      </c>
      <c r="K9" s="21">
        <f t="shared" si="1"/>
        <v>242148</v>
      </c>
      <c r="L9" s="21">
        <f t="shared" si="1"/>
        <v>212298</v>
      </c>
      <c r="M9" s="21">
        <f t="shared" si="1"/>
        <v>449177</v>
      </c>
      <c r="N9" s="21">
        <f t="shared" si="1"/>
        <v>903623</v>
      </c>
      <c r="O9" s="21">
        <f t="shared" si="1"/>
        <v>114125</v>
      </c>
      <c r="P9" s="21">
        <f t="shared" si="1"/>
        <v>172120</v>
      </c>
      <c r="Q9" s="21">
        <f t="shared" si="1"/>
        <v>170293</v>
      </c>
      <c r="R9" s="21">
        <f t="shared" si="1"/>
        <v>456538</v>
      </c>
      <c r="S9" s="21">
        <f t="shared" si="1"/>
        <v>116661</v>
      </c>
      <c r="T9" s="21">
        <f t="shared" si="1"/>
        <v>189868</v>
      </c>
      <c r="U9" s="21">
        <f t="shared" si="1"/>
        <v>159583</v>
      </c>
      <c r="V9" s="21">
        <f t="shared" si="1"/>
        <v>466112</v>
      </c>
      <c r="W9" s="21">
        <f t="shared" si="1"/>
        <v>2488392</v>
      </c>
      <c r="X9" s="21">
        <f t="shared" si="1"/>
        <v>3627204</v>
      </c>
      <c r="Y9" s="21">
        <f t="shared" si="1"/>
        <v>-1138812</v>
      </c>
      <c r="Z9" s="4">
        <f>+IF(X9&lt;&gt;0,+(Y9/X9)*100,0)</f>
        <v>-31.396414428303455</v>
      </c>
      <c r="AA9" s="19">
        <f>SUM(AA10:AA14)</f>
        <v>3818401</v>
      </c>
    </row>
    <row r="10" spans="1:27" ht="13.5">
      <c r="A10" s="5" t="s">
        <v>37</v>
      </c>
      <c r="B10" s="3"/>
      <c r="C10" s="22">
        <v>2779242</v>
      </c>
      <c r="D10" s="22"/>
      <c r="E10" s="23">
        <v>58711</v>
      </c>
      <c r="F10" s="24">
        <v>1200</v>
      </c>
      <c r="G10" s="24">
        <v>228341</v>
      </c>
      <c r="H10" s="24">
        <v>193684</v>
      </c>
      <c r="I10" s="24">
        <v>240094</v>
      </c>
      <c r="J10" s="24">
        <v>662119</v>
      </c>
      <c r="K10" s="24">
        <v>242148</v>
      </c>
      <c r="L10" s="24">
        <v>212298</v>
      </c>
      <c r="M10" s="24">
        <v>449177</v>
      </c>
      <c r="N10" s="24">
        <v>903623</v>
      </c>
      <c r="O10" s="24">
        <v>114125</v>
      </c>
      <c r="P10" s="24">
        <v>172120</v>
      </c>
      <c r="Q10" s="24">
        <v>170293</v>
      </c>
      <c r="R10" s="24">
        <v>456538</v>
      </c>
      <c r="S10" s="24">
        <v>116661</v>
      </c>
      <c r="T10" s="24">
        <v>189868</v>
      </c>
      <c r="U10" s="24">
        <v>159583</v>
      </c>
      <c r="V10" s="24">
        <v>466112</v>
      </c>
      <c r="W10" s="24">
        <v>2488392</v>
      </c>
      <c r="X10" s="24">
        <v>58711</v>
      </c>
      <c r="Y10" s="24">
        <v>2429681</v>
      </c>
      <c r="Z10" s="6">
        <v>4138.37</v>
      </c>
      <c r="AA10" s="22">
        <v>1200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3568490</v>
      </c>
      <c r="F12" s="24">
        <v>3758490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3568488</v>
      </c>
      <c r="Y12" s="24">
        <v>-3568488</v>
      </c>
      <c r="Z12" s="6">
        <v>-100</v>
      </c>
      <c r="AA12" s="22">
        <v>3758490</v>
      </c>
    </row>
    <row r="13" spans="1:27" ht="13.5">
      <c r="A13" s="5" t="s">
        <v>40</v>
      </c>
      <c r="B13" s="3"/>
      <c r="C13" s="22"/>
      <c r="D13" s="22"/>
      <c r="E13" s="23"/>
      <c r="F13" s="24">
        <v>58711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5</v>
      </c>
      <c r="Y13" s="24">
        <v>-5</v>
      </c>
      <c r="Z13" s="6">
        <v>-100</v>
      </c>
      <c r="AA13" s="22">
        <v>58711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23509336</v>
      </c>
      <c r="D15" s="19">
        <f>SUM(D16:D18)</f>
        <v>0</v>
      </c>
      <c r="E15" s="20">
        <f t="shared" si="2"/>
        <v>22884280</v>
      </c>
      <c r="F15" s="21">
        <f t="shared" si="2"/>
        <v>21884280</v>
      </c>
      <c r="G15" s="21">
        <f t="shared" si="2"/>
        <v>0</v>
      </c>
      <c r="H15" s="21">
        <f t="shared" si="2"/>
        <v>859</v>
      </c>
      <c r="I15" s="21">
        <f t="shared" si="2"/>
        <v>9196</v>
      </c>
      <c r="J15" s="21">
        <f t="shared" si="2"/>
        <v>10055</v>
      </c>
      <c r="K15" s="21">
        <f t="shared" si="2"/>
        <v>928</v>
      </c>
      <c r="L15" s="21">
        <f t="shared" si="2"/>
        <v>4911</v>
      </c>
      <c r="M15" s="21">
        <f t="shared" si="2"/>
        <v>0</v>
      </c>
      <c r="N15" s="21">
        <f t="shared" si="2"/>
        <v>5839</v>
      </c>
      <c r="O15" s="21">
        <f t="shared" si="2"/>
        <v>3554</v>
      </c>
      <c r="P15" s="21">
        <f t="shared" si="2"/>
        <v>0</v>
      </c>
      <c r="Q15" s="21">
        <f t="shared" si="2"/>
        <v>0</v>
      </c>
      <c r="R15" s="21">
        <f t="shared" si="2"/>
        <v>3554</v>
      </c>
      <c r="S15" s="21">
        <f t="shared" si="2"/>
        <v>0</v>
      </c>
      <c r="T15" s="21">
        <f t="shared" si="2"/>
        <v>4120</v>
      </c>
      <c r="U15" s="21">
        <f t="shared" si="2"/>
        <v>20477043</v>
      </c>
      <c r="V15" s="21">
        <f t="shared" si="2"/>
        <v>20481163</v>
      </c>
      <c r="W15" s="21">
        <f t="shared" si="2"/>
        <v>20500611</v>
      </c>
      <c r="X15" s="21">
        <f t="shared" si="2"/>
        <v>22884272</v>
      </c>
      <c r="Y15" s="21">
        <f t="shared" si="2"/>
        <v>-2383661</v>
      </c>
      <c r="Z15" s="4">
        <f>+IF(X15&lt;&gt;0,+(Y15/X15)*100,0)</f>
        <v>-10.416153941886375</v>
      </c>
      <c r="AA15" s="19">
        <f>SUM(AA16:AA18)</f>
        <v>21884280</v>
      </c>
    </row>
    <row r="16" spans="1:27" ht="13.5">
      <c r="A16" s="5" t="s">
        <v>43</v>
      </c>
      <c r="B16" s="3"/>
      <c r="C16" s="22">
        <v>25336</v>
      </c>
      <c r="D16" s="22"/>
      <c r="E16" s="23">
        <v>30280</v>
      </c>
      <c r="F16" s="24">
        <v>30280</v>
      </c>
      <c r="G16" s="24"/>
      <c r="H16" s="24">
        <v>859</v>
      </c>
      <c r="I16" s="24">
        <v>9196</v>
      </c>
      <c r="J16" s="24">
        <v>10055</v>
      </c>
      <c r="K16" s="24">
        <v>928</v>
      </c>
      <c r="L16" s="24">
        <v>4911</v>
      </c>
      <c r="M16" s="24"/>
      <c r="N16" s="24">
        <v>5839</v>
      </c>
      <c r="O16" s="24">
        <v>3554</v>
      </c>
      <c r="P16" s="24"/>
      <c r="Q16" s="24"/>
      <c r="R16" s="24">
        <v>3554</v>
      </c>
      <c r="S16" s="24"/>
      <c r="T16" s="24">
        <v>4120</v>
      </c>
      <c r="U16" s="24">
        <v>2043</v>
      </c>
      <c r="V16" s="24">
        <v>6163</v>
      </c>
      <c r="W16" s="24">
        <v>25611</v>
      </c>
      <c r="X16" s="24">
        <v>30276</v>
      </c>
      <c r="Y16" s="24">
        <v>-4665</v>
      </c>
      <c r="Z16" s="6">
        <v>-15.41</v>
      </c>
      <c r="AA16" s="22">
        <v>30280</v>
      </c>
    </row>
    <row r="17" spans="1:27" ht="13.5">
      <c r="A17" s="5" t="s">
        <v>44</v>
      </c>
      <c r="B17" s="3"/>
      <c r="C17" s="22">
        <v>23484000</v>
      </c>
      <c r="D17" s="22"/>
      <c r="E17" s="23">
        <v>22854000</v>
      </c>
      <c r="F17" s="24">
        <v>21854000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v>20475000</v>
      </c>
      <c r="V17" s="24">
        <v>20475000</v>
      </c>
      <c r="W17" s="24">
        <v>20475000</v>
      </c>
      <c r="X17" s="24">
        <v>22853996</v>
      </c>
      <c r="Y17" s="24">
        <v>-2378996</v>
      </c>
      <c r="Z17" s="6">
        <v>-10.41</v>
      </c>
      <c r="AA17" s="22">
        <v>21854000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571929</v>
      </c>
      <c r="D19" s="19">
        <f>SUM(D20:D23)</f>
        <v>0</v>
      </c>
      <c r="E19" s="20">
        <f t="shared" si="3"/>
        <v>4674160</v>
      </c>
      <c r="F19" s="21">
        <f t="shared" si="3"/>
        <v>5000000</v>
      </c>
      <c r="G19" s="21">
        <f t="shared" si="3"/>
        <v>48213</v>
      </c>
      <c r="H19" s="21">
        <f t="shared" si="3"/>
        <v>48645</v>
      </c>
      <c r="I19" s="21">
        <f t="shared" si="3"/>
        <v>50661</v>
      </c>
      <c r="J19" s="21">
        <f t="shared" si="3"/>
        <v>147519</v>
      </c>
      <c r="K19" s="21">
        <f t="shared" si="3"/>
        <v>50661</v>
      </c>
      <c r="L19" s="21">
        <f t="shared" si="3"/>
        <v>46836</v>
      </c>
      <c r="M19" s="21">
        <f t="shared" si="3"/>
        <v>50589</v>
      </c>
      <c r="N19" s="21">
        <f t="shared" si="3"/>
        <v>148086</v>
      </c>
      <c r="O19" s="21">
        <f t="shared" si="3"/>
        <v>50589</v>
      </c>
      <c r="P19" s="21">
        <f t="shared" si="3"/>
        <v>50661</v>
      </c>
      <c r="Q19" s="21">
        <f t="shared" si="3"/>
        <v>50661</v>
      </c>
      <c r="R19" s="21">
        <f t="shared" si="3"/>
        <v>151911</v>
      </c>
      <c r="S19" s="21">
        <f t="shared" si="3"/>
        <v>50229</v>
      </c>
      <c r="T19" s="21">
        <f t="shared" si="3"/>
        <v>138972</v>
      </c>
      <c r="U19" s="21">
        <f t="shared" si="3"/>
        <v>3146541</v>
      </c>
      <c r="V19" s="21">
        <f t="shared" si="3"/>
        <v>3335742</v>
      </c>
      <c r="W19" s="21">
        <f t="shared" si="3"/>
        <v>3783258</v>
      </c>
      <c r="X19" s="21">
        <f t="shared" si="3"/>
        <v>4674152</v>
      </c>
      <c r="Y19" s="21">
        <f t="shared" si="3"/>
        <v>-890894</v>
      </c>
      <c r="Z19" s="4">
        <f>+IF(X19&lt;&gt;0,+(Y19/X19)*100,0)</f>
        <v>-19.060013452707572</v>
      </c>
      <c r="AA19" s="19">
        <f>SUM(AA20:AA23)</f>
        <v>5000000</v>
      </c>
    </row>
    <row r="20" spans="1:27" ht="13.5">
      <c r="A20" s="5" t="s">
        <v>47</v>
      </c>
      <c r="B20" s="3"/>
      <c r="C20" s="22"/>
      <c r="D20" s="22"/>
      <c r="E20" s="23">
        <v>4000000</v>
      </c>
      <c r="F20" s="24">
        <v>4000000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v>3100456</v>
      </c>
      <c r="V20" s="24">
        <v>3100456</v>
      </c>
      <c r="W20" s="24">
        <v>3100456</v>
      </c>
      <c r="X20" s="24">
        <v>3999996</v>
      </c>
      <c r="Y20" s="24">
        <v>-899540</v>
      </c>
      <c r="Z20" s="6">
        <v>-22.49</v>
      </c>
      <c r="AA20" s="22">
        <v>4000000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571929</v>
      </c>
      <c r="D23" s="22"/>
      <c r="E23" s="23">
        <v>674160</v>
      </c>
      <c r="F23" s="24">
        <v>1000000</v>
      </c>
      <c r="G23" s="24">
        <v>48213</v>
      </c>
      <c r="H23" s="24">
        <v>48645</v>
      </c>
      <c r="I23" s="24">
        <v>50661</v>
      </c>
      <c r="J23" s="24">
        <v>147519</v>
      </c>
      <c r="K23" s="24">
        <v>50661</v>
      </c>
      <c r="L23" s="24">
        <v>46836</v>
      </c>
      <c r="M23" s="24">
        <v>50589</v>
      </c>
      <c r="N23" s="24">
        <v>148086</v>
      </c>
      <c r="O23" s="24">
        <v>50589</v>
      </c>
      <c r="P23" s="24">
        <v>50661</v>
      </c>
      <c r="Q23" s="24">
        <v>50661</v>
      </c>
      <c r="R23" s="24">
        <v>151911</v>
      </c>
      <c r="S23" s="24">
        <v>50229</v>
      </c>
      <c r="T23" s="24">
        <v>138972</v>
      </c>
      <c r="U23" s="24">
        <v>46085</v>
      </c>
      <c r="V23" s="24">
        <v>235286</v>
      </c>
      <c r="W23" s="24">
        <v>682802</v>
      </c>
      <c r="X23" s="24">
        <v>674156</v>
      </c>
      <c r="Y23" s="24">
        <v>8646</v>
      </c>
      <c r="Z23" s="6">
        <v>1.28</v>
      </c>
      <c r="AA23" s="22">
        <v>1000000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137684597</v>
      </c>
      <c r="D25" s="40">
        <f>+D5+D9+D15+D19+D24</f>
        <v>0</v>
      </c>
      <c r="E25" s="41">
        <f t="shared" si="4"/>
        <v>167419100</v>
      </c>
      <c r="F25" s="42">
        <f t="shared" si="4"/>
        <v>167925596</v>
      </c>
      <c r="G25" s="42">
        <f t="shared" si="4"/>
        <v>47553415</v>
      </c>
      <c r="H25" s="42">
        <f t="shared" si="4"/>
        <v>2602835</v>
      </c>
      <c r="I25" s="42">
        <f t="shared" si="4"/>
        <v>1803160</v>
      </c>
      <c r="J25" s="42">
        <f t="shared" si="4"/>
        <v>51959410</v>
      </c>
      <c r="K25" s="42">
        <f t="shared" si="4"/>
        <v>2794457</v>
      </c>
      <c r="L25" s="42">
        <f t="shared" si="4"/>
        <v>970231</v>
      </c>
      <c r="M25" s="42">
        <f t="shared" si="4"/>
        <v>28684138</v>
      </c>
      <c r="N25" s="42">
        <f t="shared" si="4"/>
        <v>32448826</v>
      </c>
      <c r="O25" s="42">
        <f t="shared" si="4"/>
        <v>1030397</v>
      </c>
      <c r="P25" s="42">
        <f t="shared" si="4"/>
        <v>1824536</v>
      </c>
      <c r="Q25" s="42">
        <f t="shared" si="4"/>
        <v>25497652</v>
      </c>
      <c r="R25" s="42">
        <f t="shared" si="4"/>
        <v>28352585</v>
      </c>
      <c r="S25" s="42">
        <f t="shared" si="4"/>
        <v>858929</v>
      </c>
      <c r="T25" s="42">
        <f t="shared" si="4"/>
        <v>1783311</v>
      </c>
      <c r="U25" s="42">
        <f t="shared" si="4"/>
        <v>33089591</v>
      </c>
      <c r="V25" s="42">
        <f t="shared" si="4"/>
        <v>35731831</v>
      </c>
      <c r="W25" s="42">
        <f t="shared" si="4"/>
        <v>148492652</v>
      </c>
      <c r="X25" s="42">
        <f t="shared" si="4"/>
        <v>167419087</v>
      </c>
      <c r="Y25" s="42">
        <f t="shared" si="4"/>
        <v>-18926435</v>
      </c>
      <c r="Z25" s="43">
        <f>+IF(X25&lt;&gt;0,+(Y25/X25)*100,0)</f>
        <v>-11.304825118297295</v>
      </c>
      <c r="AA25" s="40">
        <f>+AA5+AA9+AA15+AA19+AA24</f>
        <v>167925596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79058479</v>
      </c>
      <c r="D28" s="19">
        <f>SUM(D29:D31)</f>
        <v>0</v>
      </c>
      <c r="E28" s="20">
        <f t="shared" si="5"/>
        <v>108111045</v>
      </c>
      <c r="F28" s="21">
        <f t="shared" si="5"/>
        <v>118791125</v>
      </c>
      <c r="G28" s="21">
        <f t="shared" si="5"/>
        <v>7969798</v>
      </c>
      <c r="H28" s="21">
        <f t="shared" si="5"/>
        <v>7611348</v>
      </c>
      <c r="I28" s="21">
        <f t="shared" si="5"/>
        <v>5949673</v>
      </c>
      <c r="J28" s="21">
        <f t="shared" si="5"/>
        <v>21530819</v>
      </c>
      <c r="K28" s="21">
        <f t="shared" si="5"/>
        <v>7433064</v>
      </c>
      <c r="L28" s="21">
        <f t="shared" si="5"/>
        <v>5541704</v>
      </c>
      <c r="M28" s="21">
        <f t="shared" si="5"/>
        <v>8763546</v>
      </c>
      <c r="N28" s="21">
        <f t="shared" si="5"/>
        <v>21738314</v>
      </c>
      <c r="O28" s="21">
        <f t="shared" si="5"/>
        <v>7072765</v>
      </c>
      <c r="P28" s="21">
        <f t="shared" si="5"/>
        <v>8074352</v>
      </c>
      <c r="Q28" s="21">
        <f t="shared" si="5"/>
        <v>6832550</v>
      </c>
      <c r="R28" s="21">
        <f t="shared" si="5"/>
        <v>21979667</v>
      </c>
      <c r="S28" s="21">
        <f t="shared" si="5"/>
        <v>5641499</v>
      </c>
      <c r="T28" s="21">
        <f t="shared" si="5"/>
        <v>6539528</v>
      </c>
      <c r="U28" s="21">
        <f t="shared" si="5"/>
        <v>8988787</v>
      </c>
      <c r="V28" s="21">
        <f t="shared" si="5"/>
        <v>21169814</v>
      </c>
      <c r="W28" s="21">
        <f t="shared" si="5"/>
        <v>86418614</v>
      </c>
      <c r="X28" s="21">
        <f t="shared" si="5"/>
        <v>108111056</v>
      </c>
      <c r="Y28" s="21">
        <f t="shared" si="5"/>
        <v>-21692442</v>
      </c>
      <c r="Z28" s="4">
        <f>+IF(X28&lt;&gt;0,+(Y28/X28)*100,0)</f>
        <v>-20.064961718623856</v>
      </c>
      <c r="AA28" s="19">
        <f>SUM(AA29:AA31)</f>
        <v>118791125</v>
      </c>
    </row>
    <row r="29" spans="1:27" ht="13.5">
      <c r="A29" s="5" t="s">
        <v>33</v>
      </c>
      <c r="B29" s="3"/>
      <c r="C29" s="22">
        <v>28575563</v>
      </c>
      <c r="D29" s="22"/>
      <c r="E29" s="23">
        <v>32809201</v>
      </c>
      <c r="F29" s="24">
        <v>50987437</v>
      </c>
      <c r="G29" s="24">
        <v>5059866</v>
      </c>
      <c r="H29" s="24">
        <v>4536294</v>
      </c>
      <c r="I29" s="24">
        <v>3552259</v>
      </c>
      <c r="J29" s="24">
        <v>13148419</v>
      </c>
      <c r="K29" s="24">
        <v>4148013</v>
      </c>
      <c r="L29" s="24">
        <v>2864122</v>
      </c>
      <c r="M29" s="24">
        <v>4898829</v>
      </c>
      <c r="N29" s="24">
        <v>11910964</v>
      </c>
      <c r="O29" s="24">
        <v>3081909</v>
      </c>
      <c r="P29" s="24">
        <v>4514810</v>
      </c>
      <c r="Q29" s="24">
        <v>4085592</v>
      </c>
      <c r="R29" s="24">
        <v>11682311</v>
      </c>
      <c r="S29" s="24">
        <v>3533928</v>
      </c>
      <c r="T29" s="24">
        <v>2777796</v>
      </c>
      <c r="U29" s="24">
        <v>4011914</v>
      </c>
      <c r="V29" s="24">
        <v>10323638</v>
      </c>
      <c r="W29" s="24">
        <v>47065332</v>
      </c>
      <c r="X29" s="24">
        <v>32809204</v>
      </c>
      <c r="Y29" s="24">
        <v>14256128</v>
      </c>
      <c r="Z29" s="6">
        <v>43.45</v>
      </c>
      <c r="AA29" s="22">
        <v>50987437</v>
      </c>
    </row>
    <row r="30" spans="1:27" ht="13.5">
      <c r="A30" s="5" t="s">
        <v>34</v>
      </c>
      <c r="B30" s="3"/>
      <c r="C30" s="25">
        <v>31056239</v>
      </c>
      <c r="D30" s="25"/>
      <c r="E30" s="26">
        <v>55912406</v>
      </c>
      <c r="F30" s="27">
        <v>49755605</v>
      </c>
      <c r="G30" s="27">
        <v>1756892</v>
      </c>
      <c r="H30" s="27">
        <v>1601994</v>
      </c>
      <c r="I30" s="27">
        <v>989407</v>
      </c>
      <c r="J30" s="27">
        <v>4348293</v>
      </c>
      <c r="K30" s="27">
        <v>1963307</v>
      </c>
      <c r="L30" s="27">
        <v>1519418</v>
      </c>
      <c r="M30" s="27">
        <v>2389872</v>
      </c>
      <c r="N30" s="27">
        <v>5872597</v>
      </c>
      <c r="O30" s="27">
        <v>2716557</v>
      </c>
      <c r="P30" s="27">
        <v>1960720</v>
      </c>
      <c r="Q30" s="27">
        <v>1260709</v>
      </c>
      <c r="R30" s="27">
        <v>5937986</v>
      </c>
      <c r="S30" s="27">
        <v>733799</v>
      </c>
      <c r="T30" s="27">
        <v>1208714</v>
      </c>
      <c r="U30" s="27">
        <v>3348190</v>
      </c>
      <c r="V30" s="27">
        <v>5290703</v>
      </c>
      <c r="W30" s="27">
        <v>21449579</v>
      </c>
      <c r="X30" s="27">
        <v>55912409</v>
      </c>
      <c r="Y30" s="27">
        <v>-34462830</v>
      </c>
      <c r="Z30" s="7">
        <v>-61.64</v>
      </c>
      <c r="AA30" s="25">
        <v>49755605</v>
      </c>
    </row>
    <row r="31" spans="1:27" ht="13.5">
      <c r="A31" s="5" t="s">
        <v>35</v>
      </c>
      <c r="B31" s="3"/>
      <c r="C31" s="22">
        <v>19426677</v>
      </c>
      <c r="D31" s="22"/>
      <c r="E31" s="23">
        <v>19389438</v>
      </c>
      <c r="F31" s="24">
        <v>18048083</v>
      </c>
      <c r="G31" s="24">
        <v>1153040</v>
      </c>
      <c r="H31" s="24">
        <v>1473060</v>
      </c>
      <c r="I31" s="24">
        <v>1408007</v>
      </c>
      <c r="J31" s="24">
        <v>4034107</v>
      </c>
      <c r="K31" s="24">
        <v>1321744</v>
      </c>
      <c r="L31" s="24">
        <v>1158164</v>
      </c>
      <c r="M31" s="24">
        <v>1474845</v>
      </c>
      <c r="N31" s="24">
        <v>3954753</v>
      </c>
      <c r="O31" s="24">
        <v>1274299</v>
      </c>
      <c r="P31" s="24">
        <v>1598822</v>
      </c>
      <c r="Q31" s="24">
        <v>1486249</v>
      </c>
      <c r="R31" s="24">
        <v>4359370</v>
      </c>
      <c r="S31" s="24">
        <v>1373772</v>
      </c>
      <c r="T31" s="24">
        <v>2553018</v>
      </c>
      <c r="U31" s="24">
        <v>1628683</v>
      </c>
      <c r="V31" s="24">
        <v>5555473</v>
      </c>
      <c r="W31" s="24">
        <v>17903703</v>
      </c>
      <c r="X31" s="24">
        <v>19389443</v>
      </c>
      <c r="Y31" s="24">
        <v>-1485740</v>
      </c>
      <c r="Z31" s="6">
        <v>-7.66</v>
      </c>
      <c r="AA31" s="22">
        <v>18048083</v>
      </c>
    </row>
    <row r="32" spans="1:27" ht="13.5">
      <c r="A32" s="2" t="s">
        <v>36</v>
      </c>
      <c r="B32" s="3"/>
      <c r="C32" s="19">
        <f aca="true" t="shared" si="6" ref="C32:Y32">SUM(C33:C37)</f>
        <v>13455782</v>
      </c>
      <c r="D32" s="19">
        <f>SUM(D33:D37)</f>
        <v>0</v>
      </c>
      <c r="E32" s="20">
        <f t="shared" si="6"/>
        <v>12525294</v>
      </c>
      <c r="F32" s="21">
        <f t="shared" si="6"/>
        <v>16451972</v>
      </c>
      <c r="G32" s="21">
        <f t="shared" si="6"/>
        <v>1013596</v>
      </c>
      <c r="H32" s="21">
        <f t="shared" si="6"/>
        <v>1038523</v>
      </c>
      <c r="I32" s="21">
        <f t="shared" si="6"/>
        <v>1008497</v>
      </c>
      <c r="J32" s="21">
        <f t="shared" si="6"/>
        <v>3060616</v>
      </c>
      <c r="K32" s="21">
        <f t="shared" si="6"/>
        <v>1388570</v>
      </c>
      <c r="L32" s="21">
        <f t="shared" si="6"/>
        <v>1104986</v>
      </c>
      <c r="M32" s="21">
        <f t="shared" si="6"/>
        <v>1191643</v>
      </c>
      <c r="N32" s="21">
        <f t="shared" si="6"/>
        <v>3685199</v>
      </c>
      <c r="O32" s="21">
        <f t="shared" si="6"/>
        <v>1221273</v>
      </c>
      <c r="P32" s="21">
        <f t="shared" si="6"/>
        <v>1208126</v>
      </c>
      <c r="Q32" s="21">
        <f t="shared" si="6"/>
        <v>1042111</v>
      </c>
      <c r="R32" s="21">
        <f t="shared" si="6"/>
        <v>3471510</v>
      </c>
      <c r="S32" s="21">
        <f t="shared" si="6"/>
        <v>884254</v>
      </c>
      <c r="T32" s="21">
        <f t="shared" si="6"/>
        <v>1077121</v>
      </c>
      <c r="U32" s="21">
        <f t="shared" si="6"/>
        <v>1423419</v>
      </c>
      <c r="V32" s="21">
        <f t="shared" si="6"/>
        <v>3384794</v>
      </c>
      <c r="W32" s="21">
        <f t="shared" si="6"/>
        <v>13602119</v>
      </c>
      <c r="X32" s="21">
        <f t="shared" si="6"/>
        <v>12525288</v>
      </c>
      <c r="Y32" s="21">
        <f t="shared" si="6"/>
        <v>1076831</v>
      </c>
      <c r="Z32" s="4">
        <f>+IF(X32&lt;&gt;0,+(Y32/X32)*100,0)</f>
        <v>8.597255408418553</v>
      </c>
      <c r="AA32" s="19">
        <f>SUM(AA33:AA37)</f>
        <v>16451972</v>
      </c>
    </row>
    <row r="33" spans="1:27" ht="13.5">
      <c r="A33" s="5" t="s">
        <v>37</v>
      </c>
      <c r="B33" s="3"/>
      <c r="C33" s="22">
        <v>11052341</v>
      </c>
      <c r="D33" s="22"/>
      <c r="E33" s="23">
        <v>7254399</v>
      </c>
      <c r="F33" s="24">
        <v>8277952</v>
      </c>
      <c r="G33" s="24">
        <v>823494</v>
      </c>
      <c r="H33" s="24">
        <v>848399</v>
      </c>
      <c r="I33" s="24">
        <v>795973</v>
      </c>
      <c r="J33" s="24">
        <v>2467866</v>
      </c>
      <c r="K33" s="24">
        <v>1163254</v>
      </c>
      <c r="L33" s="24">
        <v>874066</v>
      </c>
      <c r="M33" s="24">
        <v>935396</v>
      </c>
      <c r="N33" s="24">
        <v>2972716</v>
      </c>
      <c r="O33" s="24">
        <v>1032156</v>
      </c>
      <c r="P33" s="24">
        <v>1078817</v>
      </c>
      <c r="Q33" s="24">
        <v>905761</v>
      </c>
      <c r="R33" s="24">
        <v>3016734</v>
      </c>
      <c r="S33" s="24">
        <v>752963</v>
      </c>
      <c r="T33" s="24">
        <v>897602</v>
      </c>
      <c r="U33" s="24">
        <v>1279271</v>
      </c>
      <c r="V33" s="24">
        <v>2929836</v>
      </c>
      <c r="W33" s="24">
        <v>11387152</v>
      </c>
      <c r="X33" s="24">
        <v>7254395</v>
      </c>
      <c r="Y33" s="24">
        <v>4132757</v>
      </c>
      <c r="Z33" s="6">
        <v>56.97</v>
      </c>
      <c r="AA33" s="22">
        <v>8277952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5270895</v>
      </c>
      <c r="F35" s="24">
        <v>5176370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5270891</v>
      </c>
      <c r="Y35" s="24">
        <v>-5270891</v>
      </c>
      <c r="Z35" s="6">
        <v>-100</v>
      </c>
      <c r="AA35" s="22">
        <v>5176370</v>
      </c>
    </row>
    <row r="36" spans="1:27" ht="13.5">
      <c r="A36" s="5" t="s">
        <v>40</v>
      </c>
      <c r="B36" s="3"/>
      <c r="C36" s="22">
        <v>2403441</v>
      </c>
      <c r="D36" s="22"/>
      <c r="E36" s="23"/>
      <c r="F36" s="24">
        <v>2997650</v>
      </c>
      <c r="G36" s="24">
        <v>190102</v>
      </c>
      <c r="H36" s="24">
        <v>190124</v>
      </c>
      <c r="I36" s="24">
        <v>212524</v>
      </c>
      <c r="J36" s="24">
        <v>592750</v>
      </c>
      <c r="K36" s="24">
        <v>225316</v>
      </c>
      <c r="L36" s="24">
        <v>230920</v>
      </c>
      <c r="M36" s="24">
        <v>256247</v>
      </c>
      <c r="N36" s="24">
        <v>712483</v>
      </c>
      <c r="O36" s="24">
        <v>189117</v>
      </c>
      <c r="P36" s="24">
        <v>129309</v>
      </c>
      <c r="Q36" s="24">
        <v>136350</v>
      </c>
      <c r="R36" s="24">
        <v>454776</v>
      </c>
      <c r="S36" s="24">
        <v>131291</v>
      </c>
      <c r="T36" s="24">
        <v>179519</v>
      </c>
      <c r="U36" s="24">
        <v>144148</v>
      </c>
      <c r="V36" s="24">
        <v>454958</v>
      </c>
      <c r="W36" s="24">
        <v>2214967</v>
      </c>
      <c r="X36" s="24">
        <v>2</v>
      </c>
      <c r="Y36" s="24">
        <v>2214965</v>
      </c>
      <c r="Z36" s="6">
        <v>110748250</v>
      </c>
      <c r="AA36" s="22">
        <v>2997650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15936237</v>
      </c>
      <c r="D38" s="19">
        <f>SUM(D39:D41)</f>
        <v>0</v>
      </c>
      <c r="E38" s="20">
        <f t="shared" si="7"/>
        <v>26301376</v>
      </c>
      <c r="F38" s="21">
        <f t="shared" si="7"/>
        <v>18164112</v>
      </c>
      <c r="G38" s="21">
        <f t="shared" si="7"/>
        <v>838320</v>
      </c>
      <c r="H38" s="21">
        <f t="shared" si="7"/>
        <v>1049120</v>
      </c>
      <c r="I38" s="21">
        <f t="shared" si="7"/>
        <v>1109429</v>
      </c>
      <c r="J38" s="21">
        <f t="shared" si="7"/>
        <v>2996869</v>
      </c>
      <c r="K38" s="21">
        <f t="shared" si="7"/>
        <v>1389316</v>
      </c>
      <c r="L38" s="21">
        <f t="shared" si="7"/>
        <v>1656462</v>
      </c>
      <c r="M38" s="21">
        <f t="shared" si="7"/>
        <v>2582474</v>
      </c>
      <c r="N38" s="21">
        <f t="shared" si="7"/>
        <v>5628252</v>
      </c>
      <c r="O38" s="21">
        <f t="shared" si="7"/>
        <v>1300193</v>
      </c>
      <c r="P38" s="21">
        <f t="shared" si="7"/>
        <v>1498944</v>
      </c>
      <c r="Q38" s="21">
        <f t="shared" si="7"/>
        <v>1221869</v>
      </c>
      <c r="R38" s="21">
        <f t="shared" si="7"/>
        <v>4021006</v>
      </c>
      <c r="S38" s="21">
        <f t="shared" si="7"/>
        <v>877277</v>
      </c>
      <c r="T38" s="21">
        <f t="shared" si="7"/>
        <v>1280091</v>
      </c>
      <c r="U38" s="21">
        <f t="shared" si="7"/>
        <v>-562935</v>
      </c>
      <c r="V38" s="21">
        <f t="shared" si="7"/>
        <v>1594433</v>
      </c>
      <c r="W38" s="21">
        <f t="shared" si="7"/>
        <v>14240560</v>
      </c>
      <c r="X38" s="21">
        <f t="shared" si="7"/>
        <v>26301380</v>
      </c>
      <c r="Y38" s="21">
        <f t="shared" si="7"/>
        <v>-12060820</v>
      </c>
      <c r="Z38" s="4">
        <f>+IF(X38&lt;&gt;0,+(Y38/X38)*100,0)</f>
        <v>-45.856225034579936</v>
      </c>
      <c r="AA38" s="19">
        <f>SUM(AA39:AA41)</f>
        <v>18164112</v>
      </c>
    </row>
    <row r="39" spans="1:27" ht="13.5">
      <c r="A39" s="5" t="s">
        <v>43</v>
      </c>
      <c r="B39" s="3"/>
      <c r="C39" s="22">
        <v>3035922</v>
      </c>
      <c r="D39" s="22"/>
      <c r="E39" s="23">
        <v>2935982</v>
      </c>
      <c r="F39" s="24">
        <v>890873</v>
      </c>
      <c r="G39" s="24">
        <v>149969</v>
      </c>
      <c r="H39" s="24">
        <v>243702</v>
      </c>
      <c r="I39" s="24">
        <v>221224</v>
      </c>
      <c r="J39" s="24">
        <v>614895</v>
      </c>
      <c r="K39" s="24">
        <v>330387</v>
      </c>
      <c r="L39" s="24">
        <v>586158</v>
      </c>
      <c r="M39" s="24">
        <v>1213718</v>
      </c>
      <c r="N39" s="24">
        <v>2130263</v>
      </c>
      <c r="O39" s="24">
        <v>269651</v>
      </c>
      <c r="P39" s="24">
        <v>232779</v>
      </c>
      <c r="Q39" s="24">
        <v>345346</v>
      </c>
      <c r="R39" s="24">
        <v>847776</v>
      </c>
      <c r="S39" s="24">
        <v>232041</v>
      </c>
      <c r="T39" s="24">
        <v>400493</v>
      </c>
      <c r="U39" s="24">
        <v>247665</v>
      </c>
      <c r="V39" s="24">
        <v>880199</v>
      </c>
      <c r="W39" s="24">
        <v>4473133</v>
      </c>
      <c r="X39" s="24">
        <v>2935981</v>
      </c>
      <c r="Y39" s="24">
        <v>1537152</v>
      </c>
      <c r="Z39" s="6">
        <v>52.36</v>
      </c>
      <c r="AA39" s="22">
        <v>890873</v>
      </c>
    </row>
    <row r="40" spans="1:27" ht="13.5">
      <c r="A40" s="5" t="s">
        <v>44</v>
      </c>
      <c r="B40" s="3"/>
      <c r="C40" s="22">
        <v>12900315</v>
      </c>
      <c r="D40" s="22"/>
      <c r="E40" s="23">
        <v>23365394</v>
      </c>
      <c r="F40" s="24">
        <v>17273239</v>
      </c>
      <c r="G40" s="24">
        <v>688351</v>
      </c>
      <c r="H40" s="24">
        <v>805418</v>
      </c>
      <c r="I40" s="24">
        <v>888205</v>
      </c>
      <c r="J40" s="24">
        <v>2381974</v>
      </c>
      <c r="K40" s="24">
        <v>1058929</v>
      </c>
      <c r="L40" s="24">
        <v>1070304</v>
      </c>
      <c r="M40" s="24">
        <v>1368756</v>
      </c>
      <c r="N40" s="24">
        <v>3497989</v>
      </c>
      <c r="O40" s="24">
        <v>1030542</v>
      </c>
      <c r="P40" s="24">
        <v>1266165</v>
      </c>
      <c r="Q40" s="24">
        <v>876523</v>
      </c>
      <c r="R40" s="24">
        <v>3173230</v>
      </c>
      <c r="S40" s="24">
        <v>645236</v>
      </c>
      <c r="T40" s="24">
        <v>879598</v>
      </c>
      <c r="U40" s="24">
        <v>-810600</v>
      </c>
      <c r="V40" s="24">
        <v>714234</v>
      </c>
      <c r="W40" s="24">
        <v>9767427</v>
      </c>
      <c r="X40" s="24">
        <v>23365399</v>
      </c>
      <c r="Y40" s="24">
        <v>-13597972</v>
      </c>
      <c r="Z40" s="6">
        <v>-58.2</v>
      </c>
      <c r="AA40" s="22">
        <v>17273239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12277273</v>
      </c>
      <c r="D42" s="19">
        <f>SUM(D43:D46)</f>
        <v>0</v>
      </c>
      <c r="E42" s="20">
        <f t="shared" si="8"/>
        <v>10437725</v>
      </c>
      <c r="F42" s="21">
        <f t="shared" si="8"/>
        <v>10202365</v>
      </c>
      <c r="G42" s="21">
        <f t="shared" si="8"/>
        <v>897460</v>
      </c>
      <c r="H42" s="21">
        <f t="shared" si="8"/>
        <v>738528</v>
      </c>
      <c r="I42" s="21">
        <f t="shared" si="8"/>
        <v>720050</v>
      </c>
      <c r="J42" s="21">
        <f t="shared" si="8"/>
        <v>2356038</v>
      </c>
      <c r="K42" s="21">
        <f t="shared" si="8"/>
        <v>685761</v>
      </c>
      <c r="L42" s="21">
        <f t="shared" si="8"/>
        <v>789260</v>
      </c>
      <c r="M42" s="21">
        <f t="shared" si="8"/>
        <v>1813351</v>
      </c>
      <c r="N42" s="21">
        <f t="shared" si="8"/>
        <v>3288372</v>
      </c>
      <c r="O42" s="21">
        <f t="shared" si="8"/>
        <v>737954</v>
      </c>
      <c r="P42" s="21">
        <f t="shared" si="8"/>
        <v>749043</v>
      </c>
      <c r="Q42" s="21">
        <f t="shared" si="8"/>
        <v>668102</v>
      </c>
      <c r="R42" s="21">
        <f t="shared" si="8"/>
        <v>2155099</v>
      </c>
      <c r="S42" s="21">
        <f t="shared" si="8"/>
        <v>827270</v>
      </c>
      <c r="T42" s="21">
        <f t="shared" si="8"/>
        <v>801256</v>
      </c>
      <c r="U42" s="21">
        <f t="shared" si="8"/>
        <v>634978</v>
      </c>
      <c r="V42" s="21">
        <f t="shared" si="8"/>
        <v>2263504</v>
      </c>
      <c r="W42" s="21">
        <f t="shared" si="8"/>
        <v>10063013</v>
      </c>
      <c r="X42" s="21">
        <f t="shared" si="8"/>
        <v>10437732</v>
      </c>
      <c r="Y42" s="21">
        <f t="shared" si="8"/>
        <v>-374719</v>
      </c>
      <c r="Z42" s="4">
        <f>+IF(X42&lt;&gt;0,+(Y42/X42)*100,0)</f>
        <v>-3.5900423578608844</v>
      </c>
      <c r="AA42" s="19">
        <f>SUM(AA43:AA46)</f>
        <v>10202365</v>
      </c>
    </row>
    <row r="43" spans="1:27" ht="13.5">
      <c r="A43" s="5" t="s">
        <v>47</v>
      </c>
      <c r="B43" s="3"/>
      <c r="C43" s="22">
        <v>2404220</v>
      </c>
      <c r="D43" s="22"/>
      <c r="E43" s="23">
        <v>3796283</v>
      </c>
      <c r="F43" s="24">
        <v>3760306</v>
      </c>
      <c r="G43" s="24">
        <v>311732</v>
      </c>
      <c r="H43" s="24">
        <v>123960</v>
      </c>
      <c r="I43" s="24">
        <v>109315</v>
      </c>
      <c r="J43" s="24">
        <v>545007</v>
      </c>
      <c r="K43" s="24">
        <v>100346</v>
      </c>
      <c r="L43" s="24">
        <v>243374</v>
      </c>
      <c r="M43" s="24">
        <v>1113080</v>
      </c>
      <c r="N43" s="24">
        <v>1456800</v>
      </c>
      <c r="O43" s="24">
        <v>219447</v>
      </c>
      <c r="P43" s="24">
        <v>123871</v>
      </c>
      <c r="Q43" s="24">
        <v>94471</v>
      </c>
      <c r="R43" s="24">
        <v>437789</v>
      </c>
      <c r="S43" s="24">
        <v>271444</v>
      </c>
      <c r="T43" s="24">
        <v>292173</v>
      </c>
      <c r="U43" s="24">
        <v>75105</v>
      </c>
      <c r="V43" s="24">
        <v>638722</v>
      </c>
      <c r="W43" s="24">
        <v>3078318</v>
      </c>
      <c r="X43" s="24">
        <v>3796287</v>
      </c>
      <c r="Y43" s="24">
        <v>-717969</v>
      </c>
      <c r="Z43" s="6">
        <v>-18.91</v>
      </c>
      <c r="AA43" s="22">
        <v>3760306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9873053</v>
      </c>
      <c r="D46" s="22"/>
      <c r="E46" s="23">
        <v>6641442</v>
      </c>
      <c r="F46" s="24">
        <v>6442059</v>
      </c>
      <c r="G46" s="24">
        <v>585728</v>
      </c>
      <c r="H46" s="24">
        <v>614568</v>
      </c>
      <c r="I46" s="24">
        <v>610735</v>
      </c>
      <c r="J46" s="24">
        <v>1811031</v>
      </c>
      <c r="K46" s="24">
        <v>585415</v>
      </c>
      <c r="L46" s="24">
        <v>545886</v>
      </c>
      <c r="M46" s="24">
        <v>700271</v>
      </c>
      <c r="N46" s="24">
        <v>1831572</v>
      </c>
      <c r="O46" s="24">
        <v>518507</v>
      </c>
      <c r="P46" s="24">
        <v>625172</v>
      </c>
      <c r="Q46" s="24">
        <v>573631</v>
      </c>
      <c r="R46" s="24">
        <v>1717310</v>
      </c>
      <c r="S46" s="24">
        <v>555826</v>
      </c>
      <c r="T46" s="24">
        <v>509083</v>
      </c>
      <c r="U46" s="24">
        <v>559873</v>
      </c>
      <c r="V46" s="24">
        <v>1624782</v>
      </c>
      <c r="W46" s="24">
        <v>6984695</v>
      </c>
      <c r="X46" s="24">
        <v>6641445</v>
      </c>
      <c r="Y46" s="24">
        <v>343250</v>
      </c>
      <c r="Z46" s="6">
        <v>5.17</v>
      </c>
      <c r="AA46" s="22">
        <v>6442059</v>
      </c>
    </row>
    <row r="47" spans="1:27" ht="13.5">
      <c r="A47" s="2" t="s">
        <v>51</v>
      </c>
      <c r="B47" s="8" t="s">
        <v>52</v>
      </c>
      <c r="C47" s="19"/>
      <c r="D47" s="19"/>
      <c r="E47" s="20">
        <v>1583892</v>
      </c>
      <c r="F47" s="21">
        <v>2652960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1583892</v>
      </c>
      <c r="Y47" s="21">
        <v>-1583892</v>
      </c>
      <c r="Z47" s="4">
        <v>-100</v>
      </c>
      <c r="AA47" s="19">
        <v>2652960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120727771</v>
      </c>
      <c r="D48" s="40">
        <f>+D28+D32+D38+D42+D47</f>
        <v>0</v>
      </c>
      <c r="E48" s="41">
        <f t="shared" si="9"/>
        <v>158959332</v>
      </c>
      <c r="F48" s="42">
        <f t="shared" si="9"/>
        <v>166262534</v>
      </c>
      <c r="G48" s="42">
        <f t="shared" si="9"/>
        <v>10719174</v>
      </c>
      <c r="H48" s="42">
        <f t="shared" si="9"/>
        <v>10437519</v>
      </c>
      <c r="I48" s="42">
        <f t="shared" si="9"/>
        <v>8787649</v>
      </c>
      <c r="J48" s="42">
        <f t="shared" si="9"/>
        <v>29944342</v>
      </c>
      <c r="K48" s="42">
        <f t="shared" si="9"/>
        <v>10896711</v>
      </c>
      <c r="L48" s="42">
        <f t="shared" si="9"/>
        <v>9092412</v>
      </c>
      <c r="M48" s="42">
        <f t="shared" si="9"/>
        <v>14351014</v>
      </c>
      <c r="N48" s="42">
        <f t="shared" si="9"/>
        <v>34340137</v>
      </c>
      <c r="O48" s="42">
        <f t="shared" si="9"/>
        <v>10332185</v>
      </c>
      <c r="P48" s="42">
        <f t="shared" si="9"/>
        <v>11530465</v>
      </c>
      <c r="Q48" s="42">
        <f t="shared" si="9"/>
        <v>9764632</v>
      </c>
      <c r="R48" s="42">
        <f t="shared" si="9"/>
        <v>31627282</v>
      </c>
      <c r="S48" s="42">
        <f t="shared" si="9"/>
        <v>8230300</v>
      </c>
      <c r="T48" s="42">
        <f t="shared" si="9"/>
        <v>9697996</v>
      </c>
      <c r="U48" s="42">
        <f t="shared" si="9"/>
        <v>10484249</v>
      </c>
      <c r="V48" s="42">
        <f t="shared" si="9"/>
        <v>28412545</v>
      </c>
      <c r="W48" s="42">
        <f t="shared" si="9"/>
        <v>124324306</v>
      </c>
      <c r="X48" s="42">
        <f t="shared" si="9"/>
        <v>158959348</v>
      </c>
      <c r="Y48" s="42">
        <f t="shared" si="9"/>
        <v>-34635042</v>
      </c>
      <c r="Z48" s="43">
        <f>+IF(X48&lt;&gt;0,+(Y48/X48)*100,0)</f>
        <v>-21.788616042889156</v>
      </c>
      <c r="AA48" s="40">
        <f>+AA28+AA32+AA38+AA42+AA47</f>
        <v>166262534</v>
      </c>
    </row>
    <row r="49" spans="1:27" ht="13.5">
      <c r="A49" s="14" t="s">
        <v>58</v>
      </c>
      <c r="B49" s="15"/>
      <c r="C49" s="44">
        <f aca="true" t="shared" si="10" ref="C49:Y49">+C25-C48</f>
        <v>16956826</v>
      </c>
      <c r="D49" s="44">
        <f>+D25-D48</f>
        <v>0</v>
      </c>
      <c r="E49" s="45">
        <f t="shared" si="10"/>
        <v>8459768</v>
      </c>
      <c r="F49" s="46">
        <f t="shared" si="10"/>
        <v>1663062</v>
      </c>
      <c r="G49" s="46">
        <f t="shared" si="10"/>
        <v>36834241</v>
      </c>
      <c r="H49" s="46">
        <f t="shared" si="10"/>
        <v>-7834684</v>
      </c>
      <c r="I49" s="46">
        <f t="shared" si="10"/>
        <v>-6984489</v>
      </c>
      <c r="J49" s="46">
        <f t="shared" si="10"/>
        <v>22015068</v>
      </c>
      <c r="K49" s="46">
        <f t="shared" si="10"/>
        <v>-8102254</v>
      </c>
      <c r="L49" s="46">
        <f t="shared" si="10"/>
        <v>-8122181</v>
      </c>
      <c r="M49" s="46">
        <f t="shared" si="10"/>
        <v>14333124</v>
      </c>
      <c r="N49" s="46">
        <f t="shared" si="10"/>
        <v>-1891311</v>
      </c>
      <c r="O49" s="46">
        <f t="shared" si="10"/>
        <v>-9301788</v>
      </c>
      <c r="P49" s="46">
        <f t="shared" si="10"/>
        <v>-9705929</v>
      </c>
      <c r="Q49" s="46">
        <f t="shared" si="10"/>
        <v>15733020</v>
      </c>
      <c r="R49" s="46">
        <f t="shared" si="10"/>
        <v>-3274697</v>
      </c>
      <c r="S49" s="46">
        <f t="shared" si="10"/>
        <v>-7371371</v>
      </c>
      <c r="T49" s="46">
        <f t="shared" si="10"/>
        <v>-7914685</v>
      </c>
      <c r="U49" s="46">
        <f t="shared" si="10"/>
        <v>22605342</v>
      </c>
      <c r="V49" s="46">
        <f t="shared" si="10"/>
        <v>7319286</v>
      </c>
      <c r="W49" s="46">
        <f t="shared" si="10"/>
        <v>24168346</v>
      </c>
      <c r="X49" s="46">
        <f>IF(F25=F48,0,X25-X48)</f>
        <v>8459739</v>
      </c>
      <c r="Y49" s="46">
        <f t="shared" si="10"/>
        <v>15708607</v>
      </c>
      <c r="Z49" s="47">
        <f>+IF(X49&lt;&gt;0,+(Y49/X49)*100,0)</f>
        <v>185.68666243722177</v>
      </c>
      <c r="AA49" s="44">
        <f>+AA25-AA48</f>
        <v>1663062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147297746</v>
      </c>
      <c r="F5" s="21">
        <f t="shared" si="0"/>
        <v>147297746</v>
      </c>
      <c r="G5" s="21">
        <f t="shared" si="0"/>
        <v>0</v>
      </c>
      <c r="H5" s="21">
        <f t="shared" si="0"/>
        <v>-1543136</v>
      </c>
      <c r="I5" s="21">
        <f t="shared" si="0"/>
        <v>21182263</v>
      </c>
      <c r="J5" s="21">
        <f t="shared" si="0"/>
        <v>19639127</v>
      </c>
      <c r="K5" s="21">
        <f t="shared" si="0"/>
        <v>0</v>
      </c>
      <c r="L5" s="21">
        <f t="shared" si="0"/>
        <v>2328513</v>
      </c>
      <c r="M5" s="21">
        <f t="shared" si="0"/>
        <v>2848557</v>
      </c>
      <c r="N5" s="21">
        <f t="shared" si="0"/>
        <v>5177070</v>
      </c>
      <c r="O5" s="21">
        <f t="shared" si="0"/>
        <v>0</v>
      </c>
      <c r="P5" s="21">
        <f t="shared" si="0"/>
        <v>3171625</v>
      </c>
      <c r="Q5" s="21">
        <f t="shared" si="0"/>
        <v>74432671</v>
      </c>
      <c r="R5" s="21">
        <f t="shared" si="0"/>
        <v>77604296</v>
      </c>
      <c r="S5" s="21">
        <f t="shared" si="0"/>
        <v>4133521</v>
      </c>
      <c r="T5" s="21">
        <f t="shared" si="0"/>
        <v>1838630</v>
      </c>
      <c r="U5" s="21">
        <f t="shared" si="0"/>
        <v>2398209</v>
      </c>
      <c r="V5" s="21">
        <f t="shared" si="0"/>
        <v>8370360</v>
      </c>
      <c r="W5" s="21">
        <f t="shared" si="0"/>
        <v>110790853</v>
      </c>
      <c r="X5" s="21">
        <f t="shared" si="0"/>
        <v>147297746</v>
      </c>
      <c r="Y5" s="21">
        <f t="shared" si="0"/>
        <v>-36506893</v>
      </c>
      <c r="Z5" s="4">
        <f>+IF(X5&lt;&gt;0,+(Y5/X5)*100,0)</f>
        <v>-24.784420665880386</v>
      </c>
      <c r="AA5" s="19">
        <f>SUM(AA6:AA8)</f>
        <v>147297746</v>
      </c>
    </row>
    <row r="6" spans="1:27" ht="13.5">
      <c r="A6" s="5" t="s">
        <v>33</v>
      </c>
      <c r="B6" s="3"/>
      <c r="C6" s="22"/>
      <c r="D6" s="22"/>
      <c r="E6" s="23">
        <v>23780034</v>
      </c>
      <c r="F6" s="24">
        <v>23780034</v>
      </c>
      <c r="G6" s="24"/>
      <c r="H6" s="24"/>
      <c r="I6" s="24">
        <v>21076</v>
      </c>
      <c r="J6" s="24">
        <v>21076</v>
      </c>
      <c r="K6" s="24"/>
      <c r="L6" s="24">
        <v>10538</v>
      </c>
      <c r="M6" s="24">
        <v>8235</v>
      </c>
      <c r="N6" s="24">
        <v>18773</v>
      </c>
      <c r="O6" s="24"/>
      <c r="P6" s="24">
        <v>8235</v>
      </c>
      <c r="Q6" s="24">
        <v>26860411</v>
      </c>
      <c r="R6" s="24">
        <v>26868646</v>
      </c>
      <c r="S6" s="24">
        <v>8235</v>
      </c>
      <c r="T6" s="24"/>
      <c r="U6" s="24">
        <v>8235</v>
      </c>
      <c r="V6" s="24">
        <v>16470</v>
      </c>
      <c r="W6" s="24">
        <v>26924965</v>
      </c>
      <c r="X6" s="24">
        <v>23780034</v>
      </c>
      <c r="Y6" s="24">
        <v>3144931</v>
      </c>
      <c r="Z6" s="6">
        <v>13.23</v>
      </c>
      <c r="AA6" s="22">
        <v>23780034</v>
      </c>
    </row>
    <row r="7" spans="1:27" ht="13.5">
      <c r="A7" s="5" t="s">
        <v>34</v>
      </c>
      <c r="B7" s="3"/>
      <c r="C7" s="25"/>
      <c r="D7" s="25"/>
      <c r="E7" s="26">
        <v>67558674</v>
      </c>
      <c r="F7" s="27">
        <v>67558674</v>
      </c>
      <c r="G7" s="27"/>
      <c r="H7" s="27">
        <v>-1850268</v>
      </c>
      <c r="I7" s="27">
        <v>20877270</v>
      </c>
      <c r="J7" s="27">
        <v>19027002</v>
      </c>
      <c r="K7" s="27"/>
      <c r="L7" s="27">
        <v>1919502</v>
      </c>
      <c r="M7" s="27">
        <v>2559461</v>
      </c>
      <c r="N7" s="27">
        <v>4478963</v>
      </c>
      <c r="O7" s="27"/>
      <c r="P7" s="27">
        <v>3147572</v>
      </c>
      <c r="Q7" s="27">
        <v>5122925</v>
      </c>
      <c r="R7" s="27">
        <v>8270497</v>
      </c>
      <c r="S7" s="27">
        <v>-604730</v>
      </c>
      <c r="T7" s="27">
        <v>1833523</v>
      </c>
      <c r="U7" s="27">
        <v>2229195</v>
      </c>
      <c r="V7" s="27">
        <v>3457988</v>
      </c>
      <c r="W7" s="27">
        <v>35234450</v>
      </c>
      <c r="X7" s="27">
        <v>67558674</v>
      </c>
      <c r="Y7" s="27">
        <v>-32324224</v>
      </c>
      <c r="Z7" s="7">
        <v>-47.85</v>
      </c>
      <c r="AA7" s="25">
        <v>67558674</v>
      </c>
    </row>
    <row r="8" spans="1:27" ht="13.5">
      <c r="A8" s="5" t="s">
        <v>35</v>
      </c>
      <c r="B8" s="3"/>
      <c r="C8" s="22"/>
      <c r="D8" s="22"/>
      <c r="E8" s="23">
        <v>55959038</v>
      </c>
      <c r="F8" s="24">
        <v>55959038</v>
      </c>
      <c r="G8" s="24"/>
      <c r="H8" s="24">
        <v>307132</v>
      </c>
      <c r="I8" s="24">
        <v>283917</v>
      </c>
      <c r="J8" s="24">
        <v>591049</v>
      </c>
      <c r="K8" s="24"/>
      <c r="L8" s="24">
        <v>398473</v>
      </c>
      <c r="M8" s="24">
        <v>280861</v>
      </c>
      <c r="N8" s="24">
        <v>679334</v>
      </c>
      <c r="O8" s="24"/>
      <c r="P8" s="24">
        <v>15818</v>
      </c>
      <c r="Q8" s="24">
        <v>42449335</v>
      </c>
      <c r="R8" s="24">
        <v>42465153</v>
      </c>
      <c r="S8" s="24">
        <v>4730016</v>
      </c>
      <c r="T8" s="24">
        <v>5107</v>
      </c>
      <c r="U8" s="24">
        <v>160779</v>
      </c>
      <c r="V8" s="24">
        <v>4895902</v>
      </c>
      <c r="W8" s="24">
        <v>48631438</v>
      </c>
      <c r="X8" s="24">
        <v>55959038</v>
      </c>
      <c r="Y8" s="24">
        <v>-7327600</v>
      </c>
      <c r="Z8" s="6">
        <v>-13.09</v>
      </c>
      <c r="AA8" s="22">
        <v>55959038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19595693</v>
      </c>
      <c r="F9" s="21">
        <f t="shared" si="1"/>
        <v>19595693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403710</v>
      </c>
      <c r="Q9" s="21">
        <f t="shared" si="1"/>
        <v>21169417</v>
      </c>
      <c r="R9" s="21">
        <f t="shared" si="1"/>
        <v>21573127</v>
      </c>
      <c r="S9" s="21">
        <f t="shared" si="1"/>
        <v>315130</v>
      </c>
      <c r="T9" s="21">
        <f t="shared" si="1"/>
        <v>371851</v>
      </c>
      <c r="U9" s="21">
        <f t="shared" si="1"/>
        <v>301722</v>
      </c>
      <c r="V9" s="21">
        <f t="shared" si="1"/>
        <v>988703</v>
      </c>
      <c r="W9" s="21">
        <f t="shared" si="1"/>
        <v>22561830</v>
      </c>
      <c r="X9" s="21">
        <f t="shared" si="1"/>
        <v>19595693</v>
      </c>
      <c r="Y9" s="21">
        <f t="shared" si="1"/>
        <v>2966137</v>
      </c>
      <c r="Z9" s="4">
        <f>+IF(X9&lt;&gt;0,+(Y9/X9)*100,0)</f>
        <v>15.136678248633514</v>
      </c>
      <c r="AA9" s="19">
        <f>SUM(AA10:AA14)</f>
        <v>19595693</v>
      </c>
    </row>
    <row r="10" spans="1:27" ht="13.5">
      <c r="A10" s="5" t="s">
        <v>37</v>
      </c>
      <c r="B10" s="3"/>
      <c r="C10" s="22"/>
      <c r="D10" s="22"/>
      <c r="E10" s="23">
        <v>8142276</v>
      </c>
      <c r="F10" s="24">
        <v>8142276</v>
      </c>
      <c r="G10" s="24"/>
      <c r="H10" s="24"/>
      <c r="I10" s="24"/>
      <c r="J10" s="24"/>
      <c r="K10" s="24"/>
      <c r="L10" s="24"/>
      <c r="M10" s="24"/>
      <c r="N10" s="24"/>
      <c r="O10" s="24"/>
      <c r="P10" s="24">
        <v>403710</v>
      </c>
      <c r="Q10" s="24">
        <v>7594073</v>
      </c>
      <c r="R10" s="24">
        <v>7997783</v>
      </c>
      <c r="S10" s="24">
        <v>315130</v>
      </c>
      <c r="T10" s="24">
        <v>371851</v>
      </c>
      <c r="U10" s="24">
        <v>301722</v>
      </c>
      <c r="V10" s="24">
        <v>988703</v>
      </c>
      <c r="W10" s="24">
        <v>8986486</v>
      </c>
      <c r="X10" s="24">
        <v>8142276</v>
      </c>
      <c r="Y10" s="24">
        <v>844210</v>
      </c>
      <c r="Z10" s="6">
        <v>10.37</v>
      </c>
      <c r="AA10" s="22">
        <v>8142276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11453417</v>
      </c>
      <c r="F12" s="24">
        <v>11453417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13575344</v>
      </c>
      <c r="R12" s="24">
        <v>13575344</v>
      </c>
      <c r="S12" s="24"/>
      <c r="T12" s="24"/>
      <c r="U12" s="24"/>
      <c r="V12" s="24"/>
      <c r="W12" s="24">
        <v>13575344</v>
      </c>
      <c r="X12" s="24">
        <v>11453417</v>
      </c>
      <c r="Y12" s="24">
        <v>2121927</v>
      </c>
      <c r="Z12" s="6">
        <v>18.53</v>
      </c>
      <c r="AA12" s="22">
        <v>11453417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80327502</v>
      </c>
      <c r="F15" s="21">
        <f t="shared" si="2"/>
        <v>80327502</v>
      </c>
      <c r="G15" s="21">
        <f t="shared" si="2"/>
        <v>0</v>
      </c>
      <c r="H15" s="21">
        <f t="shared" si="2"/>
        <v>10097</v>
      </c>
      <c r="I15" s="21">
        <f t="shared" si="2"/>
        <v>558293</v>
      </c>
      <c r="J15" s="21">
        <f t="shared" si="2"/>
        <v>568390</v>
      </c>
      <c r="K15" s="21">
        <f t="shared" si="2"/>
        <v>0</v>
      </c>
      <c r="L15" s="21">
        <f t="shared" si="2"/>
        <v>7277</v>
      </c>
      <c r="M15" s="21">
        <f t="shared" si="2"/>
        <v>10383</v>
      </c>
      <c r="N15" s="21">
        <f t="shared" si="2"/>
        <v>17660</v>
      </c>
      <c r="O15" s="21">
        <f t="shared" si="2"/>
        <v>0</v>
      </c>
      <c r="P15" s="21">
        <f t="shared" si="2"/>
        <v>7332</v>
      </c>
      <c r="Q15" s="21">
        <f t="shared" si="2"/>
        <v>42033606</v>
      </c>
      <c r="R15" s="21">
        <f t="shared" si="2"/>
        <v>42040938</v>
      </c>
      <c r="S15" s="21">
        <f t="shared" si="2"/>
        <v>20176292</v>
      </c>
      <c r="T15" s="21">
        <f t="shared" si="2"/>
        <v>8129</v>
      </c>
      <c r="U15" s="21">
        <f t="shared" si="2"/>
        <v>13748</v>
      </c>
      <c r="V15" s="21">
        <f t="shared" si="2"/>
        <v>20198169</v>
      </c>
      <c r="W15" s="21">
        <f t="shared" si="2"/>
        <v>62825157</v>
      </c>
      <c r="X15" s="21">
        <f t="shared" si="2"/>
        <v>80327502</v>
      </c>
      <c r="Y15" s="21">
        <f t="shared" si="2"/>
        <v>-17502345</v>
      </c>
      <c r="Z15" s="4">
        <f>+IF(X15&lt;&gt;0,+(Y15/X15)*100,0)</f>
        <v>-21.78873307923854</v>
      </c>
      <c r="AA15" s="19">
        <f>SUM(AA16:AA18)</f>
        <v>80327502</v>
      </c>
    </row>
    <row r="16" spans="1:27" ht="13.5">
      <c r="A16" s="5" t="s">
        <v>43</v>
      </c>
      <c r="B16" s="3"/>
      <c r="C16" s="22"/>
      <c r="D16" s="22"/>
      <c r="E16" s="23">
        <v>13846704</v>
      </c>
      <c r="F16" s="24">
        <v>13846704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>
        <v>15191971</v>
      </c>
      <c r="R16" s="24">
        <v>15191971</v>
      </c>
      <c r="S16" s="24"/>
      <c r="T16" s="24"/>
      <c r="U16" s="24"/>
      <c r="V16" s="24"/>
      <c r="W16" s="24">
        <v>15191971</v>
      </c>
      <c r="X16" s="24">
        <v>13846704</v>
      </c>
      <c r="Y16" s="24">
        <v>1345267</v>
      </c>
      <c r="Z16" s="6">
        <v>9.72</v>
      </c>
      <c r="AA16" s="22">
        <v>13846704</v>
      </c>
    </row>
    <row r="17" spans="1:27" ht="13.5">
      <c r="A17" s="5" t="s">
        <v>44</v>
      </c>
      <c r="B17" s="3"/>
      <c r="C17" s="22"/>
      <c r="D17" s="22"/>
      <c r="E17" s="23">
        <v>66480798</v>
      </c>
      <c r="F17" s="24">
        <v>66480798</v>
      </c>
      <c r="G17" s="24"/>
      <c r="H17" s="24">
        <v>10097</v>
      </c>
      <c r="I17" s="24">
        <v>558293</v>
      </c>
      <c r="J17" s="24">
        <v>568390</v>
      </c>
      <c r="K17" s="24"/>
      <c r="L17" s="24">
        <v>7277</v>
      </c>
      <c r="M17" s="24">
        <v>10383</v>
      </c>
      <c r="N17" s="24">
        <v>17660</v>
      </c>
      <c r="O17" s="24"/>
      <c r="P17" s="24">
        <v>7332</v>
      </c>
      <c r="Q17" s="24">
        <v>26841635</v>
      </c>
      <c r="R17" s="24">
        <v>26848967</v>
      </c>
      <c r="S17" s="24">
        <v>20176292</v>
      </c>
      <c r="T17" s="24">
        <v>8129</v>
      </c>
      <c r="U17" s="24">
        <v>13748</v>
      </c>
      <c r="V17" s="24">
        <v>20198169</v>
      </c>
      <c r="W17" s="24">
        <v>47633186</v>
      </c>
      <c r="X17" s="24">
        <v>66480798</v>
      </c>
      <c r="Y17" s="24">
        <v>-18847612</v>
      </c>
      <c r="Z17" s="6">
        <v>-28.35</v>
      </c>
      <c r="AA17" s="22">
        <v>66480798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71062069</v>
      </c>
      <c r="F19" s="21">
        <f t="shared" si="3"/>
        <v>71062069</v>
      </c>
      <c r="G19" s="21">
        <f t="shared" si="3"/>
        <v>0</v>
      </c>
      <c r="H19" s="21">
        <f t="shared" si="3"/>
        <v>1458578</v>
      </c>
      <c r="I19" s="21">
        <f t="shared" si="3"/>
        <v>12933812</v>
      </c>
      <c r="J19" s="21">
        <f t="shared" si="3"/>
        <v>14392390</v>
      </c>
      <c r="K19" s="21">
        <f t="shared" si="3"/>
        <v>0</v>
      </c>
      <c r="L19" s="21">
        <f t="shared" si="3"/>
        <v>7952689</v>
      </c>
      <c r="M19" s="21">
        <f t="shared" si="3"/>
        <v>4793952</v>
      </c>
      <c r="N19" s="21">
        <f t="shared" si="3"/>
        <v>12746641</v>
      </c>
      <c r="O19" s="21">
        <f t="shared" si="3"/>
        <v>0</v>
      </c>
      <c r="P19" s="21">
        <f t="shared" si="3"/>
        <v>6796539</v>
      </c>
      <c r="Q19" s="21">
        <f t="shared" si="3"/>
        <v>-1922525</v>
      </c>
      <c r="R19" s="21">
        <f t="shared" si="3"/>
        <v>4874014</v>
      </c>
      <c r="S19" s="21">
        <f t="shared" si="3"/>
        <v>4738090</v>
      </c>
      <c r="T19" s="21">
        <f t="shared" si="3"/>
        <v>1288099</v>
      </c>
      <c r="U19" s="21">
        <f t="shared" si="3"/>
        <v>6007153</v>
      </c>
      <c r="V19" s="21">
        <f t="shared" si="3"/>
        <v>12033342</v>
      </c>
      <c r="W19" s="21">
        <f t="shared" si="3"/>
        <v>44046387</v>
      </c>
      <c r="X19" s="21">
        <f t="shared" si="3"/>
        <v>71062069</v>
      </c>
      <c r="Y19" s="21">
        <f t="shared" si="3"/>
        <v>-27015682</v>
      </c>
      <c r="Z19" s="4">
        <f>+IF(X19&lt;&gt;0,+(Y19/X19)*100,0)</f>
        <v>-38.01702142953366</v>
      </c>
      <c r="AA19" s="19">
        <f>SUM(AA20:AA23)</f>
        <v>71062069</v>
      </c>
    </row>
    <row r="20" spans="1:27" ht="13.5">
      <c r="A20" s="5" t="s">
        <v>47</v>
      </c>
      <c r="B20" s="3"/>
      <c r="C20" s="22"/>
      <c r="D20" s="22"/>
      <c r="E20" s="23">
        <v>52956796</v>
      </c>
      <c r="F20" s="24">
        <v>52956796</v>
      </c>
      <c r="G20" s="24"/>
      <c r="H20" s="24">
        <v>1458578</v>
      </c>
      <c r="I20" s="24">
        <v>10139499</v>
      </c>
      <c r="J20" s="24">
        <v>11598077</v>
      </c>
      <c r="K20" s="24"/>
      <c r="L20" s="24">
        <v>6544078</v>
      </c>
      <c r="M20" s="24">
        <v>3383788</v>
      </c>
      <c r="N20" s="24">
        <v>9927866</v>
      </c>
      <c r="O20" s="24"/>
      <c r="P20" s="24">
        <v>5387612</v>
      </c>
      <c r="Q20" s="24">
        <v>-3895426</v>
      </c>
      <c r="R20" s="24">
        <v>1492186</v>
      </c>
      <c r="S20" s="24">
        <v>3298854</v>
      </c>
      <c r="T20" s="24">
        <v>1288099</v>
      </c>
      <c r="U20" s="24">
        <v>4600297</v>
      </c>
      <c r="V20" s="24">
        <v>9187250</v>
      </c>
      <c r="W20" s="24">
        <v>32205379</v>
      </c>
      <c r="X20" s="24">
        <v>52956796</v>
      </c>
      <c r="Y20" s="24">
        <v>-20751417</v>
      </c>
      <c r="Z20" s="6">
        <v>-39.19</v>
      </c>
      <c r="AA20" s="22">
        <v>52956796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18105273</v>
      </c>
      <c r="F23" s="24">
        <v>18105273</v>
      </c>
      <c r="G23" s="24"/>
      <c r="H23" s="24"/>
      <c r="I23" s="24">
        <v>2794313</v>
      </c>
      <c r="J23" s="24">
        <v>2794313</v>
      </c>
      <c r="K23" s="24"/>
      <c r="L23" s="24">
        <v>1408611</v>
      </c>
      <c r="M23" s="24">
        <v>1410164</v>
      </c>
      <c r="N23" s="24">
        <v>2818775</v>
      </c>
      <c r="O23" s="24"/>
      <c r="P23" s="24">
        <v>1408927</v>
      </c>
      <c r="Q23" s="24">
        <v>1972901</v>
      </c>
      <c r="R23" s="24">
        <v>3381828</v>
      </c>
      <c r="S23" s="24">
        <v>1439236</v>
      </c>
      <c r="T23" s="24"/>
      <c r="U23" s="24">
        <v>1406856</v>
      </c>
      <c r="V23" s="24">
        <v>2846092</v>
      </c>
      <c r="W23" s="24">
        <v>11841008</v>
      </c>
      <c r="X23" s="24">
        <v>18105273</v>
      </c>
      <c r="Y23" s="24">
        <v>-6264265</v>
      </c>
      <c r="Z23" s="6">
        <v>-34.6</v>
      </c>
      <c r="AA23" s="22">
        <v>18105273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318283010</v>
      </c>
      <c r="F25" s="42">
        <f t="shared" si="4"/>
        <v>318283010</v>
      </c>
      <c r="G25" s="42">
        <f t="shared" si="4"/>
        <v>0</v>
      </c>
      <c r="H25" s="42">
        <f t="shared" si="4"/>
        <v>-74461</v>
      </c>
      <c r="I25" s="42">
        <f t="shared" si="4"/>
        <v>34674368</v>
      </c>
      <c r="J25" s="42">
        <f t="shared" si="4"/>
        <v>34599907</v>
      </c>
      <c r="K25" s="42">
        <f t="shared" si="4"/>
        <v>0</v>
      </c>
      <c r="L25" s="42">
        <f t="shared" si="4"/>
        <v>10288479</v>
      </c>
      <c r="M25" s="42">
        <f t="shared" si="4"/>
        <v>7652892</v>
      </c>
      <c r="N25" s="42">
        <f t="shared" si="4"/>
        <v>17941371</v>
      </c>
      <c r="O25" s="42">
        <f t="shared" si="4"/>
        <v>0</v>
      </c>
      <c r="P25" s="42">
        <f t="shared" si="4"/>
        <v>10379206</v>
      </c>
      <c r="Q25" s="42">
        <f t="shared" si="4"/>
        <v>135713169</v>
      </c>
      <c r="R25" s="42">
        <f t="shared" si="4"/>
        <v>146092375</v>
      </c>
      <c r="S25" s="42">
        <f t="shared" si="4"/>
        <v>29363033</v>
      </c>
      <c r="T25" s="42">
        <f t="shared" si="4"/>
        <v>3506709</v>
      </c>
      <c r="U25" s="42">
        <f t="shared" si="4"/>
        <v>8720832</v>
      </c>
      <c r="V25" s="42">
        <f t="shared" si="4"/>
        <v>41590574</v>
      </c>
      <c r="W25" s="42">
        <f t="shared" si="4"/>
        <v>240224227</v>
      </c>
      <c r="X25" s="42">
        <f t="shared" si="4"/>
        <v>318283010</v>
      </c>
      <c r="Y25" s="42">
        <f t="shared" si="4"/>
        <v>-78058783</v>
      </c>
      <c r="Z25" s="43">
        <f>+IF(X25&lt;&gt;0,+(Y25/X25)*100,0)</f>
        <v>-24.524960663153212</v>
      </c>
      <c r="AA25" s="40">
        <f>+AA5+AA9+AA15+AA19+AA24</f>
        <v>318283010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199250117</v>
      </c>
      <c r="F28" s="21">
        <f t="shared" si="5"/>
        <v>199250117</v>
      </c>
      <c r="G28" s="21">
        <f t="shared" si="5"/>
        <v>0</v>
      </c>
      <c r="H28" s="21">
        <f t="shared" si="5"/>
        <v>6576917</v>
      </c>
      <c r="I28" s="21">
        <f t="shared" si="5"/>
        <v>8354986</v>
      </c>
      <c r="J28" s="21">
        <f t="shared" si="5"/>
        <v>14931903</v>
      </c>
      <c r="K28" s="21">
        <f t="shared" si="5"/>
        <v>0</v>
      </c>
      <c r="L28" s="21">
        <f t="shared" si="5"/>
        <v>7882203</v>
      </c>
      <c r="M28" s="21">
        <f t="shared" si="5"/>
        <v>9562789</v>
      </c>
      <c r="N28" s="21">
        <f t="shared" si="5"/>
        <v>17444992</v>
      </c>
      <c r="O28" s="21">
        <f t="shared" si="5"/>
        <v>0</v>
      </c>
      <c r="P28" s="21">
        <f t="shared" si="5"/>
        <v>8892198</v>
      </c>
      <c r="Q28" s="21">
        <f t="shared" si="5"/>
        <v>8145437</v>
      </c>
      <c r="R28" s="21">
        <f t="shared" si="5"/>
        <v>17037635</v>
      </c>
      <c r="S28" s="21">
        <f t="shared" si="5"/>
        <v>12224438</v>
      </c>
      <c r="T28" s="21">
        <f t="shared" si="5"/>
        <v>9677959</v>
      </c>
      <c r="U28" s="21">
        <f t="shared" si="5"/>
        <v>11525127</v>
      </c>
      <c r="V28" s="21">
        <f t="shared" si="5"/>
        <v>33427524</v>
      </c>
      <c r="W28" s="21">
        <f t="shared" si="5"/>
        <v>82842054</v>
      </c>
      <c r="X28" s="21">
        <f t="shared" si="5"/>
        <v>199250119</v>
      </c>
      <c r="Y28" s="21">
        <f t="shared" si="5"/>
        <v>-116408065</v>
      </c>
      <c r="Z28" s="4">
        <f>+IF(X28&lt;&gt;0,+(Y28/X28)*100,0)</f>
        <v>-58.42308430440636</v>
      </c>
      <c r="AA28" s="19">
        <f>SUM(AA29:AA31)</f>
        <v>199250117</v>
      </c>
    </row>
    <row r="29" spans="1:27" ht="13.5">
      <c r="A29" s="5" t="s">
        <v>33</v>
      </c>
      <c r="B29" s="3"/>
      <c r="C29" s="22"/>
      <c r="D29" s="22"/>
      <c r="E29" s="23">
        <v>23710034</v>
      </c>
      <c r="F29" s="24">
        <v>23710034</v>
      </c>
      <c r="G29" s="24"/>
      <c r="H29" s="24">
        <v>1928940</v>
      </c>
      <c r="I29" s="24">
        <v>2013652</v>
      </c>
      <c r="J29" s="24">
        <v>3942592</v>
      </c>
      <c r="K29" s="24"/>
      <c r="L29" s="24">
        <v>2017833</v>
      </c>
      <c r="M29" s="24">
        <v>2098728</v>
      </c>
      <c r="N29" s="24">
        <v>4116561</v>
      </c>
      <c r="O29" s="24"/>
      <c r="P29" s="24">
        <v>2360785</v>
      </c>
      <c r="Q29" s="24">
        <v>2042181</v>
      </c>
      <c r="R29" s="24">
        <v>4402966</v>
      </c>
      <c r="S29" s="24">
        <v>2054372</v>
      </c>
      <c r="T29" s="24">
        <v>1836152</v>
      </c>
      <c r="U29" s="24">
        <v>1909697</v>
      </c>
      <c r="V29" s="24">
        <v>5800221</v>
      </c>
      <c r="W29" s="24">
        <v>18262340</v>
      </c>
      <c r="X29" s="24">
        <v>23710034</v>
      </c>
      <c r="Y29" s="24">
        <v>-5447694</v>
      </c>
      <c r="Z29" s="6">
        <v>-22.98</v>
      </c>
      <c r="AA29" s="22">
        <v>23710034</v>
      </c>
    </row>
    <row r="30" spans="1:27" ht="13.5">
      <c r="A30" s="5" t="s">
        <v>34</v>
      </c>
      <c r="B30" s="3"/>
      <c r="C30" s="25"/>
      <c r="D30" s="25"/>
      <c r="E30" s="26">
        <v>106707513</v>
      </c>
      <c r="F30" s="27">
        <v>106707513</v>
      </c>
      <c r="G30" s="27"/>
      <c r="H30" s="27">
        <v>1714321</v>
      </c>
      <c r="I30" s="27">
        <v>2420482</v>
      </c>
      <c r="J30" s="27">
        <v>4134803</v>
      </c>
      <c r="K30" s="27"/>
      <c r="L30" s="27">
        <v>1939411</v>
      </c>
      <c r="M30" s="27">
        <v>3597896</v>
      </c>
      <c r="N30" s="27">
        <v>5537307</v>
      </c>
      <c r="O30" s="27"/>
      <c r="P30" s="27">
        <v>2708440</v>
      </c>
      <c r="Q30" s="27">
        <v>2552653</v>
      </c>
      <c r="R30" s="27">
        <v>5261093</v>
      </c>
      <c r="S30" s="27">
        <v>6436058</v>
      </c>
      <c r="T30" s="27">
        <v>3282487</v>
      </c>
      <c r="U30" s="27">
        <v>3272971</v>
      </c>
      <c r="V30" s="27">
        <v>12991516</v>
      </c>
      <c r="W30" s="27">
        <v>27924719</v>
      </c>
      <c r="X30" s="27">
        <v>106707514</v>
      </c>
      <c r="Y30" s="27">
        <v>-78782795</v>
      </c>
      <c r="Z30" s="7">
        <v>-73.83</v>
      </c>
      <c r="AA30" s="25">
        <v>106707513</v>
      </c>
    </row>
    <row r="31" spans="1:27" ht="13.5">
      <c r="A31" s="5" t="s">
        <v>35</v>
      </c>
      <c r="B31" s="3"/>
      <c r="C31" s="22"/>
      <c r="D31" s="22"/>
      <c r="E31" s="23">
        <v>68832570</v>
      </c>
      <c r="F31" s="24">
        <v>68832570</v>
      </c>
      <c r="G31" s="24"/>
      <c r="H31" s="24">
        <v>2933656</v>
      </c>
      <c r="I31" s="24">
        <v>3920852</v>
      </c>
      <c r="J31" s="24">
        <v>6854508</v>
      </c>
      <c r="K31" s="24"/>
      <c r="L31" s="24">
        <v>3924959</v>
      </c>
      <c r="M31" s="24">
        <v>3866165</v>
      </c>
      <c r="N31" s="24">
        <v>7791124</v>
      </c>
      <c r="O31" s="24"/>
      <c r="P31" s="24">
        <v>3822973</v>
      </c>
      <c r="Q31" s="24">
        <v>3550603</v>
      </c>
      <c r="R31" s="24">
        <v>7373576</v>
      </c>
      <c r="S31" s="24">
        <v>3734008</v>
      </c>
      <c r="T31" s="24">
        <v>4559320</v>
      </c>
      <c r="U31" s="24">
        <v>6342459</v>
      </c>
      <c r="V31" s="24">
        <v>14635787</v>
      </c>
      <c r="W31" s="24">
        <v>36654995</v>
      </c>
      <c r="X31" s="24">
        <v>68832571</v>
      </c>
      <c r="Y31" s="24">
        <v>-32177576</v>
      </c>
      <c r="Z31" s="6">
        <v>-46.75</v>
      </c>
      <c r="AA31" s="22">
        <v>68832570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19595693</v>
      </c>
      <c r="F32" s="21">
        <f t="shared" si="6"/>
        <v>19595693</v>
      </c>
      <c r="G32" s="21">
        <f t="shared" si="6"/>
        <v>0</v>
      </c>
      <c r="H32" s="21">
        <f t="shared" si="6"/>
        <v>1415384</v>
      </c>
      <c r="I32" s="21">
        <f t="shared" si="6"/>
        <v>1667241</v>
      </c>
      <c r="J32" s="21">
        <f t="shared" si="6"/>
        <v>3082625</v>
      </c>
      <c r="K32" s="21">
        <f t="shared" si="6"/>
        <v>0</v>
      </c>
      <c r="L32" s="21">
        <f t="shared" si="6"/>
        <v>1762063</v>
      </c>
      <c r="M32" s="21">
        <f t="shared" si="6"/>
        <v>1961126</v>
      </c>
      <c r="N32" s="21">
        <f t="shared" si="6"/>
        <v>3723189</v>
      </c>
      <c r="O32" s="21">
        <f t="shared" si="6"/>
        <v>0</v>
      </c>
      <c r="P32" s="21">
        <f t="shared" si="6"/>
        <v>2173595</v>
      </c>
      <c r="Q32" s="21">
        <f t="shared" si="6"/>
        <v>2318370</v>
      </c>
      <c r="R32" s="21">
        <f t="shared" si="6"/>
        <v>4491965</v>
      </c>
      <c r="S32" s="21">
        <f t="shared" si="6"/>
        <v>2208247</v>
      </c>
      <c r="T32" s="21">
        <f t="shared" si="6"/>
        <v>2107390</v>
      </c>
      <c r="U32" s="21">
        <f t="shared" si="6"/>
        <v>2256416</v>
      </c>
      <c r="V32" s="21">
        <f t="shared" si="6"/>
        <v>6572053</v>
      </c>
      <c r="W32" s="21">
        <f t="shared" si="6"/>
        <v>17869832</v>
      </c>
      <c r="X32" s="21">
        <f t="shared" si="6"/>
        <v>19595693</v>
      </c>
      <c r="Y32" s="21">
        <f t="shared" si="6"/>
        <v>-1725861</v>
      </c>
      <c r="Z32" s="4">
        <f>+IF(X32&lt;&gt;0,+(Y32/X32)*100,0)</f>
        <v>-8.807348635233263</v>
      </c>
      <c r="AA32" s="19">
        <f>SUM(AA33:AA37)</f>
        <v>19595693</v>
      </c>
    </row>
    <row r="33" spans="1:27" ht="13.5">
      <c r="A33" s="5" t="s">
        <v>37</v>
      </c>
      <c r="B33" s="3"/>
      <c r="C33" s="22"/>
      <c r="D33" s="22"/>
      <c r="E33" s="23">
        <v>8142276</v>
      </c>
      <c r="F33" s="24">
        <v>8142276</v>
      </c>
      <c r="G33" s="24"/>
      <c r="H33" s="24">
        <v>267259</v>
      </c>
      <c r="I33" s="24">
        <v>496542</v>
      </c>
      <c r="J33" s="24">
        <v>763801</v>
      </c>
      <c r="K33" s="24"/>
      <c r="L33" s="24">
        <v>535876</v>
      </c>
      <c r="M33" s="24">
        <v>647389</v>
      </c>
      <c r="N33" s="24">
        <v>1183265</v>
      </c>
      <c r="O33" s="24"/>
      <c r="P33" s="24">
        <v>953583</v>
      </c>
      <c r="Q33" s="24">
        <v>1143806</v>
      </c>
      <c r="R33" s="24">
        <v>2097389</v>
      </c>
      <c r="S33" s="24">
        <v>984843</v>
      </c>
      <c r="T33" s="24">
        <v>973723</v>
      </c>
      <c r="U33" s="24">
        <v>1049556</v>
      </c>
      <c r="V33" s="24">
        <v>3008122</v>
      </c>
      <c r="W33" s="24">
        <v>7052577</v>
      </c>
      <c r="X33" s="24">
        <v>8142276</v>
      </c>
      <c r="Y33" s="24">
        <v>-1089699</v>
      </c>
      <c r="Z33" s="6">
        <v>-13.38</v>
      </c>
      <c r="AA33" s="22">
        <v>8142276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11453417</v>
      </c>
      <c r="F35" s="24">
        <v>11453417</v>
      </c>
      <c r="G35" s="24"/>
      <c r="H35" s="24">
        <v>1148125</v>
      </c>
      <c r="I35" s="24">
        <v>1170699</v>
      </c>
      <c r="J35" s="24">
        <v>2318824</v>
      </c>
      <c r="K35" s="24"/>
      <c r="L35" s="24">
        <v>1226187</v>
      </c>
      <c r="M35" s="24">
        <v>1313737</v>
      </c>
      <c r="N35" s="24">
        <v>2539924</v>
      </c>
      <c r="O35" s="24"/>
      <c r="P35" s="24">
        <v>1220012</v>
      </c>
      <c r="Q35" s="24">
        <v>1174564</v>
      </c>
      <c r="R35" s="24">
        <v>2394576</v>
      </c>
      <c r="S35" s="24">
        <v>1223404</v>
      </c>
      <c r="T35" s="24">
        <v>1133667</v>
      </c>
      <c r="U35" s="24">
        <v>1206860</v>
      </c>
      <c r="V35" s="24">
        <v>3563931</v>
      </c>
      <c r="W35" s="24">
        <v>10817255</v>
      </c>
      <c r="X35" s="24">
        <v>11453417</v>
      </c>
      <c r="Y35" s="24">
        <v>-636162</v>
      </c>
      <c r="Z35" s="6">
        <v>-5.55</v>
      </c>
      <c r="AA35" s="22">
        <v>11453417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40308932</v>
      </c>
      <c r="F38" s="21">
        <f t="shared" si="7"/>
        <v>40308932</v>
      </c>
      <c r="G38" s="21">
        <f t="shared" si="7"/>
        <v>0</v>
      </c>
      <c r="H38" s="21">
        <f t="shared" si="7"/>
        <v>2718324</v>
      </c>
      <c r="I38" s="21">
        <f t="shared" si="7"/>
        <v>3363979</v>
      </c>
      <c r="J38" s="21">
        <f t="shared" si="7"/>
        <v>6082303</v>
      </c>
      <c r="K38" s="21">
        <f t="shared" si="7"/>
        <v>0</v>
      </c>
      <c r="L38" s="21">
        <f t="shared" si="7"/>
        <v>3169814</v>
      </c>
      <c r="M38" s="21">
        <f t="shared" si="7"/>
        <v>2890471</v>
      </c>
      <c r="N38" s="21">
        <f t="shared" si="7"/>
        <v>6060285</v>
      </c>
      <c r="O38" s="21">
        <f t="shared" si="7"/>
        <v>0</v>
      </c>
      <c r="P38" s="21">
        <f t="shared" si="7"/>
        <v>5297155</v>
      </c>
      <c r="Q38" s="21">
        <f t="shared" si="7"/>
        <v>3205415</v>
      </c>
      <c r="R38" s="21">
        <f t="shared" si="7"/>
        <v>8502570</v>
      </c>
      <c r="S38" s="21">
        <f t="shared" si="7"/>
        <v>4890425</v>
      </c>
      <c r="T38" s="21">
        <f t="shared" si="7"/>
        <v>3177380</v>
      </c>
      <c r="U38" s="21">
        <f t="shared" si="7"/>
        <v>4085706</v>
      </c>
      <c r="V38" s="21">
        <f t="shared" si="7"/>
        <v>12153511</v>
      </c>
      <c r="W38" s="21">
        <f t="shared" si="7"/>
        <v>32798669</v>
      </c>
      <c r="X38" s="21">
        <f t="shared" si="7"/>
        <v>40308932</v>
      </c>
      <c r="Y38" s="21">
        <f t="shared" si="7"/>
        <v>-7510263</v>
      </c>
      <c r="Z38" s="4">
        <f>+IF(X38&lt;&gt;0,+(Y38/X38)*100,0)</f>
        <v>-18.631758836974395</v>
      </c>
      <c r="AA38" s="19">
        <f>SUM(AA39:AA41)</f>
        <v>40308932</v>
      </c>
    </row>
    <row r="39" spans="1:27" ht="13.5">
      <c r="A39" s="5" t="s">
        <v>43</v>
      </c>
      <c r="B39" s="3"/>
      <c r="C39" s="22"/>
      <c r="D39" s="22"/>
      <c r="E39" s="23">
        <v>13766704</v>
      </c>
      <c r="F39" s="24">
        <v>13766704</v>
      </c>
      <c r="G39" s="24"/>
      <c r="H39" s="24">
        <v>1018461</v>
      </c>
      <c r="I39" s="24">
        <v>1362205</v>
      </c>
      <c r="J39" s="24">
        <v>2380666</v>
      </c>
      <c r="K39" s="24"/>
      <c r="L39" s="24">
        <v>1212480</v>
      </c>
      <c r="M39" s="24">
        <v>900972</v>
      </c>
      <c r="N39" s="24">
        <v>2113452</v>
      </c>
      <c r="O39" s="24"/>
      <c r="P39" s="24">
        <v>862657</v>
      </c>
      <c r="Q39" s="24">
        <v>1071101</v>
      </c>
      <c r="R39" s="24">
        <v>1933758</v>
      </c>
      <c r="S39" s="24">
        <v>1181920</v>
      </c>
      <c r="T39" s="24">
        <v>1111420</v>
      </c>
      <c r="U39" s="24">
        <v>1853158</v>
      </c>
      <c r="V39" s="24">
        <v>4146498</v>
      </c>
      <c r="W39" s="24">
        <v>10574374</v>
      </c>
      <c r="X39" s="24">
        <v>13766704</v>
      </c>
      <c r="Y39" s="24">
        <v>-3192330</v>
      </c>
      <c r="Z39" s="6">
        <v>-23.19</v>
      </c>
      <c r="AA39" s="22">
        <v>13766704</v>
      </c>
    </row>
    <row r="40" spans="1:27" ht="13.5">
      <c r="A40" s="5" t="s">
        <v>44</v>
      </c>
      <c r="B40" s="3"/>
      <c r="C40" s="22"/>
      <c r="D40" s="22"/>
      <c r="E40" s="23">
        <v>26542228</v>
      </c>
      <c r="F40" s="24">
        <v>26542228</v>
      </c>
      <c r="G40" s="24"/>
      <c r="H40" s="24">
        <v>1699863</v>
      </c>
      <c r="I40" s="24">
        <v>2001774</v>
      </c>
      <c r="J40" s="24">
        <v>3701637</v>
      </c>
      <c r="K40" s="24"/>
      <c r="L40" s="24">
        <v>1957334</v>
      </c>
      <c r="M40" s="24">
        <v>1989499</v>
      </c>
      <c r="N40" s="24">
        <v>3946833</v>
      </c>
      <c r="O40" s="24"/>
      <c r="P40" s="24">
        <v>4434498</v>
      </c>
      <c r="Q40" s="24">
        <v>2134314</v>
      </c>
      <c r="R40" s="24">
        <v>6568812</v>
      </c>
      <c r="S40" s="24">
        <v>3708505</v>
      </c>
      <c r="T40" s="24">
        <v>2065960</v>
      </c>
      <c r="U40" s="24">
        <v>2232548</v>
      </c>
      <c r="V40" s="24">
        <v>8007013</v>
      </c>
      <c r="W40" s="24">
        <v>22224295</v>
      </c>
      <c r="X40" s="24">
        <v>26542228</v>
      </c>
      <c r="Y40" s="24">
        <v>-4317933</v>
      </c>
      <c r="Z40" s="6">
        <v>-16.27</v>
      </c>
      <c r="AA40" s="22">
        <v>26542228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178406386</v>
      </c>
      <c r="F42" s="21">
        <f t="shared" si="8"/>
        <v>178406386</v>
      </c>
      <c r="G42" s="21">
        <f t="shared" si="8"/>
        <v>0</v>
      </c>
      <c r="H42" s="21">
        <f t="shared" si="8"/>
        <v>975348</v>
      </c>
      <c r="I42" s="21">
        <f t="shared" si="8"/>
        <v>3432787</v>
      </c>
      <c r="J42" s="21">
        <f t="shared" si="8"/>
        <v>4408135</v>
      </c>
      <c r="K42" s="21">
        <f t="shared" si="8"/>
        <v>0</v>
      </c>
      <c r="L42" s="21">
        <f t="shared" si="8"/>
        <v>5019772</v>
      </c>
      <c r="M42" s="21">
        <f t="shared" si="8"/>
        <v>6745332</v>
      </c>
      <c r="N42" s="21">
        <f t="shared" si="8"/>
        <v>11765104</v>
      </c>
      <c r="O42" s="21">
        <f t="shared" si="8"/>
        <v>0</v>
      </c>
      <c r="P42" s="21">
        <f t="shared" si="8"/>
        <v>5493075</v>
      </c>
      <c r="Q42" s="21">
        <f t="shared" si="8"/>
        <v>6117578</v>
      </c>
      <c r="R42" s="21">
        <f t="shared" si="8"/>
        <v>11610653</v>
      </c>
      <c r="S42" s="21">
        <f t="shared" si="8"/>
        <v>1847201</v>
      </c>
      <c r="T42" s="21">
        <f t="shared" si="8"/>
        <v>6064624</v>
      </c>
      <c r="U42" s="21">
        <f t="shared" si="8"/>
        <v>2473348</v>
      </c>
      <c r="V42" s="21">
        <f t="shared" si="8"/>
        <v>10385173</v>
      </c>
      <c r="W42" s="21">
        <f t="shared" si="8"/>
        <v>38169065</v>
      </c>
      <c r="X42" s="21">
        <f t="shared" si="8"/>
        <v>178406386</v>
      </c>
      <c r="Y42" s="21">
        <f t="shared" si="8"/>
        <v>-140237321</v>
      </c>
      <c r="Z42" s="4">
        <f>+IF(X42&lt;&gt;0,+(Y42/X42)*100,0)</f>
        <v>-78.60555002778881</v>
      </c>
      <c r="AA42" s="19">
        <f>SUM(AA43:AA46)</f>
        <v>178406386</v>
      </c>
    </row>
    <row r="43" spans="1:27" ht="13.5">
      <c r="A43" s="5" t="s">
        <v>47</v>
      </c>
      <c r="B43" s="3"/>
      <c r="C43" s="22"/>
      <c r="D43" s="22"/>
      <c r="E43" s="23">
        <v>160301113</v>
      </c>
      <c r="F43" s="24">
        <v>160301113</v>
      </c>
      <c r="G43" s="24"/>
      <c r="H43" s="24">
        <v>438558</v>
      </c>
      <c r="I43" s="24">
        <v>2622691</v>
      </c>
      <c r="J43" s="24">
        <v>3061249</v>
      </c>
      <c r="K43" s="24"/>
      <c r="L43" s="24">
        <v>2803388</v>
      </c>
      <c r="M43" s="24">
        <v>5589933</v>
      </c>
      <c r="N43" s="24">
        <v>8393321</v>
      </c>
      <c r="O43" s="24"/>
      <c r="P43" s="24">
        <v>4030459</v>
      </c>
      <c r="Q43" s="24">
        <v>4746345</v>
      </c>
      <c r="R43" s="24">
        <v>8776804</v>
      </c>
      <c r="S43" s="24">
        <v>557043</v>
      </c>
      <c r="T43" s="24">
        <v>4913637</v>
      </c>
      <c r="U43" s="24">
        <v>951247</v>
      </c>
      <c r="V43" s="24">
        <v>6421927</v>
      </c>
      <c r="W43" s="24">
        <v>26653301</v>
      </c>
      <c r="X43" s="24">
        <v>160301113</v>
      </c>
      <c r="Y43" s="24">
        <v>-133647812</v>
      </c>
      <c r="Z43" s="6">
        <v>-83.37</v>
      </c>
      <c r="AA43" s="22">
        <v>160301113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18105273</v>
      </c>
      <c r="F46" s="24">
        <v>18105273</v>
      </c>
      <c r="G46" s="24"/>
      <c r="H46" s="24">
        <v>536790</v>
      </c>
      <c r="I46" s="24">
        <v>810096</v>
      </c>
      <c r="J46" s="24">
        <v>1346886</v>
      </c>
      <c r="K46" s="24"/>
      <c r="L46" s="24">
        <v>2216384</v>
      </c>
      <c r="M46" s="24">
        <v>1155399</v>
      </c>
      <c r="N46" s="24">
        <v>3371783</v>
      </c>
      <c r="O46" s="24"/>
      <c r="P46" s="24">
        <v>1462616</v>
      </c>
      <c r="Q46" s="24">
        <v>1371233</v>
      </c>
      <c r="R46" s="24">
        <v>2833849</v>
      </c>
      <c r="S46" s="24">
        <v>1290158</v>
      </c>
      <c r="T46" s="24">
        <v>1150987</v>
      </c>
      <c r="U46" s="24">
        <v>1522101</v>
      </c>
      <c r="V46" s="24">
        <v>3963246</v>
      </c>
      <c r="W46" s="24">
        <v>11515764</v>
      </c>
      <c r="X46" s="24">
        <v>18105273</v>
      </c>
      <c r="Y46" s="24">
        <v>-6589509</v>
      </c>
      <c r="Z46" s="6">
        <v>-36.4</v>
      </c>
      <c r="AA46" s="22">
        <v>18105273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437561128</v>
      </c>
      <c r="F48" s="42">
        <f t="shared" si="9"/>
        <v>437561128</v>
      </c>
      <c r="G48" s="42">
        <f t="shared" si="9"/>
        <v>0</v>
      </c>
      <c r="H48" s="42">
        <f t="shared" si="9"/>
        <v>11685973</v>
      </c>
      <c r="I48" s="42">
        <f t="shared" si="9"/>
        <v>16818993</v>
      </c>
      <c r="J48" s="42">
        <f t="shared" si="9"/>
        <v>28504966</v>
      </c>
      <c r="K48" s="42">
        <f t="shared" si="9"/>
        <v>0</v>
      </c>
      <c r="L48" s="42">
        <f t="shared" si="9"/>
        <v>17833852</v>
      </c>
      <c r="M48" s="42">
        <f t="shared" si="9"/>
        <v>21159718</v>
      </c>
      <c r="N48" s="42">
        <f t="shared" si="9"/>
        <v>38993570</v>
      </c>
      <c r="O48" s="42">
        <f t="shared" si="9"/>
        <v>0</v>
      </c>
      <c r="P48" s="42">
        <f t="shared" si="9"/>
        <v>21856023</v>
      </c>
      <c r="Q48" s="42">
        <f t="shared" si="9"/>
        <v>19786800</v>
      </c>
      <c r="R48" s="42">
        <f t="shared" si="9"/>
        <v>41642823</v>
      </c>
      <c r="S48" s="42">
        <f t="shared" si="9"/>
        <v>21170311</v>
      </c>
      <c r="T48" s="42">
        <f t="shared" si="9"/>
        <v>21027353</v>
      </c>
      <c r="U48" s="42">
        <f t="shared" si="9"/>
        <v>20340597</v>
      </c>
      <c r="V48" s="42">
        <f t="shared" si="9"/>
        <v>62538261</v>
      </c>
      <c r="W48" s="42">
        <f t="shared" si="9"/>
        <v>171679620</v>
      </c>
      <c r="X48" s="42">
        <f t="shared" si="9"/>
        <v>437561130</v>
      </c>
      <c r="Y48" s="42">
        <f t="shared" si="9"/>
        <v>-265881510</v>
      </c>
      <c r="Z48" s="43">
        <f>+IF(X48&lt;&gt;0,+(Y48/X48)*100,0)</f>
        <v>-60.76442621857202</v>
      </c>
      <c r="AA48" s="40">
        <f>+AA28+AA32+AA38+AA42+AA47</f>
        <v>437561128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-119278118</v>
      </c>
      <c r="F49" s="46">
        <f t="shared" si="10"/>
        <v>-119278118</v>
      </c>
      <c r="G49" s="46">
        <f t="shared" si="10"/>
        <v>0</v>
      </c>
      <c r="H49" s="46">
        <f t="shared" si="10"/>
        <v>-11760434</v>
      </c>
      <c r="I49" s="46">
        <f t="shared" si="10"/>
        <v>17855375</v>
      </c>
      <c r="J49" s="46">
        <f t="shared" si="10"/>
        <v>6094941</v>
      </c>
      <c r="K49" s="46">
        <f t="shared" si="10"/>
        <v>0</v>
      </c>
      <c r="L49" s="46">
        <f t="shared" si="10"/>
        <v>-7545373</v>
      </c>
      <c r="M49" s="46">
        <f t="shared" si="10"/>
        <v>-13506826</v>
      </c>
      <c r="N49" s="46">
        <f t="shared" si="10"/>
        <v>-21052199</v>
      </c>
      <c r="O49" s="46">
        <f t="shared" si="10"/>
        <v>0</v>
      </c>
      <c r="P49" s="46">
        <f t="shared" si="10"/>
        <v>-11476817</v>
      </c>
      <c r="Q49" s="46">
        <f t="shared" si="10"/>
        <v>115926369</v>
      </c>
      <c r="R49" s="46">
        <f t="shared" si="10"/>
        <v>104449552</v>
      </c>
      <c r="S49" s="46">
        <f t="shared" si="10"/>
        <v>8192722</v>
      </c>
      <c r="T49" s="46">
        <f t="shared" si="10"/>
        <v>-17520644</v>
      </c>
      <c r="U49" s="46">
        <f t="shared" si="10"/>
        <v>-11619765</v>
      </c>
      <c r="V49" s="46">
        <f t="shared" si="10"/>
        <v>-20947687</v>
      </c>
      <c r="W49" s="46">
        <f t="shared" si="10"/>
        <v>68544607</v>
      </c>
      <c r="X49" s="46">
        <f>IF(F25=F48,0,X25-X48)</f>
        <v>-119278120</v>
      </c>
      <c r="Y49" s="46">
        <f t="shared" si="10"/>
        <v>187822727</v>
      </c>
      <c r="Z49" s="47">
        <f>+IF(X49&lt;&gt;0,+(Y49/X49)*100,0)</f>
        <v>-157.4662033573299</v>
      </c>
      <c r="AA49" s="44">
        <f>+AA25-AA48</f>
        <v>-119278118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1569599259</v>
      </c>
      <c r="D5" s="19">
        <f>SUM(D6:D8)</f>
        <v>0</v>
      </c>
      <c r="E5" s="20">
        <f t="shared" si="0"/>
        <v>953685221</v>
      </c>
      <c r="F5" s="21">
        <f t="shared" si="0"/>
        <v>953685221</v>
      </c>
      <c r="G5" s="21">
        <f t="shared" si="0"/>
        <v>0</v>
      </c>
      <c r="H5" s="21">
        <f t="shared" si="0"/>
        <v>66127459</v>
      </c>
      <c r="I5" s="21">
        <f t="shared" si="0"/>
        <v>22916071</v>
      </c>
      <c r="J5" s="21">
        <f t="shared" si="0"/>
        <v>89043530</v>
      </c>
      <c r="K5" s="21">
        <f t="shared" si="0"/>
        <v>83761988</v>
      </c>
      <c r="L5" s="21">
        <f t="shared" si="0"/>
        <v>113699</v>
      </c>
      <c r="M5" s="21">
        <f t="shared" si="0"/>
        <v>105247770</v>
      </c>
      <c r="N5" s="21">
        <f t="shared" si="0"/>
        <v>189123457</v>
      </c>
      <c r="O5" s="21">
        <f t="shared" si="0"/>
        <v>1373106</v>
      </c>
      <c r="P5" s="21">
        <f t="shared" si="0"/>
        <v>970688</v>
      </c>
      <c r="Q5" s="21">
        <f t="shared" si="0"/>
        <v>858360</v>
      </c>
      <c r="R5" s="21">
        <f t="shared" si="0"/>
        <v>3202154</v>
      </c>
      <c r="S5" s="21">
        <f t="shared" si="0"/>
        <v>678527</v>
      </c>
      <c r="T5" s="21">
        <f t="shared" si="0"/>
        <v>230537</v>
      </c>
      <c r="U5" s="21">
        <f t="shared" si="0"/>
        <v>3295129</v>
      </c>
      <c r="V5" s="21">
        <f t="shared" si="0"/>
        <v>4204193</v>
      </c>
      <c r="W5" s="21">
        <f t="shared" si="0"/>
        <v>285573334</v>
      </c>
      <c r="X5" s="21">
        <f t="shared" si="0"/>
        <v>953685219</v>
      </c>
      <c r="Y5" s="21">
        <f t="shared" si="0"/>
        <v>-668111885</v>
      </c>
      <c r="Z5" s="4">
        <f>+IF(X5&lt;&gt;0,+(Y5/X5)*100,0)</f>
        <v>-70.05580790069894</v>
      </c>
      <c r="AA5" s="19">
        <f>SUM(AA6:AA8)</f>
        <v>953685221</v>
      </c>
    </row>
    <row r="6" spans="1:27" ht="13.5">
      <c r="A6" s="5" t="s">
        <v>33</v>
      </c>
      <c r="B6" s="3"/>
      <c r="C6" s="22">
        <v>1363418860</v>
      </c>
      <c r="D6" s="22"/>
      <c r="E6" s="23">
        <v>854265337</v>
      </c>
      <c r="F6" s="24">
        <v>854265337</v>
      </c>
      <c r="G6" s="24"/>
      <c r="H6" s="24">
        <v>65044566</v>
      </c>
      <c r="I6" s="24">
        <v>22748202</v>
      </c>
      <c r="J6" s="24">
        <v>87792768</v>
      </c>
      <c r="K6" s="24">
        <v>83218395</v>
      </c>
      <c r="L6" s="24">
        <v>-3565</v>
      </c>
      <c r="M6" s="24">
        <v>105210359</v>
      </c>
      <c r="N6" s="24">
        <v>188425189</v>
      </c>
      <c r="O6" s="24">
        <v>1246731</v>
      </c>
      <c r="P6" s="24">
        <v>765195</v>
      </c>
      <c r="Q6" s="24">
        <v>651145</v>
      </c>
      <c r="R6" s="24">
        <v>2663071</v>
      </c>
      <c r="S6" s="24">
        <v>511273</v>
      </c>
      <c r="T6" s="24">
        <v>129943</v>
      </c>
      <c r="U6" s="24"/>
      <c r="V6" s="24">
        <v>641216</v>
      </c>
      <c r="W6" s="24">
        <v>279522244</v>
      </c>
      <c r="X6" s="24">
        <v>854265334</v>
      </c>
      <c r="Y6" s="24">
        <v>-574743090</v>
      </c>
      <c r="Z6" s="6">
        <v>-67.28</v>
      </c>
      <c r="AA6" s="22">
        <v>854265337</v>
      </c>
    </row>
    <row r="7" spans="1:27" ht="13.5">
      <c r="A7" s="5" t="s">
        <v>34</v>
      </c>
      <c r="B7" s="3"/>
      <c r="C7" s="25">
        <v>178040997</v>
      </c>
      <c r="D7" s="25"/>
      <c r="E7" s="26">
        <v>5055131</v>
      </c>
      <c r="F7" s="27">
        <v>5055131</v>
      </c>
      <c r="G7" s="27"/>
      <c r="H7" s="27">
        <v>700122</v>
      </c>
      <c r="I7" s="27">
        <v>77802</v>
      </c>
      <c r="J7" s="27">
        <v>777924</v>
      </c>
      <c r="K7" s="27">
        <v>9985</v>
      </c>
      <c r="L7" s="27">
        <v>73620</v>
      </c>
      <c r="M7" s="27">
        <v>5478</v>
      </c>
      <c r="N7" s="27">
        <v>89083</v>
      </c>
      <c r="O7" s="27">
        <v>133214</v>
      </c>
      <c r="P7" s="27">
        <v>29188</v>
      </c>
      <c r="Q7" s="27">
        <v>30198</v>
      </c>
      <c r="R7" s="27">
        <v>192600</v>
      </c>
      <c r="S7" s="27">
        <v>132481</v>
      </c>
      <c r="T7" s="27">
        <v>68647</v>
      </c>
      <c r="U7" s="27">
        <v>3368182</v>
      </c>
      <c r="V7" s="27">
        <v>3569310</v>
      </c>
      <c r="W7" s="27">
        <v>4628917</v>
      </c>
      <c r="X7" s="27">
        <v>5055133</v>
      </c>
      <c r="Y7" s="27">
        <v>-426216</v>
      </c>
      <c r="Z7" s="7">
        <v>-8.43</v>
      </c>
      <c r="AA7" s="25">
        <v>5055131</v>
      </c>
    </row>
    <row r="8" spans="1:27" ht="13.5">
      <c r="A8" s="5" t="s">
        <v>35</v>
      </c>
      <c r="B8" s="3"/>
      <c r="C8" s="22">
        <v>28139402</v>
      </c>
      <c r="D8" s="22"/>
      <c r="E8" s="23">
        <v>94364753</v>
      </c>
      <c r="F8" s="24">
        <v>94364753</v>
      </c>
      <c r="G8" s="24"/>
      <c r="H8" s="24">
        <v>382771</v>
      </c>
      <c r="I8" s="24">
        <v>90067</v>
      </c>
      <c r="J8" s="24">
        <v>472838</v>
      </c>
      <c r="K8" s="24">
        <v>533608</v>
      </c>
      <c r="L8" s="24">
        <v>43644</v>
      </c>
      <c r="M8" s="24">
        <v>31933</v>
      </c>
      <c r="N8" s="24">
        <v>609185</v>
      </c>
      <c r="O8" s="24">
        <v>-6839</v>
      </c>
      <c r="P8" s="24">
        <v>176305</v>
      </c>
      <c r="Q8" s="24">
        <v>177017</v>
      </c>
      <c r="R8" s="24">
        <v>346483</v>
      </c>
      <c r="S8" s="24">
        <v>34773</v>
      </c>
      <c r="T8" s="24">
        <v>31947</v>
      </c>
      <c r="U8" s="24">
        <v>-73053</v>
      </c>
      <c r="V8" s="24">
        <v>-6333</v>
      </c>
      <c r="W8" s="24">
        <v>1422173</v>
      </c>
      <c r="X8" s="24">
        <v>94364752</v>
      </c>
      <c r="Y8" s="24">
        <v>-92942579</v>
      </c>
      <c r="Z8" s="6">
        <v>-98.49</v>
      </c>
      <c r="AA8" s="22">
        <v>94364753</v>
      </c>
    </row>
    <row r="9" spans="1:27" ht="13.5">
      <c r="A9" s="2" t="s">
        <v>36</v>
      </c>
      <c r="B9" s="3"/>
      <c r="C9" s="19">
        <f aca="true" t="shared" si="1" ref="C9:Y9">SUM(C10:C14)</f>
        <v>54310106</v>
      </c>
      <c r="D9" s="19">
        <f>SUM(D10:D14)</f>
        <v>0</v>
      </c>
      <c r="E9" s="20">
        <f t="shared" si="1"/>
        <v>16555758</v>
      </c>
      <c r="F9" s="21">
        <f t="shared" si="1"/>
        <v>16555758</v>
      </c>
      <c r="G9" s="21">
        <f t="shared" si="1"/>
        <v>0</v>
      </c>
      <c r="H9" s="21">
        <f t="shared" si="1"/>
        <v>377447</v>
      </c>
      <c r="I9" s="21">
        <f t="shared" si="1"/>
        <v>2612351</v>
      </c>
      <c r="J9" s="21">
        <f t="shared" si="1"/>
        <v>2989798</v>
      </c>
      <c r="K9" s="21">
        <f t="shared" si="1"/>
        <v>-374013</v>
      </c>
      <c r="L9" s="21">
        <f t="shared" si="1"/>
        <v>370674</v>
      </c>
      <c r="M9" s="21">
        <f t="shared" si="1"/>
        <v>372188</v>
      </c>
      <c r="N9" s="21">
        <f t="shared" si="1"/>
        <v>368849</v>
      </c>
      <c r="O9" s="21">
        <f t="shared" si="1"/>
        <v>369005</v>
      </c>
      <c r="P9" s="21">
        <f t="shared" si="1"/>
        <v>366423</v>
      </c>
      <c r="Q9" s="21">
        <f t="shared" si="1"/>
        <v>400125</v>
      </c>
      <c r="R9" s="21">
        <f t="shared" si="1"/>
        <v>1135553</v>
      </c>
      <c r="S9" s="21">
        <f t="shared" si="1"/>
        <v>375474</v>
      </c>
      <c r="T9" s="21">
        <f t="shared" si="1"/>
        <v>2273255</v>
      </c>
      <c r="U9" s="21">
        <f t="shared" si="1"/>
        <v>382315</v>
      </c>
      <c r="V9" s="21">
        <f t="shared" si="1"/>
        <v>3031044</v>
      </c>
      <c r="W9" s="21">
        <f t="shared" si="1"/>
        <v>7525244</v>
      </c>
      <c r="X9" s="21">
        <f t="shared" si="1"/>
        <v>16555755</v>
      </c>
      <c r="Y9" s="21">
        <f t="shared" si="1"/>
        <v>-9030511</v>
      </c>
      <c r="Z9" s="4">
        <f>+IF(X9&lt;&gt;0,+(Y9/X9)*100,0)</f>
        <v>-54.546053623045275</v>
      </c>
      <c r="AA9" s="19">
        <f>SUM(AA10:AA14)</f>
        <v>16555758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54310106</v>
      </c>
      <c r="D12" s="22"/>
      <c r="E12" s="23">
        <v>6046017</v>
      </c>
      <c r="F12" s="24">
        <v>6046017</v>
      </c>
      <c r="G12" s="24"/>
      <c r="H12" s="24">
        <v>376477</v>
      </c>
      <c r="I12" s="24">
        <v>372813</v>
      </c>
      <c r="J12" s="24">
        <v>749290</v>
      </c>
      <c r="K12" s="24">
        <v>-374013</v>
      </c>
      <c r="L12" s="24">
        <v>370674</v>
      </c>
      <c r="M12" s="24">
        <v>372188</v>
      </c>
      <c r="N12" s="24">
        <v>368849</v>
      </c>
      <c r="O12" s="24">
        <v>369005</v>
      </c>
      <c r="P12" s="24">
        <v>366423</v>
      </c>
      <c r="Q12" s="24">
        <v>400125</v>
      </c>
      <c r="R12" s="24">
        <v>1135553</v>
      </c>
      <c r="S12" s="24">
        <v>375474</v>
      </c>
      <c r="T12" s="24">
        <v>373255</v>
      </c>
      <c r="U12" s="24">
        <v>382315</v>
      </c>
      <c r="V12" s="24">
        <v>1131044</v>
      </c>
      <c r="W12" s="24">
        <v>3384736</v>
      </c>
      <c r="X12" s="24">
        <v>6046018</v>
      </c>
      <c r="Y12" s="24">
        <v>-2661282</v>
      </c>
      <c r="Z12" s="6">
        <v>-44.02</v>
      </c>
      <c r="AA12" s="22">
        <v>6046017</v>
      </c>
    </row>
    <row r="13" spans="1:27" ht="13.5">
      <c r="A13" s="5" t="s">
        <v>40</v>
      </c>
      <c r="B13" s="3"/>
      <c r="C13" s="22"/>
      <c r="D13" s="22"/>
      <c r="E13" s="23">
        <v>844006</v>
      </c>
      <c r="F13" s="24">
        <v>844006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844006</v>
      </c>
      <c r="Y13" s="24">
        <v>-844006</v>
      </c>
      <c r="Z13" s="6">
        <v>-100</v>
      </c>
      <c r="AA13" s="22">
        <v>844006</v>
      </c>
    </row>
    <row r="14" spans="1:27" ht="13.5">
      <c r="A14" s="5" t="s">
        <v>41</v>
      </c>
      <c r="B14" s="3"/>
      <c r="C14" s="25"/>
      <c r="D14" s="25"/>
      <c r="E14" s="26">
        <v>9665735</v>
      </c>
      <c r="F14" s="27">
        <v>9665735</v>
      </c>
      <c r="G14" s="27"/>
      <c r="H14" s="27">
        <v>970</v>
      </c>
      <c r="I14" s="27">
        <v>2239538</v>
      </c>
      <c r="J14" s="27">
        <v>2240508</v>
      </c>
      <c r="K14" s="27"/>
      <c r="L14" s="27"/>
      <c r="M14" s="27"/>
      <c r="N14" s="27"/>
      <c r="O14" s="27"/>
      <c r="P14" s="27"/>
      <c r="Q14" s="27"/>
      <c r="R14" s="27"/>
      <c r="S14" s="27"/>
      <c r="T14" s="27">
        <v>1900000</v>
      </c>
      <c r="U14" s="27"/>
      <c r="V14" s="27">
        <v>1900000</v>
      </c>
      <c r="W14" s="27">
        <v>4140508</v>
      </c>
      <c r="X14" s="27">
        <v>9665731</v>
      </c>
      <c r="Y14" s="27">
        <v>-5525223</v>
      </c>
      <c r="Z14" s="7">
        <v>-57.16</v>
      </c>
      <c r="AA14" s="25">
        <v>9665735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4642365</v>
      </c>
      <c r="F15" s="21">
        <f t="shared" si="2"/>
        <v>4642365</v>
      </c>
      <c r="G15" s="21">
        <f t="shared" si="2"/>
        <v>0</v>
      </c>
      <c r="H15" s="21">
        <f t="shared" si="2"/>
        <v>48900</v>
      </c>
      <c r="I15" s="21">
        <f t="shared" si="2"/>
        <v>168725</v>
      </c>
      <c r="J15" s="21">
        <f t="shared" si="2"/>
        <v>217625</v>
      </c>
      <c r="K15" s="21">
        <f t="shared" si="2"/>
        <v>219125</v>
      </c>
      <c r="L15" s="21">
        <f t="shared" si="2"/>
        <v>0</v>
      </c>
      <c r="M15" s="21">
        <f t="shared" si="2"/>
        <v>0</v>
      </c>
      <c r="N15" s="21">
        <f t="shared" si="2"/>
        <v>219125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436750</v>
      </c>
      <c r="X15" s="21">
        <f t="shared" si="2"/>
        <v>4642365</v>
      </c>
      <c r="Y15" s="21">
        <f t="shared" si="2"/>
        <v>-4205615</v>
      </c>
      <c r="Z15" s="4">
        <f>+IF(X15&lt;&gt;0,+(Y15/X15)*100,0)</f>
        <v>-90.59207968352338</v>
      </c>
      <c r="AA15" s="19">
        <f>SUM(AA16:AA18)</f>
        <v>4642365</v>
      </c>
    </row>
    <row r="16" spans="1:27" ht="13.5">
      <c r="A16" s="5" t="s">
        <v>43</v>
      </c>
      <c r="B16" s="3"/>
      <c r="C16" s="22"/>
      <c r="D16" s="22"/>
      <c r="E16" s="23">
        <v>4629627</v>
      </c>
      <c r="F16" s="24">
        <v>4629627</v>
      </c>
      <c r="G16" s="24"/>
      <c r="H16" s="24">
        <v>48900</v>
      </c>
      <c r="I16" s="24">
        <v>168725</v>
      </c>
      <c r="J16" s="24">
        <v>217625</v>
      </c>
      <c r="K16" s="24">
        <v>219125</v>
      </c>
      <c r="L16" s="24"/>
      <c r="M16" s="24"/>
      <c r="N16" s="24">
        <v>219125</v>
      </c>
      <c r="O16" s="24"/>
      <c r="P16" s="24"/>
      <c r="Q16" s="24"/>
      <c r="R16" s="24"/>
      <c r="S16" s="24"/>
      <c r="T16" s="24"/>
      <c r="U16" s="24"/>
      <c r="V16" s="24"/>
      <c r="W16" s="24">
        <v>436750</v>
      </c>
      <c r="X16" s="24">
        <v>4629627</v>
      </c>
      <c r="Y16" s="24">
        <v>-4192877</v>
      </c>
      <c r="Z16" s="6">
        <v>-90.57</v>
      </c>
      <c r="AA16" s="22">
        <v>4629627</v>
      </c>
    </row>
    <row r="17" spans="1:27" ht="13.5">
      <c r="A17" s="5" t="s">
        <v>44</v>
      </c>
      <c r="B17" s="3"/>
      <c r="C17" s="22"/>
      <c r="D17" s="22"/>
      <c r="E17" s="23">
        <v>12738</v>
      </c>
      <c r="F17" s="24">
        <v>12738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12738</v>
      </c>
      <c r="Y17" s="24">
        <v>-12738</v>
      </c>
      <c r="Z17" s="6">
        <v>-100</v>
      </c>
      <c r="AA17" s="22">
        <v>12738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81465156</v>
      </c>
      <c r="D19" s="19">
        <f>SUM(D20:D23)</f>
        <v>0</v>
      </c>
      <c r="E19" s="20">
        <f t="shared" si="3"/>
        <v>897376234</v>
      </c>
      <c r="F19" s="21">
        <f t="shared" si="3"/>
        <v>897376234</v>
      </c>
      <c r="G19" s="21">
        <f t="shared" si="3"/>
        <v>0</v>
      </c>
      <c r="H19" s="21">
        <f t="shared" si="3"/>
        <v>23050275</v>
      </c>
      <c r="I19" s="21">
        <f t="shared" si="3"/>
        <v>5301250</v>
      </c>
      <c r="J19" s="21">
        <f t="shared" si="3"/>
        <v>28351525</v>
      </c>
      <c r="K19" s="21">
        <f t="shared" si="3"/>
        <v>-21747307</v>
      </c>
      <c r="L19" s="21">
        <f t="shared" si="3"/>
        <v>36284876</v>
      </c>
      <c r="M19" s="21">
        <f t="shared" si="3"/>
        <v>161762648</v>
      </c>
      <c r="N19" s="21">
        <f t="shared" si="3"/>
        <v>176300217</v>
      </c>
      <c r="O19" s="21">
        <f t="shared" si="3"/>
        <v>29062496</v>
      </c>
      <c r="P19" s="21">
        <f t="shared" si="3"/>
        <v>11698281</v>
      </c>
      <c r="Q19" s="21">
        <f t="shared" si="3"/>
        <v>11797053</v>
      </c>
      <c r="R19" s="21">
        <f t="shared" si="3"/>
        <v>52557830</v>
      </c>
      <c r="S19" s="21">
        <f t="shared" si="3"/>
        <v>156661335</v>
      </c>
      <c r="T19" s="21">
        <f t="shared" si="3"/>
        <v>24749104</v>
      </c>
      <c r="U19" s="21">
        <f t="shared" si="3"/>
        <v>22799809</v>
      </c>
      <c r="V19" s="21">
        <f t="shared" si="3"/>
        <v>204210248</v>
      </c>
      <c r="W19" s="21">
        <f t="shared" si="3"/>
        <v>461419820</v>
      </c>
      <c r="X19" s="21">
        <f t="shared" si="3"/>
        <v>897376240</v>
      </c>
      <c r="Y19" s="21">
        <f t="shared" si="3"/>
        <v>-435956420</v>
      </c>
      <c r="Z19" s="4">
        <f>+IF(X19&lt;&gt;0,+(Y19/X19)*100,0)</f>
        <v>-48.58123054383521</v>
      </c>
      <c r="AA19" s="19">
        <f>SUM(AA20:AA23)</f>
        <v>897376234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54310104</v>
      </c>
      <c r="D21" s="22"/>
      <c r="E21" s="23">
        <v>780179380</v>
      </c>
      <c r="F21" s="24">
        <v>780179380</v>
      </c>
      <c r="G21" s="24"/>
      <c r="H21" s="24">
        <v>15929228</v>
      </c>
      <c r="I21" s="24">
        <v>11718842</v>
      </c>
      <c r="J21" s="24">
        <v>27648070</v>
      </c>
      <c r="K21" s="24">
        <v>-16228488</v>
      </c>
      <c r="L21" s="24">
        <v>25333190</v>
      </c>
      <c r="M21" s="24">
        <v>154597440</v>
      </c>
      <c r="N21" s="24">
        <v>163702142</v>
      </c>
      <c r="O21" s="24">
        <v>21806400</v>
      </c>
      <c r="P21" s="24">
        <v>4842343</v>
      </c>
      <c r="Q21" s="24">
        <v>4842343</v>
      </c>
      <c r="R21" s="24">
        <v>31491086</v>
      </c>
      <c r="S21" s="24">
        <v>150079819</v>
      </c>
      <c r="T21" s="24">
        <v>17680594</v>
      </c>
      <c r="U21" s="24">
        <v>15999339</v>
      </c>
      <c r="V21" s="24">
        <v>183759752</v>
      </c>
      <c r="W21" s="24">
        <v>406601050</v>
      </c>
      <c r="X21" s="24">
        <v>780179382</v>
      </c>
      <c r="Y21" s="24">
        <v>-373578332</v>
      </c>
      <c r="Z21" s="6">
        <v>-47.88</v>
      </c>
      <c r="AA21" s="22">
        <v>780179380</v>
      </c>
    </row>
    <row r="22" spans="1:27" ht="13.5">
      <c r="A22" s="5" t="s">
        <v>49</v>
      </c>
      <c r="B22" s="3"/>
      <c r="C22" s="25">
        <v>27155052</v>
      </c>
      <c r="D22" s="25"/>
      <c r="E22" s="26">
        <v>117196854</v>
      </c>
      <c r="F22" s="27">
        <v>117196854</v>
      </c>
      <c r="G22" s="27"/>
      <c r="H22" s="27">
        <v>7121047</v>
      </c>
      <c r="I22" s="27">
        <v>-6417592</v>
      </c>
      <c r="J22" s="27">
        <v>703455</v>
      </c>
      <c r="K22" s="27">
        <v>-5518819</v>
      </c>
      <c r="L22" s="27">
        <v>6272884</v>
      </c>
      <c r="M22" s="27">
        <v>7165208</v>
      </c>
      <c r="N22" s="27">
        <v>7919273</v>
      </c>
      <c r="O22" s="27">
        <v>7180305</v>
      </c>
      <c r="P22" s="27">
        <v>6780147</v>
      </c>
      <c r="Q22" s="27">
        <v>6880028</v>
      </c>
      <c r="R22" s="27">
        <v>20840480</v>
      </c>
      <c r="S22" s="27">
        <v>6581516</v>
      </c>
      <c r="T22" s="27">
        <v>7068510</v>
      </c>
      <c r="U22" s="27">
        <v>6724679</v>
      </c>
      <c r="V22" s="27">
        <v>20374705</v>
      </c>
      <c r="W22" s="27">
        <v>49837913</v>
      </c>
      <c r="X22" s="27">
        <v>117196858</v>
      </c>
      <c r="Y22" s="27">
        <v>-67358945</v>
      </c>
      <c r="Z22" s="7">
        <v>-57.48</v>
      </c>
      <c r="AA22" s="25">
        <v>117196854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>
        <v>4678802</v>
      </c>
      <c r="M23" s="24"/>
      <c r="N23" s="24">
        <v>4678802</v>
      </c>
      <c r="O23" s="24">
        <v>75791</v>
      </c>
      <c r="P23" s="24">
        <v>75791</v>
      </c>
      <c r="Q23" s="24">
        <v>74682</v>
      </c>
      <c r="R23" s="24">
        <v>226264</v>
      </c>
      <c r="S23" s="24"/>
      <c r="T23" s="24"/>
      <c r="U23" s="24">
        <v>75791</v>
      </c>
      <c r="V23" s="24">
        <v>75791</v>
      </c>
      <c r="W23" s="24">
        <v>4980857</v>
      </c>
      <c r="X23" s="24"/>
      <c r="Y23" s="24">
        <v>4980857</v>
      </c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1705374521</v>
      </c>
      <c r="D25" s="40">
        <f>+D5+D9+D15+D19+D24</f>
        <v>0</v>
      </c>
      <c r="E25" s="41">
        <f t="shared" si="4"/>
        <v>1872259578</v>
      </c>
      <c r="F25" s="42">
        <f t="shared" si="4"/>
        <v>1872259578</v>
      </c>
      <c r="G25" s="42">
        <f t="shared" si="4"/>
        <v>0</v>
      </c>
      <c r="H25" s="42">
        <f t="shared" si="4"/>
        <v>89604081</v>
      </c>
      <c r="I25" s="42">
        <f t="shared" si="4"/>
        <v>30998397</v>
      </c>
      <c r="J25" s="42">
        <f t="shared" si="4"/>
        <v>120602478</v>
      </c>
      <c r="K25" s="42">
        <f t="shared" si="4"/>
        <v>61859793</v>
      </c>
      <c r="L25" s="42">
        <f t="shared" si="4"/>
        <v>36769249</v>
      </c>
      <c r="M25" s="42">
        <f t="shared" si="4"/>
        <v>267382606</v>
      </c>
      <c r="N25" s="42">
        <f t="shared" si="4"/>
        <v>366011648</v>
      </c>
      <c r="O25" s="42">
        <f t="shared" si="4"/>
        <v>30804607</v>
      </c>
      <c r="P25" s="42">
        <f t="shared" si="4"/>
        <v>13035392</v>
      </c>
      <c r="Q25" s="42">
        <f t="shared" si="4"/>
        <v>13055538</v>
      </c>
      <c r="R25" s="42">
        <f t="shared" si="4"/>
        <v>56895537</v>
      </c>
      <c r="S25" s="42">
        <f t="shared" si="4"/>
        <v>157715336</v>
      </c>
      <c r="T25" s="42">
        <f t="shared" si="4"/>
        <v>27252896</v>
      </c>
      <c r="U25" s="42">
        <f t="shared" si="4"/>
        <v>26477253</v>
      </c>
      <c r="V25" s="42">
        <f t="shared" si="4"/>
        <v>211445485</v>
      </c>
      <c r="W25" s="42">
        <f t="shared" si="4"/>
        <v>754955148</v>
      </c>
      <c r="X25" s="42">
        <f t="shared" si="4"/>
        <v>1872259579</v>
      </c>
      <c r="Y25" s="42">
        <f t="shared" si="4"/>
        <v>-1117304431</v>
      </c>
      <c r="Z25" s="43">
        <f>+IF(X25&lt;&gt;0,+(Y25/X25)*100,0)</f>
        <v>-59.67679073629139</v>
      </c>
      <c r="AA25" s="40">
        <f>+AA5+AA9+AA15+AA19+AA24</f>
        <v>1872259578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633199085</v>
      </c>
      <c r="D28" s="19">
        <f>SUM(D29:D31)</f>
        <v>0</v>
      </c>
      <c r="E28" s="20">
        <f t="shared" si="5"/>
        <v>485991733</v>
      </c>
      <c r="F28" s="21">
        <f t="shared" si="5"/>
        <v>485991733</v>
      </c>
      <c r="G28" s="21">
        <f t="shared" si="5"/>
        <v>0</v>
      </c>
      <c r="H28" s="21">
        <f t="shared" si="5"/>
        <v>35363482</v>
      </c>
      <c r="I28" s="21">
        <f t="shared" si="5"/>
        <v>36297735</v>
      </c>
      <c r="J28" s="21">
        <f t="shared" si="5"/>
        <v>71661217</v>
      </c>
      <c r="K28" s="21">
        <f t="shared" si="5"/>
        <v>32480666</v>
      </c>
      <c r="L28" s="21">
        <f t="shared" si="5"/>
        <v>13024946</v>
      </c>
      <c r="M28" s="21">
        <f t="shared" si="5"/>
        <v>45885902</v>
      </c>
      <c r="N28" s="21">
        <f t="shared" si="5"/>
        <v>91391514</v>
      </c>
      <c r="O28" s="21">
        <f t="shared" si="5"/>
        <v>66383368</v>
      </c>
      <c r="P28" s="21">
        <f t="shared" si="5"/>
        <v>32148822</v>
      </c>
      <c r="Q28" s="21">
        <f t="shared" si="5"/>
        <v>31659945</v>
      </c>
      <c r="R28" s="21">
        <f t="shared" si="5"/>
        <v>130192135</v>
      </c>
      <c r="S28" s="21">
        <f t="shared" si="5"/>
        <v>25303543</v>
      </c>
      <c r="T28" s="21">
        <f t="shared" si="5"/>
        <v>81325526</v>
      </c>
      <c r="U28" s="21">
        <f t="shared" si="5"/>
        <v>29021149</v>
      </c>
      <c r="V28" s="21">
        <f t="shared" si="5"/>
        <v>135650218</v>
      </c>
      <c r="W28" s="21">
        <f t="shared" si="5"/>
        <v>428895084</v>
      </c>
      <c r="X28" s="21">
        <f t="shared" si="5"/>
        <v>485991738</v>
      </c>
      <c r="Y28" s="21">
        <f t="shared" si="5"/>
        <v>-57096654</v>
      </c>
      <c r="Z28" s="4">
        <f>+IF(X28&lt;&gt;0,+(Y28/X28)*100,0)</f>
        <v>-11.748482440250866</v>
      </c>
      <c r="AA28" s="19">
        <f>SUM(AA29:AA31)</f>
        <v>485991733</v>
      </c>
    </row>
    <row r="29" spans="1:27" ht="13.5">
      <c r="A29" s="5" t="s">
        <v>33</v>
      </c>
      <c r="B29" s="3"/>
      <c r="C29" s="22">
        <v>211948992</v>
      </c>
      <c r="D29" s="22"/>
      <c r="E29" s="23">
        <v>152500129</v>
      </c>
      <c r="F29" s="24">
        <v>152500129</v>
      </c>
      <c r="G29" s="24"/>
      <c r="H29" s="24">
        <v>10054744</v>
      </c>
      <c r="I29" s="24">
        <v>12842261</v>
      </c>
      <c r="J29" s="24">
        <v>22897005</v>
      </c>
      <c r="K29" s="24">
        <v>12001158</v>
      </c>
      <c r="L29" s="24">
        <v>3802433</v>
      </c>
      <c r="M29" s="24">
        <v>9661774</v>
      </c>
      <c r="N29" s="24">
        <v>25465365</v>
      </c>
      <c r="O29" s="24">
        <v>457042</v>
      </c>
      <c r="P29" s="24"/>
      <c r="Q29" s="24"/>
      <c r="R29" s="24">
        <v>457042</v>
      </c>
      <c r="S29" s="24">
        <v>10640333</v>
      </c>
      <c r="T29" s="24">
        <v>52808362</v>
      </c>
      <c r="U29" s="24">
        <v>11411933</v>
      </c>
      <c r="V29" s="24">
        <v>74860628</v>
      </c>
      <c r="W29" s="24">
        <v>123680040</v>
      </c>
      <c r="X29" s="24">
        <v>152500130</v>
      </c>
      <c r="Y29" s="24">
        <v>-28820090</v>
      </c>
      <c r="Z29" s="6">
        <v>-18.9</v>
      </c>
      <c r="AA29" s="22">
        <v>152500129</v>
      </c>
    </row>
    <row r="30" spans="1:27" ht="13.5">
      <c r="A30" s="5" t="s">
        <v>34</v>
      </c>
      <c r="B30" s="3"/>
      <c r="C30" s="25">
        <v>343434060</v>
      </c>
      <c r="D30" s="25"/>
      <c r="E30" s="26">
        <v>118454074</v>
      </c>
      <c r="F30" s="27">
        <v>118454074</v>
      </c>
      <c r="G30" s="27"/>
      <c r="H30" s="27">
        <v>8393483</v>
      </c>
      <c r="I30" s="27">
        <v>11633305</v>
      </c>
      <c r="J30" s="27">
        <v>20026788</v>
      </c>
      <c r="K30" s="27">
        <v>7975548</v>
      </c>
      <c r="L30" s="27">
        <v>1826611</v>
      </c>
      <c r="M30" s="27">
        <v>9615492</v>
      </c>
      <c r="N30" s="27">
        <v>19417651</v>
      </c>
      <c r="O30" s="27">
        <v>166736</v>
      </c>
      <c r="P30" s="27"/>
      <c r="Q30" s="27"/>
      <c r="R30" s="27">
        <v>166736</v>
      </c>
      <c r="S30" s="27">
        <v>8172605</v>
      </c>
      <c r="T30" s="27">
        <v>8206886</v>
      </c>
      <c r="U30" s="27">
        <v>7676497</v>
      </c>
      <c r="V30" s="27">
        <v>24055988</v>
      </c>
      <c r="W30" s="27">
        <v>63667163</v>
      </c>
      <c r="X30" s="27">
        <v>118454080</v>
      </c>
      <c r="Y30" s="27">
        <v>-54786917</v>
      </c>
      <c r="Z30" s="7">
        <v>-46.25</v>
      </c>
      <c r="AA30" s="25">
        <v>118454074</v>
      </c>
    </row>
    <row r="31" spans="1:27" ht="13.5">
      <c r="A31" s="5" t="s">
        <v>35</v>
      </c>
      <c r="B31" s="3"/>
      <c r="C31" s="22">
        <v>77816033</v>
      </c>
      <c r="D31" s="22"/>
      <c r="E31" s="23">
        <v>215037530</v>
      </c>
      <c r="F31" s="24">
        <v>215037530</v>
      </c>
      <c r="G31" s="24"/>
      <c r="H31" s="24">
        <v>16915255</v>
      </c>
      <c r="I31" s="24">
        <v>11822169</v>
      </c>
      <c r="J31" s="24">
        <v>28737424</v>
      </c>
      <c r="K31" s="24">
        <v>12503960</v>
      </c>
      <c r="L31" s="24">
        <v>7395902</v>
      </c>
      <c r="M31" s="24">
        <v>26608636</v>
      </c>
      <c r="N31" s="24">
        <v>46508498</v>
      </c>
      <c r="O31" s="24">
        <v>65759590</v>
      </c>
      <c r="P31" s="24">
        <v>32148822</v>
      </c>
      <c r="Q31" s="24">
        <v>31659945</v>
      </c>
      <c r="R31" s="24">
        <v>129568357</v>
      </c>
      <c r="S31" s="24">
        <v>6490605</v>
      </c>
      <c r="T31" s="24">
        <v>20310278</v>
      </c>
      <c r="U31" s="24">
        <v>9932719</v>
      </c>
      <c r="V31" s="24">
        <v>36733602</v>
      </c>
      <c r="W31" s="24">
        <v>241547881</v>
      </c>
      <c r="X31" s="24">
        <v>215037528</v>
      </c>
      <c r="Y31" s="24">
        <v>26510353</v>
      </c>
      <c r="Z31" s="6">
        <v>12.33</v>
      </c>
      <c r="AA31" s="22">
        <v>215037530</v>
      </c>
    </row>
    <row r="32" spans="1:27" ht="13.5">
      <c r="A32" s="2" t="s">
        <v>36</v>
      </c>
      <c r="B32" s="3"/>
      <c r="C32" s="19">
        <f aca="true" t="shared" si="6" ref="C32:Y32">SUM(C33:C37)</f>
        <v>155632066</v>
      </c>
      <c r="D32" s="19">
        <f>SUM(D33:D37)</f>
        <v>0</v>
      </c>
      <c r="E32" s="20">
        <f t="shared" si="6"/>
        <v>95716531</v>
      </c>
      <c r="F32" s="21">
        <f t="shared" si="6"/>
        <v>95716531</v>
      </c>
      <c r="G32" s="21">
        <f t="shared" si="6"/>
        <v>0</v>
      </c>
      <c r="H32" s="21">
        <f t="shared" si="6"/>
        <v>6862900</v>
      </c>
      <c r="I32" s="21">
        <f t="shared" si="6"/>
        <v>3588240</v>
      </c>
      <c r="J32" s="21">
        <f t="shared" si="6"/>
        <v>10451140</v>
      </c>
      <c r="K32" s="21">
        <f t="shared" si="6"/>
        <v>7549707</v>
      </c>
      <c r="L32" s="21">
        <f t="shared" si="6"/>
        <v>371984</v>
      </c>
      <c r="M32" s="21">
        <f t="shared" si="6"/>
        <v>6254996</v>
      </c>
      <c r="N32" s="21">
        <f t="shared" si="6"/>
        <v>14176687</v>
      </c>
      <c r="O32" s="21">
        <f t="shared" si="6"/>
        <v>4861878</v>
      </c>
      <c r="P32" s="21">
        <f t="shared" si="6"/>
        <v>-1630371</v>
      </c>
      <c r="Q32" s="21">
        <f t="shared" si="6"/>
        <v>-1721344</v>
      </c>
      <c r="R32" s="21">
        <f t="shared" si="6"/>
        <v>1510163</v>
      </c>
      <c r="S32" s="21">
        <f t="shared" si="6"/>
        <v>6924191</v>
      </c>
      <c r="T32" s="21">
        <f t="shared" si="6"/>
        <v>6361417</v>
      </c>
      <c r="U32" s="21">
        <f t="shared" si="6"/>
        <v>5931051</v>
      </c>
      <c r="V32" s="21">
        <f t="shared" si="6"/>
        <v>19216659</v>
      </c>
      <c r="W32" s="21">
        <f t="shared" si="6"/>
        <v>45354649</v>
      </c>
      <c r="X32" s="21">
        <f t="shared" si="6"/>
        <v>95716525</v>
      </c>
      <c r="Y32" s="21">
        <f t="shared" si="6"/>
        <v>-50361876</v>
      </c>
      <c r="Z32" s="4">
        <f>+IF(X32&lt;&gt;0,+(Y32/X32)*100,0)</f>
        <v>-52.61565440241379</v>
      </c>
      <c r="AA32" s="19">
        <f>SUM(AA33:AA37)</f>
        <v>95716531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>
        <v>642355</v>
      </c>
      <c r="P33" s="24">
        <v>-236373</v>
      </c>
      <c r="Q33" s="24">
        <v>-248124</v>
      </c>
      <c r="R33" s="24">
        <v>157858</v>
      </c>
      <c r="S33" s="24"/>
      <c r="T33" s="24"/>
      <c r="U33" s="24"/>
      <c r="V33" s="24"/>
      <c r="W33" s="24">
        <v>157858</v>
      </c>
      <c r="X33" s="24"/>
      <c r="Y33" s="24">
        <v>157858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77816033</v>
      </c>
      <c r="D35" s="22"/>
      <c r="E35" s="23">
        <v>44897613</v>
      </c>
      <c r="F35" s="24">
        <v>44897613</v>
      </c>
      <c r="G35" s="24"/>
      <c r="H35" s="24">
        <v>3521707</v>
      </c>
      <c r="I35" s="24">
        <v>1019513</v>
      </c>
      <c r="J35" s="24">
        <v>4541220</v>
      </c>
      <c r="K35" s="24">
        <v>4046720</v>
      </c>
      <c r="L35" s="24">
        <v>244537</v>
      </c>
      <c r="M35" s="24">
        <v>3472214</v>
      </c>
      <c r="N35" s="24">
        <v>7763471</v>
      </c>
      <c r="O35" s="24">
        <v>4219390</v>
      </c>
      <c r="P35" s="24">
        <v>-1393998</v>
      </c>
      <c r="Q35" s="24">
        <v>-1473220</v>
      </c>
      <c r="R35" s="24">
        <v>1352172</v>
      </c>
      <c r="S35" s="24"/>
      <c r="T35" s="24">
        <v>3645122</v>
      </c>
      <c r="U35" s="24">
        <v>3403989</v>
      </c>
      <c r="V35" s="24">
        <v>7049111</v>
      </c>
      <c r="W35" s="24">
        <v>20705974</v>
      </c>
      <c r="X35" s="24">
        <v>44897609</v>
      </c>
      <c r="Y35" s="24">
        <v>-24191635</v>
      </c>
      <c r="Z35" s="6">
        <v>-53.88</v>
      </c>
      <c r="AA35" s="22">
        <v>44897613</v>
      </c>
    </row>
    <row r="36" spans="1:27" ht="13.5">
      <c r="A36" s="5" t="s">
        <v>40</v>
      </c>
      <c r="B36" s="3"/>
      <c r="C36" s="22"/>
      <c r="D36" s="22"/>
      <c r="E36" s="23">
        <v>10466500</v>
      </c>
      <c r="F36" s="24">
        <v>10466500</v>
      </c>
      <c r="G36" s="24"/>
      <c r="H36" s="24">
        <v>891886</v>
      </c>
      <c r="I36" s="24"/>
      <c r="J36" s="24">
        <v>891886</v>
      </c>
      <c r="K36" s="24"/>
      <c r="L36" s="24">
        <v>7953</v>
      </c>
      <c r="M36" s="24">
        <v>101619</v>
      </c>
      <c r="N36" s="24">
        <v>109572</v>
      </c>
      <c r="O36" s="24"/>
      <c r="P36" s="24"/>
      <c r="Q36" s="24"/>
      <c r="R36" s="24"/>
      <c r="S36" s="24"/>
      <c r="T36" s="24">
        <v>201078</v>
      </c>
      <c r="U36" s="24">
        <v>88737</v>
      </c>
      <c r="V36" s="24">
        <v>289815</v>
      </c>
      <c r="W36" s="24">
        <v>1291273</v>
      </c>
      <c r="X36" s="24">
        <v>10466499</v>
      </c>
      <c r="Y36" s="24">
        <v>-9175226</v>
      </c>
      <c r="Z36" s="6">
        <v>-87.66</v>
      </c>
      <c r="AA36" s="22">
        <v>10466500</v>
      </c>
    </row>
    <row r="37" spans="1:27" ht="13.5">
      <c r="A37" s="5" t="s">
        <v>41</v>
      </c>
      <c r="B37" s="3"/>
      <c r="C37" s="25">
        <v>77816033</v>
      </c>
      <c r="D37" s="25"/>
      <c r="E37" s="26">
        <v>40352418</v>
      </c>
      <c r="F37" s="27">
        <v>40352418</v>
      </c>
      <c r="G37" s="27"/>
      <c r="H37" s="27">
        <v>2449307</v>
      </c>
      <c r="I37" s="27">
        <v>2568727</v>
      </c>
      <c r="J37" s="27">
        <v>5018034</v>
      </c>
      <c r="K37" s="27">
        <v>3502987</v>
      </c>
      <c r="L37" s="27">
        <v>119494</v>
      </c>
      <c r="M37" s="27">
        <v>2681163</v>
      </c>
      <c r="N37" s="27">
        <v>6303644</v>
      </c>
      <c r="O37" s="27">
        <v>133</v>
      </c>
      <c r="P37" s="27"/>
      <c r="Q37" s="27"/>
      <c r="R37" s="27">
        <v>133</v>
      </c>
      <c r="S37" s="27">
        <v>6924191</v>
      </c>
      <c r="T37" s="27">
        <v>2515217</v>
      </c>
      <c r="U37" s="27">
        <v>2438325</v>
      </c>
      <c r="V37" s="27">
        <v>11877733</v>
      </c>
      <c r="W37" s="27">
        <v>23199544</v>
      </c>
      <c r="X37" s="27">
        <v>40352417</v>
      </c>
      <c r="Y37" s="27">
        <v>-17152873</v>
      </c>
      <c r="Z37" s="7">
        <v>-42.51</v>
      </c>
      <c r="AA37" s="25">
        <v>40352418</v>
      </c>
    </row>
    <row r="38" spans="1:27" ht="13.5">
      <c r="A38" s="2" t="s">
        <v>42</v>
      </c>
      <c r="B38" s="8"/>
      <c r="C38" s="19">
        <f aca="true" t="shared" si="7" ref="C38:Y38">SUM(C39:C41)</f>
        <v>77816033</v>
      </c>
      <c r="D38" s="19">
        <f>SUM(D39:D41)</f>
        <v>0</v>
      </c>
      <c r="E38" s="20">
        <f t="shared" si="7"/>
        <v>43101332</v>
      </c>
      <c r="F38" s="21">
        <f t="shared" si="7"/>
        <v>43101332</v>
      </c>
      <c r="G38" s="21">
        <f t="shared" si="7"/>
        <v>0</v>
      </c>
      <c r="H38" s="21">
        <f t="shared" si="7"/>
        <v>2121935</v>
      </c>
      <c r="I38" s="21">
        <f t="shared" si="7"/>
        <v>5010466</v>
      </c>
      <c r="J38" s="21">
        <f t="shared" si="7"/>
        <v>7132401</v>
      </c>
      <c r="K38" s="21">
        <f t="shared" si="7"/>
        <v>2433725</v>
      </c>
      <c r="L38" s="21">
        <f t="shared" si="7"/>
        <v>350135</v>
      </c>
      <c r="M38" s="21">
        <f t="shared" si="7"/>
        <v>6250209</v>
      </c>
      <c r="N38" s="21">
        <f t="shared" si="7"/>
        <v>9034069</v>
      </c>
      <c r="O38" s="21">
        <f t="shared" si="7"/>
        <v>1108875</v>
      </c>
      <c r="P38" s="21">
        <f t="shared" si="7"/>
        <v>-291490</v>
      </c>
      <c r="Q38" s="21">
        <f t="shared" si="7"/>
        <v>-273208</v>
      </c>
      <c r="R38" s="21">
        <f t="shared" si="7"/>
        <v>544177</v>
      </c>
      <c r="S38" s="21">
        <f t="shared" si="7"/>
        <v>5126421</v>
      </c>
      <c r="T38" s="21">
        <f t="shared" si="7"/>
        <v>2291749</v>
      </c>
      <c r="U38" s="21">
        <f t="shared" si="7"/>
        <v>2087775</v>
      </c>
      <c r="V38" s="21">
        <f t="shared" si="7"/>
        <v>9505945</v>
      </c>
      <c r="W38" s="21">
        <f t="shared" si="7"/>
        <v>26216592</v>
      </c>
      <c r="X38" s="21">
        <f t="shared" si="7"/>
        <v>43101333</v>
      </c>
      <c r="Y38" s="21">
        <f t="shared" si="7"/>
        <v>-16884741</v>
      </c>
      <c r="Z38" s="4">
        <f>+IF(X38&lt;&gt;0,+(Y38/X38)*100,0)</f>
        <v>-39.17452158614213</v>
      </c>
      <c r="AA38" s="19">
        <f>SUM(AA39:AA41)</f>
        <v>43101332</v>
      </c>
    </row>
    <row r="39" spans="1:27" ht="13.5">
      <c r="A39" s="5" t="s">
        <v>43</v>
      </c>
      <c r="B39" s="3"/>
      <c r="C39" s="22">
        <v>77816033</v>
      </c>
      <c r="D39" s="22"/>
      <c r="E39" s="23">
        <v>42171984</v>
      </c>
      <c r="F39" s="24">
        <v>42171984</v>
      </c>
      <c r="G39" s="24"/>
      <c r="H39" s="24">
        <v>2057409</v>
      </c>
      <c r="I39" s="24">
        <v>4893341</v>
      </c>
      <c r="J39" s="24">
        <v>6950750</v>
      </c>
      <c r="K39" s="24">
        <v>2478007</v>
      </c>
      <c r="L39" s="24">
        <v>350135</v>
      </c>
      <c r="M39" s="24">
        <v>6190678</v>
      </c>
      <c r="N39" s="24">
        <v>9018820</v>
      </c>
      <c r="O39" s="24">
        <v>1108875</v>
      </c>
      <c r="P39" s="24">
        <v>-291490</v>
      </c>
      <c r="Q39" s="24">
        <v>-273208</v>
      </c>
      <c r="R39" s="24">
        <v>544177</v>
      </c>
      <c r="S39" s="24">
        <v>5126421</v>
      </c>
      <c r="T39" s="24">
        <v>2230660</v>
      </c>
      <c r="U39" s="24">
        <v>2028155</v>
      </c>
      <c r="V39" s="24">
        <v>9385236</v>
      </c>
      <c r="W39" s="24">
        <v>25898983</v>
      </c>
      <c r="X39" s="24">
        <v>42171980</v>
      </c>
      <c r="Y39" s="24">
        <v>-16272997</v>
      </c>
      <c r="Z39" s="6">
        <v>-38.59</v>
      </c>
      <c r="AA39" s="22">
        <v>42171984</v>
      </c>
    </row>
    <row r="40" spans="1:27" ht="13.5">
      <c r="A40" s="5" t="s">
        <v>44</v>
      </c>
      <c r="B40" s="3"/>
      <c r="C40" s="22"/>
      <c r="D40" s="22"/>
      <c r="E40" s="23">
        <v>929348</v>
      </c>
      <c r="F40" s="24">
        <v>929348</v>
      </c>
      <c r="G40" s="24"/>
      <c r="H40" s="24">
        <v>64526</v>
      </c>
      <c r="I40" s="24">
        <v>117125</v>
      </c>
      <c r="J40" s="24">
        <v>181651</v>
      </c>
      <c r="K40" s="24">
        <v>-44282</v>
      </c>
      <c r="L40" s="24"/>
      <c r="M40" s="24">
        <v>59531</v>
      </c>
      <c r="N40" s="24">
        <v>15249</v>
      </c>
      <c r="O40" s="24"/>
      <c r="P40" s="24"/>
      <c r="Q40" s="24"/>
      <c r="R40" s="24"/>
      <c r="S40" s="24"/>
      <c r="T40" s="24">
        <v>61089</v>
      </c>
      <c r="U40" s="24">
        <v>59620</v>
      </c>
      <c r="V40" s="24">
        <v>120709</v>
      </c>
      <c r="W40" s="24">
        <v>317609</v>
      </c>
      <c r="X40" s="24">
        <v>929353</v>
      </c>
      <c r="Y40" s="24">
        <v>-611744</v>
      </c>
      <c r="Z40" s="6">
        <v>-65.82</v>
      </c>
      <c r="AA40" s="22">
        <v>929348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531811077</v>
      </c>
      <c r="D42" s="19">
        <f>SUM(D43:D46)</f>
        <v>0</v>
      </c>
      <c r="E42" s="20">
        <f t="shared" si="8"/>
        <v>737517434</v>
      </c>
      <c r="F42" s="21">
        <f t="shared" si="8"/>
        <v>737517434</v>
      </c>
      <c r="G42" s="21">
        <f t="shared" si="8"/>
        <v>0</v>
      </c>
      <c r="H42" s="21">
        <f t="shared" si="8"/>
        <v>26932459</v>
      </c>
      <c r="I42" s="21">
        <f t="shared" si="8"/>
        <v>32849969</v>
      </c>
      <c r="J42" s="21">
        <f t="shared" si="8"/>
        <v>59782428</v>
      </c>
      <c r="K42" s="21">
        <f t="shared" si="8"/>
        <v>40440147</v>
      </c>
      <c r="L42" s="21">
        <f t="shared" si="8"/>
        <v>8442657</v>
      </c>
      <c r="M42" s="21">
        <f t="shared" si="8"/>
        <v>30374407</v>
      </c>
      <c r="N42" s="21">
        <f t="shared" si="8"/>
        <v>79257211</v>
      </c>
      <c r="O42" s="21">
        <f t="shared" si="8"/>
        <v>8913496</v>
      </c>
      <c r="P42" s="21">
        <f t="shared" si="8"/>
        <v>464973</v>
      </c>
      <c r="Q42" s="21">
        <f t="shared" si="8"/>
        <v>472176</v>
      </c>
      <c r="R42" s="21">
        <f t="shared" si="8"/>
        <v>9850645</v>
      </c>
      <c r="S42" s="21">
        <f t="shared" si="8"/>
        <v>40127401</v>
      </c>
      <c r="T42" s="21">
        <f t="shared" si="8"/>
        <v>31095949</v>
      </c>
      <c r="U42" s="21">
        <f t="shared" si="8"/>
        <v>28400290</v>
      </c>
      <c r="V42" s="21">
        <f t="shared" si="8"/>
        <v>99623640</v>
      </c>
      <c r="W42" s="21">
        <f t="shared" si="8"/>
        <v>248513924</v>
      </c>
      <c r="X42" s="21">
        <f t="shared" si="8"/>
        <v>737517443</v>
      </c>
      <c r="Y42" s="21">
        <f t="shared" si="8"/>
        <v>-489003519</v>
      </c>
      <c r="Z42" s="4">
        <f>+IF(X42&lt;&gt;0,+(Y42/X42)*100,0)</f>
        <v>-66.30399370771222</v>
      </c>
      <c r="AA42" s="19">
        <f>SUM(AA43:AA46)</f>
        <v>737517434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241827764</v>
      </c>
      <c r="D44" s="22"/>
      <c r="E44" s="23">
        <v>595881607</v>
      </c>
      <c r="F44" s="24">
        <v>595881607</v>
      </c>
      <c r="G44" s="24"/>
      <c r="H44" s="24">
        <v>21289223</v>
      </c>
      <c r="I44" s="24">
        <v>10175283</v>
      </c>
      <c r="J44" s="24">
        <v>31464506</v>
      </c>
      <c r="K44" s="24">
        <v>36967607</v>
      </c>
      <c r="L44" s="24">
        <v>7812249</v>
      </c>
      <c r="M44" s="24">
        <v>23705234</v>
      </c>
      <c r="N44" s="24">
        <v>68485090</v>
      </c>
      <c r="O44" s="24">
        <v>8632458</v>
      </c>
      <c r="P44" s="24">
        <v>603011</v>
      </c>
      <c r="Q44" s="24">
        <v>603011</v>
      </c>
      <c r="R44" s="24">
        <v>9838480</v>
      </c>
      <c r="S44" s="24">
        <v>33019760</v>
      </c>
      <c r="T44" s="24">
        <v>24512390</v>
      </c>
      <c r="U44" s="24">
        <v>21707712</v>
      </c>
      <c r="V44" s="24">
        <v>79239862</v>
      </c>
      <c r="W44" s="24">
        <v>189027938</v>
      </c>
      <c r="X44" s="24">
        <v>595881612</v>
      </c>
      <c r="Y44" s="24">
        <v>-406853674</v>
      </c>
      <c r="Z44" s="6">
        <v>-68.28</v>
      </c>
      <c r="AA44" s="22">
        <v>595881607</v>
      </c>
    </row>
    <row r="45" spans="1:27" ht="13.5">
      <c r="A45" s="5" t="s">
        <v>49</v>
      </c>
      <c r="B45" s="3"/>
      <c r="C45" s="25">
        <v>289983313</v>
      </c>
      <c r="D45" s="25"/>
      <c r="E45" s="26">
        <v>141635827</v>
      </c>
      <c r="F45" s="27">
        <v>141635827</v>
      </c>
      <c r="G45" s="27"/>
      <c r="H45" s="27"/>
      <c r="I45" s="27">
        <v>22508635</v>
      </c>
      <c r="J45" s="27">
        <v>22508635</v>
      </c>
      <c r="K45" s="27">
        <v>3375941</v>
      </c>
      <c r="L45" s="27">
        <v>630408</v>
      </c>
      <c r="M45" s="27">
        <v>6512428</v>
      </c>
      <c r="N45" s="27">
        <v>10518777</v>
      </c>
      <c r="O45" s="27">
        <v>281038</v>
      </c>
      <c r="P45" s="27">
        <v>-138038</v>
      </c>
      <c r="Q45" s="27">
        <v>-130835</v>
      </c>
      <c r="R45" s="27">
        <v>12165</v>
      </c>
      <c r="S45" s="27">
        <v>7107641</v>
      </c>
      <c r="T45" s="27">
        <v>6583559</v>
      </c>
      <c r="U45" s="27">
        <v>6692578</v>
      </c>
      <c r="V45" s="27">
        <v>20383778</v>
      </c>
      <c r="W45" s="27">
        <v>53423355</v>
      </c>
      <c r="X45" s="27">
        <v>141635831</v>
      </c>
      <c r="Y45" s="27">
        <v>-88212476</v>
      </c>
      <c r="Z45" s="7">
        <v>-62.28</v>
      </c>
      <c r="AA45" s="25">
        <v>141635827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>
        <v>5643236</v>
      </c>
      <c r="I46" s="24">
        <v>166051</v>
      </c>
      <c r="J46" s="24">
        <v>5809287</v>
      </c>
      <c r="K46" s="24">
        <v>96599</v>
      </c>
      <c r="L46" s="24"/>
      <c r="M46" s="24">
        <v>156745</v>
      </c>
      <c r="N46" s="24">
        <v>253344</v>
      </c>
      <c r="O46" s="24"/>
      <c r="P46" s="24"/>
      <c r="Q46" s="24"/>
      <c r="R46" s="24"/>
      <c r="S46" s="24"/>
      <c r="T46" s="24"/>
      <c r="U46" s="24"/>
      <c r="V46" s="24"/>
      <c r="W46" s="24">
        <v>6062631</v>
      </c>
      <c r="X46" s="24"/>
      <c r="Y46" s="24">
        <v>6062631</v>
      </c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1398458261</v>
      </c>
      <c r="D48" s="40">
        <f>+D28+D32+D38+D42+D47</f>
        <v>0</v>
      </c>
      <c r="E48" s="41">
        <f t="shared" si="9"/>
        <v>1362327030</v>
      </c>
      <c r="F48" s="42">
        <f t="shared" si="9"/>
        <v>1362327030</v>
      </c>
      <c r="G48" s="42">
        <f t="shared" si="9"/>
        <v>0</v>
      </c>
      <c r="H48" s="42">
        <f t="shared" si="9"/>
        <v>71280776</v>
      </c>
      <c r="I48" s="42">
        <f t="shared" si="9"/>
        <v>77746410</v>
      </c>
      <c r="J48" s="42">
        <f t="shared" si="9"/>
        <v>149027186</v>
      </c>
      <c r="K48" s="42">
        <f t="shared" si="9"/>
        <v>82904245</v>
      </c>
      <c r="L48" s="42">
        <f t="shared" si="9"/>
        <v>22189722</v>
      </c>
      <c r="M48" s="42">
        <f t="shared" si="9"/>
        <v>88765514</v>
      </c>
      <c r="N48" s="42">
        <f t="shared" si="9"/>
        <v>193859481</v>
      </c>
      <c r="O48" s="42">
        <f t="shared" si="9"/>
        <v>81267617</v>
      </c>
      <c r="P48" s="42">
        <f t="shared" si="9"/>
        <v>30691934</v>
      </c>
      <c r="Q48" s="42">
        <f t="shared" si="9"/>
        <v>30137569</v>
      </c>
      <c r="R48" s="42">
        <f t="shared" si="9"/>
        <v>142097120</v>
      </c>
      <c r="S48" s="42">
        <f t="shared" si="9"/>
        <v>77481556</v>
      </c>
      <c r="T48" s="42">
        <f t="shared" si="9"/>
        <v>121074641</v>
      </c>
      <c r="U48" s="42">
        <f t="shared" si="9"/>
        <v>65440265</v>
      </c>
      <c r="V48" s="42">
        <f t="shared" si="9"/>
        <v>263996462</v>
      </c>
      <c r="W48" s="42">
        <f t="shared" si="9"/>
        <v>748980249</v>
      </c>
      <c r="X48" s="42">
        <f t="shared" si="9"/>
        <v>1362327039</v>
      </c>
      <c r="Y48" s="42">
        <f t="shared" si="9"/>
        <v>-613346790</v>
      </c>
      <c r="Z48" s="43">
        <f>+IF(X48&lt;&gt;0,+(Y48/X48)*100,0)</f>
        <v>-45.02199343046292</v>
      </c>
      <c r="AA48" s="40">
        <f>+AA28+AA32+AA38+AA42+AA47</f>
        <v>1362327030</v>
      </c>
    </row>
    <row r="49" spans="1:27" ht="13.5">
      <c r="A49" s="14" t="s">
        <v>58</v>
      </c>
      <c r="B49" s="15"/>
      <c r="C49" s="44">
        <f aca="true" t="shared" si="10" ref="C49:Y49">+C25-C48</f>
        <v>306916260</v>
      </c>
      <c r="D49" s="44">
        <f>+D25-D48</f>
        <v>0</v>
      </c>
      <c r="E49" s="45">
        <f t="shared" si="10"/>
        <v>509932548</v>
      </c>
      <c r="F49" s="46">
        <f t="shared" si="10"/>
        <v>509932548</v>
      </c>
      <c r="G49" s="46">
        <f t="shared" si="10"/>
        <v>0</v>
      </c>
      <c r="H49" s="46">
        <f t="shared" si="10"/>
        <v>18323305</v>
      </c>
      <c r="I49" s="46">
        <f t="shared" si="10"/>
        <v>-46748013</v>
      </c>
      <c r="J49" s="46">
        <f t="shared" si="10"/>
        <v>-28424708</v>
      </c>
      <c r="K49" s="46">
        <f t="shared" si="10"/>
        <v>-21044452</v>
      </c>
      <c r="L49" s="46">
        <f t="shared" si="10"/>
        <v>14579527</v>
      </c>
      <c r="M49" s="46">
        <f t="shared" si="10"/>
        <v>178617092</v>
      </c>
      <c r="N49" s="46">
        <f t="shared" si="10"/>
        <v>172152167</v>
      </c>
      <c r="O49" s="46">
        <f t="shared" si="10"/>
        <v>-50463010</v>
      </c>
      <c r="P49" s="46">
        <f t="shared" si="10"/>
        <v>-17656542</v>
      </c>
      <c r="Q49" s="46">
        <f t="shared" si="10"/>
        <v>-17082031</v>
      </c>
      <c r="R49" s="46">
        <f t="shared" si="10"/>
        <v>-85201583</v>
      </c>
      <c r="S49" s="46">
        <f t="shared" si="10"/>
        <v>80233780</v>
      </c>
      <c r="T49" s="46">
        <f t="shared" si="10"/>
        <v>-93821745</v>
      </c>
      <c r="U49" s="46">
        <f t="shared" si="10"/>
        <v>-38963012</v>
      </c>
      <c r="V49" s="46">
        <f t="shared" si="10"/>
        <v>-52550977</v>
      </c>
      <c r="W49" s="46">
        <f t="shared" si="10"/>
        <v>5974899</v>
      </c>
      <c r="X49" s="46">
        <f>IF(F25=F48,0,X25-X48)</f>
        <v>509932540</v>
      </c>
      <c r="Y49" s="46">
        <f t="shared" si="10"/>
        <v>-503957641</v>
      </c>
      <c r="Z49" s="47">
        <f>+IF(X49&lt;&gt;0,+(Y49/X49)*100,0)</f>
        <v>-98.82829618992346</v>
      </c>
      <c r="AA49" s="44">
        <f>+AA25-AA48</f>
        <v>509932548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90181178</v>
      </c>
      <c r="D5" s="19">
        <f>SUM(D6:D8)</f>
        <v>0</v>
      </c>
      <c r="E5" s="20">
        <f t="shared" si="0"/>
        <v>77679323</v>
      </c>
      <c r="F5" s="21">
        <f t="shared" si="0"/>
        <v>149055161</v>
      </c>
      <c r="G5" s="21">
        <f t="shared" si="0"/>
        <v>51710306</v>
      </c>
      <c r="H5" s="21">
        <f t="shared" si="0"/>
        <v>2535150</v>
      </c>
      <c r="I5" s="21">
        <f t="shared" si="0"/>
        <v>742315</v>
      </c>
      <c r="J5" s="21">
        <f t="shared" si="0"/>
        <v>54987771</v>
      </c>
      <c r="K5" s="21">
        <f t="shared" si="0"/>
        <v>679920</v>
      </c>
      <c r="L5" s="21">
        <f t="shared" si="0"/>
        <v>1451389</v>
      </c>
      <c r="M5" s="21">
        <f t="shared" si="0"/>
        <v>12985539</v>
      </c>
      <c r="N5" s="21">
        <f t="shared" si="0"/>
        <v>15116848</v>
      </c>
      <c r="O5" s="21">
        <f t="shared" si="0"/>
        <v>13778600</v>
      </c>
      <c r="P5" s="21">
        <f t="shared" si="0"/>
        <v>13778150</v>
      </c>
      <c r="Q5" s="21">
        <f t="shared" si="0"/>
        <v>10846244</v>
      </c>
      <c r="R5" s="21">
        <f t="shared" si="0"/>
        <v>38402994</v>
      </c>
      <c r="S5" s="21">
        <f t="shared" si="0"/>
        <v>876266</v>
      </c>
      <c r="T5" s="21">
        <f t="shared" si="0"/>
        <v>-724295</v>
      </c>
      <c r="U5" s="21">
        <f t="shared" si="0"/>
        <v>-913401</v>
      </c>
      <c r="V5" s="21">
        <f t="shared" si="0"/>
        <v>-761430</v>
      </c>
      <c r="W5" s="21">
        <f t="shared" si="0"/>
        <v>107746183</v>
      </c>
      <c r="X5" s="21">
        <f t="shared" si="0"/>
        <v>77679327</v>
      </c>
      <c r="Y5" s="21">
        <f t="shared" si="0"/>
        <v>30066856</v>
      </c>
      <c r="Z5" s="4">
        <f>+IF(X5&lt;&gt;0,+(Y5/X5)*100,0)</f>
        <v>38.70638065646475</v>
      </c>
      <c r="AA5" s="19">
        <f>SUM(AA6:AA8)</f>
        <v>149055161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50018</v>
      </c>
      <c r="H6" s="24">
        <v>43483</v>
      </c>
      <c r="I6" s="24">
        <v>43684</v>
      </c>
      <c r="J6" s="24">
        <v>137185</v>
      </c>
      <c r="K6" s="24">
        <v>23404</v>
      </c>
      <c r="L6" s="24">
        <v>12781</v>
      </c>
      <c r="M6" s="24">
        <v>7500</v>
      </c>
      <c r="N6" s="24">
        <v>43685</v>
      </c>
      <c r="O6" s="24">
        <v>28466</v>
      </c>
      <c r="P6" s="24">
        <v>28466</v>
      </c>
      <c r="Q6" s="24">
        <v>26256</v>
      </c>
      <c r="R6" s="24">
        <v>83188</v>
      </c>
      <c r="S6" s="24">
        <v>5789</v>
      </c>
      <c r="T6" s="24">
        <v>-15466</v>
      </c>
      <c r="U6" s="24">
        <v>5561</v>
      </c>
      <c r="V6" s="24">
        <v>-4116</v>
      </c>
      <c r="W6" s="24">
        <v>259942</v>
      </c>
      <c r="X6" s="24"/>
      <c r="Y6" s="24">
        <v>259942</v>
      </c>
      <c r="Z6" s="6">
        <v>0</v>
      </c>
      <c r="AA6" s="22"/>
    </row>
    <row r="7" spans="1:27" ht="13.5">
      <c r="A7" s="5" t="s">
        <v>34</v>
      </c>
      <c r="B7" s="3"/>
      <c r="C7" s="25">
        <v>88085627</v>
      </c>
      <c r="D7" s="25"/>
      <c r="E7" s="26">
        <v>77479323</v>
      </c>
      <c r="F7" s="27">
        <v>149055161</v>
      </c>
      <c r="G7" s="27">
        <v>51654499</v>
      </c>
      <c r="H7" s="27">
        <v>2491141</v>
      </c>
      <c r="I7" s="27">
        <v>690210</v>
      </c>
      <c r="J7" s="27">
        <v>54835850</v>
      </c>
      <c r="K7" s="27">
        <v>643366</v>
      </c>
      <c r="L7" s="27">
        <v>1428585</v>
      </c>
      <c r="M7" s="27">
        <v>12988761</v>
      </c>
      <c r="N7" s="27">
        <v>15060712</v>
      </c>
      <c r="O7" s="27">
        <v>13760169</v>
      </c>
      <c r="P7" s="27">
        <v>13759719</v>
      </c>
      <c r="Q7" s="27">
        <v>10819988</v>
      </c>
      <c r="R7" s="27">
        <v>38339876</v>
      </c>
      <c r="S7" s="27">
        <v>861877</v>
      </c>
      <c r="T7" s="27">
        <v>-704794</v>
      </c>
      <c r="U7" s="27">
        <v>-918962</v>
      </c>
      <c r="V7" s="27">
        <v>-761879</v>
      </c>
      <c r="W7" s="27">
        <v>107474559</v>
      </c>
      <c r="X7" s="27">
        <v>77479327</v>
      </c>
      <c r="Y7" s="27">
        <v>29995232</v>
      </c>
      <c r="Z7" s="7">
        <v>38.71</v>
      </c>
      <c r="AA7" s="25">
        <v>149055161</v>
      </c>
    </row>
    <row r="8" spans="1:27" ht="13.5">
      <c r="A8" s="5" t="s">
        <v>35</v>
      </c>
      <c r="B8" s="3"/>
      <c r="C8" s="22">
        <v>2095551</v>
      </c>
      <c r="D8" s="22"/>
      <c r="E8" s="23">
        <v>200000</v>
      </c>
      <c r="F8" s="24"/>
      <c r="G8" s="24">
        <v>5789</v>
      </c>
      <c r="H8" s="24">
        <v>526</v>
      </c>
      <c r="I8" s="24">
        <v>8421</v>
      </c>
      <c r="J8" s="24">
        <v>14736</v>
      </c>
      <c r="K8" s="24">
        <v>13150</v>
      </c>
      <c r="L8" s="24">
        <v>10023</v>
      </c>
      <c r="M8" s="24">
        <v>-10722</v>
      </c>
      <c r="N8" s="24">
        <v>12451</v>
      </c>
      <c r="O8" s="24">
        <v>-10035</v>
      </c>
      <c r="P8" s="24">
        <v>-10035</v>
      </c>
      <c r="Q8" s="24"/>
      <c r="R8" s="24">
        <v>-20070</v>
      </c>
      <c r="S8" s="24">
        <v>8600</v>
      </c>
      <c r="T8" s="24">
        <v>-4035</v>
      </c>
      <c r="U8" s="24"/>
      <c r="V8" s="24">
        <v>4565</v>
      </c>
      <c r="W8" s="24">
        <v>11682</v>
      </c>
      <c r="X8" s="24">
        <v>200000</v>
      </c>
      <c r="Y8" s="24">
        <v>-188318</v>
      </c>
      <c r="Z8" s="6">
        <v>-94.16</v>
      </c>
      <c r="AA8" s="22"/>
    </row>
    <row r="9" spans="1:27" ht="13.5">
      <c r="A9" s="2" t="s">
        <v>36</v>
      </c>
      <c r="B9" s="3"/>
      <c r="C9" s="19">
        <f aca="true" t="shared" si="1" ref="C9:Y9">SUM(C10:C14)</f>
        <v>26233164</v>
      </c>
      <c r="D9" s="19">
        <f>SUM(D10:D14)</f>
        <v>0</v>
      </c>
      <c r="E9" s="20">
        <f t="shared" si="1"/>
        <v>5402597</v>
      </c>
      <c r="F9" s="21">
        <f t="shared" si="1"/>
        <v>0</v>
      </c>
      <c r="G9" s="21">
        <f t="shared" si="1"/>
        <v>157438</v>
      </c>
      <c r="H9" s="21">
        <f t="shared" si="1"/>
        <v>619738</v>
      </c>
      <c r="I9" s="21">
        <f t="shared" si="1"/>
        <v>2618299</v>
      </c>
      <c r="J9" s="21">
        <f t="shared" si="1"/>
        <v>3395475</v>
      </c>
      <c r="K9" s="21">
        <f t="shared" si="1"/>
        <v>122850</v>
      </c>
      <c r="L9" s="21">
        <f t="shared" si="1"/>
        <v>809221</v>
      </c>
      <c r="M9" s="21">
        <f t="shared" si="1"/>
        <v>114507</v>
      </c>
      <c r="N9" s="21">
        <f t="shared" si="1"/>
        <v>1046578</v>
      </c>
      <c r="O9" s="21">
        <f t="shared" si="1"/>
        <v>139808</v>
      </c>
      <c r="P9" s="21">
        <f t="shared" si="1"/>
        <v>139808</v>
      </c>
      <c r="Q9" s="21">
        <f t="shared" si="1"/>
        <v>591531</v>
      </c>
      <c r="R9" s="21">
        <f t="shared" si="1"/>
        <v>871147</v>
      </c>
      <c r="S9" s="21">
        <f t="shared" si="1"/>
        <v>120131</v>
      </c>
      <c r="T9" s="21">
        <f t="shared" si="1"/>
        <v>-148025</v>
      </c>
      <c r="U9" s="21">
        <f t="shared" si="1"/>
        <v>1092084</v>
      </c>
      <c r="V9" s="21">
        <f t="shared" si="1"/>
        <v>1064190</v>
      </c>
      <c r="W9" s="21">
        <f t="shared" si="1"/>
        <v>6377390</v>
      </c>
      <c r="X9" s="21">
        <f t="shared" si="1"/>
        <v>5402684</v>
      </c>
      <c r="Y9" s="21">
        <f t="shared" si="1"/>
        <v>974706</v>
      </c>
      <c r="Z9" s="4">
        <f>+IF(X9&lt;&gt;0,+(Y9/X9)*100,0)</f>
        <v>18.041143994355398</v>
      </c>
      <c r="AA9" s="19">
        <f>SUM(AA10:AA14)</f>
        <v>0</v>
      </c>
    </row>
    <row r="10" spans="1:27" ht="13.5">
      <c r="A10" s="5" t="s">
        <v>37</v>
      </c>
      <c r="B10" s="3"/>
      <c r="C10" s="22">
        <v>26233164</v>
      </c>
      <c r="D10" s="22"/>
      <c r="E10" s="23">
        <v>4223847</v>
      </c>
      <c r="F10" s="24"/>
      <c r="G10" s="24">
        <v>48098</v>
      </c>
      <c r="H10" s="24">
        <v>454965</v>
      </c>
      <c r="I10" s="24">
        <v>2569239</v>
      </c>
      <c r="J10" s="24">
        <v>3072302</v>
      </c>
      <c r="K10" s="24">
        <v>27235</v>
      </c>
      <c r="L10" s="24">
        <v>716160</v>
      </c>
      <c r="M10" s="24">
        <v>16568</v>
      </c>
      <c r="N10" s="24">
        <v>759963</v>
      </c>
      <c r="O10" s="24">
        <v>43586</v>
      </c>
      <c r="P10" s="24">
        <v>43586</v>
      </c>
      <c r="Q10" s="24">
        <v>488880</v>
      </c>
      <c r="R10" s="24">
        <v>576052</v>
      </c>
      <c r="S10" s="24">
        <v>14637</v>
      </c>
      <c r="T10" s="24">
        <v>-29807</v>
      </c>
      <c r="U10" s="24">
        <v>1053693</v>
      </c>
      <c r="V10" s="24">
        <v>1038523</v>
      </c>
      <c r="W10" s="24">
        <v>5446840</v>
      </c>
      <c r="X10" s="24">
        <v>4224154</v>
      </c>
      <c r="Y10" s="24">
        <v>1222686</v>
      </c>
      <c r="Z10" s="6">
        <v>28.95</v>
      </c>
      <c r="AA10" s="22"/>
    </row>
    <row r="11" spans="1:27" ht="13.5">
      <c r="A11" s="5" t="s">
        <v>38</v>
      </c>
      <c r="B11" s="3"/>
      <c r="C11" s="22"/>
      <c r="D11" s="22"/>
      <c r="E11" s="23">
        <v>40750</v>
      </c>
      <c r="F11" s="24"/>
      <c r="G11" s="24">
        <v>-8068</v>
      </c>
      <c r="H11" s="24">
        <v>98609</v>
      </c>
      <c r="I11" s="24">
        <v>-13564</v>
      </c>
      <c r="J11" s="24">
        <v>76977</v>
      </c>
      <c r="K11" s="24">
        <v>-8586</v>
      </c>
      <c r="L11" s="24">
        <v>-7676</v>
      </c>
      <c r="M11" s="24">
        <v>-6262</v>
      </c>
      <c r="N11" s="24">
        <v>-22524</v>
      </c>
      <c r="O11" s="24">
        <v>-7979</v>
      </c>
      <c r="P11" s="24">
        <v>-7979</v>
      </c>
      <c r="Q11" s="24">
        <v>-2136</v>
      </c>
      <c r="R11" s="24">
        <v>-18094</v>
      </c>
      <c r="S11" s="24">
        <v>-8029</v>
      </c>
      <c r="T11" s="24">
        <v>-11263</v>
      </c>
      <c r="U11" s="24">
        <v>-58523</v>
      </c>
      <c r="V11" s="24">
        <v>-77815</v>
      </c>
      <c r="W11" s="24">
        <v>-41456</v>
      </c>
      <c r="X11" s="24">
        <v>40745</v>
      </c>
      <c r="Y11" s="24">
        <v>-82201</v>
      </c>
      <c r="Z11" s="6">
        <v>-201.74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>
        <v>4945</v>
      </c>
      <c r="I12" s="24"/>
      <c r="J12" s="24">
        <v>4945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v>1864</v>
      </c>
      <c r="V12" s="24">
        <v>1864</v>
      </c>
      <c r="W12" s="24">
        <v>6809</v>
      </c>
      <c r="X12" s="24"/>
      <c r="Y12" s="24">
        <v>6809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1138000</v>
      </c>
      <c r="F13" s="24"/>
      <c r="G13" s="24">
        <v>117408</v>
      </c>
      <c r="H13" s="24">
        <v>61219</v>
      </c>
      <c r="I13" s="24">
        <v>62624</v>
      </c>
      <c r="J13" s="24">
        <v>241251</v>
      </c>
      <c r="K13" s="24">
        <v>104201</v>
      </c>
      <c r="L13" s="24">
        <v>100737</v>
      </c>
      <c r="M13" s="24">
        <v>104201</v>
      </c>
      <c r="N13" s="24">
        <v>309139</v>
      </c>
      <c r="O13" s="24">
        <v>104201</v>
      </c>
      <c r="P13" s="24">
        <v>104201</v>
      </c>
      <c r="Q13" s="24">
        <v>104787</v>
      </c>
      <c r="R13" s="24">
        <v>313189</v>
      </c>
      <c r="S13" s="24">
        <v>113523</v>
      </c>
      <c r="T13" s="24">
        <v>-106955</v>
      </c>
      <c r="U13" s="24">
        <v>95050</v>
      </c>
      <c r="V13" s="24">
        <v>101618</v>
      </c>
      <c r="W13" s="24">
        <v>965197</v>
      </c>
      <c r="X13" s="24">
        <v>1137785</v>
      </c>
      <c r="Y13" s="24">
        <v>-172588</v>
      </c>
      <c r="Z13" s="6">
        <v>-15.17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17953250</v>
      </c>
      <c r="F15" s="21">
        <f t="shared" si="2"/>
        <v>16781430</v>
      </c>
      <c r="G15" s="21">
        <f t="shared" si="2"/>
        <v>-354417</v>
      </c>
      <c r="H15" s="21">
        <f t="shared" si="2"/>
        <v>-1073628</v>
      </c>
      <c r="I15" s="21">
        <f t="shared" si="2"/>
        <v>15081</v>
      </c>
      <c r="J15" s="21">
        <f t="shared" si="2"/>
        <v>-1412964</v>
      </c>
      <c r="K15" s="21">
        <f t="shared" si="2"/>
        <v>759669</v>
      </c>
      <c r="L15" s="21">
        <f t="shared" si="2"/>
        <v>463143</v>
      </c>
      <c r="M15" s="21">
        <f t="shared" si="2"/>
        <v>176025</v>
      </c>
      <c r="N15" s="21">
        <f t="shared" si="2"/>
        <v>1398837</v>
      </c>
      <c r="O15" s="21">
        <f t="shared" si="2"/>
        <v>338934</v>
      </c>
      <c r="P15" s="21">
        <f t="shared" si="2"/>
        <v>338934</v>
      </c>
      <c r="Q15" s="21">
        <f t="shared" si="2"/>
        <v>224539</v>
      </c>
      <c r="R15" s="21">
        <f t="shared" si="2"/>
        <v>902407</v>
      </c>
      <c r="S15" s="21">
        <f t="shared" si="2"/>
        <v>172892</v>
      </c>
      <c r="T15" s="21">
        <f t="shared" si="2"/>
        <v>-242889</v>
      </c>
      <c r="U15" s="21">
        <f t="shared" si="2"/>
        <v>272527</v>
      </c>
      <c r="V15" s="21">
        <f t="shared" si="2"/>
        <v>202530</v>
      </c>
      <c r="W15" s="21">
        <f t="shared" si="2"/>
        <v>1090810</v>
      </c>
      <c r="X15" s="21">
        <f t="shared" si="2"/>
        <v>18749171</v>
      </c>
      <c r="Y15" s="21">
        <f t="shared" si="2"/>
        <v>-17658361</v>
      </c>
      <c r="Z15" s="4">
        <f>+IF(X15&lt;&gt;0,+(Y15/X15)*100,0)</f>
        <v>-94.18208943744766</v>
      </c>
      <c r="AA15" s="19">
        <f>SUM(AA16:AA18)</f>
        <v>16781430</v>
      </c>
    </row>
    <row r="16" spans="1:27" ht="13.5">
      <c r="A16" s="5" t="s">
        <v>43</v>
      </c>
      <c r="B16" s="3"/>
      <c r="C16" s="22"/>
      <c r="D16" s="22"/>
      <c r="E16" s="23">
        <v>177940</v>
      </c>
      <c r="F16" s="24">
        <v>16781430</v>
      </c>
      <c r="G16" s="24">
        <v>-12382</v>
      </c>
      <c r="H16" s="24">
        <v>-487734</v>
      </c>
      <c r="I16" s="24">
        <v>-490792</v>
      </c>
      <c r="J16" s="24">
        <v>-990908</v>
      </c>
      <c r="K16" s="24">
        <v>1382</v>
      </c>
      <c r="L16" s="24">
        <v>36798</v>
      </c>
      <c r="M16" s="24">
        <v>-13698</v>
      </c>
      <c r="N16" s="24">
        <v>24482</v>
      </c>
      <c r="O16" s="24">
        <v>-10877</v>
      </c>
      <c r="P16" s="24">
        <v>-10877</v>
      </c>
      <c r="Q16" s="24">
        <v>-58516</v>
      </c>
      <c r="R16" s="24">
        <v>-80270</v>
      </c>
      <c r="S16" s="24">
        <v>-13561</v>
      </c>
      <c r="T16" s="24">
        <v>7645</v>
      </c>
      <c r="U16" s="24">
        <v>-238</v>
      </c>
      <c r="V16" s="24">
        <v>-6154</v>
      </c>
      <c r="W16" s="24">
        <v>-1052850</v>
      </c>
      <c r="X16" s="24">
        <v>177939</v>
      </c>
      <c r="Y16" s="24">
        <v>-1230789</v>
      </c>
      <c r="Z16" s="6">
        <v>-691.69</v>
      </c>
      <c r="AA16" s="22">
        <v>16781430</v>
      </c>
    </row>
    <row r="17" spans="1:27" ht="13.5">
      <c r="A17" s="5" t="s">
        <v>44</v>
      </c>
      <c r="B17" s="3"/>
      <c r="C17" s="22"/>
      <c r="D17" s="22"/>
      <c r="E17" s="23">
        <v>17775310</v>
      </c>
      <c r="F17" s="24"/>
      <c r="G17" s="24">
        <v>-342035</v>
      </c>
      <c r="H17" s="24">
        <v>-585894</v>
      </c>
      <c r="I17" s="24">
        <v>505873</v>
      </c>
      <c r="J17" s="24">
        <v>-422056</v>
      </c>
      <c r="K17" s="24">
        <v>758287</v>
      </c>
      <c r="L17" s="24">
        <v>426345</v>
      </c>
      <c r="M17" s="24">
        <v>189723</v>
      </c>
      <c r="N17" s="24">
        <v>1374355</v>
      </c>
      <c r="O17" s="24">
        <v>349811</v>
      </c>
      <c r="P17" s="24">
        <v>349811</v>
      </c>
      <c r="Q17" s="24">
        <v>283055</v>
      </c>
      <c r="R17" s="24">
        <v>982677</v>
      </c>
      <c r="S17" s="24">
        <v>186453</v>
      </c>
      <c r="T17" s="24">
        <v>-250534</v>
      </c>
      <c r="U17" s="24">
        <v>272765</v>
      </c>
      <c r="V17" s="24">
        <v>208684</v>
      </c>
      <c r="W17" s="24">
        <v>2143660</v>
      </c>
      <c r="X17" s="24">
        <v>18571232</v>
      </c>
      <c r="Y17" s="24">
        <v>-16427572</v>
      </c>
      <c r="Z17" s="6">
        <v>-88.46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96652876</v>
      </c>
      <c r="D19" s="19">
        <f>SUM(D20:D23)</f>
        <v>0</v>
      </c>
      <c r="E19" s="20">
        <f t="shared" si="3"/>
        <v>166149463</v>
      </c>
      <c r="F19" s="21">
        <f t="shared" si="3"/>
        <v>130056136</v>
      </c>
      <c r="G19" s="21">
        <f t="shared" si="3"/>
        <v>12240781</v>
      </c>
      <c r="H19" s="21">
        <f t="shared" si="3"/>
        <v>20755162</v>
      </c>
      <c r="I19" s="21">
        <f t="shared" si="3"/>
        <v>358416</v>
      </c>
      <c r="J19" s="21">
        <f t="shared" si="3"/>
        <v>33354359</v>
      </c>
      <c r="K19" s="21">
        <f t="shared" si="3"/>
        <v>14365468</v>
      </c>
      <c r="L19" s="21">
        <f t="shared" si="3"/>
        <v>5798980</v>
      </c>
      <c r="M19" s="21">
        <f t="shared" si="3"/>
        <v>18883620</v>
      </c>
      <c r="N19" s="21">
        <f t="shared" si="3"/>
        <v>39048068</v>
      </c>
      <c r="O19" s="21">
        <f t="shared" si="3"/>
        <v>19861233</v>
      </c>
      <c r="P19" s="21">
        <f t="shared" si="3"/>
        <v>19532251</v>
      </c>
      <c r="Q19" s="21">
        <f t="shared" si="3"/>
        <v>10148506</v>
      </c>
      <c r="R19" s="21">
        <f t="shared" si="3"/>
        <v>49541990</v>
      </c>
      <c r="S19" s="21">
        <f t="shared" si="3"/>
        <v>7922656</v>
      </c>
      <c r="T19" s="21">
        <f t="shared" si="3"/>
        <v>5812163</v>
      </c>
      <c r="U19" s="21">
        <f t="shared" si="3"/>
        <v>10503978</v>
      </c>
      <c r="V19" s="21">
        <f t="shared" si="3"/>
        <v>24238797</v>
      </c>
      <c r="W19" s="21">
        <f t="shared" si="3"/>
        <v>146183214</v>
      </c>
      <c r="X19" s="21">
        <f t="shared" si="3"/>
        <v>166971472</v>
      </c>
      <c r="Y19" s="21">
        <f t="shared" si="3"/>
        <v>-20788258</v>
      </c>
      <c r="Z19" s="4">
        <f>+IF(X19&lt;&gt;0,+(Y19/X19)*100,0)</f>
        <v>-12.45018550234737</v>
      </c>
      <c r="AA19" s="19">
        <f>SUM(AA20:AA23)</f>
        <v>130056136</v>
      </c>
    </row>
    <row r="20" spans="1:27" ht="13.5">
      <c r="A20" s="5" t="s">
        <v>47</v>
      </c>
      <c r="B20" s="3"/>
      <c r="C20" s="22">
        <v>78961522</v>
      </c>
      <c r="D20" s="22"/>
      <c r="E20" s="23">
        <v>146717083</v>
      </c>
      <c r="F20" s="24">
        <v>130056136</v>
      </c>
      <c r="G20" s="24">
        <v>10566688</v>
      </c>
      <c r="H20" s="24">
        <v>18388216</v>
      </c>
      <c r="I20" s="24">
        <v>-1085533</v>
      </c>
      <c r="J20" s="24">
        <v>27869371</v>
      </c>
      <c r="K20" s="24">
        <v>13662683</v>
      </c>
      <c r="L20" s="24">
        <v>4009120</v>
      </c>
      <c r="M20" s="24">
        <v>17226396</v>
      </c>
      <c r="N20" s="24">
        <v>34898199</v>
      </c>
      <c r="O20" s="24">
        <v>18204009</v>
      </c>
      <c r="P20" s="24">
        <v>17902423</v>
      </c>
      <c r="Q20" s="24">
        <v>8543742</v>
      </c>
      <c r="R20" s="24">
        <v>44650174</v>
      </c>
      <c r="S20" s="24">
        <v>6259381</v>
      </c>
      <c r="T20" s="24">
        <v>7412011</v>
      </c>
      <c r="U20" s="24">
        <v>8844259</v>
      </c>
      <c r="V20" s="24">
        <v>22515651</v>
      </c>
      <c r="W20" s="24">
        <v>129933395</v>
      </c>
      <c r="X20" s="24">
        <v>147539571</v>
      </c>
      <c r="Y20" s="24">
        <v>-17606176</v>
      </c>
      <c r="Z20" s="6">
        <v>-11.93</v>
      </c>
      <c r="AA20" s="22">
        <v>130056136</v>
      </c>
    </row>
    <row r="21" spans="1:27" ht="13.5">
      <c r="A21" s="5" t="s">
        <v>48</v>
      </c>
      <c r="B21" s="3"/>
      <c r="C21" s="22"/>
      <c r="D21" s="22"/>
      <c r="E21" s="23"/>
      <c r="F21" s="24"/>
      <c r="G21" s="24">
        <v>9319</v>
      </c>
      <c r="H21" s="24">
        <v>938929</v>
      </c>
      <c r="I21" s="24">
        <v>3175</v>
      </c>
      <c r="J21" s="24">
        <v>951423</v>
      </c>
      <c r="K21" s="24">
        <v>-947442</v>
      </c>
      <c r="L21" s="24">
        <v>4560</v>
      </c>
      <c r="M21" s="24">
        <v>3724</v>
      </c>
      <c r="N21" s="24">
        <v>-939158</v>
      </c>
      <c r="O21" s="24">
        <v>3724</v>
      </c>
      <c r="P21" s="24">
        <v>3724</v>
      </c>
      <c r="Q21" s="24">
        <v>4979</v>
      </c>
      <c r="R21" s="24">
        <v>12427</v>
      </c>
      <c r="S21" s="24">
        <v>3460</v>
      </c>
      <c r="T21" s="24">
        <v>2373</v>
      </c>
      <c r="U21" s="24">
        <v>-9957</v>
      </c>
      <c r="V21" s="24">
        <v>-4124</v>
      </c>
      <c r="W21" s="24">
        <v>20568</v>
      </c>
      <c r="X21" s="24"/>
      <c r="Y21" s="24">
        <v>20568</v>
      </c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>
        <v>3</v>
      </c>
      <c r="H22" s="27">
        <v>2</v>
      </c>
      <c r="I22" s="27">
        <v>2</v>
      </c>
      <c r="J22" s="27">
        <v>7</v>
      </c>
      <c r="K22" s="27">
        <v>-292</v>
      </c>
      <c r="L22" s="27">
        <v>2</v>
      </c>
      <c r="M22" s="27">
        <v>2</v>
      </c>
      <c r="N22" s="27">
        <v>-288</v>
      </c>
      <c r="O22" s="27">
        <v>2</v>
      </c>
      <c r="P22" s="27">
        <v>2</v>
      </c>
      <c r="Q22" s="27">
        <v>2</v>
      </c>
      <c r="R22" s="27">
        <v>6</v>
      </c>
      <c r="S22" s="27">
        <v>2</v>
      </c>
      <c r="T22" s="27">
        <v>12966</v>
      </c>
      <c r="U22" s="27">
        <v>2</v>
      </c>
      <c r="V22" s="27">
        <v>12970</v>
      </c>
      <c r="W22" s="27">
        <v>12695</v>
      </c>
      <c r="X22" s="27"/>
      <c r="Y22" s="27">
        <v>12695</v>
      </c>
      <c r="Z22" s="7">
        <v>0</v>
      </c>
      <c r="AA22" s="25"/>
    </row>
    <row r="23" spans="1:27" ht="13.5">
      <c r="A23" s="5" t="s">
        <v>50</v>
      </c>
      <c r="B23" s="3"/>
      <c r="C23" s="22">
        <v>17691354</v>
      </c>
      <c r="D23" s="22"/>
      <c r="E23" s="23">
        <v>19432380</v>
      </c>
      <c r="F23" s="24"/>
      <c r="G23" s="24">
        <v>1664771</v>
      </c>
      <c r="H23" s="24">
        <v>1428015</v>
      </c>
      <c r="I23" s="24">
        <v>1440772</v>
      </c>
      <c r="J23" s="24">
        <v>4533558</v>
      </c>
      <c r="K23" s="24">
        <v>1650519</v>
      </c>
      <c r="L23" s="24">
        <v>1785298</v>
      </c>
      <c r="M23" s="24">
        <v>1653498</v>
      </c>
      <c r="N23" s="24">
        <v>5089315</v>
      </c>
      <c r="O23" s="24">
        <v>1653498</v>
      </c>
      <c r="P23" s="24">
        <v>1626102</v>
      </c>
      <c r="Q23" s="24">
        <v>1599783</v>
      </c>
      <c r="R23" s="24">
        <v>4879383</v>
      </c>
      <c r="S23" s="24">
        <v>1659813</v>
      </c>
      <c r="T23" s="24">
        <v>-1615187</v>
      </c>
      <c r="U23" s="24">
        <v>1669674</v>
      </c>
      <c r="V23" s="24">
        <v>1714300</v>
      </c>
      <c r="W23" s="24">
        <v>16216556</v>
      </c>
      <c r="X23" s="24">
        <v>19431901</v>
      </c>
      <c r="Y23" s="24">
        <v>-3215345</v>
      </c>
      <c r="Z23" s="6">
        <v>-16.55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678000</v>
      </c>
      <c r="F24" s="21"/>
      <c r="G24" s="21">
        <v>1827</v>
      </c>
      <c r="H24" s="21">
        <v>13595</v>
      </c>
      <c r="I24" s="21">
        <v>34581</v>
      </c>
      <c r="J24" s="21">
        <v>50003</v>
      </c>
      <c r="K24" s="21">
        <v>10149</v>
      </c>
      <c r="L24" s="21">
        <v>56489</v>
      </c>
      <c r="M24" s="21">
        <v>16000</v>
      </c>
      <c r="N24" s="21">
        <v>82638</v>
      </c>
      <c r="O24" s="21">
        <v>91364</v>
      </c>
      <c r="P24" s="21">
        <v>91364</v>
      </c>
      <c r="Q24" s="21">
        <v>14227</v>
      </c>
      <c r="R24" s="21">
        <v>196955</v>
      </c>
      <c r="S24" s="21">
        <v>1223</v>
      </c>
      <c r="T24" s="21">
        <v>-40939</v>
      </c>
      <c r="U24" s="21">
        <v>13162</v>
      </c>
      <c r="V24" s="21">
        <v>-26554</v>
      </c>
      <c r="W24" s="21">
        <v>303042</v>
      </c>
      <c r="X24" s="21">
        <v>678145</v>
      </c>
      <c r="Y24" s="21">
        <v>-375103</v>
      </c>
      <c r="Z24" s="4">
        <v>-55.31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213067218</v>
      </c>
      <c r="D25" s="40">
        <f>+D5+D9+D15+D19+D24</f>
        <v>0</v>
      </c>
      <c r="E25" s="41">
        <f t="shared" si="4"/>
        <v>267862633</v>
      </c>
      <c r="F25" s="42">
        <f t="shared" si="4"/>
        <v>295892727</v>
      </c>
      <c r="G25" s="42">
        <f t="shared" si="4"/>
        <v>63755935</v>
      </c>
      <c r="H25" s="42">
        <f t="shared" si="4"/>
        <v>22850017</v>
      </c>
      <c r="I25" s="42">
        <f t="shared" si="4"/>
        <v>3768692</v>
      </c>
      <c r="J25" s="42">
        <f t="shared" si="4"/>
        <v>90374644</v>
      </c>
      <c r="K25" s="42">
        <f t="shared" si="4"/>
        <v>15938056</v>
      </c>
      <c r="L25" s="42">
        <f t="shared" si="4"/>
        <v>8579222</v>
      </c>
      <c r="M25" s="42">
        <f t="shared" si="4"/>
        <v>32175691</v>
      </c>
      <c r="N25" s="42">
        <f t="shared" si="4"/>
        <v>56692969</v>
      </c>
      <c r="O25" s="42">
        <f t="shared" si="4"/>
        <v>34209939</v>
      </c>
      <c r="P25" s="42">
        <f t="shared" si="4"/>
        <v>33880507</v>
      </c>
      <c r="Q25" s="42">
        <f t="shared" si="4"/>
        <v>21825047</v>
      </c>
      <c r="R25" s="42">
        <f t="shared" si="4"/>
        <v>89915493</v>
      </c>
      <c r="S25" s="42">
        <f t="shared" si="4"/>
        <v>9093168</v>
      </c>
      <c r="T25" s="42">
        <f t="shared" si="4"/>
        <v>4656015</v>
      </c>
      <c r="U25" s="42">
        <f t="shared" si="4"/>
        <v>10968350</v>
      </c>
      <c r="V25" s="42">
        <f t="shared" si="4"/>
        <v>24717533</v>
      </c>
      <c r="W25" s="42">
        <f t="shared" si="4"/>
        <v>261700639</v>
      </c>
      <c r="X25" s="42">
        <f t="shared" si="4"/>
        <v>269480799</v>
      </c>
      <c r="Y25" s="42">
        <f t="shared" si="4"/>
        <v>-7780160</v>
      </c>
      <c r="Z25" s="43">
        <f>+IF(X25&lt;&gt;0,+(Y25/X25)*100,0)</f>
        <v>-2.887092523426873</v>
      </c>
      <c r="AA25" s="40">
        <f>+AA5+AA9+AA15+AA19+AA24</f>
        <v>295892727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191436993</v>
      </c>
      <c r="D28" s="19">
        <f>SUM(D29:D31)</f>
        <v>0</v>
      </c>
      <c r="E28" s="20">
        <f t="shared" si="5"/>
        <v>62015290</v>
      </c>
      <c r="F28" s="21">
        <f t="shared" si="5"/>
        <v>220973133</v>
      </c>
      <c r="G28" s="21">
        <f t="shared" si="5"/>
        <v>9834826</v>
      </c>
      <c r="H28" s="21">
        <f t="shared" si="5"/>
        <v>6868844</v>
      </c>
      <c r="I28" s="21">
        <f t="shared" si="5"/>
        <v>5703150</v>
      </c>
      <c r="J28" s="21">
        <f t="shared" si="5"/>
        <v>22406820</v>
      </c>
      <c r="K28" s="21">
        <f t="shared" si="5"/>
        <v>4227129</v>
      </c>
      <c r="L28" s="21">
        <f t="shared" si="5"/>
        <v>5514725</v>
      </c>
      <c r="M28" s="21">
        <f t="shared" si="5"/>
        <v>5464392</v>
      </c>
      <c r="N28" s="21">
        <f t="shared" si="5"/>
        <v>15206246</v>
      </c>
      <c r="O28" s="21">
        <f t="shared" si="5"/>
        <v>6881674</v>
      </c>
      <c r="P28" s="21">
        <f t="shared" si="5"/>
        <v>6890857</v>
      </c>
      <c r="Q28" s="21">
        <f t="shared" si="5"/>
        <v>5123944</v>
      </c>
      <c r="R28" s="21">
        <f t="shared" si="5"/>
        <v>18896475</v>
      </c>
      <c r="S28" s="21">
        <f t="shared" si="5"/>
        <v>4283068</v>
      </c>
      <c r="T28" s="21">
        <f t="shared" si="5"/>
        <v>4657748</v>
      </c>
      <c r="U28" s="21">
        <f t="shared" si="5"/>
        <v>4562382</v>
      </c>
      <c r="V28" s="21">
        <f t="shared" si="5"/>
        <v>13503198</v>
      </c>
      <c r="W28" s="21">
        <f t="shared" si="5"/>
        <v>70012739</v>
      </c>
      <c r="X28" s="21">
        <f t="shared" si="5"/>
        <v>62015303</v>
      </c>
      <c r="Y28" s="21">
        <f t="shared" si="5"/>
        <v>7997436</v>
      </c>
      <c r="Z28" s="4">
        <f>+IF(X28&lt;&gt;0,+(Y28/X28)*100,0)</f>
        <v>12.895907321455802</v>
      </c>
      <c r="AA28" s="19">
        <f>SUM(AA29:AA31)</f>
        <v>220973133</v>
      </c>
    </row>
    <row r="29" spans="1:27" ht="13.5">
      <c r="A29" s="5" t="s">
        <v>33</v>
      </c>
      <c r="B29" s="3"/>
      <c r="C29" s="22">
        <v>6878247</v>
      </c>
      <c r="D29" s="22"/>
      <c r="E29" s="23">
        <v>23880902</v>
      </c>
      <c r="F29" s="24">
        <v>6825919</v>
      </c>
      <c r="G29" s="24">
        <v>3076998</v>
      </c>
      <c r="H29" s="24">
        <v>3040827</v>
      </c>
      <c r="I29" s="24">
        <v>2618876</v>
      </c>
      <c r="J29" s="24">
        <v>8736701</v>
      </c>
      <c r="K29" s="24">
        <v>1550126</v>
      </c>
      <c r="L29" s="24">
        <v>1947942</v>
      </c>
      <c r="M29" s="24">
        <v>2197650</v>
      </c>
      <c r="N29" s="24">
        <v>5695718</v>
      </c>
      <c r="O29" s="24">
        <v>3261813</v>
      </c>
      <c r="P29" s="24">
        <v>3269623</v>
      </c>
      <c r="Q29" s="24">
        <v>1466812</v>
      </c>
      <c r="R29" s="24">
        <v>7998248</v>
      </c>
      <c r="S29" s="24">
        <v>1604762</v>
      </c>
      <c r="T29" s="24">
        <v>1507776</v>
      </c>
      <c r="U29" s="24">
        <v>1766227</v>
      </c>
      <c r="V29" s="24">
        <v>4878765</v>
      </c>
      <c r="W29" s="24">
        <v>27309432</v>
      </c>
      <c r="X29" s="24">
        <v>23880904</v>
      </c>
      <c r="Y29" s="24">
        <v>3428528</v>
      </c>
      <c r="Z29" s="6">
        <v>14.36</v>
      </c>
      <c r="AA29" s="22">
        <v>6825919</v>
      </c>
    </row>
    <row r="30" spans="1:27" ht="13.5">
      <c r="A30" s="5" t="s">
        <v>34</v>
      </c>
      <c r="B30" s="3"/>
      <c r="C30" s="25">
        <v>184558746</v>
      </c>
      <c r="D30" s="25"/>
      <c r="E30" s="26">
        <v>21718239</v>
      </c>
      <c r="F30" s="27">
        <v>212307679</v>
      </c>
      <c r="G30" s="27">
        <v>5998028</v>
      </c>
      <c r="H30" s="27">
        <v>2391660</v>
      </c>
      <c r="I30" s="27">
        <v>2101915</v>
      </c>
      <c r="J30" s="27">
        <v>10491603</v>
      </c>
      <c r="K30" s="27">
        <v>2076213</v>
      </c>
      <c r="L30" s="27">
        <v>2334695</v>
      </c>
      <c r="M30" s="27">
        <v>2386603</v>
      </c>
      <c r="N30" s="27">
        <v>6797511</v>
      </c>
      <c r="O30" s="27">
        <v>2520150</v>
      </c>
      <c r="P30" s="27">
        <v>2521523</v>
      </c>
      <c r="Q30" s="27">
        <v>2769642</v>
      </c>
      <c r="R30" s="27">
        <v>7811315</v>
      </c>
      <c r="S30" s="27">
        <v>2104864</v>
      </c>
      <c r="T30" s="27">
        <v>2626661</v>
      </c>
      <c r="U30" s="27">
        <v>2391445</v>
      </c>
      <c r="V30" s="27">
        <v>7122970</v>
      </c>
      <c r="W30" s="27">
        <v>32223399</v>
      </c>
      <c r="X30" s="27">
        <v>21718245</v>
      </c>
      <c r="Y30" s="27">
        <v>10505154</v>
      </c>
      <c r="Z30" s="7">
        <v>48.37</v>
      </c>
      <c r="AA30" s="25">
        <v>212307679</v>
      </c>
    </row>
    <row r="31" spans="1:27" ht="13.5">
      <c r="A31" s="5" t="s">
        <v>35</v>
      </c>
      <c r="B31" s="3"/>
      <c r="C31" s="22"/>
      <c r="D31" s="22"/>
      <c r="E31" s="23">
        <v>16416149</v>
      </c>
      <c r="F31" s="24">
        <v>1839535</v>
      </c>
      <c r="G31" s="24">
        <v>759800</v>
      </c>
      <c r="H31" s="24">
        <v>1436357</v>
      </c>
      <c r="I31" s="24">
        <v>982359</v>
      </c>
      <c r="J31" s="24">
        <v>3178516</v>
      </c>
      <c r="K31" s="24">
        <v>600790</v>
      </c>
      <c r="L31" s="24">
        <v>1232088</v>
      </c>
      <c r="M31" s="24">
        <v>880139</v>
      </c>
      <c r="N31" s="24">
        <v>2713017</v>
      </c>
      <c r="O31" s="24">
        <v>1099711</v>
      </c>
      <c r="P31" s="24">
        <v>1099711</v>
      </c>
      <c r="Q31" s="24">
        <v>887490</v>
      </c>
      <c r="R31" s="24">
        <v>3086912</v>
      </c>
      <c r="S31" s="24">
        <v>573442</v>
      </c>
      <c r="T31" s="24">
        <v>523311</v>
      </c>
      <c r="U31" s="24">
        <v>404710</v>
      </c>
      <c r="V31" s="24">
        <v>1501463</v>
      </c>
      <c r="W31" s="24">
        <v>10479908</v>
      </c>
      <c r="X31" s="24">
        <v>16416154</v>
      </c>
      <c r="Y31" s="24">
        <v>-5936246</v>
      </c>
      <c r="Z31" s="6">
        <v>-36.16</v>
      </c>
      <c r="AA31" s="22">
        <v>1839535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36616531</v>
      </c>
      <c r="F32" s="21">
        <f t="shared" si="6"/>
        <v>0</v>
      </c>
      <c r="G32" s="21">
        <f t="shared" si="6"/>
        <v>1561598</v>
      </c>
      <c r="H32" s="21">
        <f t="shared" si="6"/>
        <v>1614094</v>
      </c>
      <c r="I32" s="21">
        <f t="shared" si="6"/>
        <v>1697486</v>
      </c>
      <c r="J32" s="21">
        <f t="shared" si="6"/>
        <v>4873178</v>
      </c>
      <c r="K32" s="21">
        <f t="shared" si="6"/>
        <v>2446370</v>
      </c>
      <c r="L32" s="21">
        <f t="shared" si="6"/>
        <v>2134277</v>
      </c>
      <c r="M32" s="21">
        <f t="shared" si="6"/>
        <v>1205271</v>
      </c>
      <c r="N32" s="21">
        <f t="shared" si="6"/>
        <v>5785918</v>
      </c>
      <c r="O32" s="21">
        <f t="shared" si="6"/>
        <v>1259349</v>
      </c>
      <c r="P32" s="21">
        <f t="shared" si="6"/>
        <v>1259349</v>
      </c>
      <c r="Q32" s="21">
        <f t="shared" si="6"/>
        <v>1357743</v>
      </c>
      <c r="R32" s="21">
        <f t="shared" si="6"/>
        <v>3876441</v>
      </c>
      <c r="S32" s="21">
        <f t="shared" si="6"/>
        <v>1326473</v>
      </c>
      <c r="T32" s="21">
        <f t="shared" si="6"/>
        <v>1481474</v>
      </c>
      <c r="U32" s="21">
        <f t="shared" si="6"/>
        <v>1400182</v>
      </c>
      <c r="V32" s="21">
        <f t="shared" si="6"/>
        <v>4208129</v>
      </c>
      <c r="W32" s="21">
        <f t="shared" si="6"/>
        <v>18743666</v>
      </c>
      <c r="X32" s="21">
        <f t="shared" si="6"/>
        <v>36616526</v>
      </c>
      <c r="Y32" s="21">
        <f t="shared" si="6"/>
        <v>-17872860</v>
      </c>
      <c r="Z32" s="4">
        <f>+IF(X32&lt;&gt;0,+(Y32/X32)*100,0)</f>
        <v>-48.810911226258874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>
        <v>28245332</v>
      </c>
      <c r="F33" s="24"/>
      <c r="G33" s="24">
        <v>944852</v>
      </c>
      <c r="H33" s="24">
        <v>979711</v>
      </c>
      <c r="I33" s="24">
        <v>1030334</v>
      </c>
      <c r="J33" s="24">
        <v>2954897</v>
      </c>
      <c r="K33" s="24">
        <v>1737386</v>
      </c>
      <c r="L33" s="24">
        <v>1029877</v>
      </c>
      <c r="M33" s="24">
        <v>595688</v>
      </c>
      <c r="N33" s="24">
        <v>3362951</v>
      </c>
      <c r="O33" s="24">
        <v>604281</v>
      </c>
      <c r="P33" s="24">
        <v>604281</v>
      </c>
      <c r="Q33" s="24">
        <v>813122</v>
      </c>
      <c r="R33" s="24">
        <v>2021684</v>
      </c>
      <c r="S33" s="24">
        <v>794747</v>
      </c>
      <c r="T33" s="24">
        <v>868466</v>
      </c>
      <c r="U33" s="24">
        <v>803046</v>
      </c>
      <c r="V33" s="24">
        <v>2466259</v>
      </c>
      <c r="W33" s="24">
        <v>10805791</v>
      </c>
      <c r="X33" s="24">
        <v>28245330</v>
      </c>
      <c r="Y33" s="24">
        <v>-17439539</v>
      </c>
      <c r="Z33" s="6">
        <v>-61.74</v>
      </c>
      <c r="AA33" s="22"/>
    </row>
    <row r="34" spans="1:27" ht="13.5">
      <c r="A34" s="5" t="s">
        <v>38</v>
      </c>
      <c r="B34" s="3"/>
      <c r="C34" s="22"/>
      <c r="D34" s="22"/>
      <c r="E34" s="23">
        <v>5603078</v>
      </c>
      <c r="F34" s="24"/>
      <c r="G34" s="24">
        <v>492271</v>
      </c>
      <c r="H34" s="24">
        <v>524537</v>
      </c>
      <c r="I34" s="24">
        <v>487849</v>
      </c>
      <c r="J34" s="24">
        <v>1504657</v>
      </c>
      <c r="K34" s="24">
        <v>486997</v>
      </c>
      <c r="L34" s="24">
        <v>866145</v>
      </c>
      <c r="M34" s="24">
        <v>464328</v>
      </c>
      <c r="N34" s="24">
        <v>1817470</v>
      </c>
      <c r="O34" s="24">
        <v>485442</v>
      </c>
      <c r="P34" s="24">
        <v>485442</v>
      </c>
      <c r="Q34" s="24">
        <v>418258</v>
      </c>
      <c r="R34" s="24">
        <v>1389142</v>
      </c>
      <c r="S34" s="24">
        <v>372334</v>
      </c>
      <c r="T34" s="24">
        <v>471545</v>
      </c>
      <c r="U34" s="24">
        <v>420436</v>
      </c>
      <c r="V34" s="24">
        <v>1264315</v>
      </c>
      <c r="W34" s="24">
        <v>5975584</v>
      </c>
      <c r="X34" s="24">
        <v>5603078</v>
      </c>
      <c r="Y34" s="24">
        <v>372506</v>
      </c>
      <c r="Z34" s="6">
        <v>6.65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9060</v>
      </c>
      <c r="H35" s="24">
        <v>12062</v>
      </c>
      <c r="I35" s="24">
        <v>29745</v>
      </c>
      <c r="J35" s="24">
        <v>50867</v>
      </c>
      <c r="K35" s="24">
        <v>23799</v>
      </c>
      <c r="L35" s="24">
        <v>24539</v>
      </c>
      <c r="M35" s="24">
        <v>29796</v>
      </c>
      <c r="N35" s="24">
        <v>78134</v>
      </c>
      <c r="O35" s="24">
        <v>30136</v>
      </c>
      <c r="P35" s="24">
        <v>30136</v>
      </c>
      <c r="Q35" s="24">
        <v>14903</v>
      </c>
      <c r="R35" s="24">
        <v>75175</v>
      </c>
      <c r="S35" s="24">
        <v>24175</v>
      </c>
      <c r="T35" s="24">
        <v>24550</v>
      </c>
      <c r="U35" s="24">
        <v>43576</v>
      </c>
      <c r="V35" s="24">
        <v>92301</v>
      </c>
      <c r="W35" s="24">
        <v>296477</v>
      </c>
      <c r="X35" s="24"/>
      <c r="Y35" s="24">
        <v>296477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>
        <v>2768121</v>
      </c>
      <c r="F36" s="24"/>
      <c r="G36" s="24">
        <v>105638</v>
      </c>
      <c r="H36" s="24">
        <v>84910</v>
      </c>
      <c r="I36" s="24">
        <v>116811</v>
      </c>
      <c r="J36" s="24">
        <v>307359</v>
      </c>
      <c r="K36" s="24">
        <v>139914</v>
      </c>
      <c r="L36" s="24">
        <v>156734</v>
      </c>
      <c r="M36" s="24">
        <v>106228</v>
      </c>
      <c r="N36" s="24">
        <v>402876</v>
      </c>
      <c r="O36" s="24">
        <v>123081</v>
      </c>
      <c r="P36" s="24">
        <v>123081</v>
      </c>
      <c r="Q36" s="24">
        <v>100551</v>
      </c>
      <c r="R36" s="24">
        <v>346713</v>
      </c>
      <c r="S36" s="24">
        <v>118646</v>
      </c>
      <c r="T36" s="24">
        <v>101644</v>
      </c>
      <c r="U36" s="24">
        <v>122933</v>
      </c>
      <c r="V36" s="24">
        <v>343223</v>
      </c>
      <c r="W36" s="24">
        <v>1400171</v>
      </c>
      <c r="X36" s="24">
        <v>2768118</v>
      </c>
      <c r="Y36" s="24">
        <v>-1367947</v>
      </c>
      <c r="Z36" s="6">
        <v>-49.42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>
        <v>9777</v>
      </c>
      <c r="H37" s="27">
        <v>12874</v>
      </c>
      <c r="I37" s="27">
        <v>32747</v>
      </c>
      <c r="J37" s="27">
        <v>55398</v>
      </c>
      <c r="K37" s="27">
        <v>58274</v>
      </c>
      <c r="L37" s="27">
        <v>56982</v>
      </c>
      <c r="M37" s="27">
        <v>9231</v>
      </c>
      <c r="N37" s="27">
        <v>124487</v>
      </c>
      <c r="O37" s="27">
        <v>16409</v>
      </c>
      <c r="P37" s="27">
        <v>16409</v>
      </c>
      <c r="Q37" s="27">
        <v>10909</v>
      </c>
      <c r="R37" s="27">
        <v>43727</v>
      </c>
      <c r="S37" s="27">
        <v>16571</v>
      </c>
      <c r="T37" s="27">
        <v>15269</v>
      </c>
      <c r="U37" s="27">
        <v>10191</v>
      </c>
      <c r="V37" s="27">
        <v>42031</v>
      </c>
      <c r="W37" s="27">
        <v>265643</v>
      </c>
      <c r="X37" s="27"/>
      <c r="Y37" s="27">
        <v>265643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708083</v>
      </c>
      <c r="D38" s="19">
        <f>SUM(D39:D41)</f>
        <v>0</v>
      </c>
      <c r="E38" s="20">
        <f t="shared" si="7"/>
        <v>72930607</v>
      </c>
      <c r="F38" s="21">
        <f t="shared" si="7"/>
        <v>0</v>
      </c>
      <c r="G38" s="21">
        <f t="shared" si="7"/>
        <v>1693974</v>
      </c>
      <c r="H38" s="21">
        <f t="shared" si="7"/>
        <v>2049723</v>
      </c>
      <c r="I38" s="21">
        <f t="shared" si="7"/>
        <v>1809305</v>
      </c>
      <c r="J38" s="21">
        <f t="shared" si="7"/>
        <v>5553002</v>
      </c>
      <c r="K38" s="21">
        <f t="shared" si="7"/>
        <v>1793010</v>
      </c>
      <c r="L38" s="21">
        <f t="shared" si="7"/>
        <v>2734691</v>
      </c>
      <c r="M38" s="21">
        <f t="shared" si="7"/>
        <v>1848733</v>
      </c>
      <c r="N38" s="21">
        <f t="shared" si="7"/>
        <v>6376434</v>
      </c>
      <c r="O38" s="21">
        <f t="shared" si="7"/>
        <v>1885862</v>
      </c>
      <c r="P38" s="21">
        <f t="shared" si="7"/>
        <v>1889585</v>
      </c>
      <c r="Q38" s="21">
        <f t="shared" si="7"/>
        <v>1643478</v>
      </c>
      <c r="R38" s="21">
        <f t="shared" si="7"/>
        <v>5418925</v>
      </c>
      <c r="S38" s="21">
        <f t="shared" si="7"/>
        <v>1600338</v>
      </c>
      <c r="T38" s="21">
        <f t="shared" si="7"/>
        <v>1598729</v>
      </c>
      <c r="U38" s="21">
        <f t="shared" si="7"/>
        <v>1777994</v>
      </c>
      <c r="V38" s="21">
        <f t="shared" si="7"/>
        <v>4977061</v>
      </c>
      <c r="W38" s="21">
        <f t="shared" si="7"/>
        <v>22325422</v>
      </c>
      <c r="X38" s="21">
        <f t="shared" si="7"/>
        <v>72930608</v>
      </c>
      <c r="Y38" s="21">
        <f t="shared" si="7"/>
        <v>-50605186</v>
      </c>
      <c r="Z38" s="4">
        <f>+IF(X38&lt;&gt;0,+(Y38/X38)*100,0)</f>
        <v>-69.38813124936514</v>
      </c>
      <c r="AA38" s="19">
        <f>SUM(AA39:AA41)</f>
        <v>0</v>
      </c>
    </row>
    <row r="39" spans="1:27" ht="13.5">
      <c r="A39" s="5" t="s">
        <v>43</v>
      </c>
      <c r="B39" s="3"/>
      <c r="C39" s="22">
        <v>708083</v>
      </c>
      <c r="D39" s="22"/>
      <c r="E39" s="23">
        <v>2030367</v>
      </c>
      <c r="F39" s="24"/>
      <c r="G39" s="24">
        <v>844186</v>
      </c>
      <c r="H39" s="24">
        <v>747539</v>
      </c>
      <c r="I39" s="24">
        <v>865213</v>
      </c>
      <c r="J39" s="24">
        <v>2456938</v>
      </c>
      <c r="K39" s="24">
        <v>849706</v>
      </c>
      <c r="L39" s="24">
        <v>1108027</v>
      </c>
      <c r="M39" s="24">
        <v>799173</v>
      </c>
      <c r="N39" s="24">
        <v>2756906</v>
      </c>
      <c r="O39" s="24">
        <v>819651</v>
      </c>
      <c r="P39" s="24">
        <v>823374</v>
      </c>
      <c r="Q39" s="24">
        <v>697546</v>
      </c>
      <c r="R39" s="24">
        <v>2340571</v>
      </c>
      <c r="S39" s="24">
        <v>725443</v>
      </c>
      <c r="T39" s="24">
        <v>817671</v>
      </c>
      <c r="U39" s="24">
        <v>744244</v>
      </c>
      <c r="V39" s="24">
        <v>2287358</v>
      </c>
      <c r="W39" s="24">
        <v>9841773</v>
      </c>
      <c r="X39" s="24">
        <v>2030368</v>
      </c>
      <c r="Y39" s="24">
        <v>7811405</v>
      </c>
      <c r="Z39" s="6">
        <v>384.73</v>
      </c>
      <c r="AA39" s="22"/>
    </row>
    <row r="40" spans="1:27" ht="13.5">
      <c r="A40" s="5" t="s">
        <v>44</v>
      </c>
      <c r="B40" s="3"/>
      <c r="C40" s="22"/>
      <c r="D40" s="22"/>
      <c r="E40" s="23">
        <v>70900240</v>
      </c>
      <c r="F40" s="24"/>
      <c r="G40" s="24">
        <v>849788</v>
      </c>
      <c r="H40" s="24">
        <v>1302184</v>
      </c>
      <c r="I40" s="24">
        <v>944092</v>
      </c>
      <c r="J40" s="24">
        <v>3096064</v>
      </c>
      <c r="K40" s="24">
        <v>943304</v>
      </c>
      <c r="L40" s="24">
        <v>1626664</v>
      </c>
      <c r="M40" s="24">
        <v>1049560</v>
      </c>
      <c r="N40" s="24">
        <v>3619528</v>
      </c>
      <c r="O40" s="24">
        <v>1066211</v>
      </c>
      <c r="P40" s="24">
        <v>1066211</v>
      </c>
      <c r="Q40" s="24">
        <v>945932</v>
      </c>
      <c r="R40" s="24">
        <v>3078354</v>
      </c>
      <c r="S40" s="24">
        <v>874895</v>
      </c>
      <c r="T40" s="24">
        <v>781058</v>
      </c>
      <c r="U40" s="24">
        <v>1033750</v>
      </c>
      <c r="V40" s="24">
        <v>2689703</v>
      </c>
      <c r="W40" s="24">
        <v>12483649</v>
      </c>
      <c r="X40" s="24">
        <v>70900240</v>
      </c>
      <c r="Y40" s="24">
        <v>-58416591</v>
      </c>
      <c r="Z40" s="6">
        <v>-82.39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62451741</v>
      </c>
      <c r="D42" s="19">
        <f>SUM(D43:D46)</f>
        <v>0</v>
      </c>
      <c r="E42" s="20">
        <f t="shared" si="8"/>
        <v>105472738</v>
      </c>
      <c r="F42" s="21">
        <f t="shared" si="8"/>
        <v>73200000</v>
      </c>
      <c r="G42" s="21">
        <f t="shared" si="8"/>
        <v>7633879</v>
      </c>
      <c r="H42" s="21">
        <f t="shared" si="8"/>
        <v>5446860</v>
      </c>
      <c r="I42" s="21">
        <f t="shared" si="8"/>
        <v>6083371</v>
      </c>
      <c r="J42" s="21">
        <f t="shared" si="8"/>
        <v>19164110</v>
      </c>
      <c r="K42" s="21">
        <f t="shared" si="8"/>
        <v>1626314</v>
      </c>
      <c r="L42" s="21">
        <f t="shared" si="8"/>
        <v>6613255</v>
      </c>
      <c r="M42" s="21">
        <f t="shared" si="8"/>
        <v>5401815</v>
      </c>
      <c r="N42" s="21">
        <f t="shared" si="8"/>
        <v>13641384</v>
      </c>
      <c r="O42" s="21">
        <f t="shared" si="8"/>
        <v>9947628</v>
      </c>
      <c r="P42" s="21">
        <f t="shared" si="8"/>
        <v>9947628</v>
      </c>
      <c r="Q42" s="21">
        <f t="shared" si="8"/>
        <v>31865169</v>
      </c>
      <c r="R42" s="21">
        <f t="shared" si="8"/>
        <v>51760425</v>
      </c>
      <c r="S42" s="21">
        <f t="shared" si="8"/>
        <v>1231420</v>
      </c>
      <c r="T42" s="21">
        <f t="shared" si="8"/>
        <v>1893480</v>
      </c>
      <c r="U42" s="21">
        <f t="shared" si="8"/>
        <v>2374253</v>
      </c>
      <c r="V42" s="21">
        <f t="shared" si="8"/>
        <v>5499153</v>
      </c>
      <c r="W42" s="21">
        <f t="shared" si="8"/>
        <v>90065072</v>
      </c>
      <c r="X42" s="21">
        <f t="shared" si="8"/>
        <v>105472742</v>
      </c>
      <c r="Y42" s="21">
        <f t="shared" si="8"/>
        <v>-15407670</v>
      </c>
      <c r="Z42" s="4">
        <f>+IF(X42&lt;&gt;0,+(Y42/X42)*100,0)</f>
        <v>-14.608200856293276</v>
      </c>
      <c r="AA42" s="19">
        <f>SUM(AA43:AA46)</f>
        <v>73200000</v>
      </c>
    </row>
    <row r="43" spans="1:27" ht="13.5">
      <c r="A43" s="5" t="s">
        <v>47</v>
      </c>
      <c r="B43" s="3"/>
      <c r="C43" s="22">
        <v>62451741</v>
      </c>
      <c r="D43" s="22"/>
      <c r="E43" s="23">
        <v>93863824</v>
      </c>
      <c r="F43" s="24">
        <v>73200000</v>
      </c>
      <c r="G43" s="24">
        <v>6912147</v>
      </c>
      <c r="H43" s="24">
        <v>4768328</v>
      </c>
      <c r="I43" s="24">
        <v>5444643</v>
      </c>
      <c r="J43" s="24">
        <v>17125118</v>
      </c>
      <c r="K43" s="24">
        <v>960513</v>
      </c>
      <c r="L43" s="24">
        <v>5554709</v>
      </c>
      <c r="M43" s="24">
        <v>4765674</v>
      </c>
      <c r="N43" s="24">
        <v>11280896</v>
      </c>
      <c r="O43" s="24">
        <v>9264268</v>
      </c>
      <c r="P43" s="24">
        <v>9264268</v>
      </c>
      <c r="Q43" s="24">
        <v>31296889</v>
      </c>
      <c r="R43" s="24">
        <v>49825425</v>
      </c>
      <c r="S43" s="24">
        <v>616351</v>
      </c>
      <c r="T43" s="24">
        <v>1154532</v>
      </c>
      <c r="U43" s="24">
        <v>1771568</v>
      </c>
      <c r="V43" s="24">
        <v>3542451</v>
      </c>
      <c r="W43" s="24">
        <v>81773890</v>
      </c>
      <c r="X43" s="24">
        <v>93863826</v>
      </c>
      <c r="Y43" s="24">
        <v>-12089936</v>
      </c>
      <c r="Z43" s="6">
        <v>-12.88</v>
      </c>
      <c r="AA43" s="22">
        <v>73200000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>
        <v>-3734</v>
      </c>
      <c r="I44" s="24">
        <v>2896</v>
      </c>
      <c r="J44" s="24">
        <v>-838</v>
      </c>
      <c r="K44" s="24">
        <v>2896</v>
      </c>
      <c r="L44" s="24">
        <v>2897</v>
      </c>
      <c r="M44" s="24">
        <v>2897</v>
      </c>
      <c r="N44" s="24">
        <v>8690</v>
      </c>
      <c r="O44" s="24">
        <v>2897</v>
      </c>
      <c r="P44" s="24">
        <v>2897</v>
      </c>
      <c r="Q44" s="24">
        <v>1796</v>
      </c>
      <c r="R44" s="24">
        <v>7590</v>
      </c>
      <c r="S44" s="24">
        <v>2897</v>
      </c>
      <c r="T44" s="24">
        <v>2897</v>
      </c>
      <c r="U44" s="24">
        <v>4684</v>
      </c>
      <c r="V44" s="24">
        <v>10478</v>
      </c>
      <c r="W44" s="24">
        <v>25920</v>
      </c>
      <c r="X44" s="24"/>
      <c r="Y44" s="24">
        <v>25920</v>
      </c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>
        <v>-594</v>
      </c>
      <c r="I45" s="27"/>
      <c r="J45" s="27">
        <v>-594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-594</v>
      </c>
      <c r="X45" s="27"/>
      <c r="Y45" s="27">
        <v>-594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11608914</v>
      </c>
      <c r="F46" s="24"/>
      <c r="G46" s="24">
        <v>721732</v>
      </c>
      <c r="H46" s="24">
        <v>682860</v>
      </c>
      <c r="I46" s="24">
        <v>635832</v>
      </c>
      <c r="J46" s="24">
        <v>2040424</v>
      </c>
      <c r="K46" s="24">
        <v>662905</v>
      </c>
      <c r="L46" s="24">
        <v>1055649</v>
      </c>
      <c r="M46" s="24">
        <v>633244</v>
      </c>
      <c r="N46" s="24">
        <v>2351798</v>
      </c>
      <c r="O46" s="24">
        <v>680463</v>
      </c>
      <c r="P46" s="24">
        <v>680463</v>
      </c>
      <c r="Q46" s="24">
        <v>566484</v>
      </c>
      <c r="R46" s="24">
        <v>1927410</v>
      </c>
      <c r="S46" s="24">
        <v>612172</v>
      </c>
      <c r="T46" s="24">
        <v>736051</v>
      </c>
      <c r="U46" s="24">
        <v>598001</v>
      </c>
      <c r="V46" s="24">
        <v>1946224</v>
      </c>
      <c r="W46" s="24">
        <v>8265856</v>
      </c>
      <c r="X46" s="24">
        <v>11608916</v>
      </c>
      <c r="Y46" s="24">
        <v>-3343060</v>
      </c>
      <c r="Z46" s="6">
        <v>-28.8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2148722</v>
      </c>
      <c r="F47" s="21"/>
      <c r="G47" s="21">
        <v>332421</v>
      </c>
      <c r="H47" s="21">
        <v>248163</v>
      </c>
      <c r="I47" s="21">
        <v>334986</v>
      </c>
      <c r="J47" s="21">
        <v>915570</v>
      </c>
      <c r="K47" s="21">
        <v>302598</v>
      </c>
      <c r="L47" s="21">
        <v>412096</v>
      </c>
      <c r="M47" s="21">
        <v>270797</v>
      </c>
      <c r="N47" s="21">
        <v>985491</v>
      </c>
      <c r="O47" s="21">
        <v>273765</v>
      </c>
      <c r="P47" s="21">
        <v>273765</v>
      </c>
      <c r="Q47" s="21">
        <v>248967</v>
      </c>
      <c r="R47" s="21">
        <v>796497</v>
      </c>
      <c r="S47" s="21">
        <v>264617</v>
      </c>
      <c r="T47" s="21">
        <v>341233</v>
      </c>
      <c r="U47" s="21">
        <v>326515</v>
      </c>
      <c r="V47" s="21">
        <v>932365</v>
      </c>
      <c r="W47" s="21">
        <v>3629923</v>
      </c>
      <c r="X47" s="21">
        <v>2148718</v>
      </c>
      <c r="Y47" s="21">
        <v>1481205</v>
      </c>
      <c r="Z47" s="4">
        <v>68.93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254596817</v>
      </c>
      <c r="D48" s="40">
        <f>+D28+D32+D38+D42+D47</f>
        <v>0</v>
      </c>
      <c r="E48" s="41">
        <f t="shared" si="9"/>
        <v>279183888</v>
      </c>
      <c r="F48" s="42">
        <f t="shared" si="9"/>
        <v>294173133</v>
      </c>
      <c r="G48" s="42">
        <f t="shared" si="9"/>
        <v>21056698</v>
      </c>
      <c r="H48" s="42">
        <f t="shared" si="9"/>
        <v>16227684</v>
      </c>
      <c r="I48" s="42">
        <f t="shared" si="9"/>
        <v>15628298</v>
      </c>
      <c r="J48" s="42">
        <f t="shared" si="9"/>
        <v>52912680</v>
      </c>
      <c r="K48" s="42">
        <f t="shared" si="9"/>
        <v>10395421</v>
      </c>
      <c r="L48" s="42">
        <f t="shared" si="9"/>
        <v>17409044</v>
      </c>
      <c r="M48" s="42">
        <f t="shared" si="9"/>
        <v>14191008</v>
      </c>
      <c r="N48" s="42">
        <f t="shared" si="9"/>
        <v>41995473</v>
      </c>
      <c r="O48" s="42">
        <f t="shared" si="9"/>
        <v>20248278</v>
      </c>
      <c r="P48" s="42">
        <f t="shared" si="9"/>
        <v>20261184</v>
      </c>
      <c r="Q48" s="42">
        <f t="shared" si="9"/>
        <v>40239301</v>
      </c>
      <c r="R48" s="42">
        <f t="shared" si="9"/>
        <v>80748763</v>
      </c>
      <c r="S48" s="42">
        <f t="shared" si="9"/>
        <v>8705916</v>
      </c>
      <c r="T48" s="42">
        <f t="shared" si="9"/>
        <v>9972664</v>
      </c>
      <c r="U48" s="42">
        <f t="shared" si="9"/>
        <v>10441326</v>
      </c>
      <c r="V48" s="42">
        <f t="shared" si="9"/>
        <v>29119906</v>
      </c>
      <c r="W48" s="42">
        <f t="shared" si="9"/>
        <v>204776822</v>
      </c>
      <c r="X48" s="42">
        <f t="shared" si="9"/>
        <v>279183897</v>
      </c>
      <c r="Y48" s="42">
        <f t="shared" si="9"/>
        <v>-74407075</v>
      </c>
      <c r="Z48" s="43">
        <f>+IF(X48&lt;&gt;0,+(Y48/X48)*100,0)</f>
        <v>-26.651635642151668</v>
      </c>
      <c r="AA48" s="40">
        <f>+AA28+AA32+AA38+AA42+AA47</f>
        <v>294173133</v>
      </c>
    </row>
    <row r="49" spans="1:27" ht="13.5">
      <c r="A49" s="14" t="s">
        <v>58</v>
      </c>
      <c r="B49" s="15"/>
      <c r="C49" s="44">
        <f aca="true" t="shared" si="10" ref="C49:Y49">+C25-C48</f>
        <v>-41529599</v>
      </c>
      <c r="D49" s="44">
        <f>+D25-D48</f>
        <v>0</v>
      </c>
      <c r="E49" s="45">
        <f t="shared" si="10"/>
        <v>-11321255</v>
      </c>
      <c r="F49" s="46">
        <f t="shared" si="10"/>
        <v>1719594</v>
      </c>
      <c r="G49" s="46">
        <f t="shared" si="10"/>
        <v>42699237</v>
      </c>
      <c r="H49" s="46">
        <f t="shared" si="10"/>
        <v>6622333</v>
      </c>
      <c r="I49" s="46">
        <f t="shared" si="10"/>
        <v>-11859606</v>
      </c>
      <c r="J49" s="46">
        <f t="shared" si="10"/>
        <v>37461964</v>
      </c>
      <c r="K49" s="46">
        <f t="shared" si="10"/>
        <v>5542635</v>
      </c>
      <c r="L49" s="46">
        <f t="shared" si="10"/>
        <v>-8829822</v>
      </c>
      <c r="M49" s="46">
        <f t="shared" si="10"/>
        <v>17984683</v>
      </c>
      <c r="N49" s="46">
        <f t="shared" si="10"/>
        <v>14697496</v>
      </c>
      <c r="O49" s="46">
        <f t="shared" si="10"/>
        <v>13961661</v>
      </c>
      <c r="P49" s="46">
        <f t="shared" si="10"/>
        <v>13619323</v>
      </c>
      <c r="Q49" s="46">
        <f t="shared" si="10"/>
        <v>-18414254</v>
      </c>
      <c r="R49" s="46">
        <f t="shared" si="10"/>
        <v>9166730</v>
      </c>
      <c r="S49" s="46">
        <f t="shared" si="10"/>
        <v>387252</v>
      </c>
      <c r="T49" s="46">
        <f t="shared" si="10"/>
        <v>-5316649</v>
      </c>
      <c r="U49" s="46">
        <f t="shared" si="10"/>
        <v>527024</v>
      </c>
      <c r="V49" s="46">
        <f t="shared" si="10"/>
        <v>-4402373</v>
      </c>
      <c r="W49" s="46">
        <f t="shared" si="10"/>
        <v>56923817</v>
      </c>
      <c r="X49" s="46">
        <f>IF(F25=F48,0,X25-X48)</f>
        <v>-9703098</v>
      </c>
      <c r="Y49" s="46">
        <f t="shared" si="10"/>
        <v>66626915</v>
      </c>
      <c r="Z49" s="47">
        <f>+IF(X49&lt;&gt;0,+(Y49/X49)*100,0)</f>
        <v>-686.6561071525815</v>
      </c>
      <c r="AA49" s="44">
        <f>+AA25-AA48</f>
        <v>1719594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2029239877</v>
      </c>
      <c r="D5" s="19">
        <f>SUM(D6:D8)</f>
        <v>0</v>
      </c>
      <c r="E5" s="20">
        <f t="shared" si="0"/>
        <v>2268638609</v>
      </c>
      <c r="F5" s="21">
        <f t="shared" si="0"/>
        <v>2238657636</v>
      </c>
      <c r="G5" s="21">
        <f t="shared" si="0"/>
        <v>336426512</v>
      </c>
      <c r="H5" s="21">
        <f t="shared" si="0"/>
        <v>234751376</v>
      </c>
      <c r="I5" s="21">
        <f t="shared" si="0"/>
        <v>95640101</v>
      </c>
      <c r="J5" s="21">
        <f t="shared" si="0"/>
        <v>666817989</v>
      </c>
      <c r="K5" s="21">
        <f t="shared" si="0"/>
        <v>103819136</v>
      </c>
      <c r="L5" s="21">
        <f t="shared" si="0"/>
        <v>109265781</v>
      </c>
      <c r="M5" s="21">
        <f t="shared" si="0"/>
        <v>361542366</v>
      </c>
      <c r="N5" s="21">
        <f t="shared" si="0"/>
        <v>574627283</v>
      </c>
      <c r="O5" s="21">
        <f t="shared" si="0"/>
        <v>85723924</v>
      </c>
      <c r="P5" s="21">
        <f t="shared" si="0"/>
        <v>102627148</v>
      </c>
      <c r="Q5" s="21">
        <f t="shared" si="0"/>
        <v>375649179</v>
      </c>
      <c r="R5" s="21">
        <f t="shared" si="0"/>
        <v>564000251</v>
      </c>
      <c r="S5" s="21">
        <f t="shared" si="0"/>
        <v>105396584</v>
      </c>
      <c r="T5" s="21">
        <f t="shared" si="0"/>
        <v>104348350</v>
      </c>
      <c r="U5" s="21">
        <f t="shared" si="0"/>
        <v>101730622</v>
      </c>
      <c r="V5" s="21">
        <f t="shared" si="0"/>
        <v>311475556</v>
      </c>
      <c r="W5" s="21">
        <f t="shared" si="0"/>
        <v>2116921079</v>
      </c>
      <c r="X5" s="21">
        <f t="shared" si="0"/>
        <v>2268638711</v>
      </c>
      <c r="Y5" s="21">
        <f t="shared" si="0"/>
        <v>-151717632</v>
      </c>
      <c r="Z5" s="4">
        <f>+IF(X5&lt;&gt;0,+(Y5/X5)*100,0)</f>
        <v>-6.687606592639157</v>
      </c>
      <c r="AA5" s="19">
        <f>SUM(AA6:AA8)</f>
        <v>2238657636</v>
      </c>
    </row>
    <row r="6" spans="1:27" ht="13.5">
      <c r="A6" s="5" t="s">
        <v>33</v>
      </c>
      <c r="B6" s="3"/>
      <c r="C6" s="22">
        <v>23254880</v>
      </c>
      <c r="D6" s="22"/>
      <c r="E6" s="23">
        <v>30795940</v>
      </c>
      <c r="F6" s="24">
        <v>22902328</v>
      </c>
      <c r="G6" s="24"/>
      <c r="H6" s="24">
        <v>266050</v>
      </c>
      <c r="I6" s="24">
        <v>4189185</v>
      </c>
      <c r="J6" s="24">
        <v>4455235</v>
      </c>
      <c r="K6" s="24">
        <v>1861994</v>
      </c>
      <c r="L6" s="24">
        <v>1594315</v>
      </c>
      <c r="M6" s="24">
        <v>3284154</v>
      </c>
      <c r="N6" s="24">
        <v>6740463</v>
      </c>
      <c r="O6" s="24">
        <v>435327</v>
      </c>
      <c r="P6" s="24">
        <v>153624</v>
      </c>
      <c r="Q6" s="24">
        <v>1509604</v>
      </c>
      <c r="R6" s="24">
        <v>2098555</v>
      </c>
      <c r="S6" s="24">
        <v>1284815</v>
      </c>
      <c r="T6" s="24">
        <v>1181014</v>
      </c>
      <c r="U6" s="24">
        <v>3142296</v>
      </c>
      <c r="V6" s="24">
        <v>5608125</v>
      </c>
      <c r="W6" s="24">
        <v>18902378</v>
      </c>
      <c r="X6" s="24">
        <v>30795941</v>
      </c>
      <c r="Y6" s="24">
        <v>-11893563</v>
      </c>
      <c r="Z6" s="6">
        <v>-38.62</v>
      </c>
      <c r="AA6" s="22">
        <v>22902328</v>
      </c>
    </row>
    <row r="7" spans="1:27" ht="13.5">
      <c r="A7" s="5" t="s">
        <v>34</v>
      </c>
      <c r="B7" s="3"/>
      <c r="C7" s="25">
        <v>1939625340</v>
      </c>
      <c r="D7" s="25"/>
      <c r="E7" s="26">
        <v>2222421395</v>
      </c>
      <c r="F7" s="27">
        <v>2206537666</v>
      </c>
      <c r="G7" s="27">
        <v>336426512</v>
      </c>
      <c r="H7" s="27">
        <v>233890895</v>
      </c>
      <c r="I7" s="27">
        <v>91020316</v>
      </c>
      <c r="J7" s="27">
        <v>661337723</v>
      </c>
      <c r="K7" s="27">
        <v>101039464</v>
      </c>
      <c r="L7" s="27">
        <v>107476198</v>
      </c>
      <c r="M7" s="27">
        <v>356525546</v>
      </c>
      <c r="N7" s="27">
        <v>565041208</v>
      </c>
      <c r="O7" s="27">
        <v>83970038</v>
      </c>
      <c r="P7" s="27">
        <v>102840879</v>
      </c>
      <c r="Q7" s="27">
        <v>373723448</v>
      </c>
      <c r="R7" s="27">
        <v>560534365</v>
      </c>
      <c r="S7" s="27">
        <v>103546500</v>
      </c>
      <c r="T7" s="27">
        <v>101048158</v>
      </c>
      <c r="U7" s="27">
        <v>96798028</v>
      </c>
      <c r="V7" s="27">
        <v>301392686</v>
      </c>
      <c r="W7" s="27">
        <v>2088305982</v>
      </c>
      <c r="X7" s="27">
        <v>2222421497</v>
      </c>
      <c r="Y7" s="27">
        <v>-134115515</v>
      </c>
      <c r="Z7" s="7">
        <v>-6.03</v>
      </c>
      <c r="AA7" s="25">
        <v>2206537666</v>
      </c>
    </row>
    <row r="8" spans="1:27" ht="13.5">
      <c r="A8" s="5" t="s">
        <v>35</v>
      </c>
      <c r="B8" s="3"/>
      <c r="C8" s="22">
        <v>66359657</v>
      </c>
      <c r="D8" s="22"/>
      <c r="E8" s="23">
        <v>15421274</v>
      </c>
      <c r="F8" s="24">
        <v>9217642</v>
      </c>
      <c r="G8" s="24"/>
      <c r="H8" s="24">
        <v>594431</v>
      </c>
      <c r="I8" s="24">
        <v>430600</v>
      </c>
      <c r="J8" s="24">
        <v>1025031</v>
      </c>
      <c r="K8" s="24">
        <v>917678</v>
      </c>
      <c r="L8" s="24">
        <v>195268</v>
      </c>
      <c r="M8" s="24">
        <v>1732666</v>
      </c>
      <c r="N8" s="24">
        <v>2845612</v>
      </c>
      <c r="O8" s="24">
        <v>1318559</v>
      </c>
      <c r="P8" s="24">
        <v>-367355</v>
      </c>
      <c r="Q8" s="24">
        <v>416127</v>
      </c>
      <c r="R8" s="24">
        <v>1367331</v>
      </c>
      <c r="S8" s="24">
        <v>565269</v>
      </c>
      <c r="T8" s="24">
        <v>2119178</v>
      </c>
      <c r="U8" s="24">
        <v>1790298</v>
      </c>
      <c r="V8" s="24">
        <v>4474745</v>
      </c>
      <c r="W8" s="24">
        <v>9712719</v>
      </c>
      <c r="X8" s="24">
        <v>15421273</v>
      </c>
      <c r="Y8" s="24">
        <v>-5708554</v>
      </c>
      <c r="Z8" s="6">
        <v>-37.02</v>
      </c>
      <c r="AA8" s="22">
        <v>9217642</v>
      </c>
    </row>
    <row r="9" spans="1:27" ht="13.5">
      <c r="A9" s="2" t="s">
        <v>36</v>
      </c>
      <c r="B9" s="3"/>
      <c r="C9" s="19">
        <f aca="true" t="shared" si="1" ref="C9:Y9">SUM(C10:C14)</f>
        <v>331233864</v>
      </c>
      <c r="D9" s="19">
        <f>SUM(D10:D14)</f>
        <v>0</v>
      </c>
      <c r="E9" s="20">
        <f t="shared" si="1"/>
        <v>127227747</v>
      </c>
      <c r="F9" s="21">
        <f t="shared" si="1"/>
        <v>481481483</v>
      </c>
      <c r="G9" s="21">
        <f t="shared" si="1"/>
        <v>18756142</v>
      </c>
      <c r="H9" s="21">
        <f t="shared" si="1"/>
        <v>29728713</v>
      </c>
      <c r="I9" s="21">
        <f t="shared" si="1"/>
        <v>29266723</v>
      </c>
      <c r="J9" s="21">
        <f t="shared" si="1"/>
        <v>77751578</v>
      </c>
      <c r="K9" s="21">
        <f t="shared" si="1"/>
        <v>35469440</v>
      </c>
      <c r="L9" s="21">
        <f t="shared" si="1"/>
        <v>36118437</v>
      </c>
      <c r="M9" s="21">
        <f t="shared" si="1"/>
        <v>38865106</v>
      </c>
      <c r="N9" s="21">
        <f t="shared" si="1"/>
        <v>110452983</v>
      </c>
      <c r="O9" s="21">
        <f t="shared" si="1"/>
        <v>30786068</v>
      </c>
      <c r="P9" s="21">
        <f t="shared" si="1"/>
        <v>38367402</v>
      </c>
      <c r="Q9" s="21">
        <f t="shared" si="1"/>
        <v>28258914</v>
      </c>
      <c r="R9" s="21">
        <f t="shared" si="1"/>
        <v>97412384</v>
      </c>
      <c r="S9" s="21">
        <f t="shared" si="1"/>
        <v>22019175</v>
      </c>
      <c r="T9" s="21">
        <f t="shared" si="1"/>
        <v>22690780</v>
      </c>
      <c r="U9" s="21">
        <f t="shared" si="1"/>
        <v>65880505</v>
      </c>
      <c r="V9" s="21">
        <f t="shared" si="1"/>
        <v>110590460</v>
      </c>
      <c r="W9" s="21">
        <f t="shared" si="1"/>
        <v>396207405</v>
      </c>
      <c r="X9" s="21">
        <f t="shared" si="1"/>
        <v>127227746</v>
      </c>
      <c r="Y9" s="21">
        <f t="shared" si="1"/>
        <v>268979659</v>
      </c>
      <c r="Z9" s="4">
        <f>+IF(X9&lt;&gt;0,+(Y9/X9)*100,0)</f>
        <v>211.41588014928757</v>
      </c>
      <c r="AA9" s="19">
        <f>SUM(AA10:AA14)</f>
        <v>481481483</v>
      </c>
    </row>
    <row r="10" spans="1:27" ht="13.5">
      <c r="A10" s="5" t="s">
        <v>37</v>
      </c>
      <c r="B10" s="3"/>
      <c r="C10" s="22">
        <v>20861137</v>
      </c>
      <c r="D10" s="22"/>
      <c r="E10" s="23">
        <v>19511399</v>
      </c>
      <c r="F10" s="24">
        <v>30207896</v>
      </c>
      <c r="G10" s="24">
        <v>756775</v>
      </c>
      <c r="H10" s="24">
        <v>1178368</v>
      </c>
      <c r="I10" s="24">
        <v>1006663</v>
      </c>
      <c r="J10" s="24">
        <v>2941806</v>
      </c>
      <c r="K10" s="24">
        <v>1429268</v>
      </c>
      <c r="L10" s="24">
        <v>916775</v>
      </c>
      <c r="M10" s="24">
        <v>766711</v>
      </c>
      <c r="N10" s="24">
        <v>3112754</v>
      </c>
      <c r="O10" s="24">
        <v>1193867</v>
      </c>
      <c r="P10" s="24">
        <v>16012106</v>
      </c>
      <c r="Q10" s="24">
        <v>820036</v>
      </c>
      <c r="R10" s="24">
        <v>18026009</v>
      </c>
      <c r="S10" s="24">
        <v>679147</v>
      </c>
      <c r="T10" s="24">
        <v>1089733</v>
      </c>
      <c r="U10" s="24">
        <v>1174343</v>
      </c>
      <c r="V10" s="24">
        <v>2943223</v>
      </c>
      <c r="W10" s="24">
        <v>27023792</v>
      </c>
      <c r="X10" s="24">
        <v>19511399</v>
      </c>
      <c r="Y10" s="24">
        <v>7512393</v>
      </c>
      <c r="Z10" s="6">
        <v>38.5</v>
      </c>
      <c r="AA10" s="22">
        <v>30207896</v>
      </c>
    </row>
    <row r="11" spans="1:27" ht="13.5">
      <c r="A11" s="5" t="s">
        <v>38</v>
      </c>
      <c r="B11" s="3"/>
      <c r="C11" s="22">
        <v>3780032</v>
      </c>
      <c r="D11" s="22"/>
      <c r="E11" s="23">
        <v>6161444</v>
      </c>
      <c r="F11" s="24">
        <v>9822042</v>
      </c>
      <c r="G11" s="24">
        <v>22406</v>
      </c>
      <c r="H11" s="24">
        <v>191444</v>
      </c>
      <c r="I11" s="24">
        <v>83913</v>
      </c>
      <c r="J11" s="24">
        <v>297763</v>
      </c>
      <c r="K11" s="24">
        <v>199262</v>
      </c>
      <c r="L11" s="24">
        <v>143505</v>
      </c>
      <c r="M11" s="24">
        <v>3995746</v>
      </c>
      <c r="N11" s="24">
        <v>4338513</v>
      </c>
      <c r="O11" s="24">
        <v>1009946</v>
      </c>
      <c r="P11" s="24">
        <v>342581</v>
      </c>
      <c r="Q11" s="24">
        <v>180535</v>
      </c>
      <c r="R11" s="24">
        <v>1533062</v>
      </c>
      <c r="S11" s="24">
        <v>64068</v>
      </c>
      <c r="T11" s="24">
        <v>503755</v>
      </c>
      <c r="U11" s="24">
        <v>392627</v>
      </c>
      <c r="V11" s="24">
        <v>960450</v>
      </c>
      <c r="W11" s="24">
        <v>7129788</v>
      </c>
      <c r="X11" s="24">
        <v>6161444</v>
      </c>
      <c r="Y11" s="24">
        <v>968344</v>
      </c>
      <c r="Z11" s="6">
        <v>15.72</v>
      </c>
      <c r="AA11" s="22">
        <v>9822042</v>
      </c>
    </row>
    <row r="12" spans="1:27" ht="13.5">
      <c r="A12" s="5" t="s">
        <v>39</v>
      </c>
      <c r="B12" s="3"/>
      <c r="C12" s="22">
        <v>113971989</v>
      </c>
      <c r="D12" s="22"/>
      <c r="E12" s="23">
        <v>98758191</v>
      </c>
      <c r="F12" s="24">
        <v>156226028</v>
      </c>
      <c r="G12" s="24">
        <v>17976561</v>
      </c>
      <c r="H12" s="24">
        <v>9574300</v>
      </c>
      <c r="I12" s="24">
        <v>10759387</v>
      </c>
      <c r="J12" s="24">
        <v>38310248</v>
      </c>
      <c r="K12" s="24">
        <v>8484431</v>
      </c>
      <c r="L12" s="24">
        <v>12288556</v>
      </c>
      <c r="M12" s="24">
        <v>5581616</v>
      </c>
      <c r="N12" s="24">
        <v>26354603</v>
      </c>
      <c r="O12" s="24">
        <v>14096133</v>
      </c>
      <c r="P12" s="24">
        <v>15399842</v>
      </c>
      <c r="Q12" s="24">
        <v>14818617</v>
      </c>
      <c r="R12" s="24">
        <v>44314592</v>
      </c>
      <c r="S12" s="24">
        <v>4929227</v>
      </c>
      <c r="T12" s="24">
        <v>14764541</v>
      </c>
      <c r="U12" s="24">
        <v>16029392</v>
      </c>
      <c r="V12" s="24">
        <v>35723160</v>
      </c>
      <c r="W12" s="24">
        <v>144702603</v>
      </c>
      <c r="X12" s="24">
        <v>98758190</v>
      </c>
      <c r="Y12" s="24">
        <v>45944413</v>
      </c>
      <c r="Z12" s="6">
        <v>46.52</v>
      </c>
      <c r="AA12" s="22">
        <v>156226028</v>
      </c>
    </row>
    <row r="13" spans="1:27" ht="13.5">
      <c r="A13" s="5" t="s">
        <v>40</v>
      </c>
      <c r="B13" s="3"/>
      <c r="C13" s="22">
        <v>192192813</v>
      </c>
      <c r="D13" s="22"/>
      <c r="E13" s="23"/>
      <c r="F13" s="24">
        <v>285203365</v>
      </c>
      <c r="G13" s="24">
        <v>400</v>
      </c>
      <c r="H13" s="24">
        <v>18784601</v>
      </c>
      <c r="I13" s="24">
        <v>17416760</v>
      </c>
      <c r="J13" s="24">
        <v>36201761</v>
      </c>
      <c r="K13" s="24">
        <v>25335019</v>
      </c>
      <c r="L13" s="24">
        <v>22768951</v>
      </c>
      <c r="M13" s="24">
        <v>28518943</v>
      </c>
      <c r="N13" s="24">
        <v>76622913</v>
      </c>
      <c r="O13" s="24">
        <v>14486122</v>
      </c>
      <c r="P13" s="24">
        <v>6612873</v>
      </c>
      <c r="Q13" s="24">
        <v>12177726</v>
      </c>
      <c r="R13" s="24">
        <v>33276721</v>
      </c>
      <c r="S13" s="24">
        <v>16346733</v>
      </c>
      <c r="T13" s="24">
        <v>6320883</v>
      </c>
      <c r="U13" s="24">
        <v>48282915</v>
      </c>
      <c r="V13" s="24">
        <v>70950531</v>
      </c>
      <c r="W13" s="24">
        <v>217051926</v>
      </c>
      <c r="X13" s="24"/>
      <c r="Y13" s="24">
        <v>217051926</v>
      </c>
      <c r="Z13" s="6">
        <v>0</v>
      </c>
      <c r="AA13" s="22">
        <v>285203365</v>
      </c>
    </row>
    <row r="14" spans="1:27" ht="13.5">
      <c r="A14" s="5" t="s">
        <v>41</v>
      </c>
      <c r="B14" s="3"/>
      <c r="C14" s="25">
        <v>427893</v>
      </c>
      <c r="D14" s="25"/>
      <c r="E14" s="26">
        <v>2796713</v>
      </c>
      <c r="F14" s="27">
        <v>22152</v>
      </c>
      <c r="G14" s="27"/>
      <c r="H14" s="27"/>
      <c r="I14" s="27"/>
      <c r="J14" s="27"/>
      <c r="K14" s="27">
        <v>21460</v>
      </c>
      <c r="L14" s="27">
        <v>650</v>
      </c>
      <c r="M14" s="27">
        <v>2090</v>
      </c>
      <c r="N14" s="27">
        <v>24200</v>
      </c>
      <c r="O14" s="27"/>
      <c r="P14" s="27"/>
      <c r="Q14" s="27">
        <v>262000</v>
      </c>
      <c r="R14" s="27">
        <v>262000</v>
      </c>
      <c r="S14" s="27"/>
      <c r="T14" s="27">
        <v>11868</v>
      </c>
      <c r="U14" s="27">
        <v>1228</v>
      </c>
      <c r="V14" s="27">
        <v>13096</v>
      </c>
      <c r="W14" s="27">
        <v>299296</v>
      </c>
      <c r="X14" s="27">
        <v>2796713</v>
      </c>
      <c r="Y14" s="27">
        <v>-2497417</v>
      </c>
      <c r="Z14" s="7">
        <v>-89.3</v>
      </c>
      <c r="AA14" s="25">
        <v>22152</v>
      </c>
    </row>
    <row r="15" spans="1:27" ht="13.5">
      <c r="A15" s="2" t="s">
        <v>42</v>
      </c>
      <c r="B15" s="8"/>
      <c r="C15" s="19">
        <f aca="true" t="shared" si="2" ref="C15:Y15">SUM(C16:C18)</f>
        <v>35488176</v>
      </c>
      <c r="D15" s="19">
        <f>SUM(D16:D18)</f>
        <v>0</v>
      </c>
      <c r="E15" s="20">
        <f t="shared" si="2"/>
        <v>100221648</v>
      </c>
      <c r="F15" s="21">
        <f t="shared" si="2"/>
        <v>317361887</v>
      </c>
      <c r="G15" s="21">
        <f t="shared" si="2"/>
        <v>1248824</v>
      </c>
      <c r="H15" s="21">
        <f t="shared" si="2"/>
        <v>5143790</v>
      </c>
      <c r="I15" s="21">
        <f t="shared" si="2"/>
        <v>6477713</v>
      </c>
      <c r="J15" s="21">
        <f t="shared" si="2"/>
        <v>12870327</v>
      </c>
      <c r="K15" s="21">
        <f t="shared" si="2"/>
        <v>23718133</v>
      </c>
      <c r="L15" s="21">
        <f t="shared" si="2"/>
        <v>15026881</v>
      </c>
      <c r="M15" s="21">
        <f t="shared" si="2"/>
        <v>50173407</v>
      </c>
      <c r="N15" s="21">
        <f t="shared" si="2"/>
        <v>88918421</v>
      </c>
      <c r="O15" s="21">
        <f t="shared" si="2"/>
        <v>2334698</v>
      </c>
      <c r="P15" s="21">
        <f t="shared" si="2"/>
        <v>7194162</v>
      </c>
      <c r="Q15" s="21">
        <f t="shared" si="2"/>
        <v>25340919</v>
      </c>
      <c r="R15" s="21">
        <f t="shared" si="2"/>
        <v>34869779</v>
      </c>
      <c r="S15" s="21">
        <f t="shared" si="2"/>
        <v>8601330</v>
      </c>
      <c r="T15" s="21">
        <f t="shared" si="2"/>
        <v>11595938</v>
      </c>
      <c r="U15" s="21">
        <f t="shared" si="2"/>
        <v>55441618</v>
      </c>
      <c r="V15" s="21">
        <f t="shared" si="2"/>
        <v>75638886</v>
      </c>
      <c r="W15" s="21">
        <f t="shared" si="2"/>
        <v>212297413</v>
      </c>
      <c r="X15" s="21">
        <f t="shared" si="2"/>
        <v>100221646</v>
      </c>
      <c r="Y15" s="21">
        <f t="shared" si="2"/>
        <v>112075767</v>
      </c>
      <c r="Z15" s="4">
        <f>+IF(X15&lt;&gt;0,+(Y15/X15)*100,0)</f>
        <v>111.8279049218569</v>
      </c>
      <c r="AA15" s="19">
        <f>SUM(AA16:AA18)</f>
        <v>317361887</v>
      </c>
    </row>
    <row r="16" spans="1:27" ht="13.5">
      <c r="A16" s="5" t="s">
        <v>43</v>
      </c>
      <c r="B16" s="3"/>
      <c r="C16" s="22">
        <v>22072931</v>
      </c>
      <c r="D16" s="22"/>
      <c r="E16" s="23">
        <v>26543438</v>
      </c>
      <c r="F16" s="24">
        <v>35004038</v>
      </c>
      <c r="G16" s="24">
        <v>1208008</v>
      </c>
      <c r="H16" s="24">
        <v>2237207</v>
      </c>
      <c r="I16" s="24">
        <v>1593232</v>
      </c>
      <c r="J16" s="24">
        <v>5038447</v>
      </c>
      <c r="K16" s="24">
        <v>3259039</v>
      </c>
      <c r="L16" s="24">
        <v>2056544</v>
      </c>
      <c r="M16" s="24">
        <v>1242377</v>
      </c>
      <c r="N16" s="24">
        <v>6557960</v>
      </c>
      <c r="O16" s="24">
        <v>2233340</v>
      </c>
      <c r="P16" s="24">
        <v>1553522</v>
      </c>
      <c r="Q16" s="24">
        <v>3524964</v>
      </c>
      <c r="R16" s="24">
        <v>7311826</v>
      </c>
      <c r="S16" s="24">
        <v>1912890</v>
      </c>
      <c r="T16" s="24">
        <v>4137860</v>
      </c>
      <c r="U16" s="24">
        <v>6695144</v>
      </c>
      <c r="V16" s="24">
        <v>12745894</v>
      </c>
      <c r="W16" s="24">
        <v>31654127</v>
      </c>
      <c r="X16" s="24">
        <v>26543437</v>
      </c>
      <c r="Y16" s="24">
        <v>5110690</v>
      </c>
      <c r="Z16" s="6">
        <v>19.25</v>
      </c>
      <c r="AA16" s="22">
        <v>35004038</v>
      </c>
    </row>
    <row r="17" spans="1:27" ht="13.5">
      <c r="A17" s="5" t="s">
        <v>44</v>
      </c>
      <c r="B17" s="3"/>
      <c r="C17" s="22">
        <v>13250732</v>
      </c>
      <c r="D17" s="22"/>
      <c r="E17" s="23">
        <v>73255237</v>
      </c>
      <c r="F17" s="24">
        <v>281944105</v>
      </c>
      <c r="G17" s="24">
        <v>4613</v>
      </c>
      <c r="H17" s="24">
        <v>2781080</v>
      </c>
      <c r="I17" s="24">
        <v>4880295</v>
      </c>
      <c r="J17" s="24">
        <v>7665988</v>
      </c>
      <c r="K17" s="24">
        <v>20451031</v>
      </c>
      <c r="L17" s="24">
        <v>12957106</v>
      </c>
      <c r="M17" s="24">
        <v>48920520</v>
      </c>
      <c r="N17" s="24">
        <v>82328657</v>
      </c>
      <c r="O17" s="24">
        <v>87793</v>
      </c>
      <c r="P17" s="24">
        <v>5633933</v>
      </c>
      <c r="Q17" s="24">
        <v>21806315</v>
      </c>
      <c r="R17" s="24">
        <v>27528041</v>
      </c>
      <c r="S17" s="24">
        <v>6679624</v>
      </c>
      <c r="T17" s="24">
        <v>7450664</v>
      </c>
      <c r="U17" s="24">
        <v>48737542</v>
      </c>
      <c r="V17" s="24">
        <v>62867830</v>
      </c>
      <c r="W17" s="24">
        <v>180390516</v>
      </c>
      <c r="X17" s="24">
        <v>73255237</v>
      </c>
      <c r="Y17" s="24">
        <v>107135279</v>
      </c>
      <c r="Z17" s="6">
        <v>146.25</v>
      </c>
      <c r="AA17" s="22">
        <v>281944105</v>
      </c>
    </row>
    <row r="18" spans="1:27" ht="13.5">
      <c r="A18" s="5" t="s">
        <v>45</v>
      </c>
      <c r="B18" s="3"/>
      <c r="C18" s="22">
        <v>164513</v>
      </c>
      <c r="D18" s="22"/>
      <c r="E18" s="23">
        <v>422973</v>
      </c>
      <c r="F18" s="24">
        <v>413744</v>
      </c>
      <c r="G18" s="24">
        <v>36203</v>
      </c>
      <c r="H18" s="24">
        <v>125503</v>
      </c>
      <c r="I18" s="24">
        <v>4186</v>
      </c>
      <c r="J18" s="24">
        <v>165892</v>
      </c>
      <c r="K18" s="24">
        <v>8063</v>
      </c>
      <c r="L18" s="24">
        <v>13231</v>
      </c>
      <c r="M18" s="24">
        <v>10510</v>
      </c>
      <c r="N18" s="24">
        <v>31804</v>
      </c>
      <c r="O18" s="24">
        <v>13565</v>
      </c>
      <c r="P18" s="24">
        <v>6707</v>
      </c>
      <c r="Q18" s="24">
        <v>9640</v>
      </c>
      <c r="R18" s="24">
        <v>29912</v>
      </c>
      <c r="S18" s="24">
        <v>8816</v>
      </c>
      <c r="T18" s="24">
        <v>7414</v>
      </c>
      <c r="U18" s="24">
        <v>8932</v>
      </c>
      <c r="V18" s="24">
        <v>25162</v>
      </c>
      <c r="W18" s="24">
        <v>252770</v>
      </c>
      <c r="X18" s="24">
        <v>422972</v>
      </c>
      <c r="Y18" s="24">
        <v>-170202</v>
      </c>
      <c r="Z18" s="6">
        <v>-40.24</v>
      </c>
      <c r="AA18" s="22">
        <v>413744</v>
      </c>
    </row>
    <row r="19" spans="1:27" ht="13.5">
      <c r="A19" s="2" t="s">
        <v>46</v>
      </c>
      <c r="B19" s="8"/>
      <c r="C19" s="19">
        <f aca="true" t="shared" si="3" ref="C19:Y19">SUM(C20:C23)</f>
        <v>3018172936</v>
      </c>
      <c r="D19" s="19">
        <f>SUM(D20:D23)</f>
        <v>0</v>
      </c>
      <c r="E19" s="20">
        <f t="shared" si="3"/>
        <v>3384579322</v>
      </c>
      <c r="F19" s="21">
        <f t="shared" si="3"/>
        <v>3610407622</v>
      </c>
      <c r="G19" s="21">
        <f t="shared" si="3"/>
        <v>348189617</v>
      </c>
      <c r="H19" s="21">
        <f t="shared" si="3"/>
        <v>148613851</v>
      </c>
      <c r="I19" s="21">
        <f t="shared" si="3"/>
        <v>276058756</v>
      </c>
      <c r="J19" s="21">
        <f t="shared" si="3"/>
        <v>772862224</v>
      </c>
      <c r="K19" s="21">
        <f t="shared" si="3"/>
        <v>241565879</v>
      </c>
      <c r="L19" s="21">
        <f t="shared" si="3"/>
        <v>277706617</v>
      </c>
      <c r="M19" s="21">
        <f t="shared" si="3"/>
        <v>568246997</v>
      </c>
      <c r="N19" s="21">
        <f t="shared" si="3"/>
        <v>1087519493</v>
      </c>
      <c r="O19" s="21">
        <f t="shared" si="3"/>
        <v>244443109</v>
      </c>
      <c r="P19" s="21">
        <f t="shared" si="3"/>
        <v>254093258</v>
      </c>
      <c r="Q19" s="21">
        <f t="shared" si="3"/>
        <v>349367191</v>
      </c>
      <c r="R19" s="21">
        <f t="shared" si="3"/>
        <v>847903558</v>
      </c>
      <c r="S19" s="21">
        <f t="shared" si="3"/>
        <v>160694576</v>
      </c>
      <c r="T19" s="21">
        <f t="shared" si="3"/>
        <v>379321943</v>
      </c>
      <c r="U19" s="21">
        <f t="shared" si="3"/>
        <v>275091811</v>
      </c>
      <c r="V19" s="21">
        <f t="shared" si="3"/>
        <v>815108330</v>
      </c>
      <c r="W19" s="21">
        <f t="shared" si="3"/>
        <v>3523393605</v>
      </c>
      <c r="X19" s="21">
        <f t="shared" si="3"/>
        <v>3384579325</v>
      </c>
      <c r="Y19" s="21">
        <f t="shared" si="3"/>
        <v>138814280</v>
      </c>
      <c r="Z19" s="4">
        <f>+IF(X19&lt;&gt;0,+(Y19/X19)*100,0)</f>
        <v>4.1013746959527975</v>
      </c>
      <c r="AA19" s="19">
        <f>SUM(AA20:AA23)</f>
        <v>3610407622</v>
      </c>
    </row>
    <row r="20" spans="1:27" ht="13.5">
      <c r="A20" s="5" t="s">
        <v>47</v>
      </c>
      <c r="B20" s="3"/>
      <c r="C20" s="22">
        <v>1751890952</v>
      </c>
      <c r="D20" s="22"/>
      <c r="E20" s="23">
        <v>1931170442</v>
      </c>
      <c r="F20" s="24">
        <v>1947625460</v>
      </c>
      <c r="G20" s="24">
        <v>149870579</v>
      </c>
      <c r="H20" s="24">
        <v>80837050</v>
      </c>
      <c r="I20" s="24">
        <v>152210429</v>
      </c>
      <c r="J20" s="24">
        <v>382918058</v>
      </c>
      <c r="K20" s="24">
        <v>137321639</v>
      </c>
      <c r="L20" s="24">
        <v>145863993</v>
      </c>
      <c r="M20" s="24">
        <v>323694488</v>
      </c>
      <c r="N20" s="24">
        <v>606880120</v>
      </c>
      <c r="O20" s="24">
        <v>140653560</v>
      </c>
      <c r="P20" s="24">
        <v>139404392</v>
      </c>
      <c r="Q20" s="24">
        <v>177035871</v>
      </c>
      <c r="R20" s="24">
        <v>457093823</v>
      </c>
      <c r="S20" s="24">
        <v>73630006</v>
      </c>
      <c r="T20" s="24">
        <v>167851030</v>
      </c>
      <c r="U20" s="24">
        <v>143277384</v>
      </c>
      <c r="V20" s="24">
        <v>384758420</v>
      </c>
      <c r="W20" s="24">
        <v>1831650421</v>
      </c>
      <c r="X20" s="24">
        <v>1931170443</v>
      </c>
      <c r="Y20" s="24">
        <v>-99520022</v>
      </c>
      <c r="Z20" s="6">
        <v>-5.15</v>
      </c>
      <c r="AA20" s="22">
        <v>1947625460</v>
      </c>
    </row>
    <row r="21" spans="1:27" ht="13.5">
      <c r="A21" s="5" t="s">
        <v>48</v>
      </c>
      <c r="B21" s="3"/>
      <c r="C21" s="22">
        <v>505016031</v>
      </c>
      <c r="D21" s="22"/>
      <c r="E21" s="23">
        <v>541296314</v>
      </c>
      <c r="F21" s="24">
        <v>579335549</v>
      </c>
      <c r="G21" s="24">
        <v>71691387</v>
      </c>
      <c r="H21" s="24">
        <v>13540847</v>
      </c>
      <c r="I21" s="24">
        <v>50995898</v>
      </c>
      <c r="J21" s="24">
        <v>136228132</v>
      </c>
      <c r="K21" s="24">
        <v>44551444</v>
      </c>
      <c r="L21" s="24">
        <v>40255539</v>
      </c>
      <c r="M21" s="24">
        <v>112903873</v>
      </c>
      <c r="N21" s="24">
        <v>197710856</v>
      </c>
      <c r="O21" s="24">
        <v>25792132</v>
      </c>
      <c r="P21" s="24">
        <v>43404671</v>
      </c>
      <c r="Q21" s="24">
        <v>53830791</v>
      </c>
      <c r="R21" s="24">
        <v>123027594</v>
      </c>
      <c r="S21" s="24">
        <v>25957353</v>
      </c>
      <c r="T21" s="24">
        <v>143141400</v>
      </c>
      <c r="U21" s="24">
        <v>34472346</v>
      </c>
      <c r="V21" s="24">
        <v>203571099</v>
      </c>
      <c r="W21" s="24">
        <v>660537681</v>
      </c>
      <c r="X21" s="24">
        <v>541296314</v>
      </c>
      <c r="Y21" s="24">
        <v>119241367</v>
      </c>
      <c r="Z21" s="6">
        <v>22.03</v>
      </c>
      <c r="AA21" s="22">
        <v>579335549</v>
      </c>
    </row>
    <row r="22" spans="1:27" ht="13.5">
      <c r="A22" s="5" t="s">
        <v>49</v>
      </c>
      <c r="B22" s="3"/>
      <c r="C22" s="25">
        <v>384178662</v>
      </c>
      <c r="D22" s="25"/>
      <c r="E22" s="26">
        <v>446227303</v>
      </c>
      <c r="F22" s="27">
        <v>669717533</v>
      </c>
      <c r="G22" s="27">
        <v>69315464</v>
      </c>
      <c r="H22" s="27">
        <v>28217438</v>
      </c>
      <c r="I22" s="27">
        <v>45723156</v>
      </c>
      <c r="J22" s="27">
        <v>143256058</v>
      </c>
      <c r="K22" s="27">
        <v>32448847</v>
      </c>
      <c r="L22" s="27">
        <v>64734719</v>
      </c>
      <c r="M22" s="27">
        <v>80663691</v>
      </c>
      <c r="N22" s="27">
        <v>177847257</v>
      </c>
      <c r="O22" s="27">
        <v>47141603</v>
      </c>
      <c r="P22" s="27">
        <v>45472928</v>
      </c>
      <c r="Q22" s="27">
        <v>73804105</v>
      </c>
      <c r="R22" s="27">
        <v>166418636</v>
      </c>
      <c r="S22" s="27">
        <v>34575329</v>
      </c>
      <c r="T22" s="27">
        <v>47122284</v>
      </c>
      <c r="U22" s="27">
        <v>64493699</v>
      </c>
      <c r="V22" s="27">
        <v>146191312</v>
      </c>
      <c r="W22" s="27">
        <v>633713263</v>
      </c>
      <c r="X22" s="27">
        <v>446227304</v>
      </c>
      <c r="Y22" s="27">
        <v>187485959</v>
      </c>
      <c r="Z22" s="7">
        <v>42.02</v>
      </c>
      <c r="AA22" s="25">
        <v>669717533</v>
      </c>
    </row>
    <row r="23" spans="1:27" ht="13.5">
      <c r="A23" s="5" t="s">
        <v>50</v>
      </c>
      <c r="B23" s="3"/>
      <c r="C23" s="22">
        <v>377087291</v>
      </c>
      <c r="D23" s="22"/>
      <c r="E23" s="23">
        <v>465885263</v>
      </c>
      <c r="F23" s="24">
        <v>413729080</v>
      </c>
      <c r="G23" s="24">
        <v>57312187</v>
      </c>
      <c r="H23" s="24">
        <v>26018516</v>
      </c>
      <c r="I23" s="24">
        <v>27129273</v>
      </c>
      <c r="J23" s="24">
        <v>110459976</v>
      </c>
      <c r="K23" s="24">
        <v>27243949</v>
      </c>
      <c r="L23" s="24">
        <v>26852366</v>
      </c>
      <c r="M23" s="24">
        <v>50984945</v>
      </c>
      <c r="N23" s="24">
        <v>105081260</v>
      </c>
      <c r="O23" s="24">
        <v>30855814</v>
      </c>
      <c r="P23" s="24">
        <v>25811267</v>
      </c>
      <c r="Q23" s="24">
        <v>44696424</v>
      </c>
      <c r="R23" s="24">
        <v>101363505</v>
      </c>
      <c r="S23" s="24">
        <v>26531888</v>
      </c>
      <c r="T23" s="24">
        <v>21207229</v>
      </c>
      <c r="U23" s="24">
        <v>32848382</v>
      </c>
      <c r="V23" s="24">
        <v>80587499</v>
      </c>
      <c r="W23" s="24">
        <v>397492240</v>
      </c>
      <c r="X23" s="24">
        <v>465885264</v>
      </c>
      <c r="Y23" s="24">
        <v>-68393024</v>
      </c>
      <c r="Z23" s="6">
        <v>-14.68</v>
      </c>
      <c r="AA23" s="22">
        <v>413729080</v>
      </c>
    </row>
    <row r="24" spans="1:27" ht="13.5">
      <c r="A24" s="2" t="s">
        <v>51</v>
      </c>
      <c r="B24" s="8" t="s">
        <v>52</v>
      </c>
      <c r="C24" s="19">
        <v>734433516</v>
      </c>
      <c r="D24" s="19"/>
      <c r="E24" s="20">
        <v>874641056</v>
      </c>
      <c r="F24" s="21">
        <v>25796636</v>
      </c>
      <c r="G24" s="21">
        <v>4899794</v>
      </c>
      <c r="H24" s="21">
        <v>-1111272</v>
      </c>
      <c r="I24" s="21">
        <v>6152074</v>
      </c>
      <c r="J24" s="21">
        <v>9940596</v>
      </c>
      <c r="K24" s="21">
        <v>4971775</v>
      </c>
      <c r="L24" s="21">
        <v>4076649</v>
      </c>
      <c r="M24" s="21">
        <v>5672294</v>
      </c>
      <c r="N24" s="21">
        <v>14720718</v>
      </c>
      <c r="O24" s="21">
        <v>5752699</v>
      </c>
      <c r="P24" s="21">
        <v>2271615</v>
      </c>
      <c r="Q24" s="21">
        <v>5777049</v>
      </c>
      <c r="R24" s="21">
        <v>13801363</v>
      </c>
      <c r="S24" s="21">
        <v>1921132</v>
      </c>
      <c r="T24" s="21">
        <v>3641106</v>
      </c>
      <c r="U24" s="21">
        <v>5798054</v>
      </c>
      <c r="V24" s="21">
        <v>11360292</v>
      </c>
      <c r="W24" s="21">
        <v>49822969</v>
      </c>
      <c r="X24" s="21">
        <v>874641055</v>
      </c>
      <c r="Y24" s="21">
        <v>-824818086</v>
      </c>
      <c r="Z24" s="4">
        <v>-94.3</v>
      </c>
      <c r="AA24" s="19">
        <v>25796636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6148568369</v>
      </c>
      <c r="D25" s="40">
        <f>+D5+D9+D15+D19+D24</f>
        <v>0</v>
      </c>
      <c r="E25" s="41">
        <f t="shared" si="4"/>
        <v>6755308382</v>
      </c>
      <c r="F25" s="42">
        <f t="shared" si="4"/>
        <v>6673705264</v>
      </c>
      <c r="G25" s="42">
        <f t="shared" si="4"/>
        <v>709520889</v>
      </c>
      <c r="H25" s="42">
        <f t="shared" si="4"/>
        <v>417126458</v>
      </c>
      <c r="I25" s="42">
        <f t="shared" si="4"/>
        <v>413595367</v>
      </c>
      <c r="J25" s="42">
        <f t="shared" si="4"/>
        <v>1540242714</v>
      </c>
      <c r="K25" s="42">
        <f t="shared" si="4"/>
        <v>409544363</v>
      </c>
      <c r="L25" s="42">
        <f t="shared" si="4"/>
        <v>442194365</v>
      </c>
      <c r="M25" s="42">
        <f t="shared" si="4"/>
        <v>1024500170</v>
      </c>
      <c r="N25" s="42">
        <f t="shared" si="4"/>
        <v>1876238898</v>
      </c>
      <c r="O25" s="42">
        <f t="shared" si="4"/>
        <v>369040498</v>
      </c>
      <c r="P25" s="42">
        <f t="shared" si="4"/>
        <v>404553585</v>
      </c>
      <c r="Q25" s="42">
        <f t="shared" si="4"/>
        <v>784393252</v>
      </c>
      <c r="R25" s="42">
        <f t="shared" si="4"/>
        <v>1557987335</v>
      </c>
      <c r="S25" s="42">
        <f t="shared" si="4"/>
        <v>298632797</v>
      </c>
      <c r="T25" s="42">
        <f t="shared" si="4"/>
        <v>521598117</v>
      </c>
      <c r="U25" s="42">
        <f t="shared" si="4"/>
        <v>503942610</v>
      </c>
      <c r="V25" s="42">
        <f t="shared" si="4"/>
        <v>1324173524</v>
      </c>
      <c r="W25" s="42">
        <f t="shared" si="4"/>
        <v>6298642471</v>
      </c>
      <c r="X25" s="42">
        <f t="shared" si="4"/>
        <v>6755308483</v>
      </c>
      <c r="Y25" s="42">
        <f t="shared" si="4"/>
        <v>-456666012</v>
      </c>
      <c r="Z25" s="43">
        <f>+IF(X25&lt;&gt;0,+(Y25/X25)*100,0)</f>
        <v>-6.760105969242086</v>
      </c>
      <c r="AA25" s="40">
        <f>+AA5+AA9+AA15+AA19+AA24</f>
        <v>6673705264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967779835</v>
      </c>
      <c r="D28" s="19">
        <f>SUM(D29:D31)</f>
        <v>0</v>
      </c>
      <c r="E28" s="20">
        <f t="shared" si="5"/>
        <v>1189292174</v>
      </c>
      <c r="F28" s="21">
        <f t="shared" si="5"/>
        <v>1041723029</v>
      </c>
      <c r="G28" s="21">
        <f t="shared" si="5"/>
        <v>58260860</v>
      </c>
      <c r="H28" s="21">
        <f t="shared" si="5"/>
        <v>79276328</v>
      </c>
      <c r="I28" s="21">
        <f t="shared" si="5"/>
        <v>85575780</v>
      </c>
      <c r="J28" s="21">
        <f t="shared" si="5"/>
        <v>223112968</v>
      </c>
      <c r="K28" s="21">
        <f t="shared" si="5"/>
        <v>76371037</v>
      </c>
      <c r="L28" s="21">
        <f t="shared" si="5"/>
        <v>73754114</v>
      </c>
      <c r="M28" s="21">
        <f t="shared" si="5"/>
        <v>86544470</v>
      </c>
      <c r="N28" s="21">
        <f t="shared" si="5"/>
        <v>236669621</v>
      </c>
      <c r="O28" s="21">
        <f t="shared" si="5"/>
        <v>75484883</v>
      </c>
      <c r="P28" s="21">
        <f t="shared" si="5"/>
        <v>74696892</v>
      </c>
      <c r="Q28" s="21">
        <f t="shared" si="5"/>
        <v>71456704</v>
      </c>
      <c r="R28" s="21">
        <f t="shared" si="5"/>
        <v>221638479</v>
      </c>
      <c r="S28" s="21">
        <f t="shared" si="5"/>
        <v>107558052</v>
      </c>
      <c r="T28" s="21">
        <f t="shared" si="5"/>
        <v>85330382</v>
      </c>
      <c r="U28" s="21">
        <f t="shared" si="5"/>
        <v>86047255</v>
      </c>
      <c r="V28" s="21">
        <f t="shared" si="5"/>
        <v>278935689</v>
      </c>
      <c r="W28" s="21">
        <f t="shared" si="5"/>
        <v>960356757</v>
      </c>
      <c r="X28" s="21">
        <f t="shared" si="5"/>
        <v>1189292273</v>
      </c>
      <c r="Y28" s="21">
        <f t="shared" si="5"/>
        <v>-228935516</v>
      </c>
      <c r="Z28" s="4">
        <f>+IF(X28&lt;&gt;0,+(Y28/X28)*100,0)</f>
        <v>-19.249727018112058</v>
      </c>
      <c r="AA28" s="19">
        <f>SUM(AA29:AA31)</f>
        <v>1041723029</v>
      </c>
    </row>
    <row r="29" spans="1:27" ht="13.5">
      <c r="A29" s="5" t="s">
        <v>33</v>
      </c>
      <c r="B29" s="3"/>
      <c r="C29" s="22">
        <v>250585587</v>
      </c>
      <c r="D29" s="22"/>
      <c r="E29" s="23">
        <v>209045565</v>
      </c>
      <c r="F29" s="24">
        <v>269754275</v>
      </c>
      <c r="G29" s="24">
        <v>23052863</v>
      </c>
      <c r="H29" s="24">
        <v>33203381</v>
      </c>
      <c r="I29" s="24">
        <v>24171839</v>
      </c>
      <c r="J29" s="24">
        <v>80428083</v>
      </c>
      <c r="K29" s="24">
        <v>27822005</v>
      </c>
      <c r="L29" s="24">
        <v>19298363</v>
      </c>
      <c r="M29" s="24">
        <v>34360569</v>
      </c>
      <c r="N29" s="24">
        <v>81480937</v>
      </c>
      <c r="O29" s="24">
        <v>21636787</v>
      </c>
      <c r="P29" s="24">
        <v>21138460</v>
      </c>
      <c r="Q29" s="24">
        <v>18675373</v>
      </c>
      <c r="R29" s="24">
        <v>61450620</v>
      </c>
      <c r="S29" s="24">
        <v>26604241</v>
      </c>
      <c r="T29" s="24">
        <v>18742913</v>
      </c>
      <c r="U29" s="24">
        <v>27451641</v>
      </c>
      <c r="V29" s="24">
        <v>72798795</v>
      </c>
      <c r="W29" s="24">
        <v>296158435</v>
      </c>
      <c r="X29" s="24">
        <v>209045564</v>
      </c>
      <c r="Y29" s="24">
        <v>87112871</v>
      </c>
      <c r="Z29" s="6">
        <v>41.67</v>
      </c>
      <c r="AA29" s="22">
        <v>269754275</v>
      </c>
    </row>
    <row r="30" spans="1:27" ht="13.5">
      <c r="A30" s="5" t="s">
        <v>34</v>
      </c>
      <c r="B30" s="3"/>
      <c r="C30" s="25">
        <v>452161161</v>
      </c>
      <c r="D30" s="25"/>
      <c r="E30" s="26">
        <v>553043678</v>
      </c>
      <c r="F30" s="27">
        <v>503146007</v>
      </c>
      <c r="G30" s="27">
        <v>18371105</v>
      </c>
      <c r="H30" s="27">
        <v>29596793</v>
      </c>
      <c r="I30" s="27">
        <v>25290447</v>
      </c>
      <c r="J30" s="27">
        <v>73258345</v>
      </c>
      <c r="K30" s="27">
        <v>32182888</v>
      </c>
      <c r="L30" s="27">
        <v>34291401</v>
      </c>
      <c r="M30" s="27">
        <v>35447324</v>
      </c>
      <c r="N30" s="27">
        <v>101921613</v>
      </c>
      <c r="O30" s="27">
        <v>36770339</v>
      </c>
      <c r="P30" s="27">
        <v>34580842</v>
      </c>
      <c r="Q30" s="27">
        <v>33881491</v>
      </c>
      <c r="R30" s="27">
        <v>105232672</v>
      </c>
      <c r="S30" s="27">
        <v>44321008</v>
      </c>
      <c r="T30" s="27">
        <v>44740799</v>
      </c>
      <c r="U30" s="27">
        <v>34495667</v>
      </c>
      <c r="V30" s="27">
        <v>123557474</v>
      </c>
      <c r="W30" s="27">
        <v>403970104</v>
      </c>
      <c r="X30" s="27">
        <v>553043777</v>
      </c>
      <c r="Y30" s="27">
        <v>-149073673</v>
      </c>
      <c r="Z30" s="7">
        <v>-26.96</v>
      </c>
      <c r="AA30" s="25">
        <v>503146007</v>
      </c>
    </row>
    <row r="31" spans="1:27" ht="13.5">
      <c r="A31" s="5" t="s">
        <v>35</v>
      </c>
      <c r="B31" s="3"/>
      <c r="C31" s="22">
        <v>265033087</v>
      </c>
      <c r="D31" s="22"/>
      <c r="E31" s="23">
        <v>427202931</v>
      </c>
      <c r="F31" s="24">
        <v>268822747</v>
      </c>
      <c r="G31" s="24">
        <v>16836892</v>
      </c>
      <c r="H31" s="24">
        <v>16476154</v>
      </c>
      <c r="I31" s="24">
        <v>36113494</v>
      </c>
      <c r="J31" s="24">
        <v>69426540</v>
      </c>
      <c r="K31" s="24">
        <v>16366144</v>
      </c>
      <c r="L31" s="24">
        <v>20164350</v>
      </c>
      <c r="M31" s="24">
        <v>16736577</v>
      </c>
      <c r="N31" s="24">
        <v>53267071</v>
      </c>
      <c r="O31" s="24">
        <v>17077757</v>
      </c>
      <c r="P31" s="24">
        <v>18977590</v>
      </c>
      <c r="Q31" s="24">
        <v>18899840</v>
      </c>
      <c r="R31" s="24">
        <v>54955187</v>
      </c>
      <c r="S31" s="24">
        <v>36632803</v>
      </c>
      <c r="T31" s="24">
        <v>21846670</v>
      </c>
      <c r="U31" s="24">
        <v>24099947</v>
      </c>
      <c r="V31" s="24">
        <v>82579420</v>
      </c>
      <c r="W31" s="24">
        <v>260228218</v>
      </c>
      <c r="X31" s="24">
        <v>427202932</v>
      </c>
      <c r="Y31" s="24">
        <v>-166974714</v>
      </c>
      <c r="Z31" s="6">
        <v>-39.09</v>
      </c>
      <c r="AA31" s="22">
        <v>268822747</v>
      </c>
    </row>
    <row r="32" spans="1:27" ht="13.5">
      <c r="A32" s="2" t="s">
        <v>36</v>
      </c>
      <c r="B32" s="3"/>
      <c r="C32" s="19">
        <f aca="true" t="shared" si="6" ref="C32:Y32">SUM(C33:C37)</f>
        <v>719662441</v>
      </c>
      <c r="D32" s="19">
        <f>SUM(D33:D37)</f>
        <v>0</v>
      </c>
      <c r="E32" s="20">
        <f t="shared" si="6"/>
        <v>738246473</v>
      </c>
      <c r="F32" s="21">
        <f t="shared" si="6"/>
        <v>721245919</v>
      </c>
      <c r="G32" s="21">
        <f t="shared" si="6"/>
        <v>27709846</v>
      </c>
      <c r="H32" s="21">
        <f t="shared" si="6"/>
        <v>75048615</v>
      </c>
      <c r="I32" s="21">
        <f t="shared" si="6"/>
        <v>69624523</v>
      </c>
      <c r="J32" s="21">
        <f t="shared" si="6"/>
        <v>172382984</v>
      </c>
      <c r="K32" s="21">
        <f t="shared" si="6"/>
        <v>56665856</v>
      </c>
      <c r="L32" s="21">
        <f t="shared" si="6"/>
        <v>52820217</v>
      </c>
      <c r="M32" s="21">
        <f t="shared" si="6"/>
        <v>58399562</v>
      </c>
      <c r="N32" s="21">
        <f t="shared" si="6"/>
        <v>167885635</v>
      </c>
      <c r="O32" s="21">
        <f t="shared" si="6"/>
        <v>51901284</v>
      </c>
      <c r="P32" s="21">
        <f t="shared" si="6"/>
        <v>51646975</v>
      </c>
      <c r="Q32" s="21">
        <f t="shared" si="6"/>
        <v>60766840</v>
      </c>
      <c r="R32" s="21">
        <f t="shared" si="6"/>
        <v>164315099</v>
      </c>
      <c r="S32" s="21">
        <f t="shared" si="6"/>
        <v>100968526</v>
      </c>
      <c r="T32" s="21">
        <f t="shared" si="6"/>
        <v>54356232</v>
      </c>
      <c r="U32" s="21">
        <f t="shared" si="6"/>
        <v>86717379</v>
      </c>
      <c r="V32" s="21">
        <f t="shared" si="6"/>
        <v>242042137</v>
      </c>
      <c r="W32" s="21">
        <f t="shared" si="6"/>
        <v>746625855</v>
      </c>
      <c r="X32" s="21">
        <f t="shared" si="6"/>
        <v>738246470</v>
      </c>
      <c r="Y32" s="21">
        <f t="shared" si="6"/>
        <v>8379385</v>
      </c>
      <c r="Z32" s="4">
        <f>+IF(X32&lt;&gt;0,+(Y32/X32)*100,0)</f>
        <v>1.1350389525059295</v>
      </c>
      <c r="AA32" s="19">
        <f>SUM(AA33:AA37)</f>
        <v>721245919</v>
      </c>
    </row>
    <row r="33" spans="1:27" ht="13.5">
      <c r="A33" s="5" t="s">
        <v>37</v>
      </c>
      <c r="B33" s="3"/>
      <c r="C33" s="22">
        <v>131648818</v>
      </c>
      <c r="D33" s="22"/>
      <c r="E33" s="23">
        <v>94309476</v>
      </c>
      <c r="F33" s="24">
        <v>121080342</v>
      </c>
      <c r="G33" s="24">
        <v>5736172</v>
      </c>
      <c r="H33" s="24">
        <v>6249004</v>
      </c>
      <c r="I33" s="24">
        <v>7948368</v>
      </c>
      <c r="J33" s="24">
        <v>19933544</v>
      </c>
      <c r="K33" s="24">
        <v>7873118</v>
      </c>
      <c r="L33" s="24">
        <v>9553706</v>
      </c>
      <c r="M33" s="24">
        <v>10774585</v>
      </c>
      <c r="N33" s="24">
        <v>28201409</v>
      </c>
      <c r="O33" s="24">
        <v>8825012</v>
      </c>
      <c r="P33" s="24">
        <v>9179801</v>
      </c>
      <c r="Q33" s="24">
        <v>9571435</v>
      </c>
      <c r="R33" s="24">
        <v>27576248</v>
      </c>
      <c r="S33" s="24">
        <v>20885827</v>
      </c>
      <c r="T33" s="24">
        <v>10786494</v>
      </c>
      <c r="U33" s="24">
        <v>12625474</v>
      </c>
      <c r="V33" s="24">
        <v>44297795</v>
      </c>
      <c r="W33" s="24">
        <v>120008996</v>
      </c>
      <c r="X33" s="24">
        <v>94309476</v>
      </c>
      <c r="Y33" s="24">
        <v>25699520</v>
      </c>
      <c r="Z33" s="6">
        <v>27.25</v>
      </c>
      <c r="AA33" s="22">
        <v>121080342</v>
      </c>
    </row>
    <row r="34" spans="1:27" ht="13.5">
      <c r="A34" s="5" t="s">
        <v>38</v>
      </c>
      <c r="B34" s="3"/>
      <c r="C34" s="22">
        <v>74197499</v>
      </c>
      <c r="D34" s="22"/>
      <c r="E34" s="23">
        <v>77112584</v>
      </c>
      <c r="F34" s="24">
        <v>68110786</v>
      </c>
      <c r="G34" s="24">
        <v>13717276</v>
      </c>
      <c r="H34" s="24">
        <v>16402450</v>
      </c>
      <c r="I34" s="24">
        <v>14373025</v>
      </c>
      <c r="J34" s="24">
        <v>44492751</v>
      </c>
      <c r="K34" s="24">
        <v>12189721</v>
      </c>
      <c r="L34" s="24">
        <v>6345749</v>
      </c>
      <c r="M34" s="24">
        <v>6230123</v>
      </c>
      <c r="N34" s="24">
        <v>24765593</v>
      </c>
      <c r="O34" s="24">
        <v>7591629</v>
      </c>
      <c r="P34" s="24">
        <v>6111872</v>
      </c>
      <c r="Q34" s="24">
        <v>8552420</v>
      </c>
      <c r="R34" s="24">
        <v>22255921</v>
      </c>
      <c r="S34" s="24">
        <v>12948805</v>
      </c>
      <c r="T34" s="24">
        <v>6396818</v>
      </c>
      <c r="U34" s="24">
        <v>6570138</v>
      </c>
      <c r="V34" s="24">
        <v>25915761</v>
      </c>
      <c r="W34" s="24">
        <v>117430026</v>
      </c>
      <c r="X34" s="24">
        <v>77112582</v>
      </c>
      <c r="Y34" s="24">
        <v>40317444</v>
      </c>
      <c r="Z34" s="6">
        <v>52.28</v>
      </c>
      <c r="AA34" s="22">
        <v>68110786</v>
      </c>
    </row>
    <row r="35" spans="1:27" ht="13.5">
      <c r="A35" s="5" t="s">
        <v>39</v>
      </c>
      <c r="B35" s="3"/>
      <c r="C35" s="22">
        <v>266257864</v>
      </c>
      <c r="D35" s="22"/>
      <c r="E35" s="23">
        <v>224016163</v>
      </c>
      <c r="F35" s="24">
        <v>308513060</v>
      </c>
      <c r="G35" s="24">
        <v>3562423</v>
      </c>
      <c r="H35" s="24">
        <v>40702183</v>
      </c>
      <c r="I35" s="24">
        <v>36103081</v>
      </c>
      <c r="J35" s="24">
        <v>80367687</v>
      </c>
      <c r="K35" s="24">
        <v>24255787</v>
      </c>
      <c r="L35" s="24">
        <v>23153313</v>
      </c>
      <c r="M35" s="24">
        <v>18534393</v>
      </c>
      <c r="N35" s="24">
        <v>65943493</v>
      </c>
      <c r="O35" s="24">
        <v>30569670</v>
      </c>
      <c r="P35" s="24">
        <v>26156328</v>
      </c>
      <c r="Q35" s="24">
        <v>27680923</v>
      </c>
      <c r="R35" s="24">
        <v>84406921</v>
      </c>
      <c r="S35" s="24">
        <v>50580004</v>
      </c>
      <c r="T35" s="24">
        <v>29012482</v>
      </c>
      <c r="U35" s="24">
        <v>28452770</v>
      </c>
      <c r="V35" s="24">
        <v>108045256</v>
      </c>
      <c r="W35" s="24">
        <v>338763357</v>
      </c>
      <c r="X35" s="24">
        <v>224016163</v>
      </c>
      <c r="Y35" s="24">
        <v>114747194</v>
      </c>
      <c r="Z35" s="6">
        <v>51.22</v>
      </c>
      <c r="AA35" s="22">
        <v>308513060</v>
      </c>
    </row>
    <row r="36" spans="1:27" ht="13.5">
      <c r="A36" s="5" t="s">
        <v>40</v>
      </c>
      <c r="B36" s="3"/>
      <c r="C36" s="22">
        <v>216632801</v>
      </c>
      <c r="D36" s="22"/>
      <c r="E36" s="23">
        <v>280019144</v>
      </c>
      <c r="F36" s="24">
        <v>188415115</v>
      </c>
      <c r="G36" s="24">
        <v>2270997</v>
      </c>
      <c r="H36" s="24">
        <v>9230151</v>
      </c>
      <c r="I36" s="24">
        <v>8519924</v>
      </c>
      <c r="J36" s="24">
        <v>20021072</v>
      </c>
      <c r="K36" s="24">
        <v>9599415</v>
      </c>
      <c r="L36" s="24">
        <v>10854028</v>
      </c>
      <c r="M36" s="24">
        <v>20194412</v>
      </c>
      <c r="N36" s="24">
        <v>40647855</v>
      </c>
      <c r="O36" s="24">
        <v>2371600</v>
      </c>
      <c r="P36" s="24">
        <v>7664912</v>
      </c>
      <c r="Q36" s="24">
        <v>12312136</v>
      </c>
      <c r="R36" s="24">
        <v>22348648</v>
      </c>
      <c r="S36" s="24">
        <v>11849445</v>
      </c>
      <c r="T36" s="24">
        <v>5472390</v>
      </c>
      <c r="U36" s="24">
        <v>35875255</v>
      </c>
      <c r="V36" s="24">
        <v>53197090</v>
      </c>
      <c r="W36" s="24">
        <v>136214665</v>
      </c>
      <c r="X36" s="24">
        <v>280019143</v>
      </c>
      <c r="Y36" s="24">
        <v>-143804478</v>
      </c>
      <c r="Z36" s="6">
        <v>-51.36</v>
      </c>
      <c r="AA36" s="22">
        <v>188415115</v>
      </c>
    </row>
    <row r="37" spans="1:27" ht="13.5">
      <c r="A37" s="5" t="s">
        <v>41</v>
      </c>
      <c r="B37" s="3"/>
      <c r="C37" s="25">
        <v>30925459</v>
      </c>
      <c r="D37" s="25"/>
      <c r="E37" s="26">
        <v>62789106</v>
      </c>
      <c r="F37" s="27">
        <v>35126616</v>
      </c>
      <c r="G37" s="27">
        <v>2422978</v>
      </c>
      <c r="H37" s="27">
        <v>2464827</v>
      </c>
      <c r="I37" s="27">
        <v>2680125</v>
      </c>
      <c r="J37" s="27">
        <v>7567930</v>
      </c>
      <c r="K37" s="27">
        <v>2747815</v>
      </c>
      <c r="L37" s="27">
        <v>2913421</v>
      </c>
      <c r="M37" s="27">
        <v>2666049</v>
      </c>
      <c r="N37" s="27">
        <v>8327285</v>
      </c>
      <c r="O37" s="27">
        <v>2543373</v>
      </c>
      <c r="P37" s="27">
        <v>2534062</v>
      </c>
      <c r="Q37" s="27">
        <v>2649926</v>
      </c>
      <c r="R37" s="27">
        <v>7727361</v>
      </c>
      <c r="S37" s="27">
        <v>4704445</v>
      </c>
      <c r="T37" s="27">
        <v>2688048</v>
      </c>
      <c r="U37" s="27">
        <v>3193742</v>
      </c>
      <c r="V37" s="27">
        <v>10586235</v>
      </c>
      <c r="W37" s="27">
        <v>34208811</v>
      </c>
      <c r="X37" s="27">
        <v>62789106</v>
      </c>
      <c r="Y37" s="27">
        <v>-28580295</v>
      </c>
      <c r="Z37" s="7">
        <v>-45.52</v>
      </c>
      <c r="AA37" s="25">
        <v>35126616</v>
      </c>
    </row>
    <row r="38" spans="1:27" ht="13.5">
      <c r="A38" s="2" t="s">
        <v>42</v>
      </c>
      <c r="B38" s="8"/>
      <c r="C38" s="19">
        <f aca="true" t="shared" si="7" ref="C38:Y38">SUM(C39:C41)</f>
        <v>832752126</v>
      </c>
      <c r="D38" s="19">
        <f>SUM(D39:D41)</f>
        <v>0</v>
      </c>
      <c r="E38" s="20">
        <f t="shared" si="7"/>
        <v>919522697</v>
      </c>
      <c r="F38" s="21">
        <f t="shared" si="7"/>
        <v>931099893</v>
      </c>
      <c r="G38" s="21">
        <f t="shared" si="7"/>
        <v>47818345</v>
      </c>
      <c r="H38" s="21">
        <f t="shared" si="7"/>
        <v>55551266</v>
      </c>
      <c r="I38" s="21">
        <f t="shared" si="7"/>
        <v>66504119</v>
      </c>
      <c r="J38" s="21">
        <f t="shared" si="7"/>
        <v>169873730</v>
      </c>
      <c r="K38" s="21">
        <f t="shared" si="7"/>
        <v>60047595</v>
      </c>
      <c r="L38" s="21">
        <f t="shared" si="7"/>
        <v>74910697</v>
      </c>
      <c r="M38" s="21">
        <f t="shared" si="7"/>
        <v>79643241</v>
      </c>
      <c r="N38" s="21">
        <f t="shared" si="7"/>
        <v>214601533</v>
      </c>
      <c r="O38" s="21">
        <f t="shared" si="7"/>
        <v>67009877</v>
      </c>
      <c r="P38" s="21">
        <f t="shared" si="7"/>
        <v>62918673</v>
      </c>
      <c r="Q38" s="21">
        <f t="shared" si="7"/>
        <v>83442223</v>
      </c>
      <c r="R38" s="21">
        <f t="shared" si="7"/>
        <v>213370773</v>
      </c>
      <c r="S38" s="21">
        <f t="shared" si="7"/>
        <v>98343292</v>
      </c>
      <c r="T38" s="21">
        <f t="shared" si="7"/>
        <v>73513406</v>
      </c>
      <c r="U38" s="21">
        <f t="shared" si="7"/>
        <v>89402031</v>
      </c>
      <c r="V38" s="21">
        <f t="shared" si="7"/>
        <v>261258729</v>
      </c>
      <c r="W38" s="21">
        <f t="shared" si="7"/>
        <v>859104765</v>
      </c>
      <c r="X38" s="21">
        <f t="shared" si="7"/>
        <v>919522694</v>
      </c>
      <c r="Y38" s="21">
        <f t="shared" si="7"/>
        <v>-60417929</v>
      </c>
      <c r="Z38" s="4">
        <f>+IF(X38&lt;&gt;0,+(Y38/X38)*100,0)</f>
        <v>-6.570575081423711</v>
      </c>
      <c r="AA38" s="19">
        <f>SUM(AA39:AA41)</f>
        <v>931099893</v>
      </c>
    </row>
    <row r="39" spans="1:27" ht="13.5">
      <c r="A39" s="5" t="s">
        <v>43</v>
      </c>
      <c r="B39" s="3"/>
      <c r="C39" s="22">
        <v>192694522</v>
      </c>
      <c r="D39" s="22"/>
      <c r="E39" s="23">
        <v>270450886</v>
      </c>
      <c r="F39" s="24">
        <v>281049974</v>
      </c>
      <c r="G39" s="24">
        <v>15583744</v>
      </c>
      <c r="H39" s="24">
        <v>19031527</v>
      </c>
      <c r="I39" s="24">
        <v>21850453</v>
      </c>
      <c r="J39" s="24">
        <v>56465724</v>
      </c>
      <c r="K39" s="24">
        <v>19556897</v>
      </c>
      <c r="L39" s="24">
        <v>27356536</v>
      </c>
      <c r="M39" s="24">
        <v>26243203</v>
      </c>
      <c r="N39" s="24">
        <v>73156636</v>
      </c>
      <c r="O39" s="24">
        <v>22709583</v>
      </c>
      <c r="P39" s="24">
        <v>16806619</v>
      </c>
      <c r="Q39" s="24">
        <v>20235744</v>
      </c>
      <c r="R39" s="24">
        <v>59751946</v>
      </c>
      <c r="S39" s="24">
        <v>25503994</v>
      </c>
      <c r="T39" s="24">
        <v>20611860</v>
      </c>
      <c r="U39" s="24">
        <v>24282410</v>
      </c>
      <c r="V39" s="24">
        <v>70398264</v>
      </c>
      <c r="W39" s="24">
        <v>259772570</v>
      </c>
      <c r="X39" s="24">
        <v>270450886</v>
      </c>
      <c r="Y39" s="24">
        <v>-10678316</v>
      </c>
      <c r="Z39" s="6">
        <v>-3.95</v>
      </c>
      <c r="AA39" s="22">
        <v>281049974</v>
      </c>
    </row>
    <row r="40" spans="1:27" ht="13.5">
      <c r="A40" s="5" t="s">
        <v>44</v>
      </c>
      <c r="B40" s="3"/>
      <c r="C40" s="22">
        <v>532428334</v>
      </c>
      <c r="D40" s="22"/>
      <c r="E40" s="23">
        <v>543263018</v>
      </c>
      <c r="F40" s="24">
        <v>540395385</v>
      </c>
      <c r="G40" s="24">
        <v>30767833</v>
      </c>
      <c r="H40" s="24">
        <v>34445682</v>
      </c>
      <c r="I40" s="24">
        <v>39233946</v>
      </c>
      <c r="J40" s="24">
        <v>104447461</v>
      </c>
      <c r="K40" s="24">
        <v>35913637</v>
      </c>
      <c r="L40" s="24">
        <v>37841743</v>
      </c>
      <c r="M40" s="24">
        <v>43331148</v>
      </c>
      <c r="N40" s="24">
        <v>117086528</v>
      </c>
      <c r="O40" s="24">
        <v>35097684</v>
      </c>
      <c r="P40" s="24">
        <v>37051893</v>
      </c>
      <c r="Q40" s="24">
        <v>51730228</v>
      </c>
      <c r="R40" s="24">
        <v>123879805</v>
      </c>
      <c r="S40" s="24">
        <v>49765323</v>
      </c>
      <c r="T40" s="24">
        <v>43720647</v>
      </c>
      <c r="U40" s="24">
        <v>55525295</v>
      </c>
      <c r="V40" s="24">
        <v>149011265</v>
      </c>
      <c r="W40" s="24">
        <v>494425059</v>
      </c>
      <c r="X40" s="24">
        <v>543263017</v>
      </c>
      <c r="Y40" s="24">
        <v>-48837958</v>
      </c>
      <c r="Z40" s="6">
        <v>-8.99</v>
      </c>
      <c r="AA40" s="22">
        <v>540395385</v>
      </c>
    </row>
    <row r="41" spans="1:27" ht="13.5">
      <c r="A41" s="5" t="s">
        <v>45</v>
      </c>
      <c r="B41" s="3"/>
      <c r="C41" s="22">
        <v>107629270</v>
      </c>
      <c r="D41" s="22"/>
      <c r="E41" s="23">
        <v>105808793</v>
      </c>
      <c r="F41" s="24">
        <v>109654534</v>
      </c>
      <c r="G41" s="24">
        <v>1466768</v>
      </c>
      <c r="H41" s="24">
        <v>2074057</v>
      </c>
      <c r="I41" s="24">
        <v>5419720</v>
      </c>
      <c r="J41" s="24">
        <v>8960545</v>
      </c>
      <c r="K41" s="24">
        <v>4577061</v>
      </c>
      <c r="L41" s="24">
        <v>9712418</v>
      </c>
      <c r="M41" s="24">
        <v>10068890</v>
      </c>
      <c r="N41" s="24">
        <v>24358369</v>
      </c>
      <c r="O41" s="24">
        <v>9202610</v>
      </c>
      <c r="P41" s="24">
        <v>9060161</v>
      </c>
      <c r="Q41" s="24">
        <v>11476251</v>
      </c>
      <c r="R41" s="24">
        <v>29739022</v>
      </c>
      <c r="S41" s="24">
        <v>23073975</v>
      </c>
      <c r="T41" s="24">
        <v>9180899</v>
      </c>
      <c r="U41" s="24">
        <v>9594326</v>
      </c>
      <c r="V41" s="24">
        <v>41849200</v>
      </c>
      <c r="W41" s="24">
        <v>104907136</v>
      </c>
      <c r="X41" s="24">
        <v>105808791</v>
      </c>
      <c r="Y41" s="24">
        <v>-901655</v>
      </c>
      <c r="Z41" s="6">
        <v>-0.85</v>
      </c>
      <c r="AA41" s="22">
        <v>109654534</v>
      </c>
    </row>
    <row r="42" spans="1:27" ht="13.5">
      <c r="A42" s="2" t="s">
        <v>46</v>
      </c>
      <c r="B42" s="8"/>
      <c r="C42" s="19">
        <f aca="true" t="shared" si="8" ref="C42:Y42">SUM(C43:C46)</f>
        <v>2928376284</v>
      </c>
      <c r="D42" s="19">
        <f>SUM(D43:D46)</f>
        <v>0</v>
      </c>
      <c r="E42" s="20">
        <f t="shared" si="8"/>
        <v>3041214486</v>
      </c>
      <c r="F42" s="21">
        <f t="shared" si="8"/>
        <v>3221359853</v>
      </c>
      <c r="G42" s="21">
        <f t="shared" si="8"/>
        <v>275107338</v>
      </c>
      <c r="H42" s="21">
        <f t="shared" si="8"/>
        <v>302113776</v>
      </c>
      <c r="I42" s="21">
        <f t="shared" si="8"/>
        <v>284110323</v>
      </c>
      <c r="J42" s="21">
        <f t="shared" si="8"/>
        <v>861331437</v>
      </c>
      <c r="K42" s="21">
        <f t="shared" si="8"/>
        <v>276065744</v>
      </c>
      <c r="L42" s="21">
        <f t="shared" si="8"/>
        <v>249207525</v>
      </c>
      <c r="M42" s="21">
        <f t="shared" si="8"/>
        <v>277730475</v>
      </c>
      <c r="N42" s="21">
        <f t="shared" si="8"/>
        <v>803003744</v>
      </c>
      <c r="O42" s="21">
        <f t="shared" si="8"/>
        <v>247298854</v>
      </c>
      <c r="P42" s="21">
        <f t="shared" si="8"/>
        <v>242523573</v>
      </c>
      <c r="Q42" s="21">
        <f t="shared" si="8"/>
        <v>250433215</v>
      </c>
      <c r="R42" s="21">
        <f t="shared" si="8"/>
        <v>740255642</v>
      </c>
      <c r="S42" s="21">
        <f t="shared" si="8"/>
        <v>295908804</v>
      </c>
      <c r="T42" s="21">
        <f t="shared" si="8"/>
        <v>359269551</v>
      </c>
      <c r="U42" s="21">
        <f t="shared" si="8"/>
        <v>368778912</v>
      </c>
      <c r="V42" s="21">
        <f t="shared" si="8"/>
        <v>1023957267</v>
      </c>
      <c r="W42" s="21">
        <f t="shared" si="8"/>
        <v>3428548090</v>
      </c>
      <c r="X42" s="21">
        <f t="shared" si="8"/>
        <v>3041214485</v>
      </c>
      <c r="Y42" s="21">
        <f t="shared" si="8"/>
        <v>387333605</v>
      </c>
      <c r="Z42" s="4">
        <f>+IF(X42&lt;&gt;0,+(Y42/X42)*100,0)</f>
        <v>12.736148894148123</v>
      </c>
      <c r="AA42" s="19">
        <f>SUM(AA43:AA46)</f>
        <v>3221359853</v>
      </c>
    </row>
    <row r="43" spans="1:27" ht="13.5">
      <c r="A43" s="5" t="s">
        <v>47</v>
      </c>
      <c r="B43" s="3"/>
      <c r="C43" s="22">
        <v>1575890524</v>
      </c>
      <c r="D43" s="22"/>
      <c r="E43" s="23">
        <v>1725554822</v>
      </c>
      <c r="F43" s="24">
        <v>1796345661</v>
      </c>
      <c r="G43" s="24">
        <v>191367709</v>
      </c>
      <c r="H43" s="24">
        <v>187555117</v>
      </c>
      <c r="I43" s="24">
        <v>139262947</v>
      </c>
      <c r="J43" s="24">
        <v>518185773</v>
      </c>
      <c r="K43" s="24">
        <v>143248274</v>
      </c>
      <c r="L43" s="24">
        <v>133622436</v>
      </c>
      <c r="M43" s="24">
        <v>132246037</v>
      </c>
      <c r="N43" s="24">
        <v>409116747</v>
      </c>
      <c r="O43" s="24">
        <v>141992143</v>
      </c>
      <c r="P43" s="24">
        <v>124769739</v>
      </c>
      <c r="Q43" s="24">
        <v>134351715</v>
      </c>
      <c r="R43" s="24">
        <v>401113597</v>
      </c>
      <c r="S43" s="24">
        <v>146771609</v>
      </c>
      <c r="T43" s="24">
        <v>134897758</v>
      </c>
      <c r="U43" s="24">
        <v>206240032</v>
      </c>
      <c r="V43" s="24">
        <v>487909399</v>
      </c>
      <c r="W43" s="24">
        <v>1816325516</v>
      </c>
      <c r="X43" s="24">
        <v>1725554823</v>
      </c>
      <c r="Y43" s="24">
        <v>90770693</v>
      </c>
      <c r="Z43" s="6">
        <v>5.26</v>
      </c>
      <c r="AA43" s="22">
        <v>1796345661</v>
      </c>
    </row>
    <row r="44" spans="1:27" ht="13.5">
      <c r="A44" s="5" t="s">
        <v>48</v>
      </c>
      <c r="B44" s="3"/>
      <c r="C44" s="22">
        <v>647216653</v>
      </c>
      <c r="D44" s="22"/>
      <c r="E44" s="23">
        <v>531790840</v>
      </c>
      <c r="F44" s="24">
        <v>588367516</v>
      </c>
      <c r="G44" s="24">
        <v>41203410</v>
      </c>
      <c r="H44" s="24">
        <v>60800459</v>
      </c>
      <c r="I44" s="24">
        <v>57974796</v>
      </c>
      <c r="J44" s="24">
        <v>159978665</v>
      </c>
      <c r="K44" s="24">
        <v>47480995</v>
      </c>
      <c r="L44" s="24">
        <v>42966195</v>
      </c>
      <c r="M44" s="24">
        <v>58731838</v>
      </c>
      <c r="N44" s="24">
        <v>149179028</v>
      </c>
      <c r="O44" s="24">
        <v>46587701</v>
      </c>
      <c r="P44" s="24">
        <v>48078066</v>
      </c>
      <c r="Q44" s="24">
        <v>45288165</v>
      </c>
      <c r="R44" s="24">
        <v>139953932</v>
      </c>
      <c r="S44" s="24">
        <v>58305117</v>
      </c>
      <c r="T44" s="24">
        <v>129823180</v>
      </c>
      <c r="U44" s="24">
        <v>66413816</v>
      </c>
      <c r="V44" s="24">
        <v>254542113</v>
      </c>
      <c r="W44" s="24">
        <v>703653738</v>
      </c>
      <c r="X44" s="24">
        <v>531790839</v>
      </c>
      <c r="Y44" s="24">
        <v>171862899</v>
      </c>
      <c r="Z44" s="6">
        <v>32.32</v>
      </c>
      <c r="AA44" s="22">
        <v>588367516</v>
      </c>
    </row>
    <row r="45" spans="1:27" ht="13.5">
      <c r="A45" s="5" t="s">
        <v>49</v>
      </c>
      <c r="B45" s="3"/>
      <c r="C45" s="25">
        <v>368774604</v>
      </c>
      <c r="D45" s="25"/>
      <c r="E45" s="26">
        <v>467436856</v>
      </c>
      <c r="F45" s="27">
        <v>458985005</v>
      </c>
      <c r="G45" s="27">
        <v>25426441</v>
      </c>
      <c r="H45" s="27">
        <v>28624261</v>
      </c>
      <c r="I45" s="27">
        <v>45041258</v>
      </c>
      <c r="J45" s="27">
        <v>99091960</v>
      </c>
      <c r="K45" s="27">
        <v>44749206</v>
      </c>
      <c r="L45" s="27">
        <v>43702788</v>
      </c>
      <c r="M45" s="27">
        <v>51772032</v>
      </c>
      <c r="N45" s="27">
        <v>140224026</v>
      </c>
      <c r="O45" s="27">
        <v>26707956</v>
      </c>
      <c r="P45" s="27">
        <v>40699514</v>
      </c>
      <c r="Q45" s="27">
        <v>39213849</v>
      </c>
      <c r="R45" s="27">
        <v>106621319</v>
      </c>
      <c r="S45" s="27">
        <v>43196238</v>
      </c>
      <c r="T45" s="27">
        <v>46525693</v>
      </c>
      <c r="U45" s="27">
        <v>49855217</v>
      </c>
      <c r="V45" s="27">
        <v>139577148</v>
      </c>
      <c r="W45" s="27">
        <v>485514453</v>
      </c>
      <c r="X45" s="27">
        <v>467436855</v>
      </c>
      <c r="Y45" s="27">
        <v>18077598</v>
      </c>
      <c r="Z45" s="7">
        <v>3.87</v>
      </c>
      <c r="AA45" s="25">
        <v>458985005</v>
      </c>
    </row>
    <row r="46" spans="1:27" ht="13.5">
      <c r="A46" s="5" t="s">
        <v>50</v>
      </c>
      <c r="B46" s="3"/>
      <c r="C46" s="22">
        <v>336494503</v>
      </c>
      <c r="D46" s="22"/>
      <c r="E46" s="23">
        <v>316431968</v>
      </c>
      <c r="F46" s="24">
        <v>377661671</v>
      </c>
      <c r="G46" s="24">
        <v>17109778</v>
      </c>
      <c r="H46" s="24">
        <v>25133939</v>
      </c>
      <c r="I46" s="24">
        <v>41831322</v>
      </c>
      <c r="J46" s="24">
        <v>84075039</v>
      </c>
      <c r="K46" s="24">
        <v>40587269</v>
      </c>
      <c r="L46" s="24">
        <v>28916106</v>
      </c>
      <c r="M46" s="24">
        <v>34980568</v>
      </c>
      <c r="N46" s="24">
        <v>104483943</v>
      </c>
      <c r="O46" s="24">
        <v>32011054</v>
      </c>
      <c r="P46" s="24">
        <v>28976254</v>
      </c>
      <c r="Q46" s="24">
        <v>31579486</v>
      </c>
      <c r="R46" s="24">
        <v>92566794</v>
      </c>
      <c r="S46" s="24">
        <v>47635840</v>
      </c>
      <c r="T46" s="24">
        <v>48022920</v>
      </c>
      <c r="U46" s="24">
        <v>46269847</v>
      </c>
      <c r="V46" s="24">
        <v>141928607</v>
      </c>
      <c r="W46" s="24">
        <v>423054383</v>
      </c>
      <c r="X46" s="24">
        <v>316431968</v>
      </c>
      <c r="Y46" s="24">
        <v>106622415</v>
      </c>
      <c r="Z46" s="6">
        <v>33.7</v>
      </c>
      <c r="AA46" s="22">
        <v>377661671</v>
      </c>
    </row>
    <row r="47" spans="1:27" ht="13.5">
      <c r="A47" s="2" t="s">
        <v>51</v>
      </c>
      <c r="B47" s="8" t="s">
        <v>52</v>
      </c>
      <c r="C47" s="19">
        <v>15864509</v>
      </c>
      <c r="D47" s="19"/>
      <c r="E47" s="20">
        <v>17685429</v>
      </c>
      <c r="F47" s="21">
        <v>26949809</v>
      </c>
      <c r="G47" s="21">
        <v>1355101</v>
      </c>
      <c r="H47" s="21">
        <v>1383869</v>
      </c>
      <c r="I47" s="21">
        <v>1934819</v>
      </c>
      <c r="J47" s="21">
        <v>4673789</v>
      </c>
      <c r="K47" s="21">
        <v>1433493</v>
      </c>
      <c r="L47" s="21">
        <v>1956038</v>
      </c>
      <c r="M47" s="21">
        <v>2044528</v>
      </c>
      <c r="N47" s="21">
        <v>5434059</v>
      </c>
      <c r="O47" s="21">
        <v>2289388</v>
      </c>
      <c r="P47" s="21">
        <v>1809412</v>
      </c>
      <c r="Q47" s="21">
        <v>5472515</v>
      </c>
      <c r="R47" s="21">
        <v>9571315</v>
      </c>
      <c r="S47" s="21">
        <v>2971654</v>
      </c>
      <c r="T47" s="21">
        <v>3582869</v>
      </c>
      <c r="U47" s="21">
        <v>1803922</v>
      </c>
      <c r="V47" s="21">
        <v>8358445</v>
      </c>
      <c r="W47" s="21">
        <v>28037608</v>
      </c>
      <c r="X47" s="21">
        <v>17685428</v>
      </c>
      <c r="Y47" s="21">
        <v>10352180</v>
      </c>
      <c r="Z47" s="4">
        <v>58.54</v>
      </c>
      <c r="AA47" s="19">
        <v>26949809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5464435195</v>
      </c>
      <c r="D48" s="40">
        <f>+D28+D32+D38+D42+D47</f>
        <v>0</v>
      </c>
      <c r="E48" s="41">
        <f t="shared" si="9"/>
        <v>5905961259</v>
      </c>
      <c r="F48" s="42">
        <f t="shared" si="9"/>
        <v>5942378503</v>
      </c>
      <c r="G48" s="42">
        <f t="shared" si="9"/>
        <v>410251490</v>
      </c>
      <c r="H48" s="42">
        <f t="shared" si="9"/>
        <v>513373854</v>
      </c>
      <c r="I48" s="42">
        <f t="shared" si="9"/>
        <v>507749564</v>
      </c>
      <c r="J48" s="42">
        <f t="shared" si="9"/>
        <v>1431374908</v>
      </c>
      <c r="K48" s="42">
        <f t="shared" si="9"/>
        <v>470583725</v>
      </c>
      <c r="L48" s="42">
        <f t="shared" si="9"/>
        <v>452648591</v>
      </c>
      <c r="M48" s="42">
        <f t="shared" si="9"/>
        <v>504362276</v>
      </c>
      <c r="N48" s="42">
        <f t="shared" si="9"/>
        <v>1427594592</v>
      </c>
      <c r="O48" s="42">
        <f t="shared" si="9"/>
        <v>443984286</v>
      </c>
      <c r="P48" s="42">
        <f t="shared" si="9"/>
        <v>433595525</v>
      </c>
      <c r="Q48" s="42">
        <f t="shared" si="9"/>
        <v>471571497</v>
      </c>
      <c r="R48" s="42">
        <f t="shared" si="9"/>
        <v>1349151308</v>
      </c>
      <c r="S48" s="42">
        <f t="shared" si="9"/>
        <v>605750328</v>
      </c>
      <c r="T48" s="42">
        <f t="shared" si="9"/>
        <v>576052440</v>
      </c>
      <c r="U48" s="42">
        <f t="shared" si="9"/>
        <v>632749499</v>
      </c>
      <c r="V48" s="42">
        <f t="shared" si="9"/>
        <v>1814552267</v>
      </c>
      <c r="W48" s="42">
        <f t="shared" si="9"/>
        <v>6022673075</v>
      </c>
      <c r="X48" s="42">
        <f t="shared" si="9"/>
        <v>5905961350</v>
      </c>
      <c r="Y48" s="42">
        <f t="shared" si="9"/>
        <v>116711725</v>
      </c>
      <c r="Z48" s="43">
        <f>+IF(X48&lt;&gt;0,+(Y48/X48)*100,0)</f>
        <v>1.9761681135959348</v>
      </c>
      <c r="AA48" s="40">
        <f>+AA28+AA32+AA38+AA42+AA47</f>
        <v>5942378503</v>
      </c>
    </row>
    <row r="49" spans="1:27" ht="13.5">
      <c r="A49" s="14" t="s">
        <v>58</v>
      </c>
      <c r="B49" s="15"/>
      <c r="C49" s="44">
        <f aca="true" t="shared" si="10" ref="C49:Y49">+C25-C48</f>
        <v>684133174</v>
      </c>
      <c r="D49" s="44">
        <f>+D25-D48</f>
        <v>0</v>
      </c>
      <c r="E49" s="45">
        <f t="shared" si="10"/>
        <v>849347123</v>
      </c>
      <c r="F49" s="46">
        <f t="shared" si="10"/>
        <v>731326761</v>
      </c>
      <c r="G49" s="46">
        <f t="shared" si="10"/>
        <v>299269399</v>
      </c>
      <c r="H49" s="46">
        <f t="shared" si="10"/>
        <v>-96247396</v>
      </c>
      <c r="I49" s="46">
        <f t="shared" si="10"/>
        <v>-94154197</v>
      </c>
      <c r="J49" s="46">
        <f t="shared" si="10"/>
        <v>108867806</v>
      </c>
      <c r="K49" s="46">
        <f t="shared" si="10"/>
        <v>-61039362</v>
      </c>
      <c r="L49" s="46">
        <f t="shared" si="10"/>
        <v>-10454226</v>
      </c>
      <c r="M49" s="46">
        <f t="shared" si="10"/>
        <v>520137894</v>
      </c>
      <c r="N49" s="46">
        <f t="shared" si="10"/>
        <v>448644306</v>
      </c>
      <c r="O49" s="46">
        <f t="shared" si="10"/>
        <v>-74943788</v>
      </c>
      <c r="P49" s="46">
        <f t="shared" si="10"/>
        <v>-29041940</v>
      </c>
      <c r="Q49" s="46">
        <f t="shared" si="10"/>
        <v>312821755</v>
      </c>
      <c r="R49" s="46">
        <f t="shared" si="10"/>
        <v>208836027</v>
      </c>
      <c r="S49" s="46">
        <f t="shared" si="10"/>
        <v>-307117531</v>
      </c>
      <c r="T49" s="46">
        <f t="shared" si="10"/>
        <v>-54454323</v>
      </c>
      <c r="U49" s="46">
        <f t="shared" si="10"/>
        <v>-128806889</v>
      </c>
      <c r="V49" s="46">
        <f t="shared" si="10"/>
        <v>-490378743</v>
      </c>
      <c r="W49" s="46">
        <f t="shared" si="10"/>
        <v>275969396</v>
      </c>
      <c r="X49" s="46">
        <f>IF(F25=F48,0,X25-X48)</f>
        <v>849347133</v>
      </c>
      <c r="Y49" s="46">
        <f t="shared" si="10"/>
        <v>-573377737</v>
      </c>
      <c r="Z49" s="47">
        <f>+IF(X49&lt;&gt;0,+(Y49/X49)*100,0)</f>
        <v>-67.5080558610657</v>
      </c>
      <c r="AA49" s="44">
        <f>+AA25-AA48</f>
        <v>731326761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227088808</v>
      </c>
      <c r="D5" s="19">
        <f>SUM(D6:D8)</f>
        <v>0</v>
      </c>
      <c r="E5" s="20">
        <f t="shared" si="0"/>
        <v>159794188</v>
      </c>
      <c r="F5" s="21">
        <f t="shared" si="0"/>
        <v>159794188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159794382</v>
      </c>
      <c r="Y5" s="21">
        <f t="shared" si="0"/>
        <v>-159794382</v>
      </c>
      <c r="Z5" s="4">
        <f>+IF(X5&lt;&gt;0,+(Y5/X5)*100,0)</f>
        <v>-100</v>
      </c>
      <c r="AA5" s="19">
        <f>SUM(AA6:AA8)</f>
        <v>159794188</v>
      </c>
    </row>
    <row r="6" spans="1:27" ht="13.5">
      <c r="A6" s="5" t="s">
        <v>33</v>
      </c>
      <c r="B6" s="3"/>
      <c r="C6" s="22"/>
      <c r="D6" s="22"/>
      <c r="E6" s="23">
        <v>1000000</v>
      </c>
      <c r="F6" s="24">
        <v>1000000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1000000</v>
      </c>
      <c r="Y6" s="24">
        <v>-1000000</v>
      </c>
      <c r="Z6" s="6">
        <v>-100</v>
      </c>
      <c r="AA6" s="22">
        <v>1000000</v>
      </c>
    </row>
    <row r="7" spans="1:27" ht="13.5">
      <c r="A7" s="5" t="s">
        <v>34</v>
      </c>
      <c r="B7" s="3"/>
      <c r="C7" s="25">
        <v>227088808</v>
      </c>
      <c r="D7" s="25"/>
      <c r="E7" s="26">
        <v>158794188</v>
      </c>
      <c r="F7" s="27">
        <v>158794188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158794382</v>
      </c>
      <c r="Y7" s="27">
        <v>-158794382</v>
      </c>
      <c r="Z7" s="7">
        <v>-100</v>
      </c>
      <c r="AA7" s="25">
        <v>158794188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2073900</v>
      </c>
      <c r="F9" s="21">
        <f t="shared" si="1"/>
        <v>2073900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2075063</v>
      </c>
      <c r="Y9" s="21">
        <f t="shared" si="1"/>
        <v>-2075063</v>
      </c>
      <c r="Z9" s="4">
        <f>+IF(X9&lt;&gt;0,+(Y9/X9)*100,0)</f>
        <v>-100</v>
      </c>
      <c r="AA9" s="19">
        <f>SUM(AA10:AA14)</f>
        <v>2073900</v>
      </c>
    </row>
    <row r="10" spans="1:27" ht="13.5">
      <c r="A10" s="5" t="s">
        <v>37</v>
      </c>
      <c r="B10" s="3"/>
      <c r="C10" s="22"/>
      <c r="D10" s="22"/>
      <c r="E10" s="23">
        <v>2073900</v>
      </c>
      <c r="F10" s="24">
        <v>2073900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2075063</v>
      </c>
      <c r="Y10" s="24">
        <v>-2075063</v>
      </c>
      <c r="Z10" s="6">
        <v>-100</v>
      </c>
      <c r="AA10" s="22">
        <v>2073900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59934000</v>
      </c>
      <c r="F15" s="21">
        <f t="shared" si="2"/>
        <v>59934000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59934099</v>
      </c>
      <c r="Y15" s="21">
        <f t="shared" si="2"/>
        <v>-59934099</v>
      </c>
      <c r="Z15" s="4">
        <f>+IF(X15&lt;&gt;0,+(Y15/X15)*100,0)</f>
        <v>-100</v>
      </c>
      <c r="AA15" s="19">
        <f>SUM(AA16:AA18)</f>
        <v>59934000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59934000</v>
      </c>
      <c r="F17" s="24">
        <v>59934000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59934099</v>
      </c>
      <c r="Y17" s="24">
        <v>-59934099</v>
      </c>
      <c r="Z17" s="6">
        <v>-100</v>
      </c>
      <c r="AA17" s="22">
        <v>59934000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597108</v>
      </c>
      <c r="D19" s="19">
        <f>SUM(D20:D23)</f>
        <v>0</v>
      </c>
      <c r="E19" s="20">
        <f t="shared" si="3"/>
        <v>691921</v>
      </c>
      <c r="F19" s="21">
        <f t="shared" si="3"/>
        <v>691921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691921</v>
      </c>
      <c r="Y19" s="21">
        <f t="shared" si="3"/>
        <v>-691921</v>
      </c>
      <c r="Z19" s="4">
        <f>+IF(X19&lt;&gt;0,+(Y19/X19)*100,0)</f>
        <v>-100</v>
      </c>
      <c r="AA19" s="19">
        <f>SUM(AA20:AA23)</f>
        <v>691921</v>
      </c>
    </row>
    <row r="20" spans="1:27" ht="13.5">
      <c r="A20" s="5" t="s">
        <v>47</v>
      </c>
      <c r="B20" s="3"/>
      <c r="C20" s="22">
        <v>597108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691921</v>
      </c>
      <c r="F23" s="24">
        <v>691921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691921</v>
      </c>
      <c r="Y23" s="24">
        <v>-691921</v>
      </c>
      <c r="Z23" s="6">
        <v>-100</v>
      </c>
      <c r="AA23" s="22">
        <v>691921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227685916</v>
      </c>
      <c r="D25" s="40">
        <f>+D5+D9+D15+D19+D24</f>
        <v>0</v>
      </c>
      <c r="E25" s="41">
        <f t="shared" si="4"/>
        <v>222494009</v>
      </c>
      <c r="F25" s="42">
        <f t="shared" si="4"/>
        <v>222494009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222495465</v>
      </c>
      <c r="Y25" s="42">
        <f t="shared" si="4"/>
        <v>-222495465</v>
      </c>
      <c r="Z25" s="43">
        <f>+IF(X25&lt;&gt;0,+(Y25/X25)*100,0)</f>
        <v>-100</v>
      </c>
      <c r="AA25" s="40">
        <f>+AA5+AA9+AA15+AA19+AA24</f>
        <v>222494009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178034532</v>
      </c>
      <c r="D28" s="19">
        <f>SUM(D29:D31)</f>
        <v>0</v>
      </c>
      <c r="E28" s="20">
        <f t="shared" si="5"/>
        <v>134901644</v>
      </c>
      <c r="F28" s="21">
        <f t="shared" si="5"/>
        <v>134901644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134900724</v>
      </c>
      <c r="Y28" s="21">
        <f t="shared" si="5"/>
        <v>-134900724</v>
      </c>
      <c r="Z28" s="4">
        <f>+IF(X28&lt;&gt;0,+(Y28/X28)*100,0)</f>
        <v>-100</v>
      </c>
      <c r="AA28" s="19">
        <f>SUM(AA29:AA31)</f>
        <v>134901644</v>
      </c>
    </row>
    <row r="29" spans="1:27" ht="13.5">
      <c r="A29" s="5" t="s">
        <v>33</v>
      </c>
      <c r="B29" s="3"/>
      <c r="C29" s="22"/>
      <c r="D29" s="22"/>
      <c r="E29" s="23">
        <v>37329000</v>
      </c>
      <c r="F29" s="24">
        <v>37329000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37328864</v>
      </c>
      <c r="Y29" s="24">
        <v>-37328864</v>
      </c>
      <c r="Z29" s="6">
        <v>-100</v>
      </c>
      <c r="AA29" s="22">
        <v>37329000</v>
      </c>
    </row>
    <row r="30" spans="1:27" ht="13.5">
      <c r="A30" s="5" t="s">
        <v>34</v>
      </c>
      <c r="B30" s="3"/>
      <c r="C30" s="25">
        <v>178034532</v>
      </c>
      <c r="D30" s="25"/>
      <c r="E30" s="26">
        <v>72209644</v>
      </c>
      <c r="F30" s="27">
        <v>72209644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72208805</v>
      </c>
      <c r="Y30" s="27">
        <v>-72208805</v>
      </c>
      <c r="Z30" s="7">
        <v>-100</v>
      </c>
      <c r="AA30" s="25">
        <v>72209644</v>
      </c>
    </row>
    <row r="31" spans="1:27" ht="13.5">
      <c r="A31" s="5" t="s">
        <v>35</v>
      </c>
      <c r="B31" s="3"/>
      <c r="C31" s="22"/>
      <c r="D31" s="22"/>
      <c r="E31" s="23">
        <v>25363000</v>
      </c>
      <c r="F31" s="24">
        <v>25363000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25363055</v>
      </c>
      <c r="Y31" s="24">
        <v>-25363055</v>
      </c>
      <c r="Z31" s="6">
        <v>-100</v>
      </c>
      <c r="AA31" s="22">
        <v>25363000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31078000</v>
      </c>
      <c r="F32" s="21">
        <f t="shared" si="6"/>
        <v>31078000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31078080</v>
      </c>
      <c r="Y32" s="21">
        <f t="shared" si="6"/>
        <v>-31078080</v>
      </c>
      <c r="Z32" s="4">
        <f>+IF(X32&lt;&gt;0,+(Y32/X32)*100,0)</f>
        <v>-100</v>
      </c>
      <c r="AA32" s="19">
        <f>SUM(AA33:AA37)</f>
        <v>31078000</v>
      </c>
    </row>
    <row r="33" spans="1:27" ht="13.5">
      <c r="A33" s="5" t="s">
        <v>37</v>
      </c>
      <c r="B33" s="3"/>
      <c r="C33" s="22"/>
      <c r="D33" s="22"/>
      <c r="E33" s="23">
        <v>31078000</v>
      </c>
      <c r="F33" s="24">
        <v>31078000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31078080</v>
      </c>
      <c r="Y33" s="24">
        <v>-31078080</v>
      </c>
      <c r="Z33" s="6">
        <v>-100</v>
      </c>
      <c r="AA33" s="22">
        <v>31078000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88395000</v>
      </c>
      <c r="F38" s="21">
        <f t="shared" si="7"/>
        <v>88395000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88395271</v>
      </c>
      <c r="Y38" s="21">
        <f t="shared" si="7"/>
        <v>-88395271</v>
      </c>
      <c r="Z38" s="4">
        <f>+IF(X38&lt;&gt;0,+(Y38/X38)*100,0)</f>
        <v>-100</v>
      </c>
      <c r="AA38" s="19">
        <f>SUM(AA39:AA41)</f>
        <v>88395000</v>
      </c>
    </row>
    <row r="39" spans="1:27" ht="13.5">
      <c r="A39" s="5" t="s">
        <v>43</v>
      </c>
      <c r="B39" s="3"/>
      <c r="C39" s="22"/>
      <c r="D39" s="22"/>
      <c r="E39" s="23">
        <v>6226000</v>
      </c>
      <c r="F39" s="24">
        <v>6226000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6226067</v>
      </c>
      <c r="Y39" s="24">
        <v>-6226067</v>
      </c>
      <c r="Z39" s="6">
        <v>-100</v>
      </c>
      <c r="AA39" s="22">
        <v>6226000</v>
      </c>
    </row>
    <row r="40" spans="1:27" ht="13.5">
      <c r="A40" s="5" t="s">
        <v>44</v>
      </c>
      <c r="B40" s="3"/>
      <c r="C40" s="22"/>
      <c r="D40" s="22"/>
      <c r="E40" s="23">
        <v>82169000</v>
      </c>
      <c r="F40" s="24">
        <v>82169000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82169204</v>
      </c>
      <c r="Y40" s="24">
        <v>-82169204</v>
      </c>
      <c r="Z40" s="6">
        <v>-100</v>
      </c>
      <c r="AA40" s="22">
        <v>82169000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178034532</v>
      </c>
      <c r="D48" s="40">
        <f>+D28+D32+D38+D42+D47</f>
        <v>0</v>
      </c>
      <c r="E48" s="41">
        <f t="shared" si="9"/>
        <v>254374644</v>
      </c>
      <c r="F48" s="42">
        <f t="shared" si="9"/>
        <v>254374644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0</v>
      </c>
      <c r="X48" s="42">
        <f t="shared" si="9"/>
        <v>254374075</v>
      </c>
      <c r="Y48" s="42">
        <f t="shared" si="9"/>
        <v>-254374075</v>
      </c>
      <c r="Z48" s="43">
        <f>+IF(X48&lt;&gt;0,+(Y48/X48)*100,0)</f>
        <v>-100</v>
      </c>
      <c r="AA48" s="40">
        <f>+AA28+AA32+AA38+AA42+AA47</f>
        <v>254374644</v>
      </c>
    </row>
    <row r="49" spans="1:27" ht="13.5">
      <c r="A49" s="14" t="s">
        <v>58</v>
      </c>
      <c r="B49" s="15"/>
      <c r="C49" s="44">
        <f aca="true" t="shared" si="10" ref="C49:Y49">+C25-C48</f>
        <v>49651384</v>
      </c>
      <c r="D49" s="44">
        <f>+D25-D48</f>
        <v>0</v>
      </c>
      <c r="E49" s="45">
        <f t="shared" si="10"/>
        <v>-31880635</v>
      </c>
      <c r="F49" s="46">
        <f t="shared" si="10"/>
        <v>-31880635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0</v>
      </c>
      <c r="X49" s="46">
        <f>IF(F25=F48,0,X25-X48)</f>
        <v>-31878610</v>
      </c>
      <c r="Y49" s="46">
        <f t="shared" si="10"/>
        <v>31878610</v>
      </c>
      <c r="Z49" s="47">
        <f>+IF(X49&lt;&gt;0,+(Y49/X49)*100,0)</f>
        <v>-100</v>
      </c>
      <c r="AA49" s="44">
        <f>+AA25-AA48</f>
        <v>-31880635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130177749</v>
      </c>
      <c r="D5" s="19">
        <f>SUM(D6:D8)</f>
        <v>0</v>
      </c>
      <c r="E5" s="20">
        <f t="shared" si="0"/>
        <v>124775399</v>
      </c>
      <c r="F5" s="21">
        <f t="shared" si="0"/>
        <v>125599101</v>
      </c>
      <c r="G5" s="21">
        <f t="shared" si="0"/>
        <v>48359862</v>
      </c>
      <c r="H5" s="21">
        <f t="shared" si="0"/>
        <v>4824899</v>
      </c>
      <c r="I5" s="21">
        <f t="shared" si="0"/>
        <v>1059458</v>
      </c>
      <c r="J5" s="21">
        <f t="shared" si="0"/>
        <v>54244219</v>
      </c>
      <c r="K5" s="21">
        <f t="shared" si="0"/>
        <v>-1728979</v>
      </c>
      <c r="L5" s="21">
        <f t="shared" si="0"/>
        <v>314271</v>
      </c>
      <c r="M5" s="21">
        <f t="shared" si="0"/>
        <v>38580101</v>
      </c>
      <c r="N5" s="21">
        <f t="shared" si="0"/>
        <v>37165393</v>
      </c>
      <c r="O5" s="21">
        <f t="shared" si="0"/>
        <v>188963</v>
      </c>
      <c r="P5" s="21">
        <f t="shared" si="0"/>
        <v>691494</v>
      </c>
      <c r="Q5" s="21">
        <f t="shared" si="0"/>
        <v>30316913</v>
      </c>
      <c r="R5" s="21">
        <f t="shared" si="0"/>
        <v>31197370</v>
      </c>
      <c r="S5" s="21">
        <f t="shared" si="0"/>
        <v>1009515</v>
      </c>
      <c r="T5" s="21">
        <f t="shared" si="0"/>
        <v>446257</v>
      </c>
      <c r="U5" s="21">
        <f t="shared" si="0"/>
        <v>372127</v>
      </c>
      <c r="V5" s="21">
        <f t="shared" si="0"/>
        <v>1827899</v>
      </c>
      <c r="W5" s="21">
        <f t="shared" si="0"/>
        <v>124434881</v>
      </c>
      <c r="X5" s="21">
        <f t="shared" si="0"/>
        <v>124775052</v>
      </c>
      <c r="Y5" s="21">
        <f t="shared" si="0"/>
        <v>-340171</v>
      </c>
      <c r="Z5" s="4">
        <f>+IF(X5&lt;&gt;0,+(Y5/X5)*100,0)</f>
        <v>-0.2726274159356792</v>
      </c>
      <c r="AA5" s="19">
        <f>SUM(AA6:AA8)</f>
        <v>125599101</v>
      </c>
    </row>
    <row r="6" spans="1:27" ht="13.5">
      <c r="A6" s="5" t="s">
        <v>33</v>
      </c>
      <c r="B6" s="3"/>
      <c r="C6" s="22">
        <v>6191000</v>
      </c>
      <c r="D6" s="22"/>
      <c r="E6" s="23">
        <v>6458000</v>
      </c>
      <c r="F6" s="24">
        <v>6780000</v>
      </c>
      <c r="G6" s="24">
        <v>2692400</v>
      </c>
      <c r="H6" s="24">
        <v>500</v>
      </c>
      <c r="I6" s="24">
        <v>66000</v>
      </c>
      <c r="J6" s="24">
        <v>2758900</v>
      </c>
      <c r="K6" s="24">
        <v>1200</v>
      </c>
      <c r="L6" s="24">
        <v>700</v>
      </c>
      <c r="M6" s="24">
        <v>2152629</v>
      </c>
      <c r="N6" s="24">
        <v>2154529</v>
      </c>
      <c r="O6" s="24">
        <v>-184224</v>
      </c>
      <c r="P6" s="24">
        <v>184224</v>
      </c>
      <c r="Q6" s="24">
        <v>1614571</v>
      </c>
      <c r="R6" s="24">
        <v>1614571</v>
      </c>
      <c r="S6" s="24"/>
      <c r="T6" s="24"/>
      <c r="U6" s="24">
        <v>52020</v>
      </c>
      <c r="V6" s="24">
        <v>52020</v>
      </c>
      <c r="W6" s="24">
        <v>6580020</v>
      </c>
      <c r="X6" s="24">
        <v>6458004</v>
      </c>
      <c r="Y6" s="24">
        <v>122016</v>
      </c>
      <c r="Z6" s="6">
        <v>1.89</v>
      </c>
      <c r="AA6" s="22">
        <v>6780000</v>
      </c>
    </row>
    <row r="7" spans="1:27" ht="13.5">
      <c r="A7" s="5" t="s">
        <v>34</v>
      </c>
      <c r="B7" s="3"/>
      <c r="C7" s="25">
        <v>123986749</v>
      </c>
      <c r="D7" s="25"/>
      <c r="E7" s="26">
        <v>118317399</v>
      </c>
      <c r="F7" s="27">
        <v>118759101</v>
      </c>
      <c r="G7" s="27">
        <v>45667462</v>
      </c>
      <c r="H7" s="27">
        <v>4824399</v>
      </c>
      <c r="I7" s="27">
        <v>972036</v>
      </c>
      <c r="J7" s="27">
        <v>51463897</v>
      </c>
      <c r="K7" s="27">
        <v>-1751285</v>
      </c>
      <c r="L7" s="27">
        <v>313571</v>
      </c>
      <c r="M7" s="27">
        <v>36427472</v>
      </c>
      <c r="N7" s="27">
        <v>34989758</v>
      </c>
      <c r="O7" s="27">
        <v>347501</v>
      </c>
      <c r="P7" s="27">
        <v>507270</v>
      </c>
      <c r="Q7" s="27">
        <v>28702342</v>
      </c>
      <c r="R7" s="27">
        <v>29557113</v>
      </c>
      <c r="S7" s="27">
        <v>989493</v>
      </c>
      <c r="T7" s="27">
        <v>446257</v>
      </c>
      <c r="U7" s="27">
        <v>320107</v>
      </c>
      <c r="V7" s="27">
        <v>1755857</v>
      </c>
      <c r="W7" s="27">
        <v>117766625</v>
      </c>
      <c r="X7" s="27">
        <v>118317048</v>
      </c>
      <c r="Y7" s="27">
        <v>-550423</v>
      </c>
      <c r="Z7" s="7">
        <v>-0.47</v>
      </c>
      <c r="AA7" s="25">
        <v>118759101</v>
      </c>
    </row>
    <row r="8" spans="1:27" ht="13.5">
      <c r="A8" s="5" t="s">
        <v>35</v>
      </c>
      <c r="B8" s="3"/>
      <c r="C8" s="22"/>
      <c r="D8" s="22"/>
      <c r="E8" s="23"/>
      <c r="F8" s="24">
        <v>60000</v>
      </c>
      <c r="G8" s="24"/>
      <c r="H8" s="24"/>
      <c r="I8" s="24">
        <v>21422</v>
      </c>
      <c r="J8" s="24">
        <v>21422</v>
      </c>
      <c r="K8" s="24">
        <v>21106</v>
      </c>
      <c r="L8" s="24"/>
      <c r="M8" s="24"/>
      <c r="N8" s="24">
        <v>21106</v>
      </c>
      <c r="O8" s="24">
        <v>25686</v>
      </c>
      <c r="P8" s="24"/>
      <c r="Q8" s="24"/>
      <c r="R8" s="24">
        <v>25686</v>
      </c>
      <c r="S8" s="24">
        <v>20022</v>
      </c>
      <c r="T8" s="24"/>
      <c r="U8" s="24"/>
      <c r="V8" s="24">
        <v>20022</v>
      </c>
      <c r="W8" s="24">
        <v>88236</v>
      </c>
      <c r="X8" s="24"/>
      <c r="Y8" s="24">
        <v>88236</v>
      </c>
      <c r="Z8" s="6">
        <v>0</v>
      </c>
      <c r="AA8" s="22">
        <v>60000</v>
      </c>
    </row>
    <row r="9" spans="1:27" ht="13.5">
      <c r="A9" s="2" t="s">
        <v>36</v>
      </c>
      <c r="B9" s="3"/>
      <c r="C9" s="19">
        <f aca="true" t="shared" si="1" ref="C9:Y9">SUM(C10:C14)</f>
        <v>1833205</v>
      </c>
      <c r="D9" s="19">
        <f>SUM(D10:D14)</f>
        <v>0</v>
      </c>
      <c r="E9" s="20">
        <f t="shared" si="1"/>
        <v>4348775</v>
      </c>
      <c r="F9" s="21">
        <f t="shared" si="1"/>
        <v>4604626</v>
      </c>
      <c r="G9" s="21">
        <f t="shared" si="1"/>
        <v>137034</v>
      </c>
      <c r="H9" s="21">
        <f t="shared" si="1"/>
        <v>498419</v>
      </c>
      <c r="I9" s="21">
        <f t="shared" si="1"/>
        <v>142396</v>
      </c>
      <c r="J9" s="21">
        <f t="shared" si="1"/>
        <v>777849</v>
      </c>
      <c r="K9" s="21">
        <f t="shared" si="1"/>
        <v>126278</v>
      </c>
      <c r="L9" s="21">
        <f t="shared" si="1"/>
        <v>907881</v>
      </c>
      <c r="M9" s="21">
        <f t="shared" si="1"/>
        <v>585432</v>
      </c>
      <c r="N9" s="21">
        <f t="shared" si="1"/>
        <v>1619591</v>
      </c>
      <c r="O9" s="21">
        <f t="shared" si="1"/>
        <v>121707</v>
      </c>
      <c r="P9" s="21">
        <f t="shared" si="1"/>
        <v>63850</v>
      </c>
      <c r="Q9" s="21">
        <f t="shared" si="1"/>
        <v>139221</v>
      </c>
      <c r="R9" s="21">
        <f t="shared" si="1"/>
        <v>324778</v>
      </c>
      <c r="S9" s="21">
        <f t="shared" si="1"/>
        <v>236089</v>
      </c>
      <c r="T9" s="21">
        <f t="shared" si="1"/>
        <v>155249</v>
      </c>
      <c r="U9" s="21">
        <f t="shared" si="1"/>
        <v>1526838</v>
      </c>
      <c r="V9" s="21">
        <f t="shared" si="1"/>
        <v>1918176</v>
      </c>
      <c r="W9" s="21">
        <f t="shared" si="1"/>
        <v>4640394</v>
      </c>
      <c r="X9" s="21">
        <f t="shared" si="1"/>
        <v>4348464</v>
      </c>
      <c r="Y9" s="21">
        <f t="shared" si="1"/>
        <v>291930</v>
      </c>
      <c r="Z9" s="4">
        <f>+IF(X9&lt;&gt;0,+(Y9/X9)*100,0)</f>
        <v>6.713405009217048</v>
      </c>
      <c r="AA9" s="19">
        <f>SUM(AA10:AA14)</f>
        <v>4604626</v>
      </c>
    </row>
    <row r="10" spans="1:27" ht="13.5">
      <c r="A10" s="5" t="s">
        <v>37</v>
      </c>
      <c r="B10" s="3"/>
      <c r="C10" s="22">
        <v>1832417</v>
      </c>
      <c r="D10" s="22"/>
      <c r="E10" s="23">
        <v>4275244</v>
      </c>
      <c r="F10" s="24">
        <v>4577626</v>
      </c>
      <c r="G10" s="24">
        <v>123534</v>
      </c>
      <c r="H10" s="24">
        <v>498419</v>
      </c>
      <c r="I10" s="24">
        <v>142396</v>
      </c>
      <c r="J10" s="24">
        <v>764349</v>
      </c>
      <c r="K10" s="24">
        <v>126278</v>
      </c>
      <c r="L10" s="24">
        <v>907881</v>
      </c>
      <c r="M10" s="24">
        <v>585432</v>
      </c>
      <c r="N10" s="24">
        <v>1619591</v>
      </c>
      <c r="O10" s="24">
        <v>121707</v>
      </c>
      <c r="P10" s="24">
        <v>53863</v>
      </c>
      <c r="Q10" s="24">
        <v>139221</v>
      </c>
      <c r="R10" s="24">
        <v>314791</v>
      </c>
      <c r="S10" s="24">
        <v>236089</v>
      </c>
      <c r="T10" s="24">
        <v>155249</v>
      </c>
      <c r="U10" s="24">
        <v>1526838</v>
      </c>
      <c r="V10" s="24">
        <v>1918176</v>
      </c>
      <c r="W10" s="24">
        <v>4616907</v>
      </c>
      <c r="X10" s="24">
        <v>4274928</v>
      </c>
      <c r="Y10" s="24">
        <v>341979</v>
      </c>
      <c r="Z10" s="6">
        <v>8</v>
      </c>
      <c r="AA10" s="22">
        <v>4577626</v>
      </c>
    </row>
    <row r="11" spans="1:27" ht="13.5">
      <c r="A11" s="5" t="s">
        <v>38</v>
      </c>
      <c r="B11" s="3"/>
      <c r="C11" s="22">
        <v>788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>
        <v>9987</v>
      </c>
      <c r="Q12" s="24"/>
      <c r="R12" s="24">
        <v>9987</v>
      </c>
      <c r="S12" s="24"/>
      <c r="T12" s="24"/>
      <c r="U12" s="24"/>
      <c r="V12" s="24"/>
      <c r="W12" s="24">
        <v>9987</v>
      </c>
      <c r="X12" s="24"/>
      <c r="Y12" s="24">
        <v>9987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73531</v>
      </c>
      <c r="F13" s="24">
        <v>27000</v>
      </c>
      <c r="G13" s="24">
        <v>13500</v>
      </c>
      <c r="H13" s="24"/>
      <c r="I13" s="24"/>
      <c r="J13" s="24">
        <v>13500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13500</v>
      </c>
      <c r="X13" s="24">
        <v>73536</v>
      </c>
      <c r="Y13" s="24">
        <v>-60036</v>
      </c>
      <c r="Z13" s="6">
        <v>-81.64</v>
      </c>
      <c r="AA13" s="22">
        <v>27000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34725562</v>
      </c>
      <c r="D15" s="19">
        <f>SUM(D16:D18)</f>
        <v>0</v>
      </c>
      <c r="E15" s="20">
        <f t="shared" si="2"/>
        <v>35460676</v>
      </c>
      <c r="F15" s="21">
        <f t="shared" si="2"/>
        <v>28717551</v>
      </c>
      <c r="G15" s="21">
        <f t="shared" si="2"/>
        <v>847125</v>
      </c>
      <c r="H15" s="21">
        <f t="shared" si="2"/>
        <v>415604</v>
      </c>
      <c r="I15" s="21">
        <f t="shared" si="2"/>
        <v>58054</v>
      </c>
      <c r="J15" s="21">
        <f t="shared" si="2"/>
        <v>1320783</v>
      </c>
      <c r="K15" s="21">
        <f t="shared" si="2"/>
        <v>977742</v>
      </c>
      <c r="L15" s="21">
        <f t="shared" si="2"/>
        <v>1026696</v>
      </c>
      <c r="M15" s="21">
        <f t="shared" si="2"/>
        <v>2205374</v>
      </c>
      <c r="N15" s="21">
        <f t="shared" si="2"/>
        <v>4209812</v>
      </c>
      <c r="O15" s="21">
        <f t="shared" si="2"/>
        <v>461702</v>
      </c>
      <c r="P15" s="21">
        <f t="shared" si="2"/>
        <v>5040944</v>
      </c>
      <c r="Q15" s="21">
        <f t="shared" si="2"/>
        <v>5564193</v>
      </c>
      <c r="R15" s="21">
        <f t="shared" si="2"/>
        <v>11066839</v>
      </c>
      <c r="S15" s="21">
        <f t="shared" si="2"/>
        <v>1230577</v>
      </c>
      <c r="T15" s="21">
        <f t="shared" si="2"/>
        <v>6764959</v>
      </c>
      <c r="U15" s="21">
        <f t="shared" si="2"/>
        <v>4269946</v>
      </c>
      <c r="V15" s="21">
        <f t="shared" si="2"/>
        <v>12265482</v>
      </c>
      <c r="W15" s="21">
        <f t="shared" si="2"/>
        <v>28862916</v>
      </c>
      <c r="X15" s="21">
        <f t="shared" si="2"/>
        <v>35460468</v>
      </c>
      <c r="Y15" s="21">
        <f t="shared" si="2"/>
        <v>-6597552</v>
      </c>
      <c r="Z15" s="4">
        <f>+IF(X15&lt;&gt;0,+(Y15/X15)*100,0)</f>
        <v>-18.605372044159147</v>
      </c>
      <c r="AA15" s="19">
        <f>SUM(AA16:AA18)</f>
        <v>28717551</v>
      </c>
    </row>
    <row r="16" spans="1:27" ht="13.5">
      <c r="A16" s="5" t="s">
        <v>43</v>
      </c>
      <c r="B16" s="3"/>
      <c r="C16" s="22">
        <v>31774</v>
      </c>
      <c r="D16" s="22"/>
      <c r="E16" s="23">
        <v>10243</v>
      </c>
      <c r="F16" s="24">
        <v>29174</v>
      </c>
      <c r="G16" s="24">
        <v>1078</v>
      </c>
      <c r="H16" s="24">
        <v>7593</v>
      </c>
      <c r="I16" s="24">
        <v>1605</v>
      </c>
      <c r="J16" s="24">
        <v>10276</v>
      </c>
      <c r="K16" s="24">
        <v>964</v>
      </c>
      <c r="L16" s="24">
        <v>2091</v>
      </c>
      <c r="M16" s="24"/>
      <c r="N16" s="24">
        <v>3055</v>
      </c>
      <c r="O16" s="24">
        <v>88</v>
      </c>
      <c r="P16" s="24"/>
      <c r="Q16" s="24"/>
      <c r="R16" s="24">
        <v>88</v>
      </c>
      <c r="S16" s="24">
        <v>3509</v>
      </c>
      <c r="T16" s="24"/>
      <c r="U16" s="24">
        <v>694</v>
      </c>
      <c r="V16" s="24">
        <v>4203</v>
      </c>
      <c r="W16" s="24">
        <v>17622</v>
      </c>
      <c r="X16" s="24">
        <v>9924</v>
      </c>
      <c r="Y16" s="24">
        <v>7698</v>
      </c>
      <c r="Z16" s="6">
        <v>77.57</v>
      </c>
      <c r="AA16" s="22">
        <v>29174</v>
      </c>
    </row>
    <row r="17" spans="1:27" ht="13.5">
      <c r="A17" s="5" t="s">
        <v>44</v>
      </c>
      <c r="B17" s="3"/>
      <c r="C17" s="22">
        <v>34693788</v>
      </c>
      <c r="D17" s="22"/>
      <c r="E17" s="23">
        <v>35450433</v>
      </c>
      <c r="F17" s="24">
        <v>28688377</v>
      </c>
      <c r="G17" s="24">
        <v>846047</v>
      </c>
      <c r="H17" s="24">
        <v>408011</v>
      </c>
      <c r="I17" s="24">
        <v>56449</v>
      </c>
      <c r="J17" s="24">
        <v>1310507</v>
      </c>
      <c r="K17" s="24">
        <v>976778</v>
      </c>
      <c r="L17" s="24">
        <v>1024605</v>
      </c>
      <c r="M17" s="24">
        <v>2205374</v>
      </c>
      <c r="N17" s="24">
        <v>4206757</v>
      </c>
      <c r="O17" s="24">
        <v>461614</v>
      </c>
      <c r="P17" s="24">
        <v>5040944</v>
      </c>
      <c r="Q17" s="24">
        <v>5564193</v>
      </c>
      <c r="R17" s="24">
        <v>11066751</v>
      </c>
      <c r="S17" s="24">
        <v>1227068</v>
      </c>
      <c r="T17" s="24">
        <v>6764959</v>
      </c>
      <c r="U17" s="24">
        <v>4269252</v>
      </c>
      <c r="V17" s="24">
        <v>12261279</v>
      </c>
      <c r="W17" s="24">
        <v>28845294</v>
      </c>
      <c r="X17" s="24">
        <v>35450544</v>
      </c>
      <c r="Y17" s="24">
        <v>-6605250</v>
      </c>
      <c r="Z17" s="6">
        <v>-18.63</v>
      </c>
      <c r="AA17" s="22">
        <v>28688377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37254149</v>
      </c>
      <c r="D19" s="19">
        <f>SUM(D20:D23)</f>
        <v>0</v>
      </c>
      <c r="E19" s="20">
        <f t="shared" si="3"/>
        <v>24701028</v>
      </c>
      <c r="F19" s="21">
        <f t="shared" si="3"/>
        <v>29173691</v>
      </c>
      <c r="G19" s="21">
        <f t="shared" si="3"/>
        <v>1064888</v>
      </c>
      <c r="H19" s="21">
        <f t="shared" si="3"/>
        <v>1616154</v>
      </c>
      <c r="I19" s="21">
        <f t="shared" si="3"/>
        <v>1700676</v>
      </c>
      <c r="J19" s="21">
        <f t="shared" si="3"/>
        <v>4381718</v>
      </c>
      <c r="K19" s="21">
        <f t="shared" si="3"/>
        <v>1669730</v>
      </c>
      <c r="L19" s="21">
        <f t="shared" si="3"/>
        <v>1590696</v>
      </c>
      <c r="M19" s="21">
        <f t="shared" si="3"/>
        <v>2017556</v>
      </c>
      <c r="N19" s="21">
        <f t="shared" si="3"/>
        <v>5277982</v>
      </c>
      <c r="O19" s="21">
        <f t="shared" si="3"/>
        <v>3561114</v>
      </c>
      <c r="P19" s="21">
        <f t="shared" si="3"/>
        <v>1981666</v>
      </c>
      <c r="Q19" s="21">
        <f t="shared" si="3"/>
        <v>-3273628</v>
      </c>
      <c r="R19" s="21">
        <f t="shared" si="3"/>
        <v>2269152</v>
      </c>
      <c r="S19" s="21">
        <f t="shared" si="3"/>
        <v>1534176</v>
      </c>
      <c r="T19" s="21">
        <f t="shared" si="3"/>
        <v>5956291</v>
      </c>
      <c r="U19" s="21">
        <f t="shared" si="3"/>
        <v>4980114</v>
      </c>
      <c r="V19" s="21">
        <f t="shared" si="3"/>
        <v>12470581</v>
      </c>
      <c r="W19" s="21">
        <f t="shared" si="3"/>
        <v>24399433</v>
      </c>
      <c r="X19" s="21">
        <f t="shared" si="3"/>
        <v>24700956</v>
      </c>
      <c r="Y19" s="21">
        <f t="shared" si="3"/>
        <v>-301523</v>
      </c>
      <c r="Z19" s="4">
        <f>+IF(X19&lt;&gt;0,+(Y19/X19)*100,0)</f>
        <v>-1.220693644407933</v>
      </c>
      <c r="AA19" s="19">
        <f>SUM(AA20:AA23)</f>
        <v>29173691</v>
      </c>
    </row>
    <row r="20" spans="1:27" ht="13.5">
      <c r="A20" s="5" t="s">
        <v>47</v>
      </c>
      <c r="B20" s="3"/>
      <c r="C20" s="22">
        <v>29417441</v>
      </c>
      <c r="D20" s="22"/>
      <c r="E20" s="23">
        <v>19934443</v>
      </c>
      <c r="F20" s="24">
        <v>21037825</v>
      </c>
      <c r="G20" s="24">
        <v>583250</v>
      </c>
      <c r="H20" s="24">
        <v>1016562</v>
      </c>
      <c r="I20" s="24">
        <v>1061100</v>
      </c>
      <c r="J20" s="24">
        <v>2660912</v>
      </c>
      <c r="K20" s="24">
        <v>992535</v>
      </c>
      <c r="L20" s="24">
        <v>896950</v>
      </c>
      <c r="M20" s="24">
        <v>1362498</v>
      </c>
      <c r="N20" s="24">
        <v>3251983</v>
      </c>
      <c r="O20" s="24">
        <v>2902954</v>
      </c>
      <c r="P20" s="24">
        <v>1122272</v>
      </c>
      <c r="Q20" s="24">
        <v>7513</v>
      </c>
      <c r="R20" s="24">
        <v>4032739</v>
      </c>
      <c r="S20" s="24">
        <v>878686</v>
      </c>
      <c r="T20" s="24">
        <v>4982599</v>
      </c>
      <c r="U20" s="24">
        <v>4086804</v>
      </c>
      <c r="V20" s="24">
        <v>9948089</v>
      </c>
      <c r="W20" s="24">
        <v>19893723</v>
      </c>
      <c r="X20" s="24">
        <v>19934448</v>
      </c>
      <c r="Y20" s="24">
        <v>-40725</v>
      </c>
      <c r="Z20" s="6">
        <v>-0.2</v>
      </c>
      <c r="AA20" s="22">
        <v>21037825</v>
      </c>
    </row>
    <row r="21" spans="1:27" ht="13.5">
      <c r="A21" s="5" t="s">
        <v>48</v>
      </c>
      <c r="B21" s="3"/>
      <c r="C21" s="22">
        <v>27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>
        <v>-47065</v>
      </c>
      <c r="D22" s="25"/>
      <c r="E22" s="26"/>
      <c r="F22" s="27"/>
      <c r="G22" s="27">
        <v>-219</v>
      </c>
      <c r="H22" s="27"/>
      <c r="I22" s="27"/>
      <c r="J22" s="27">
        <v>-219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-219</v>
      </c>
      <c r="X22" s="27"/>
      <c r="Y22" s="27">
        <v>-219</v>
      </c>
      <c r="Z22" s="7">
        <v>0</v>
      </c>
      <c r="AA22" s="25"/>
    </row>
    <row r="23" spans="1:27" ht="13.5">
      <c r="A23" s="5" t="s">
        <v>50</v>
      </c>
      <c r="B23" s="3"/>
      <c r="C23" s="22">
        <v>7883746</v>
      </c>
      <c r="D23" s="22"/>
      <c r="E23" s="23">
        <v>4766585</v>
      </c>
      <c r="F23" s="24">
        <v>8135866</v>
      </c>
      <c r="G23" s="24">
        <v>481857</v>
      </c>
      <c r="H23" s="24">
        <v>599592</v>
      </c>
      <c r="I23" s="24">
        <v>639576</v>
      </c>
      <c r="J23" s="24">
        <v>1721025</v>
      </c>
      <c r="K23" s="24">
        <v>677195</v>
      </c>
      <c r="L23" s="24">
        <v>693746</v>
      </c>
      <c r="M23" s="24">
        <v>655058</v>
      </c>
      <c r="N23" s="24">
        <v>2025999</v>
      </c>
      <c r="O23" s="24">
        <v>658160</v>
      </c>
      <c r="P23" s="24">
        <v>859394</v>
      </c>
      <c r="Q23" s="24">
        <v>-3281141</v>
      </c>
      <c r="R23" s="24">
        <v>-1763587</v>
      </c>
      <c r="S23" s="24">
        <v>655490</v>
      </c>
      <c r="T23" s="24">
        <v>973692</v>
      </c>
      <c r="U23" s="24">
        <v>893310</v>
      </c>
      <c r="V23" s="24">
        <v>2522492</v>
      </c>
      <c r="W23" s="24">
        <v>4505929</v>
      </c>
      <c r="X23" s="24">
        <v>4766508</v>
      </c>
      <c r="Y23" s="24">
        <v>-260579</v>
      </c>
      <c r="Z23" s="6">
        <v>-5.47</v>
      </c>
      <c r="AA23" s="22">
        <v>8135866</v>
      </c>
    </row>
    <row r="24" spans="1:27" ht="13.5">
      <c r="A24" s="2" t="s">
        <v>51</v>
      </c>
      <c r="B24" s="8" t="s">
        <v>52</v>
      </c>
      <c r="C24" s="19"/>
      <c r="D24" s="19"/>
      <c r="E24" s="20">
        <v>27000</v>
      </c>
      <c r="F24" s="21">
        <v>31736</v>
      </c>
      <c r="G24" s="21">
        <v>3062</v>
      </c>
      <c r="H24" s="21">
        <v>7890</v>
      </c>
      <c r="I24" s="21">
        <v>7692</v>
      </c>
      <c r="J24" s="21">
        <v>18644</v>
      </c>
      <c r="K24" s="21">
        <v>5528</v>
      </c>
      <c r="L24" s="21">
        <v>2313</v>
      </c>
      <c r="M24" s="21">
        <v>5149</v>
      </c>
      <c r="N24" s="21">
        <v>12990</v>
      </c>
      <c r="O24" s="21">
        <v>1979</v>
      </c>
      <c r="P24" s="21">
        <v>6084</v>
      </c>
      <c r="Q24" s="21">
        <v>20473</v>
      </c>
      <c r="R24" s="21">
        <v>28536</v>
      </c>
      <c r="S24" s="21">
        <v>123</v>
      </c>
      <c r="T24" s="21">
        <v>25811</v>
      </c>
      <c r="U24" s="21">
        <v>15463</v>
      </c>
      <c r="V24" s="21">
        <v>41397</v>
      </c>
      <c r="W24" s="21">
        <v>101567</v>
      </c>
      <c r="X24" s="21">
        <v>27000</v>
      </c>
      <c r="Y24" s="21">
        <v>74567</v>
      </c>
      <c r="Z24" s="4">
        <v>276.17</v>
      </c>
      <c r="AA24" s="19">
        <v>31736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203990665</v>
      </c>
      <c r="D25" s="40">
        <f>+D5+D9+D15+D19+D24</f>
        <v>0</v>
      </c>
      <c r="E25" s="41">
        <f t="shared" si="4"/>
        <v>189312878</v>
      </c>
      <c r="F25" s="42">
        <f t="shared" si="4"/>
        <v>188126705</v>
      </c>
      <c r="G25" s="42">
        <f t="shared" si="4"/>
        <v>50411971</v>
      </c>
      <c r="H25" s="42">
        <f t="shared" si="4"/>
        <v>7362966</v>
      </c>
      <c r="I25" s="42">
        <f t="shared" si="4"/>
        <v>2968276</v>
      </c>
      <c r="J25" s="42">
        <f t="shared" si="4"/>
        <v>60743213</v>
      </c>
      <c r="K25" s="42">
        <f t="shared" si="4"/>
        <v>1050299</v>
      </c>
      <c r="L25" s="42">
        <f t="shared" si="4"/>
        <v>3841857</v>
      </c>
      <c r="M25" s="42">
        <f t="shared" si="4"/>
        <v>43393612</v>
      </c>
      <c r="N25" s="42">
        <f t="shared" si="4"/>
        <v>48285768</v>
      </c>
      <c r="O25" s="42">
        <f t="shared" si="4"/>
        <v>4335465</v>
      </c>
      <c r="P25" s="42">
        <f t="shared" si="4"/>
        <v>7784038</v>
      </c>
      <c r="Q25" s="42">
        <f t="shared" si="4"/>
        <v>32767172</v>
      </c>
      <c r="R25" s="42">
        <f t="shared" si="4"/>
        <v>44886675</v>
      </c>
      <c r="S25" s="42">
        <f t="shared" si="4"/>
        <v>4010480</v>
      </c>
      <c r="T25" s="42">
        <f t="shared" si="4"/>
        <v>13348567</v>
      </c>
      <c r="U25" s="42">
        <f t="shared" si="4"/>
        <v>11164488</v>
      </c>
      <c r="V25" s="42">
        <f t="shared" si="4"/>
        <v>28523535</v>
      </c>
      <c r="W25" s="42">
        <f t="shared" si="4"/>
        <v>182439191</v>
      </c>
      <c r="X25" s="42">
        <f t="shared" si="4"/>
        <v>189311940</v>
      </c>
      <c r="Y25" s="42">
        <f t="shared" si="4"/>
        <v>-6872749</v>
      </c>
      <c r="Z25" s="43">
        <f>+IF(X25&lt;&gt;0,+(Y25/X25)*100,0)</f>
        <v>-3.6303832711238395</v>
      </c>
      <c r="AA25" s="40">
        <f>+AA5+AA9+AA15+AA19+AA24</f>
        <v>188126705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91609323</v>
      </c>
      <c r="D28" s="19">
        <f>SUM(D29:D31)</f>
        <v>0</v>
      </c>
      <c r="E28" s="20">
        <f t="shared" si="5"/>
        <v>81362175</v>
      </c>
      <c r="F28" s="21">
        <f t="shared" si="5"/>
        <v>90765205</v>
      </c>
      <c r="G28" s="21">
        <f t="shared" si="5"/>
        <v>5500901</v>
      </c>
      <c r="H28" s="21">
        <f t="shared" si="5"/>
        <v>5813239</v>
      </c>
      <c r="I28" s="21">
        <f t="shared" si="5"/>
        <v>7460410</v>
      </c>
      <c r="J28" s="21">
        <f t="shared" si="5"/>
        <v>18774550</v>
      </c>
      <c r="K28" s="21">
        <f t="shared" si="5"/>
        <v>6417615</v>
      </c>
      <c r="L28" s="21">
        <f t="shared" si="5"/>
        <v>6938778</v>
      </c>
      <c r="M28" s="21">
        <f t="shared" si="5"/>
        <v>6198974</v>
      </c>
      <c r="N28" s="21">
        <f t="shared" si="5"/>
        <v>19555367</v>
      </c>
      <c r="O28" s="21">
        <f t="shared" si="5"/>
        <v>6639243</v>
      </c>
      <c r="P28" s="21">
        <f t="shared" si="5"/>
        <v>7190793</v>
      </c>
      <c r="Q28" s="21">
        <f t="shared" si="5"/>
        <v>6613523</v>
      </c>
      <c r="R28" s="21">
        <f t="shared" si="5"/>
        <v>20443559</v>
      </c>
      <c r="S28" s="21">
        <f t="shared" si="5"/>
        <v>6312964</v>
      </c>
      <c r="T28" s="21">
        <f t="shared" si="5"/>
        <v>11195059</v>
      </c>
      <c r="U28" s="21">
        <f t="shared" si="5"/>
        <v>8721599</v>
      </c>
      <c r="V28" s="21">
        <f t="shared" si="5"/>
        <v>26229622</v>
      </c>
      <c r="W28" s="21">
        <f t="shared" si="5"/>
        <v>85003098</v>
      </c>
      <c r="X28" s="21">
        <f t="shared" si="5"/>
        <v>81361944</v>
      </c>
      <c r="Y28" s="21">
        <f t="shared" si="5"/>
        <v>3641154</v>
      </c>
      <c r="Z28" s="4">
        <f>+IF(X28&lt;&gt;0,+(Y28/X28)*100,0)</f>
        <v>4.475254426074185</v>
      </c>
      <c r="AA28" s="19">
        <f>SUM(AA29:AA31)</f>
        <v>90765205</v>
      </c>
    </row>
    <row r="29" spans="1:27" ht="13.5">
      <c r="A29" s="5" t="s">
        <v>33</v>
      </c>
      <c r="B29" s="3"/>
      <c r="C29" s="22">
        <v>33412800</v>
      </c>
      <c r="D29" s="22"/>
      <c r="E29" s="23">
        <v>31700886</v>
      </c>
      <c r="F29" s="24">
        <v>34548854</v>
      </c>
      <c r="G29" s="24">
        <v>2480200</v>
      </c>
      <c r="H29" s="24">
        <v>2526800</v>
      </c>
      <c r="I29" s="24">
        <v>3017615</v>
      </c>
      <c r="J29" s="24">
        <v>8024615</v>
      </c>
      <c r="K29" s="24">
        <v>2981344</v>
      </c>
      <c r="L29" s="24">
        <v>2287328</v>
      </c>
      <c r="M29" s="24">
        <v>2156660</v>
      </c>
      <c r="N29" s="24">
        <v>7425332</v>
      </c>
      <c r="O29" s="24">
        <v>2669613</v>
      </c>
      <c r="P29" s="24">
        <v>3226551</v>
      </c>
      <c r="Q29" s="24">
        <v>2972555</v>
      </c>
      <c r="R29" s="24">
        <v>8868719</v>
      </c>
      <c r="S29" s="24">
        <v>2425272</v>
      </c>
      <c r="T29" s="24">
        <v>2542120</v>
      </c>
      <c r="U29" s="24">
        <v>3608815</v>
      </c>
      <c r="V29" s="24">
        <v>8576207</v>
      </c>
      <c r="W29" s="24">
        <v>32894873</v>
      </c>
      <c r="X29" s="24">
        <v>31700880</v>
      </c>
      <c r="Y29" s="24">
        <v>1193993</v>
      </c>
      <c r="Z29" s="6">
        <v>3.77</v>
      </c>
      <c r="AA29" s="22">
        <v>34548854</v>
      </c>
    </row>
    <row r="30" spans="1:27" ht="13.5">
      <c r="A30" s="5" t="s">
        <v>34</v>
      </c>
      <c r="B30" s="3"/>
      <c r="C30" s="25">
        <v>40100962</v>
      </c>
      <c r="D30" s="25"/>
      <c r="E30" s="26">
        <v>31384458</v>
      </c>
      <c r="F30" s="27">
        <v>37246010</v>
      </c>
      <c r="G30" s="27">
        <v>1775487</v>
      </c>
      <c r="H30" s="27">
        <v>2108880</v>
      </c>
      <c r="I30" s="27">
        <v>2686655</v>
      </c>
      <c r="J30" s="27">
        <v>6571022</v>
      </c>
      <c r="K30" s="27">
        <v>1984037</v>
      </c>
      <c r="L30" s="27">
        <v>3209171</v>
      </c>
      <c r="M30" s="27">
        <v>2669391</v>
      </c>
      <c r="N30" s="27">
        <v>7862599</v>
      </c>
      <c r="O30" s="27">
        <v>2630659</v>
      </c>
      <c r="P30" s="27">
        <v>2168082</v>
      </c>
      <c r="Q30" s="27">
        <v>2381214</v>
      </c>
      <c r="R30" s="27">
        <v>7179955</v>
      </c>
      <c r="S30" s="27">
        <v>2850876</v>
      </c>
      <c r="T30" s="27">
        <v>6902190</v>
      </c>
      <c r="U30" s="27">
        <v>3637724</v>
      </c>
      <c r="V30" s="27">
        <v>13390790</v>
      </c>
      <c r="W30" s="27">
        <v>35004366</v>
      </c>
      <c r="X30" s="27">
        <v>31384260</v>
      </c>
      <c r="Y30" s="27">
        <v>3620106</v>
      </c>
      <c r="Z30" s="7">
        <v>11.53</v>
      </c>
      <c r="AA30" s="25">
        <v>37246010</v>
      </c>
    </row>
    <row r="31" spans="1:27" ht="13.5">
      <c r="A31" s="5" t="s">
        <v>35</v>
      </c>
      <c r="B31" s="3"/>
      <c r="C31" s="22">
        <v>18095561</v>
      </c>
      <c r="D31" s="22"/>
      <c r="E31" s="23">
        <v>18276831</v>
      </c>
      <c r="F31" s="24">
        <v>18970341</v>
      </c>
      <c r="G31" s="24">
        <v>1245214</v>
      </c>
      <c r="H31" s="24">
        <v>1177559</v>
      </c>
      <c r="I31" s="24">
        <v>1756140</v>
      </c>
      <c r="J31" s="24">
        <v>4178913</v>
      </c>
      <c r="K31" s="24">
        <v>1452234</v>
      </c>
      <c r="L31" s="24">
        <v>1442279</v>
      </c>
      <c r="M31" s="24">
        <v>1372923</v>
      </c>
      <c r="N31" s="24">
        <v>4267436</v>
      </c>
      <c r="O31" s="24">
        <v>1338971</v>
      </c>
      <c r="P31" s="24">
        <v>1796160</v>
      </c>
      <c r="Q31" s="24">
        <v>1259754</v>
      </c>
      <c r="R31" s="24">
        <v>4394885</v>
      </c>
      <c r="S31" s="24">
        <v>1036816</v>
      </c>
      <c r="T31" s="24">
        <v>1750749</v>
      </c>
      <c r="U31" s="24">
        <v>1475060</v>
      </c>
      <c r="V31" s="24">
        <v>4262625</v>
      </c>
      <c r="W31" s="24">
        <v>17103859</v>
      </c>
      <c r="X31" s="24">
        <v>18276804</v>
      </c>
      <c r="Y31" s="24">
        <v>-1172945</v>
      </c>
      <c r="Z31" s="6">
        <v>-6.42</v>
      </c>
      <c r="AA31" s="22">
        <v>18970341</v>
      </c>
    </row>
    <row r="32" spans="1:27" ht="13.5">
      <c r="A32" s="2" t="s">
        <v>36</v>
      </c>
      <c r="B32" s="3"/>
      <c r="C32" s="19">
        <f aca="true" t="shared" si="6" ref="C32:Y32">SUM(C33:C37)</f>
        <v>20351721</v>
      </c>
      <c r="D32" s="19">
        <f>SUM(D33:D37)</f>
        <v>0</v>
      </c>
      <c r="E32" s="20">
        <f t="shared" si="6"/>
        <v>20886244</v>
      </c>
      <c r="F32" s="21">
        <f t="shared" si="6"/>
        <v>21241705</v>
      </c>
      <c r="G32" s="21">
        <f t="shared" si="6"/>
        <v>1315549</v>
      </c>
      <c r="H32" s="21">
        <f t="shared" si="6"/>
        <v>1213631</v>
      </c>
      <c r="I32" s="21">
        <f t="shared" si="6"/>
        <v>1802821</v>
      </c>
      <c r="J32" s="21">
        <f t="shared" si="6"/>
        <v>4332001</v>
      </c>
      <c r="K32" s="21">
        <f t="shared" si="6"/>
        <v>1483390</v>
      </c>
      <c r="L32" s="21">
        <f t="shared" si="6"/>
        <v>1854411</v>
      </c>
      <c r="M32" s="21">
        <f t="shared" si="6"/>
        <v>2430331</v>
      </c>
      <c r="N32" s="21">
        <f t="shared" si="6"/>
        <v>5768132</v>
      </c>
      <c r="O32" s="21">
        <f t="shared" si="6"/>
        <v>1545245</v>
      </c>
      <c r="P32" s="21">
        <f t="shared" si="6"/>
        <v>1423394</v>
      </c>
      <c r="Q32" s="21">
        <f t="shared" si="6"/>
        <v>1587552</v>
      </c>
      <c r="R32" s="21">
        <f t="shared" si="6"/>
        <v>4556191</v>
      </c>
      <c r="S32" s="21">
        <f t="shared" si="6"/>
        <v>1548641</v>
      </c>
      <c r="T32" s="21">
        <f t="shared" si="6"/>
        <v>1831377</v>
      </c>
      <c r="U32" s="21">
        <f t="shared" si="6"/>
        <v>2032633</v>
      </c>
      <c r="V32" s="21">
        <f t="shared" si="6"/>
        <v>5412651</v>
      </c>
      <c r="W32" s="21">
        <f t="shared" si="6"/>
        <v>20068975</v>
      </c>
      <c r="X32" s="21">
        <f t="shared" si="6"/>
        <v>20886264</v>
      </c>
      <c r="Y32" s="21">
        <f t="shared" si="6"/>
        <v>-817289</v>
      </c>
      <c r="Z32" s="4">
        <f>+IF(X32&lt;&gt;0,+(Y32/X32)*100,0)</f>
        <v>-3.9130454350284958</v>
      </c>
      <c r="AA32" s="19">
        <f>SUM(AA33:AA37)</f>
        <v>21241705</v>
      </c>
    </row>
    <row r="33" spans="1:27" ht="13.5">
      <c r="A33" s="5" t="s">
        <v>37</v>
      </c>
      <c r="B33" s="3"/>
      <c r="C33" s="22">
        <v>16455795</v>
      </c>
      <c r="D33" s="22"/>
      <c r="E33" s="23">
        <v>17426274</v>
      </c>
      <c r="F33" s="24">
        <v>16017314</v>
      </c>
      <c r="G33" s="24">
        <v>1009230</v>
      </c>
      <c r="H33" s="24">
        <v>1052702</v>
      </c>
      <c r="I33" s="24">
        <v>1632848</v>
      </c>
      <c r="J33" s="24">
        <v>3694780</v>
      </c>
      <c r="K33" s="24">
        <v>1297859</v>
      </c>
      <c r="L33" s="24">
        <v>1571110</v>
      </c>
      <c r="M33" s="24">
        <v>2260013</v>
      </c>
      <c r="N33" s="24">
        <v>5128982</v>
      </c>
      <c r="O33" s="24">
        <v>1378007</v>
      </c>
      <c r="P33" s="24">
        <v>1210156</v>
      </c>
      <c r="Q33" s="24">
        <v>688545</v>
      </c>
      <c r="R33" s="24">
        <v>3276708</v>
      </c>
      <c r="S33" s="24">
        <v>1282701</v>
      </c>
      <c r="T33" s="24">
        <v>1563407</v>
      </c>
      <c r="U33" s="24">
        <v>1656019</v>
      </c>
      <c r="V33" s="24">
        <v>4502127</v>
      </c>
      <c r="W33" s="24">
        <v>16602597</v>
      </c>
      <c r="X33" s="24">
        <v>17426268</v>
      </c>
      <c r="Y33" s="24">
        <v>-823671</v>
      </c>
      <c r="Z33" s="6">
        <v>-4.73</v>
      </c>
      <c r="AA33" s="22">
        <v>16017314</v>
      </c>
    </row>
    <row r="34" spans="1:27" ht="13.5">
      <c r="A34" s="5" t="s">
        <v>38</v>
      </c>
      <c r="B34" s="3"/>
      <c r="C34" s="22">
        <v>1106578</v>
      </c>
      <c r="D34" s="22"/>
      <c r="E34" s="23">
        <v>1329460</v>
      </c>
      <c r="F34" s="24">
        <v>1177957</v>
      </c>
      <c r="G34" s="24">
        <v>89687</v>
      </c>
      <c r="H34" s="24">
        <v>89813</v>
      </c>
      <c r="I34" s="24">
        <v>89615</v>
      </c>
      <c r="J34" s="24">
        <v>269115</v>
      </c>
      <c r="K34" s="24">
        <v>90252</v>
      </c>
      <c r="L34" s="24">
        <v>89948</v>
      </c>
      <c r="M34" s="24">
        <v>88817</v>
      </c>
      <c r="N34" s="24">
        <v>269017</v>
      </c>
      <c r="O34" s="24">
        <v>90694</v>
      </c>
      <c r="P34" s="24">
        <v>90469</v>
      </c>
      <c r="Q34" s="24">
        <v>89523</v>
      </c>
      <c r="R34" s="24">
        <v>270686</v>
      </c>
      <c r="S34" s="24">
        <v>90352</v>
      </c>
      <c r="T34" s="24">
        <v>90829</v>
      </c>
      <c r="U34" s="24">
        <v>94151</v>
      </c>
      <c r="V34" s="24">
        <v>275332</v>
      </c>
      <c r="W34" s="24">
        <v>1084150</v>
      </c>
      <c r="X34" s="24">
        <v>1329456</v>
      </c>
      <c r="Y34" s="24">
        <v>-245306</v>
      </c>
      <c r="Z34" s="6">
        <v>-18.45</v>
      </c>
      <c r="AA34" s="22">
        <v>1177957</v>
      </c>
    </row>
    <row r="35" spans="1:27" ht="13.5">
      <c r="A35" s="5" t="s">
        <v>39</v>
      </c>
      <c r="B35" s="3"/>
      <c r="C35" s="22">
        <v>1530396</v>
      </c>
      <c r="D35" s="22"/>
      <c r="E35" s="23">
        <v>-24</v>
      </c>
      <c r="F35" s="24">
        <v>1284976</v>
      </c>
      <c r="G35" s="24"/>
      <c r="H35" s="24"/>
      <c r="I35" s="24"/>
      <c r="J35" s="24"/>
      <c r="K35" s="24"/>
      <c r="L35" s="24"/>
      <c r="M35" s="24"/>
      <c r="N35" s="24"/>
      <c r="O35" s="24"/>
      <c r="P35" s="24">
        <v>35054</v>
      </c>
      <c r="Q35" s="24"/>
      <c r="R35" s="24">
        <v>35054</v>
      </c>
      <c r="S35" s="24"/>
      <c r="T35" s="24"/>
      <c r="U35" s="24"/>
      <c r="V35" s="24"/>
      <c r="W35" s="24">
        <v>35054</v>
      </c>
      <c r="X35" s="24"/>
      <c r="Y35" s="24">
        <v>35054</v>
      </c>
      <c r="Z35" s="6">
        <v>0</v>
      </c>
      <c r="AA35" s="22">
        <v>1284976</v>
      </c>
    </row>
    <row r="36" spans="1:27" ht="13.5">
      <c r="A36" s="5" t="s">
        <v>40</v>
      </c>
      <c r="B36" s="3"/>
      <c r="C36" s="22">
        <v>1258952</v>
      </c>
      <c r="D36" s="22"/>
      <c r="E36" s="23">
        <v>2130534</v>
      </c>
      <c r="F36" s="24">
        <v>2761458</v>
      </c>
      <c r="G36" s="24">
        <v>216632</v>
      </c>
      <c r="H36" s="24">
        <v>71116</v>
      </c>
      <c r="I36" s="24">
        <v>80358</v>
      </c>
      <c r="J36" s="24">
        <v>368106</v>
      </c>
      <c r="K36" s="24">
        <v>95279</v>
      </c>
      <c r="L36" s="24">
        <v>193353</v>
      </c>
      <c r="M36" s="24">
        <v>81501</v>
      </c>
      <c r="N36" s="24">
        <v>370133</v>
      </c>
      <c r="O36" s="24">
        <v>76544</v>
      </c>
      <c r="P36" s="24">
        <v>87715</v>
      </c>
      <c r="Q36" s="24">
        <v>809484</v>
      </c>
      <c r="R36" s="24">
        <v>973743</v>
      </c>
      <c r="S36" s="24">
        <v>175588</v>
      </c>
      <c r="T36" s="24">
        <v>177141</v>
      </c>
      <c r="U36" s="24">
        <v>282463</v>
      </c>
      <c r="V36" s="24">
        <v>635192</v>
      </c>
      <c r="W36" s="24">
        <v>2347174</v>
      </c>
      <c r="X36" s="24">
        <v>2130540</v>
      </c>
      <c r="Y36" s="24">
        <v>216634</v>
      </c>
      <c r="Z36" s="6">
        <v>10.17</v>
      </c>
      <c r="AA36" s="22">
        <v>2761458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43341957</v>
      </c>
      <c r="D38" s="19">
        <f>SUM(D39:D41)</f>
        <v>0</v>
      </c>
      <c r="E38" s="20">
        <f t="shared" si="7"/>
        <v>44362664</v>
      </c>
      <c r="F38" s="21">
        <f t="shared" si="7"/>
        <v>47123078</v>
      </c>
      <c r="G38" s="21">
        <f t="shared" si="7"/>
        <v>3355092</v>
      </c>
      <c r="H38" s="21">
        <f t="shared" si="7"/>
        <v>3670099</v>
      </c>
      <c r="I38" s="21">
        <f t="shared" si="7"/>
        <v>3884536</v>
      </c>
      <c r="J38" s="21">
        <f t="shared" si="7"/>
        <v>10909727</v>
      </c>
      <c r="K38" s="21">
        <f t="shared" si="7"/>
        <v>3753455</v>
      </c>
      <c r="L38" s="21">
        <f t="shared" si="7"/>
        <v>3824335</v>
      </c>
      <c r="M38" s="21">
        <f t="shared" si="7"/>
        <v>5152366</v>
      </c>
      <c r="N38" s="21">
        <f t="shared" si="7"/>
        <v>12730156</v>
      </c>
      <c r="O38" s="21">
        <f t="shared" si="7"/>
        <v>3651350</v>
      </c>
      <c r="P38" s="21">
        <f t="shared" si="7"/>
        <v>3637859</v>
      </c>
      <c r="Q38" s="21">
        <f t="shared" si="7"/>
        <v>3977585</v>
      </c>
      <c r="R38" s="21">
        <f t="shared" si="7"/>
        <v>11266794</v>
      </c>
      <c r="S38" s="21">
        <f t="shared" si="7"/>
        <v>3533038</v>
      </c>
      <c r="T38" s="21">
        <f t="shared" si="7"/>
        <v>3889852</v>
      </c>
      <c r="U38" s="21">
        <f t="shared" si="7"/>
        <v>4246524</v>
      </c>
      <c r="V38" s="21">
        <f t="shared" si="7"/>
        <v>11669414</v>
      </c>
      <c r="W38" s="21">
        <f t="shared" si="7"/>
        <v>46576091</v>
      </c>
      <c r="X38" s="21">
        <f t="shared" si="7"/>
        <v>44363136</v>
      </c>
      <c r="Y38" s="21">
        <f t="shared" si="7"/>
        <v>2212955</v>
      </c>
      <c r="Z38" s="4">
        <f>+IF(X38&lt;&gt;0,+(Y38/X38)*100,0)</f>
        <v>4.988274498899266</v>
      </c>
      <c r="AA38" s="19">
        <f>SUM(AA39:AA41)</f>
        <v>47123078</v>
      </c>
    </row>
    <row r="39" spans="1:27" ht="13.5">
      <c r="A39" s="5" t="s">
        <v>43</v>
      </c>
      <c r="B39" s="3"/>
      <c r="C39" s="22">
        <v>5851319</v>
      </c>
      <c r="D39" s="22"/>
      <c r="E39" s="23">
        <v>5629987</v>
      </c>
      <c r="F39" s="24">
        <v>5828918</v>
      </c>
      <c r="G39" s="24">
        <v>609683</v>
      </c>
      <c r="H39" s="24">
        <v>335950</v>
      </c>
      <c r="I39" s="24">
        <v>405516</v>
      </c>
      <c r="J39" s="24">
        <v>1351149</v>
      </c>
      <c r="K39" s="24">
        <v>398395</v>
      </c>
      <c r="L39" s="24">
        <v>354847</v>
      </c>
      <c r="M39" s="24">
        <v>865802</v>
      </c>
      <c r="N39" s="24">
        <v>1619044</v>
      </c>
      <c r="O39" s="24">
        <v>411942</v>
      </c>
      <c r="P39" s="24">
        <v>437539</v>
      </c>
      <c r="Q39" s="24">
        <v>504093</v>
      </c>
      <c r="R39" s="24">
        <v>1353574</v>
      </c>
      <c r="S39" s="24">
        <v>330262</v>
      </c>
      <c r="T39" s="24">
        <v>473718</v>
      </c>
      <c r="U39" s="24">
        <v>439441</v>
      </c>
      <c r="V39" s="24">
        <v>1243421</v>
      </c>
      <c r="W39" s="24">
        <v>5567188</v>
      </c>
      <c r="X39" s="24">
        <v>5629992</v>
      </c>
      <c r="Y39" s="24">
        <v>-62804</v>
      </c>
      <c r="Z39" s="6">
        <v>-1.12</v>
      </c>
      <c r="AA39" s="22">
        <v>5828918</v>
      </c>
    </row>
    <row r="40" spans="1:27" ht="13.5">
      <c r="A40" s="5" t="s">
        <v>44</v>
      </c>
      <c r="B40" s="3"/>
      <c r="C40" s="22">
        <v>37490638</v>
      </c>
      <c r="D40" s="22"/>
      <c r="E40" s="23">
        <v>38732677</v>
      </c>
      <c r="F40" s="24">
        <v>41294160</v>
      </c>
      <c r="G40" s="24">
        <v>2745409</v>
      </c>
      <c r="H40" s="24">
        <v>3334149</v>
      </c>
      <c r="I40" s="24">
        <v>3479020</v>
      </c>
      <c r="J40" s="24">
        <v>9558578</v>
      </c>
      <c r="K40" s="24">
        <v>3355060</v>
      </c>
      <c r="L40" s="24">
        <v>3469488</v>
      </c>
      <c r="M40" s="24">
        <v>4286564</v>
      </c>
      <c r="N40" s="24">
        <v>11111112</v>
      </c>
      <c r="O40" s="24">
        <v>3239408</v>
      </c>
      <c r="P40" s="24">
        <v>3200320</v>
      </c>
      <c r="Q40" s="24">
        <v>3473492</v>
      </c>
      <c r="R40" s="24">
        <v>9913220</v>
      </c>
      <c r="S40" s="24">
        <v>3202776</v>
      </c>
      <c r="T40" s="24">
        <v>3416134</v>
      </c>
      <c r="U40" s="24">
        <v>3807083</v>
      </c>
      <c r="V40" s="24">
        <v>10425993</v>
      </c>
      <c r="W40" s="24">
        <v>41008903</v>
      </c>
      <c r="X40" s="24">
        <v>38733144</v>
      </c>
      <c r="Y40" s="24">
        <v>2275759</v>
      </c>
      <c r="Z40" s="6">
        <v>5.88</v>
      </c>
      <c r="AA40" s="22">
        <v>41294160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47950308</v>
      </c>
      <c r="D42" s="19">
        <f>SUM(D43:D46)</f>
        <v>0</v>
      </c>
      <c r="E42" s="20">
        <f t="shared" si="8"/>
        <v>42153076</v>
      </c>
      <c r="F42" s="21">
        <f t="shared" si="8"/>
        <v>35304748</v>
      </c>
      <c r="G42" s="21">
        <f t="shared" si="8"/>
        <v>2255574</v>
      </c>
      <c r="H42" s="21">
        <f t="shared" si="8"/>
        <v>2658835</v>
      </c>
      <c r="I42" s="21">
        <f t="shared" si="8"/>
        <v>2304328</v>
      </c>
      <c r="J42" s="21">
        <f t="shared" si="8"/>
        <v>7218737</v>
      </c>
      <c r="K42" s="21">
        <f t="shared" si="8"/>
        <v>1820235</v>
      </c>
      <c r="L42" s="21">
        <f t="shared" si="8"/>
        <v>1723493</v>
      </c>
      <c r="M42" s="21">
        <f t="shared" si="8"/>
        <v>2624888</v>
      </c>
      <c r="N42" s="21">
        <f t="shared" si="8"/>
        <v>6168616</v>
      </c>
      <c r="O42" s="21">
        <f t="shared" si="8"/>
        <v>3974654</v>
      </c>
      <c r="P42" s="21">
        <f t="shared" si="8"/>
        <v>1530615</v>
      </c>
      <c r="Q42" s="21">
        <f t="shared" si="8"/>
        <v>2042019</v>
      </c>
      <c r="R42" s="21">
        <f t="shared" si="8"/>
        <v>7547288</v>
      </c>
      <c r="S42" s="21">
        <f t="shared" si="8"/>
        <v>3635327</v>
      </c>
      <c r="T42" s="21">
        <f t="shared" si="8"/>
        <v>3931805</v>
      </c>
      <c r="U42" s="21">
        <f t="shared" si="8"/>
        <v>5621766</v>
      </c>
      <c r="V42" s="21">
        <f t="shared" si="8"/>
        <v>13188898</v>
      </c>
      <c r="W42" s="21">
        <f t="shared" si="8"/>
        <v>34123539</v>
      </c>
      <c r="X42" s="21">
        <f t="shared" si="8"/>
        <v>42152988</v>
      </c>
      <c r="Y42" s="21">
        <f t="shared" si="8"/>
        <v>-8029449</v>
      </c>
      <c r="Z42" s="4">
        <f>+IF(X42&lt;&gt;0,+(Y42/X42)*100,0)</f>
        <v>-19.048350736132868</v>
      </c>
      <c r="AA42" s="19">
        <f>SUM(AA43:AA46)</f>
        <v>35304748</v>
      </c>
    </row>
    <row r="43" spans="1:27" ht="13.5">
      <c r="A43" s="5" t="s">
        <v>47</v>
      </c>
      <c r="B43" s="3"/>
      <c r="C43" s="22">
        <v>36948212</v>
      </c>
      <c r="D43" s="22"/>
      <c r="E43" s="23">
        <v>33737330</v>
      </c>
      <c r="F43" s="24">
        <v>25596738</v>
      </c>
      <c r="G43" s="24">
        <v>1838377</v>
      </c>
      <c r="H43" s="24">
        <v>2162948</v>
      </c>
      <c r="I43" s="24">
        <v>1655287</v>
      </c>
      <c r="J43" s="24">
        <v>5656612</v>
      </c>
      <c r="K43" s="24">
        <v>1076812</v>
      </c>
      <c r="L43" s="24">
        <v>1041563</v>
      </c>
      <c r="M43" s="24">
        <v>1904728</v>
      </c>
      <c r="N43" s="24">
        <v>4023103</v>
      </c>
      <c r="O43" s="24">
        <v>3043072</v>
      </c>
      <c r="P43" s="24">
        <v>783776</v>
      </c>
      <c r="Q43" s="24">
        <v>1330195</v>
      </c>
      <c r="R43" s="24">
        <v>5157043</v>
      </c>
      <c r="S43" s="24">
        <v>2944714</v>
      </c>
      <c r="T43" s="24">
        <v>3049700</v>
      </c>
      <c r="U43" s="24">
        <v>4293898</v>
      </c>
      <c r="V43" s="24">
        <v>10288312</v>
      </c>
      <c r="W43" s="24">
        <v>25125070</v>
      </c>
      <c r="X43" s="24">
        <v>33736836</v>
      </c>
      <c r="Y43" s="24">
        <v>-8611766</v>
      </c>
      <c r="Z43" s="6">
        <v>-25.53</v>
      </c>
      <c r="AA43" s="22">
        <v>25596738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>
        <v>-401</v>
      </c>
      <c r="P45" s="27"/>
      <c r="Q45" s="27">
        <v>-76</v>
      </c>
      <c r="R45" s="27">
        <v>-477</v>
      </c>
      <c r="S45" s="27">
        <v>-618</v>
      </c>
      <c r="T45" s="27"/>
      <c r="U45" s="27"/>
      <c r="V45" s="27">
        <v>-618</v>
      </c>
      <c r="W45" s="27">
        <v>-1095</v>
      </c>
      <c r="X45" s="27"/>
      <c r="Y45" s="27">
        <v>-1095</v>
      </c>
      <c r="Z45" s="7">
        <v>0</v>
      </c>
      <c r="AA45" s="25"/>
    </row>
    <row r="46" spans="1:27" ht="13.5">
      <c r="A46" s="5" t="s">
        <v>50</v>
      </c>
      <c r="B46" s="3"/>
      <c r="C46" s="22">
        <v>11002096</v>
      </c>
      <c r="D46" s="22"/>
      <c r="E46" s="23">
        <v>8415746</v>
      </c>
      <c r="F46" s="24">
        <v>9708010</v>
      </c>
      <c r="G46" s="24">
        <v>417197</v>
      </c>
      <c r="H46" s="24">
        <v>495887</v>
      </c>
      <c r="I46" s="24">
        <v>649041</v>
      </c>
      <c r="J46" s="24">
        <v>1562125</v>
      </c>
      <c r="K46" s="24">
        <v>743423</v>
      </c>
      <c r="L46" s="24">
        <v>681930</v>
      </c>
      <c r="M46" s="24">
        <v>720160</v>
      </c>
      <c r="N46" s="24">
        <v>2145513</v>
      </c>
      <c r="O46" s="24">
        <v>931983</v>
      </c>
      <c r="P46" s="24">
        <v>746839</v>
      </c>
      <c r="Q46" s="24">
        <v>711900</v>
      </c>
      <c r="R46" s="24">
        <v>2390722</v>
      </c>
      <c r="S46" s="24">
        <v>691231</v>
      </c>
      <c r="T46" s="24">
        <v>882105</v>
      </c>
      <c r="U46" s="24">
        <v>1327868</v>
      </c>
      <c r="V46" s="24">
        <v>2901204</v>
      </c>
      <c r="W46" s="24">
        <v>8999564</v>
      </c>
      <c r="X46" s="24">
        <v>8416152</v>
      </c>
      <c r="Y46" s="24">
        <v>583412</v>
      </c>
      <c r="Z46" s="6">
        <v>6.93</v>
      </c>
      <c r="AA46" s="22">
        <v>9708010</v>
      </c>
    </row>
    <row r="47" spans="1:27" ht="13.5">
      <c r="A47" s="2" t="s">
        <v>51</v>
      </c>
      <c r="B47" s="8" t="s">
        <v>52</v>
      </c>
      <c r="C47" s="19"/>
      <c r="D47" s="19"/>
      <c r="E47" s="20">
        <v>534318</v>
      </c>
      <c r="F47" s="21">
        <v>406889</v>
      </c>
      <c r="G47" s="21">
        <v>28371</v>
      </c>
      <c r="H47" s="21">
        <v>38571</v>
      </c>
      <c r="I47" s="21">
        <v>28371</v>
      </c>
      <c r="J47" s="21">
        <v>95313</v>
      </c>
      <c r="K47" s="21">
        <v>32982</v>
      </c>
      <c r="L47" s="21">
        <v>59075</v>
      </c>
      <c r="M47" s="21">
        <v>40255</v>
      </c>
      <c r="N47" s="21">
        <v>132312</v>
      </c>
      <c r="O47" s="21">
        <v>41577</v>
      </c>
      <c r="P47" s="21">
        <v>40980</v>
      </c>
      <c r="Q47" s="21">
        <v>-225019</v>
      </c>
      <c r="R47" s="21">
        <v>-142462</v>
      </c>
      <c r="S47" s="21">
        <v>8484</v>
      </c>
      <c r="T47" s="21">
        <v>8895</v>
      </c>
      <c r="U47" s="21">
        <v>10023</v>
      </c>
      <c r="V47" s="21">
        <v>27402</v>
      </c>
      <c r="W47" s="21">
        <v>112565</v>
      </c>
      <c r="X47" s="21">
        <v>534324</v>
      </c>
      <c r="Y47" s="21">
        <v>-421759</v>
      </c>
      <c r="Z47" s="4">
        <v>-78.93</v>
      </c>
      <c r="AA47" s="19">
        <v>406889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203253309</v>
      </c>
      <c r="D48" s="40">
        <f>+D28+D32+D38+D42+D47</f>
        <v>0</v>
      </c>
      <c r="E48" s="41">
        <f t="shared" si="9"/>
        <v>189298477</v>
      </c>
      <c r="F48" s="42">
        <f t="shared" si="9"/>
        <v>194841625</v>
      </c>
      <c r="G48" s="42">
        <f t="shared" si="9"/>
        <v>12455487</v>
      </c>
      <c r="H48" s="42">
        <f t="shared" si="9"/>
        <v>13394375</v>
      </c>
      <c r="I48" s="42">
        <f t="shared" si="9"/>
        <v>15480466</v>
      </c>
      <c r="J48" s="42">
        <f t="shared" si="9"/>
        <v>41330328</v>
      </c>
      <c r="K48" s="42">
        <f t="shared" si="9"/>
        <v>13507677</v>
      </c>
      <c r="L48" s="42">
        <f t="shared" si="9"/>
        <v>14400092</v>
      </c>
      <c r="M48" s="42">
        <f t="shared" si="9"/>
        <v>16446814</v>
      </c>
      <c r="N48" s="42">
        <f t="shared" si="9"/>
        <v>44354583</v>
      </c>
      <c r="O48" s="42">
        <f t="shared" si="9"/>
        <v>15852069</v>
      </c>
      <c r="P48" s="42">
        <f t="shared" si="9"/>
        <v>13823641</v>
      </c>
      <c r="Q48" s="42">
        <f t="shared" si="9"/>
        <v>13995660</v>
      </c>
      <c r="R48" s="42">
        <f t="shared" si="9"/>
        <v>43671370</v>
      </c>
      <c r="S48" s="42">
        <f t="shared" si="9"/>
        <v>15038454</v>
      </c>
      <c r="T48" s="42">
        <f t="shared" si="9"/>
        <v>20856988</v>
      </c>
      <c r="U48" s="42">
        <f t="shared" si="9"/>
        <v>20632545</v>
      </c>
      <c r="V48" s="42">
        <f t="shared" si="9"/>
        <v>56527987</v>
      </c>
      <c r="W48" s="42">
        <f t="shared" si="9"/>
        <v>185884268</v>
      </c>
      <c r="X48" s="42">
        <f t="shared" si="9"/>
        <v>189298656</v>
      </c>
      <c r="Y48" s="42">
        <f t="shared" si="9"/>
        <v>-3414388</v>
      </c>
      <c r="Z48" s="43">
        <f>+IF(X48&lt;&gt;0,+(Y48/X48)*100,0)</f>
        <v>-1.8037043009961993</v>
      </c>
      <c r="AA48" s="40">
        <f>+AA28+AA32+AA38+AA42+AA47</f>
        <v>194841625</v>
      </c>
    </row>
    <row r="49" spans="1:27" ht="13.5">
      <c r="A49" s="14" t="s">
        <v>58</v>
      </c>
      <c r="B49" s="15"/>
      <c r="C49" s="44">
        <f aca="true" t="shared" si="10" ref="C49:Y49">+C25-C48</f>
        <v>737356</v>
      </c>
      <c r="D49" s="44">
        <f>+D25-D48</f>
        <v>0</v>
      </c>
      <c r="E49" s="45">
        <f t="shared" si="10"/>
        <v>14401</v>
      </c>
      <c r="F49" s="46">
        <f t="shared" si="10"/>
        <v>-6714920</v>
      </c>
      <c r="G49" s="46">
        <f t="shared" si="10"/>
        <v>37956484</v>
      </c>
      <c r="H49" s="46">
        <f t="shared" si="10"/>
        <v>-6031409</v>
      </c>
      <c r="I49" s="46">
        <f t="shared" si="10"/>
        <v>-12512190</v>
      </c>
      <c r="J49" s="46">
        <f t="shared" si="10"/>
        <v>19412885</v>
      </c>
      <c r="K49" s="46">
        <f t="shared" si="10"/>
        <v>-12457378</v>
      </c>
      <c r="L49" s="46">
        <f t="shared" si="10"/>
        <v>-10558235</v>
      </c>
      <c r="M49" s="46">
        <f t="shared" si="10"/>
        <v>26946798</v>
      </c>
      <c r="N49" s="46">
        <f t="shared" si="10"/>
        <v>3931185</v>
      </c>
      <c r="O49" s="46">
        <f t="shared" si="10"/>
        <v>-11516604</v>
      </c>
      <c r="P49" s="46">
        <f t="shared" si="10"/>
        <v>-6039603</v>
      </c>
      <c r="Q49" s="46">
        <f t="shared" si="10"/>
        <v>18771512</v>
      </c>
      <c r="R49" s="46">
        <f t="shared" si="10"/>
        <v>1215305</v>
      </c>
      <c r="S49" s="46">
        <f t="shared" si="10"/>
        <v>-11027974</v>
      </c>
      <c r="T49" s="46">
        <f t="shared" si="10"/>
        <v>-7508421</v>
      </c>
      <c r="U49" s="46">
        <f t="shared" si="10"/>
        <v>-9468057</v>
      </c>
      <c r="V49" s="46">
        <f t="shared" si="10"/>
        <v>-28004452</v>
      </c>
      <c r="W49" s="46">
        <f t="shared" si="10"/>
        <v>-3445077</v>
      </c>
      <c r="X49" s="46">
        <f>IF(F25=F48,0,X25-X48)</f>
        <v>13284</v>
      </c>
      <c r="Y49" s="46">
        <f t="shared" si="10"/>
        <v>-3458361</v>
      </c>
      <c r="Z49" s="47">
        <f>+IF(X49&lt;&gt;0,+(Y49/X49)*100,0)</f>
        <v>-26034.03342366757</v>
      </c>
      <c r="AA49" s="44">
        <f>+AA25-AA48</f>
        <v>-6714920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85482660</v>
      </c>
      <c r="D5" s="19">
        <f>SUM(D6:D8)</f>
        <v>0</v>
      </c>
      <c r="E5" s="20">
        <f t="shared" si="0"/>
        <v>84857500</v>
      </c>
      <c r="F5" s="21">
        <f t="shared" si="0"/>
        <v>89138139</v>
      </c>
      <c r="G5" s="21">
        <f t="shared" si="0"/>
        <v>62466704</v>
      </c>
      <c r="H5" s="21">
        <f t="shared" si="0"/>
        <v>3439636</v>
      </c>
      <c r="I5" s="21">
        <f t="shared" si="0"/>
        <v>2107009</v>
      </c>
      <c r="J5" s="21">
        <f t="shared" si="0"/>
        <v>68013349</v>
      </c>
      <c r="K5" s="21">
        <f t="shared" si="0"/>
        <v>6578262</v>
      </c>
      <c r="L5" s="21">
        <f t="shared" si="0"/>
        <v>2529752</v>
      </c>
      <c r="M5" s="21">
        <f t="shared" si="0"/>
        <v>44551272</v>
      </c>
      <c r="N5" s="21">
        <f t="shared" si="0"/>
        <v>53659286</v>
      </c>
      <c r="O5" s="21">
        <f t="shared" si="0"/>
        <v>1181135</v>
      </c>
      <c r="P5" s="21">
        <f t="shared" si="0"/>
        <v>1206521</v>
      </c>
      <c r="Q5" s="21">
        <f t="shared" si="0"/>
        <v>63250316</v>
      </c>
      <c r="R5" s="21">
        <f t="shared" si="0"/>
        <v>65637972</v>
      </c>
      <c r="S5" s="21">
        <f t="shared" si="0"/>
        <v>3196988</v>
      </c>
      <c r="T5" s="21">
        <f t="shared" si="0"/>
        <v>0</v>
      </c>
      <c r="U5" s="21">
        <f t="shared" si="0"/>
        <v>4045285</v>
      </c>
      <c r="V5" s="21">
        <f t="shared" si="0"/>
        <v>7242273</v>
      </c>
      <c r="W5" s="21">
        <f t="shared" si="0"/>
        <v>194552880</v>
      </c>
      <c r="X5" s="21">
        <f t="shared" si="0"/>
        <v>84857500</v>
      </c>
      <c r="Y5" s="21">
        <f t="shared" si="0"/>
        <v>109695380</v>
      </c>
      <c r="Z5" s="4">
        <f>+IF(X5&lt;&gt;0,+(Y5/X5)*100,0)</f>
        <v>129.27010576554812</v>
      </c>
      <c r="AA5" s="19">
        <f>SUM(AA6:AA8)</f>
        <v>89138139</v>
      </c>
    </row>
    <row r="6" spans="1:27" ht="13.5">
      <c r="A6" s="5" t="s">
        <v>33</v>
      </c>
      <c r="B6" s="3"/>
      <c r="C6" s="22">
        <v>31663605</v>
      </c>
      <c r="D6" s="22"/>
      <c r="E6" s="23">
        <v>35450000</v>
      </c>
      <c r="F6" s="24">
        <v>35924185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35450000</v>
      </c>
      <c r="Y6" s="24">
        <v>-35450000</v>
      </c>
      <c r="Z6" s="6">
        <v>-100</v>
      </c>
      <c r="AA6" s="22">
        <v>35924185</v>
      </c>
    </row>
    <row r="7" spans="1:27" ht="13.5">
      <c r="A7" s="5" t="s">
        <v>34</v>
      </c>
      <c r="B7" s="3"/>
      <c r="C7" s="25">
        <v>32442060</v>
      </c>
      <c r="D7" s="25"/>
      <c r="E7" s="26">
        <v>29975500</v>
      </c>
      <c r="F7" s="27">
        <v>32211817</v>
      </c>
      <c r="G7" s="27">
        <v>62466704</v>
      </c>
      <c r="H7" s="27">
        <v>3439636</v>
      </c>
      <c r="I7" s="27">
        <v>2107009</v>
      </c>
      <c r="J7" s="27">
        <v>68013349</v>
      </c>
      <c r="K7" s="27">
        <v>6578262</v>
      </c>
      <c r="L7" s="27">
        <v>2529752</v>
      </c>
      <c r="M7" s="27">
        <v>44551272</v>
      </c>
      <c r="N7" s="27">
        <v>53659286</v>
      </c>
      <c r="O7" s="27">
        <v>1181135</v>
      </c>
      <c r="P7" s="27">
        <v>1206521</v>
      </c>
      <c r="Q7" s="27">
        <v>63250316</v>
      </c>
      <c r="R7" s="27">
        <v>65637972</v>
      </c>
      <c r="S7" s="27">
        <v>3196988</v>
      </c>
      <c r="T7" s="27"/>
      <c r="U7" s="27">
        <v>4045285</v>
      </c>
      <c r="V7" s="27">
        <v>7242273</v>
      </c>
      <c r="W7" s="27">
        <v>194552880</v>
      </c>
      <c r="X7" s="27">
        <v>29975500</v>
      </c>
      <c r="Y7" s="27">
        <v>164577380</v>
      </c>
      <c r="Z7" s="7">
        <v>549.04</v>
      </c>
      <c r="AA7" s="25">
        <v>32211817</v>
      </c>
    </row>
    <row r="8" spans="1:27" ht="13.5">
      <c r="A8" s="5" t="s">
        <v>35</v>
      </c>
      <c r="B8" s="3"/>
      <c r="C8" s="22">
        <v>21376995</v>
      </c>
      <c r="D8" s="22"/>
      <c r="E8" s="23">
        <v>19432000</v>
      </c>
      <c r="F8" s="24">
        <v>21002137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19432000</v>
      </c>
      <c r="Y8" s="24">
        <v>-19432000</v>
      </c>
      <c r="Z8" s="6">
        <v>-100</v>
      </c>
      <c r="AA8" s="22">
        <v>21002137</v>
      </c>
    </row>
    <row r="9" spans="1:27" ht="13.5">
      <c r="A9" s="2" t="s">
        <v>36</v>
      </c>
      <c r="B9" s="3"/>
      <c r="C9" s="19">
        <f aca="true" t="shared" si="1" ref="C9:Y9">SUM(C10:C14)</f>
        <v>42162845</v>
      </c>
      <c r="D9" s="19">
        <f>SUM(D10:D14)</f>
        <v>0</v>
      </c>
      <c r="E9" s="20">
        <f t="shared" si="1"/>
        <v>30503000</v>
      </c>
      <c r="F9" s="21">
        <f t="shared" si="1"/>
        <v>38997650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30502997</v>
      </c>
      <c r="Y9" s="21">
        <f t="shared" si="1"/>
        <v>-30502997</v>
      </c>
      <c r="Z9" s="4">
        <f>+IF(X9&lt;&gt;0,+(Y9/X9)*100,0)</f>
        <v>-100</v>
      </c>
      <c r="AA9" s="19">
        <f>SUM(AA10:AA14)</f>
        <v>38997650</v>
      </c>
    </row>
    <row r="10" spans="1:27" ht="13.5">
      <c r="A10" s="5" t="s">
        <v>37</v>
      </c>
      <c r="B10" s="3"/>
      <c r="C10" s="22">
        <v>42162845</v>
      </c>
      <c r="D10" s="22"/>
      <c r="E10" s="23">
        <v>30503000</v>
      </c>
      <c r="F10" s="24">
        <v>38997650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30502997</v>
      </c>
      <c r="Y10" s="24">
        <v>-30502997</v>
      </c>
      <c r="Z10" s="6">
        <v>-100</v>
      </c>
      <c r="AA10" s="22">
        <v>38997650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114181698</v>
      </c>
      <c r="D15" s="19">
        <f>SUM(D16:D18)</f>
        <v>0</v>
      </c>
      <c r="E15" s="20">
        <f t="shared" si="2"/>
        <v>97556000</v>
      </c>
      <c r="F15" s="21">
        <f t="shared" si="2"/>
        <v>130482267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97555999</v>
      </c>
      <c r="Y15" s="21">
        <f t="shared" si="2"/>
        <v>-97555999</v>
      </c>
      <c r="Z15" s="4">
        <f>+IF(X15&lt;&gt;0,+(Y15/X15)*100,0)</f>
        <v>-100</v>
      </c>
      <c r="AA15" s="19">
        <f>SUM(AA16:AA18)</f>
        <v>130482267</v>
      </c>
    </row>
    <row r="16" spans="1:27" ht="13.5">
      <c r="A16" s="5" t="s">
        <v>43</v>
      </c>
      <c r="B16" s="3"/>
      <c r="C16" s="22">
        <v>33526533</v>
      </c>
      <c r="D16" s="22"/>
      <c r="E16" s="23">
        <v>29575000</v>
      </c>
      <c r="F16" s="24">
        <v>36064440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29575000</v>
      </c>
      <c r="Y16" s="24">
        <v>-29575000</v>
      </c>
      <c r="Z16" s="6">
        <v>-100</v>
      </c>
      <c r="AA16" s="22">
        <v>36064440</v>
      </c>
    </row>
    <row r="17" spans="1:27" ht="13.5">
      <c r="A17" s="5" t="s">
        <v>44</v>
      </c>
      <c r="B17" s="3"/>
      <c r="C17" s="22">
        <v>80655165</v>
      </c>
      <c r="D17" s="22"/>
      <c r="E17" s="23">
        <v>67981000</v>
      </c>
      <c r="F17" s="24">
        <v>94417827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67980999</v>
      </c>
      <c r="Y17" s="24">
        <v>-67980999</v>
      </c>
      <c r="Z17" s="6">
        <v>-100</v>
      </c>
      <c r="AA17" s="22">
        <v>94417827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20838985</v>
      </c>
      <c r="D19" s="19">
        <f>SUM(D20:D23)</f>
        <v>0</v>
      </c>
      <c r="E19" s="20">
        <f t="shared" si="3"/>
        <v>30848642</v>
      </c>
      <c r="F19" s="21">
        <f t="shared" si="3"/>
        <v>30850000</v>
      </c>
      <c r="G19" s="21">
        <f t="shared" si="3"/>
        <v>58588</v>
      </c>
      <c r="H19" s="21">
        <f t="shared" si="3"/>
        <v>39495</v>
      </c>
      <c r="I19" s="21">
        <f t="shared" si="3"/>
        <v>5057441</v>
      </c>
      <c r="J19" s="21">
        <f t="shared" si="3"/>
        <v>5155524</v>
      </c>
      <c r="K19" s="21">
        <f t="shared" si="3"/>
        <v>5077973</v>
      </c>
      <c r="L19" s="21">
        <f t="shared" si="3"/>
        <v>10071558</v>
      </c>
      <c r="M19" s="21">
        <f t="shared" si="3"/>
        <v>10049473</v>
      </c>
      <c r="N19" s="21">
        <f t="shared" si="3"/>
        <v>25199004</v>
      </c>
      <c r="O19" s="21">
        <f t="shared" si="3"/>
        <v>40778</v>
      </c>
      <c r="P19" s="21">
        <f t="shared" si="3"/>
        <v>54265</v>
      </c>
      <c r="Q19" s="21">
        <f t="shared" si="3"/>
        <v>80924</v>
      </c>
      <c r="R19" s="21">
        <f t="shared" si="3"/>
        <v>175967</v>
      </c>
      <c r="S19" s="21">
        <f t="shared" si="3"/>
        <v>57535</v>
      </c>
      <c r="T19" s="21">
        <f t="shared" si="3"/>
        <v>0</v>
      </c>
      <c r="U19" s="21">
        <f t="shared" si="3"/>
        <v>60924</v>
      </c>
      <c r="V19" s="21">
        <f t="shared" si="3"/>
        <v>118459</v>
      </c>
      <c r="W19" s="21">
        <f t="shared" si="3"/>
        <v>30648954</v>
      </c>
      <c r="X19" s="21">
        <f t="shared" si="3"/>
        <v>30850000</v>
      </c>
      <c r="Y19" s="21">
        <f t="shared" si="3"/>
        <v>-201046</v>
      </c>
      <c r="Z19" s="4">
        <f>+IF(X19&lt;&gt;0,+(Y19/X19)*100,0)</f>
        <v>-0.6516888168557536</v>
      </c>
      <c r="AA19" s="19">
        <f>SUM(AA20:AA23)</f>
        <v>30850000</v>
      </c>
    </row>
    <row r="20" spans="1:27" ht="13.5">
      <c r="A20" s="5" t="s">
        <v>47</v>
      </c>
      <c r="B20" s="3"/>
      <c r="C20" s="22">
        <v>20000000</v>
      </c>
      <c r="D20" s="22"/>
      <c r="E20" s="23">
        <v>29999436</v>
      </c>
      <c r="F20" s="24">
        <v>30000000</v>
      </c>
      <c r="G20" s="24"/>
      <c r="H20" s="24"/>
      <c r="I20" s="24">
        <v>5000000</v>
      </c>
      <c r="J20" s="24">
        <v>5000000</v>
      </c>
      <c r="K20" s="24">
        <v>5000000</v>
      </c>
      <c r="L20" s="24">
        <v>10000000</v>
      </c>
      <c r="M20" s="24">
        <v>10000000</v>
      </c>
      <c r="N20" s="24">
        <v>25000000</v>
      </c>
      <c r="O20" s="24"/>
      <c r="P20" s="24"/>
      <c r="Q20" s="24"/>
      <c r="R20" s="24"/>
      <c r="S20" s="24"/>
      <c r="T20" s="24"/>
      <c r="U20" s="24"/>
      <c r="V20" s="24"/>
      <c r="W20" s="24">
        <v>30000000</v>
      </c>
      <c r="X20" s="24">
        <v>30000000</v>
      </c>
      <c r="Y20" s="24"/>
      <c r="Z20" s="6">
        <v>0</v>
      </c>
      <c r="AA20" s="22">
        <v>30000000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838985</v>
      </c>
      <c r="D23" s="22"/>
      <c r="E23" s="23">
        <v>849206</v>
      </c>
      <c r="F23" s="24">
        <v>850000</v>
      </c>
      <c r="G23" s="24">
        <v>58588</v>
      </c>
      <c r="H23" s="24">
        <v>39495</v>
      </c>
      <c r="I23" s="24">
        <v>57441</v>
      </c>
      <c r="J23" s="24">
        <v>155524</v>
      </c>
      <c r="K23" s="24">
        <v>77973</v>
      </c>
      <c r="L23" s="24">
        <v>71558</v>
      </c>
      <c r="M23" s="24">
        <v>49473</v>
      </c>
      <c r="N23" s="24">
        <v>199004</v>
      </c>
      <c r="O23" s="24">
        <v>40778</v>
      </c>
      <c r="P23" s="24">
        <v>54265</v>
      </c>
      <c r="Q23" s="24">
        <v>80924</v>
      </c>
      <c r="R23" s="24">
        <v>175967</v>
      </c>
      <c r="S23" s="24">
        <v>57535</v>
      </c>
      <c r="T23" s="24"/>
      <c r="U23" s="24">
        <v>60924</v>
      </c>
      <c r="V23" s="24">
        <v>118459</v>
      </c>
      <c r="W23" s="24">
        <v>648954</v>
      </c>
      <c r="X23" s="24">
        <v>850000</v>
      </c>
      <c r="Y23" s="24">
        <v>-201046</v>
      </c>
      <c r="Z23" s="6">
        <v>-23.65</v>
      </c>
      <c r="AA23" s="22">
        <v>850000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262666188</v>
      </c>
      <c r="D25" s="40">
        <f>+D5+D9+D15+D19+D24</f>
        <v>0</v>
      </c>
      <c r="E25" s="41">
        <f t="shared" si="4"/>
        <v>243765142</v>
      </c>
      <c r="F25" s="42">
        <f t="shared" si="4"/>
        <v>289468056</v>
      </c>
      <c r="G25" s="42">
        <f t="shared" si="4"/>
        <v>62525292</v>
      </c>
      <c r="H25" s="42">
        <f t="shared" si="4"/>
        <v>3479131</v>
      </c>
      <c r="I25" s="42">
        <f t="shared" si="4"/>
        <v>7164450</v>
      </c>
      <c r="J25" s="42">
        <f t="shared" si="4"/>
        <v>73168873</v>
      </c>
      <c r="K25" s="42">
        <f t="shared" si="4"/>
        <v>11656235</v>
      </c>
      <c r="L25" s="42">
        <f t="shared" si="4"/>
        <v>12601310</v>
      </c>
      <c r="M25" s="42">
        <f t="shared" si="4"/>
        <v>54600745</v>
      </c>
      <c r="N25" s="42">
        <f t="shared" si="4"/>
        <v>78858290</v>
      </c>
      <c r="O25" s="42">
        <f t="shared" si="4"/>
        <v>1221913</v>
      </c>
      <c r="P25" s="42">
        <f t="shared" si="4"/>
        <v>1260786</v>
      </c>
      <c r="Q25" s="42">
        <f t="shared" si="4"/>
        <v>63331240</v>
      </c>
      <c r="R25" s="42">
        <f t="shared" si="4"/>
        <v>65813939</v>
      </c>
      <c r="S25" s="42">
        <f t="shared" si="4"/>
        <v>3254523</v>
      </c>
      <c r="T25" s="42">
        <f t="shared" si="4"/>
        <v>0</v>
      </c>
      <c r="U25" s="42">
        <f t="shared" si="4"/>
        <v>4106209</v>
      </c>
      <c r="V25" s="42">
        <f t="shared" si="4"/>
        <v>7360732</v>
      </c>
      <c r="W25" s="42">
        <f t="shared" si="4"/>
        <v>225201834</v>
      </c>
      <c r="X25" s="42">
        <f t="shared" si="4"/>
        <v>243766496</v>
      </c>
      <c r="Y25" s="42">
        <f t="shared" si="4"/>
        <v>-18564662</v>
      </c>
      <c r="Z25" s="43">
        <f>+IF(X25&lt;&gt;0,+(Y25/X25)*100,0)</f>
        <v>-7.6157561866090075</v>
      </c>
      <c r="AA25" s="40">
        <f>+AA5+AA9+AA15+AA19+AA24</f>
        <v>289468056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103139555</v>
      </c>
      <c r="D28" s="19">
        <f>SUM(D29:D31)</f>
        <v>0</v>
      </c>
      <c r="E28" s="20">
        <f t="shared" si="5"/>
        <v>118202307</v>
      </c>
      <c r="F28" s="21">
        <f t="shared" si="5"/>
        <v>123520460</v>
      </c>
      <c r="G28" s="21">
        <f t="shared" si="5"/>
        <v>4827231</v>
      </c>
      <c r="H28" s="21">
        <f t="shared" si="5"/>
        <v>5381378</v>
      </c>
      <c r="I28" s="21">
        <f t="shared" si="5"/>
        <v>6705365</v>
      </c>
      <c r="J28" s="21">
        <f t="shared" si="5"/>
        <v>16913974</v>
      </c>
      <c r="K28" s="21">
        <f t="shared" si="5"/>
        <v>5681252</v>
      </c>
      <c r="L28" s="21">
        <f t="shared" si="5"/>
        <v>5476738</v>
      </c>
      <c r="M28" s="21">
        <f t="shared" si="5"/>
        <v>6078865</v>
      </c>
      <c r="N28" s="21">
        <f t="shared" si="5"/>
        <v>17236855</v>
      </c>
      <c r="O28" s="21">
        <f t="shared" si="5"/>
        <v>5429901</v>
      </c>
      <c r="P28" s="21">
        <f t="shared" si="5"/>
        <v>5832327</v>
      </c>
      <c r="Q28" s="21">
        <f t="shared" si="5"/>
        <v>6096616</v>
      </c>
      <c r="R28" s="21">
        <f t="shared" si="5"/>
        <v>17358844</v>
      </c>
      <c r="S28" s="21">
        <f t="shared" si="5"/>
        <v>5354796</v>
      </c>
      <c r="T28" s="21">
        <f t="shared" si="5"/>
        <v>0</v>
      </c>
      <c r="U28" s="21">
        <f t="shared" si="5"/>
        <v>7744303</v>
      </c>
      <c r="V28" s="21">
        <f t="shared" si="5"/>
        <v>13099099</v>
      </c>
      <c r="W28" s="21">
        <f t="shared" si="5"/>
        <v>64608772</v>
      </c>
      <c r="X28" s="21">
        <f t="shared" si="5"/>
        <v>118202306</v>
      </c>
      <c r="Y28" s="21">
        <f t="shared" si="5"/>
        <v>-53593534</v>
      </c>
      <c r="Z28" s="4">
        <f>+IF(X28&lt;&gt;0,+(Y28/X28)*100,0)</f>
        <v>-45.340514761192566</v>
      </c>
      <c r="AA28" s="19">
        <f>SUM(AA29:AA31)</f>
        <v>123520460</v>
      </c>
    </row>
    <row r="29" spans="1:27" ht="13.5">
      <c r="A29" s="5" t="s">
        <v>33</v>
      </c>
      <c r="B29" s="3"/>
      <c r="C29" s="22">
        <v>29643394</v>
      </c>
      <c r="D29" s="22"/>
      <c r="E29" s="23">
        <v>30729081</v>
      </c>
      <c r="F29" s="24">
        <v>31671559</v>
      </c>
      <c r="G29" s="24">
        <v>2204329</v>
      </c>
      <c r="H29" s="24">
        <v>2319416</v>
      </c>
      <c r="I29" s="24">
        <v>1895651</v>
      </c>
      <c r="J29" s="24">
        <v>6419396</v>
      </c>
      <c r="K29" s="24">
        <v>2315233</v>
      </c>
      <c r="L29" s="24">
        <v>2276469</v>
      </c>
      <c r="M29" s="24">
        <v>2330685</v>
      </c>
      <c r="N29" s="24">
        <v>6922387</v>
      </c>
      <c r="O29" s="24">
        <v>2238425</v>
      </c>
      <c r="P29" s="24">
        <v>2808778</v>
      </c>
      <c r="Q29" s="24">
        <v>2717794</v>
      </c>
      <c r="R29" s="24">
        <v>7764997</v>
      </c>
      <c r="S29" s="24">
        <v>2455429</v>
      </c>
      <c r="T29" s="24"/>
      <c r="U29" s="24">
        <v>3220836</v>
      </c>
      <c r="V29" s="24">
        <v>5676265</v>
      </c>
      <c r="W29" s="24">
        <v>26783045</v>
      </c>
      <c r="X29" s="24">
        <v>30729081</v>
      </c>
      <c r="Y29" s="24">
        <v>-3946036</v>
      </c>
      <c r="Z29" s="6">
        <v>-12.84</v>
      </c>
      <c r="AA29" s="22">
        <v>31671559</v>
      </c>
    </row>
    <row r="30" spans="1:27" ht="13.5">
      <c r="A30" s="5" t="s">
        <v>34</v>
      </c>
      <c r="B30" s="3"/>
      <c r="C30" s="25">
        <v>72861766</v>
      </c>
      <c r="D30" s="25"/>
      <c r="E30" s="26">
        <v>66953316</v>
      </c>
      <c r="F30" s="27">
        <v>69985971</v>
      </c>
      <c r="G30" s="27">
        <v>1549739</v>
      </c>
      <c r="H30" s="27">
        <v>1633132</v>
      </c>
      <c r="I30" s="27">
        <v>3686350</v>
      </c>
      <c r="J30" s="27">
        <v>6869221</v>
      </c>
      <c r="K30" s="27">
        <v>2342899</v>
      </c>
      <c r="L30" s="27">
        <v>2140967</v>
      </c>
      <c r="M30" s="27">
        <v>2564578</v>
      </c>
      <c r="N30" s="27">
        <v>7048444</v>
      </c>
      <c r="O30" s="27">
        <v>2321965</v>
      </c>
      <c r="P30" s="27">
        <v>1679114</v>
      </c>
      <c r="Q30" s="27">
        <v>2058539</v>
      </c>
      <c r="R30" s="27">
        <v>6059618</v>
      </c>
      <c r="S30" s="27">
        <v>1582893</v>
      </c>
      <c r="T30" s="27"/>
      <c r="U30" s="27">
        <v>2339683</v>
      </c>
      <c r="V30" s="27">
        <v>3922576</v>
      </c>
      <c r="W30" s="27">
        <v>23899859</v>
      </c>
      <c r="X30" s="27">
        <v>66953315</v>
      </c>
      <c r="Y30" s="27">
        <v>-43053456</v>
      </c>
      <c r="Z30" s="7">
        <v>-64.3</v>
      </c>
      <c r="AA30" s="25">
        <v>69985971</v>
      </c>
    </row>
    <row r="31" spans="1:27" ht="13.5">
      <c r="A31" s="5" t="s">
        <v>35</v>
      </c>
      <c r="B31" s="3"/>
      <c r="C31" s="22">
        <v>634395</v>
      </c>
      <c r="D31" s="22"/>
      <c r="E31" s="23">
        <v>20519910</v>
      </c>
      <c r="F31" s="24">
        <v>21862930</v>
      </c>
      <c r="G31" s="24">
        <v>1073163</v>
      </c>
      <c r="H31" s="24">
        <v>1428830</v>
      </c>
      <c r="I31" s="24">
        <v>1123364</v>
      </c>
      <c r="J31" s="24">
        <v>3625357</v>
      </c>
      <c r="K31" s="24">
        <v>1023120</v>
      </c>
      <c r="L31" s="24">
        <v>1059302</v>
      </c>
      <c r="M31" s="24">
        <v>1183602</v>
      </c>
      <c r="N31" s="24">
        <v>3266024</v>
      </c>
      <c r="O31" s="24">
        <v>869511</v>
      </c>
      <c r="P31" s="24">
        <v>1344435</v>
      </c>
      <c r="Q31" s="24">
        <v>1320283</v>
      </c>
      <c r="R31" s="24">
        <v>3534229</v>
      </c>
      <c r="S31" s="24">
        <v>1316474</v>
      </c>
      <c r="T31" s="24"/>
      <c r="U31" s="24">
        <v>2183784</v>
      </c>
      <c r="V31" s="24">
        <v>3500258</v>
      </c>
      <c r="W31" s="24">
        <v>13925868</v>
      </c>
      <c r="X31" s="24">
        <v>20519910</v>
      </c>
      <c r="Y31" s="24">
        <v>-6594042</v>
      </c>
      <c r="Z31" s="6">
        <v>-32.13</v>
      </c>
      <c r="AA31" s="22">
        <v>21862930</v>
      </c>
    </row>
    <row r="32" spans="1:27" ht="13.5">
      <c r="A32" s="2" t="s">
        <v>36</v>
      </c>
      <c r="B32" s="3"/>
      <c r="C32" s="19">
        <f aca="true" t="shared" si="6" ref="C32:Y32">SUM(C33:C37)</f>
        <v>5443694</v>
      </c>
      <c r="D32" s="19">
        <f>SUM(D33:D37)</f>
        <v>0</v>
      </c>
      <c r="E32" s="20">
        <f t="shared" si="6"/>
        <v>24209103</v>
      </c>
      <c r="F32" s="21">
        <f t="shared" si="6"/>
        <v>24883005</v>
      </c>
      <c r="G32" s="21">
        <f t="shared" si="6"/>
        <v>2746700</v>
      </c>
      <c r="H32" s="21">
        <f t="shared" si="6"/>
        <v>1947474</v>
      </c>
      <c r="I32" s="21">
        <f t="shared" si="6"/>
        <v>2633973</v>
      </c>
      <c r="J32" s="21">
        <f t="shared" si="6"/>
        <v>7328147</v>
      </c>
      <c r="K32" s="21">
        <f t="shared" si="6"/>
        <v>2123621</v>
      </c>
      <c r="L32" s="21">
        <f t="shared" si="6"/>
        <v>1811171</v>
      </c>
      <c r="M32" s="21">
        <f t="shared" si="6"/>
        <v>2042470</v>
      </c>
      <c r="N32" s="21">
        <f t="shared" si="6"/>
        <v>5977262</v>
      </c>
      <c r="O32" s="21">
        <f t="shared" si="6"/>
        <v>2277835</v>
      </c>
      <c r="P32" s="21">
        <f t="shared" si="6"/>
        <v>2162253</v>
      </c>
      <c r="Q32" s="21">
        <f t="shared" si="6"/>
        <v>2417600</v>
      </c>
      <c r="R32" s="21">
        <f t="shared" si="6"/>
        <v>6857688</v>
      </c>
      <c r="S32" s="21">
        <f t="shared" si="6"/>
        <v>2098214</v>
      </c>
      <c r="T32" s="21">
        <f t="shared" si="6"/>
        <v>0</v>
      </c>
      <c r="U32" s="21">
        <f t="shared" si="6"/>
        <v>2055833</v>
      </c>
      <c r="V32" s="21">
        <f t="shared" si="6"/>
        <v>4154047</v>
      </c>
      <c r="W32" s="21">
        <f t="shared" si="6"/>
        <v>24317144</v>
      </c>
      <c r="X32" s="21">
        <f t="shared" si="6"/>
        <v>24209099</v>
      </c>
      <c r="Y32" s="21">
        <f t="shared" si="6"/>
        <v>108045</v>
      </c>
      <c r="Z32" s="4">
        <f>+IF(X32&lt;&gt;0,+(Y32/X32)*100,0)</f>
        <v>0.446299137361535</v>
      </c>
      <c r="AA32" s="19">
        <f>SUM(AA33:AA37)</f>
        <v>24883005</v>
      </c>
    </row>
    <row r="33" spans="1:27" ht="13.5">
      <c r="A33" s="5" t="s">
        <v>37</v>
      </c>
      <c r="B33" s="3"/>
      <c r="C33" s="22">
        <v>5443694</v>
      </c>
      <c r="D33" s="22"/>
      <c r="E33" s="23">
        <v>24209103</v>
      </c>
      <c r="F33" s="24">
        <v>24883005</v>
      </c>
      <c r="G33" s="24">
        <v>2746700</v>
      </c>
      <c r="H33" s="24">
        <v>1947474</v>
      </c>
      <c r="I33" s="24">
        <v>2633973</v>
      </c>
      <c r="J33" s="24">
        <v>7328147</v>
      </c>
      <c r="K33" s="24">
        <v>2123621</v>
      </c>
      <c r="L33" s="24">
        <v>1811171</v>
      </c>
      <c r="M33" s="24">
        <v>2042470</v>
      </c>
      <c r="N33" s="24">
        <v>5977262</v>
      </c>
      <c r="O33" s="24">
        <v>2277835</v>
      </c>
      <c r="P33" s="24">
        <v>2162253</v>
      </c>
      <c r="Q33" s="24">
        <v>2417600</v>
      </c>
      <c r="R33" s="24">
        <v>6857688</v>
      </c>
      <c r="S33" s="24">
        <v>2098214</v>
      </c>
      <c r="T33" s="24"/>
      <c r="U33" s="24">
        <v>2055833</v>
      </c>
      <c r="V33" s="24">
        <v>4154047</v>
      </c>
      <c r="W33" s="24">
        <v>24317144</v>
      </c>
      <c r="X33" s="24">
        <v>24209099</v>
      </c>
      <c r="Y33" s="24">
        <v>108045</v>
      </c>
      <c r="Z33" s="6">
        <v>0.45</v>
      </c>
      <c r="AA33" s="22">
        <v>24883005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68198192</v>
      </c>
      <c r="D38" s="19">
        <f>SUM(D39:D41)</f>
        <v>0</v>
      </c>
      <c r="E38" s="20">
        <f t="shared" si="7"/>
        <v>48561020</v>
      </c>
      <c r="F38" s="21">
        <f t="shared" si="7"/>
        <v>51447227</v>
      </c>
      <c r="G38" s="21">
        <f t="shared" si="7"/>
        <v>1912720</v>
      </c>
      <c r="H38" s="21">
        <f t="shared" si="7"/>
        <v>4291990</v>
      </c>
      <c r="I38" s="21">
        <f t="shared" si="7"/>
        <v>2792412</v>
      </c>
      <c r="J38" s="21">
        <f t="shared" si="7"/>
        <v>8997122</v>
      </c>
      <c r="K38" s="21">
        <f t="shared" si="7"/>
        <v>2250346</v>
      </c>
      <c r="L38" s="21">
        <f t="shared" si="7"/>
        <v>2781202</v>
      </c>
      <c r="M38" s="21">
        <f t="shared" si="7"/>
        <v>6087485</v>
      </c>
      <c r="N38" s="21">
        <f t="shared" si="7"/>
        <v>11119033</v>
      </c>
      <c r="O38" s="21">
        <f t="shared" si="7"/>
        <v>2523827</v>
      </c>
      <c r="P38" s="21">
        <f t="shared" si="7"/>
        <v>4352489</v>
      </c>
      <c r="Q38" s="21">
        <f t="shared" si="7"/>
        <v>3605999</v>
      </c>
      <c r="R38" s="21">
        <f t="shared" si="7"/>
        <v>10482315</v>
      </c>
      <c r="S38" s="21">
        <f t="shared" si="7"/>
        <v>2655648</v>
      </c>
      <c r="T38" s="21">
        <f t="shared" si="7"/>
        <v>0</v>
      </c>
      <c r="U38" s="21">
        <f t="shared" si="7"/>
        <v>5111268</v>
      </c>
      <c r="V38" s="21">
        <f t="shared" si="7"/>
        <v>7766916</v>
      </c>
      <c r="W38" s="21">
        <f t="shared" si="7"/>
        <v>38365386</v>
      </c>
      <c r="X38" s="21">
        <f t="shared" si="7"/>
        <v>48561020</v>
      </c>
      <c r="Y38" s="21">
        <f t="shared" si="7"/>
        <v>-10195634</v>
      </c>
      <c r="Z38" s="4">
        <f>+IF(X38&lt;&gt;0,+(Y38/X38)*100,0)</f>
        <v>-20.995510390844345</v>
      </c>
      <c r="AA38" s="19">
        <f>SUM(AA39:AA41)</f>
        <v>51447227</v>
      </c>
    </row>
    <row r="39" spans="1:27" ht="13.5">
      <c r="A39" s="5" t="s">
        <v>43</v>
      </c>
      <c r="B39" s="3"/>
      <c r="C39" s="22">
        <v>29671802</v>
      </c>
      <c r="D39" s="22"/>
      <c r="E39" s="23">
        <v>30971465</v>
      </c>
      <c r="F39" s="24">
        <v>32528360</v>
      </c>
      <c r="G39" s="24">
        <v>563686</v>
      </c>
      <c r="H39" s="24">
        <v>2065480</v>
      </c>
      <c r="I39" s="24">
        <v>1013321</v>
      </c>
      <c r="J39" s="24">
        <v>3642487</v>
      </c>
      <c r="K39" s="24">
        <v>624583</v>
      </c>
      <c r="L39" s="24">
        <v>1484377</v>
      </c>
      <c r="M39" s="24">
        <v>4535099</v>
      </c>
      <c r="N39" s="24">
        <v>6644059</v>
      </c>
      <c r="O39" s="24">
        <v>1320506</v>
      </c>
      <c r="P39" s="24">
        <v>2586370</v>
      </c>
      <c r="Q39" s="24">
        <v>2092436</v>
      </c>
      <c r="R39" s="24">
        <v>5999312</v>
      </c>
      <c r="S39" s="24">
        <v>950949</v>
      </c>
      <c r="T39" s="24"/>
      <c r="U39" s="24">
        <v>2948251</v>
      </c>
      <c r="V39" s="24">
        <v>3899200</v>
      </c>
      <c r="W39" s="24">
        <v>20185058</v>
      </c>
      <c r="X39" s="24">
        <v>30971465</v>
      </c>
      <c r="Y39" s="24">
        <v>-10786407</v>
      </c>
      <c r="Z39" s="6">
        <v>-34.83</v>
      </c>
      <c r="AA39" s="22">
        <v>32528360</v>
      </c>
    </row>
    <row r="40" spans="1:27" ht="13.5">
      <c r="A40" s="5" t="s">
        <v>44</v>
      </c>
      <c r="B40" s="3"/>
      <c r="C40" s="22">
        <v>38526390</v>
      </c>
      <c r="D40" s="22"/>
      <c r="E40" s="23">
        <v>17589555</v>
      </c>
      <c r="F40" s="24">
        <v>18918867</v>
      </c>
      <c r="G40" s="24">
        <v>1349034</v>
      </c>
      <c r="H40" s="24">
        <v>2226510</v>
      </c>
      <c r="I40" s="24">
        <v>1779091</v>
      </c>
      <c r="J40" s="24">
        <v>5354635</v>
      </c>
      <c r="K40" s="24">
        <v>1625763</v>
      </c>
      <c r="L40" s="24">
        <v>1296825</v>
      </c>
      <c r="M40" s="24">
        <v>1552386</v>
      </c>
      <c r="N40" s="24">
        <v>4474974</v>
      </c>
      <c r="O40" s="24">
        <v>1203321</v>
      </c>
      <c r="P40" s="24">
        <v>1766119</v>
      </c>
      <c r="Q40" s="24">
        <v>1513563</v>
      </c>
      <c r="R40" s="24">
        <v>4483003</v>
      </c>
      <c r="S40" s="24">
        <v>1704699</v>
      </c>
      <c r="T40" s="24"/>
      <c r="U40" s="24">
        <v>2163017</v>
      </c>
      <c r="V40" s="24">
        <v>3867716</v>
      </c>
      <c r="W40" s="24">
        <v>18180328</v>
      </c>
      <c r="X40" s="24">
        <v>17589555</v>
      </c>
      <c r="Y40" s="24">
        <v>590773</v>
      </c>
      <c r="Z40" s="6">
        <v>3.36</v>
      </c>
      <c r="AA40" s="22">
        <v>18918867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176781441</v>
      </c>
      <c r="D48" s="40">
        <f>+D28+D32+D38+D42+D47</f>
        <v>0</v>
      </c>
      <c r="E48" s="41">
        <f t="shared" si="9"/>
        <v>190972430</v>
      </c>
      <c r="F48" s="42">
        <f t="shared" si="9"/>
        <v>199850692</v>
      </c>
      <c r="G48" s="42">
        <f t="shared" si="9"/>
        <v>9486651</v>
      </c>
      <c r="H48" s="42">
        <f t="shared" si="9"/>
        <v>11620842</v>
      </c>
      <c r="I48" s="42">
        <f t="shared" si="9"/>
        <v>12131750</v>
      </c>
      <c r="J48" s="42">
        <f t="shared" si="9"/>
        <v>33239243</v>
      </c>
      <c r="K48" s="42">
        <f t="shared" si="9"/>
        <v>10055219</v>
      </c>
      <c r="L48" s="42">
        <f t="shared" si="9"/>
        <v>10069111</v>
      </c>
      <c r="M48" s="42">
        <f t="shared" si="9"/>
        <v>14208820</v>
      </c>
      <c r="N48" s="42">
        <f t="shared" si="9"/>
        <v>34333150</v>
      </c>
      <c r="O48" s="42">
        <f t="shared" si="9"/>
        <v>10231563</v>
      </c>
      <c r="P48" s="42">
        <f t="shared" si="9"/>
        <v>12347069</v>
      </c>
      <c r="Q48" s="42">
        <f t="shared" si="9"/>
        <v>12120215</v>
      </c>
      <c r="R48" s="42">
        <f t="shared" si="9"/>
        <v>34698847</v>
      </c>
      <c r="S48" s="42">
        <f t="shared" si="9"/>
        <v>10108658</v>
      </c>
      <c r="T48" s="42">
        <f t="shared" si="9"/>
        <v>0</v>
      </c>
      <c r="U48" s="42">
        <f t="shared" si="9"/>
        <v>14911404</v>
      </c>
      <c r="V48" s="42">
        <f t="shared" si="9"/>
        <v>25020062</v>
      </c>
      <c r="W48" s="42">
        <f t="shared" si="9"/>
        <v>127291302</v>
      </c>
      <c r="X48" s="42">
        <f t="shared" si="9"/>
        <v>190972425</v>
      </c>
      <c r="Y48" s="42">
        <f t="shared" si="9"/>
        <v>-63681123</v>
      </c>
      <c r="Z48" s="43">
        <f>+IF(X48&lt;&gt;0,+(Y48/X48)*100,0)</f>
        <v>-33.34571627291217</v>
      </c>
      <c r="AA48" s="40">
        <f>+AA28+AA32+AA38+AA42+AA47</f>
        <v>199850692</v>
      </c>
    </row>
    <row r="49" spans="1:27" ht="13.5">
      <c r="A49" s="14" t="s">
        <v>58</v>
      </c>
      <c r="B49" s="15"/>
      <c r="C49" s="44">
        <f aca="true" t="shared" si="10" ref="C49:Y49">+C25-C48</f>
        <v>85884747</v>
      </c>
      <c r="D49" s="44">
        <f>+D25-D48</f>
        <v>0</v>
      </c>
      <c r="E49" s="45">
        <f t="shared" si="10"/>
        <v>52792712</v>
      </c>
      <c r="F49" s="46">
        <f t="shared" si="10"/>
        <v>89617364</v>
      </c>
      <c r="G49" s="46">
        <f t="shared" si="10"/>
        <v>53038641</v>
      </c>
      <c r="H49" s="46">
        <f t="shared" si="10"/>
        <v>-8141711</v>
      </c>
      <c r="I49" s="46">
        <f t="shared" si="10"/>
        <v>-4967300</v>
      </c>
      <c r="J49" s="46">
        <f t="shared" si="10"/>
        <v>39929630</v>
      </c>
      <c r="K49" s="46">
        <f t="shared" si="10"/>
        <v>1601016</v>
      </c>
      <c r="L49" s="46">
        <f t="shared" si="10"/>
        <v>2532199</v>
      </c>
      <c r="M49" s="46">
        <f t="shared" si="10"/>
        <v>40391925</v>
      </c>
      <c r="N49" s="46">
        <f t="shared" si="10"/>
        <v>44525140</v>
      </c>
      <c r="O49" s="46">
        <f t="shared" si="10"/>
        <v>-9009650</v>
      </c>
      <c r="P49" s="46">
        <f t="shared" si="10"/>
        <v>-11086283</v>
      </c>
      <c r="Q49" s="46">
        <f t="shared" si="10"/>
        <v>51211025</v>
      </c>
      <c r="R49" s="46">
        <f t="shared" si="10"/>
        <v>31115092</v>
      </c>
      <c r="S49" s="46">
        <f t="shared" si="10"/>
        <v>-6854135</v>
      </c>
      <c r="T49" s="46">
        <f t="shared" si="10"/>
        <v>0</v>
      </c>
      <c r="U49" s="46">
        <f t="shared" si="10"/>
        <v>-10805195</v>
      </c>
      <c r="V49" s="46">
        <f t="shared" si="10"/>
        <v>-17659330</v>
      </c>
      <c r="W49" s="46">
        <f t="shared" si="10"/>
        <v>97910532</v>
      </c>
      <c r="X49" s="46">
        <f>IF(F25=F48,0,X25-X48)</f>
        <v>52794071</v>
      </c>
      <c r="Y49" s="46">
        <f t="shared" si="10"/>
        <v>45116461</v>
      </c>
      <c r="Z49" s="47">
        <f>+IF(X49&lt;&gt;0,+(Y49/X49)*100,0)</f>
        <v>85.45743896128033</v>
      </c>
      <c r="AA49" s="44">
        <f>+AA25-AA48</f>
        <v>89617364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97053567</v>
      </c>
      <c r="D5" s="19">
        <f>SUM(D6:D8)</f>
        <v>0</v>
      </c>
      <c r="E5" s="20">
        <f t="shared" si="0"/>
        <v>66865560</v>
      </c>
      <c r="F5" s="21">
        <f t="shared" si="0"/>
        <v>66865560</v>
      </c>
      <c r="G5" s="21">
        <f t="shared" si="0"/>
        <v>24424057</v>
      </c>
      <c r="H5" s="21">
        <f t="shared" si="0"/>
        <v>8450808</v>
      </c>
      <c r="I5" s="21">
        <f t="shared" si="0"/>
        <v>1316247</v>
      </c>
      <c r="J5" s="21">
        <f t="shared" si="0"/>
        <v>34191112</v>
      </c>
      <c r="K5" s="21">
        <f t="shared" si="0"/>
        <v>0</v>
      </c>
      <c r="L5" s="21">
        <f t="shared" si="0"/>
        <v>1094790</v>
      </c>
      <c r="M5" s="21">
        <f t="shared" si="0"/>
        <v>15356298</v>
      </c>
      <c r="N5" s="21">
        <f t="shared" si="0"/>
        <v>16451088</v>
      </c>
      <c r="O5" s="21">
        <f t="shared" si="0"/>
        <v>641619</v>
      </c>
      <c r="P5" s="21">
        <f t="shared" si="0"/>
        <v>589649</v>
      </c>
      <c r="Q5" s="21">
        <f t="shared" si="0"/>
        <v>15046953</v>
      </c>
      <c r="R5" s="21">
        <f t="shared" si="0"/>
        <v>16278221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66920421</v>
      </c>
      <c r="X5" s="21">
        <f t="shared" si="0"/>
        <v>66865560</v>
      </c>
      <c r="Y5" s="21">
        <f t="shared" si="0"/>
        <v>54861</v>
      </c>
      <c r="Z5" s="4">
        <f>+IF(X5&lt;&gt;0,+(Y5/X5)*100,0)</f>
        <v>0.0820467218101516</v>
      </c>
      <c r="AA5" s="19">
        <f>SUM(AA6:AA8)</f>
        <v>66865560</v>
      </c>
    </row>
    <row r="6" spans="1:27" ht="13.5">
      <c r="A6" s="5" t="s">
        <v>33</v>
      </c>
      <c r="B6" s="3"/>
      <c r="C6" s="22"/>
      <c r="D6" s="22"/>
      <c r="E6" s="23">
        <v>3259000</v>
      </c>
      <c r="F6" s="24">
        <v>3259000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3258999</v>
      </c>
      <c r="Y6" s="24">
        <v>-3258999</v>
      </c>
      <c r="Z6" s="6">
        <v>-100</v>
      </c>
      <c r="AA6" s="22">
        <v>3259000</v>
      </c>
    </row>
    <row r="7" spans="1:27" ht="13.5">
      <c r="A7" s="5" t="s">
        <v>34</v>
      </c>
      <c r="B7" s="3"/>
      <c r="C7" s="25">
        <v>76056791</v>
      </c>
      <c r="D7" s="25"/>
      <c r="E7" s="26">
        <v>63516560</v>
      </c>
      <c r="F7" s="27">
        <v>63516560</v>
      </c>
      <c r="G7" s="27">
        <v>24423845</v>
      </c>
      <c r="H7" s="27">
        <v>8377672</v>
      </c>
      <c r="I7" s="27">
        <v>1316035</v>
      </c>
      <c r="J7" s="27">
        <v>34117552</v>
      </c>
      <c r="K7" s="27"/>
      <c r="L7" s="27">
        <v>1095148</v>
      </c>
      <c r="M7" s="27">
        <v>15356086</v>
      </c>
      <c r="N7" s="27">
        <v>16451234</v>
      </c>
      <c r="O7" s="27">
        <v>641619</v>
      </c>
      <c r="P7" s="27">
        <v>589649</v>
      </c>
      <c r="Q7" s="27">
        <v>15046953</v>
      </c>
      <c r="R7" s="27">
        <v>16278221</v>
      </c>
      <c r="S7" s="27"/>
      <c r="T7" s="27"/>
      <c r="U7" s="27"/>
      <c r="V7" s="27"/>
      <c r="W7" s="27">
        <v>66847007</v>
      </c>
      <c r="X7" s="27">
        <v>63516561</v>
      </c>
      <c r="Y7" s="27">
        <v>3330446</v>
      </c>
      <c r="Z7" s="7">
        <v>5.24</v>
      </c>
      <c r="AA7" s="25">
        <v>63516560</v>
      </c>
    </row>
    <row r="8" spans="1:27" ht="13.5">
      <c r="A8" s="5" t="s">
        <v>35</v>
      </c>
      <c r="B8" s="3"/>
      <c r="C8" s="22">
        <v>20996776</v>
      </c>
      <c r="D8" s="22"/>
      <c r="E8" s="23">
        <v>90000</v>
      </c>
      <c r="F8" s="24">
        <v>90000</v>
      </c>
      <c r="G8" s="24">
        <v>212</v>
      </c>
      <c r="H8" s="24">
        <v>73136</v>
      </c>
      <c r="I8" s="24">
        <v>212</v>
      </c>
      <c r="J8" s="24">
        <v>73560</v>
      </c>
      <c r="K8" s="24"/>
      <c r="L8" s="24">
        <v>-358</v>
      </c>
      <c r="M8" s="24">
        <v>212</v>
      </c>
      <c r="N8" s="24">
        <v>-146</v>
      </c>
      <c r="O8" s="24"/>
      <c r="P8" s="24"/>
      <c r="Q8" s="24"/>
      <c r="R8" s="24"/>
      <c r="S8" s="24"/>
      <c r="T8" s="24"/>
      <c r="U8" s="24"/>
      <c r="V8" s="24"/>
      <c r="W8" s="24">
        <v>73414</v>
      </c>
      <c r="X8" s="24">
        <v>90000</v>
      </c>
      <c r="Y8" s="24">
        <v>-16586</v>
      </c>
      <c r="Z8" s="6">
        <v>-18.43</v>
      </c>
      <c r="AA8" s="22">
        <v>90000</v>
      </c>
    </row>
    <row r="9" spans="1:27" ht="13.5">
      <c r="A9" s="2" t="s">
        <v>36</v>
      </c>
      <c r="B9" s="3"/>
      <c r="C9" s="19">
        <f aca="true" t="shared" si="1" ref="C9:Y9">SUM(C10:C14)</f>
        <v>369000</v>
      </c>
      <c r="D9" s="19">
        <f>SUM(D10:D14)</f>
        <v>0</v>
      </c>
      <c r="E9" s="20">
        <f t="shared" si="1"/>
        <v>3316200</v>
      </c>
      <c r="F9" s="21">
        <f t="shared" si="1"/>
        <v>3316200</v>
      </c>
      <c r="G9" s="21">
        <f t="shared" si="1"/>
        <v>132510</v>
      </c>
      <c r="H9" s="21">
        <f t="shared" si="1"/>
        <v>175221</v>
      </c>
      <c r="I9" s="21">
        <f t="shared" si="1"/>
        <v>19054</v>
      </c>
      <c r="J9" s="21">
        <f t="shared" si="1"/>
        <v>326785</v>
      </c>
      <c r="K9" s="21">
        <f t="shared" si="1"/>
        <v>0</v>
      </c>
      <c r="L9" s="21">
        <f t="shared" si="1"/>
        <v>134185</v>
      </c>
      <c r="M9" s="21">
        <f t="shared" si="1"/>
        <v>82511</v>
      </c>
      <c r="N9" s="21">
        <f t="shared" si="1"/>
        <v>216696</v>
      </c>
      <c r="O9" s="21">
        <f t="shared" si="1"/>
        <v>90267</v>
      </c>
      <c r="P9" s="21">
        <f t="shared" si="1"/>
        <v>465579</v>
      </c>
      <c r="Q9" s="21">
        <f t="shared" si="1"/>
        <v>81452</v>
      </c>
      <c r="R9" s="21">
        <f t="shared" si="1"/>
        <v>637298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1180779</v>
      </c>
      <c r="X9" s="21">
        <f t="shared" si="1"/>
        <v>3316208</v>
      </c>
      <c r="Y9" s="21">
        <f t="shared" si="1"/>
        <v>-2135429</v>
      </c>
      <c r="Z9" s="4">
        <f>+IF(X9&lt;&gt;0,+(Y9/X9)*100,0)</f>
        <v>-64.39369906833346</v>
      </c>
      <c r="AA9" s="19">
        <f>SUM(AA10:AA14)</f>
        <v>3316200</v>
      </c>
    </row>
    <row r="10" spans="1:27" ht="13.5">
      <c r="A10" s="5" t="s">
        <v>37</v>
      </c>
      <c r="B10" s="3"/>
      <c r="C10" s="22">
        <v>369000</v>
      </c>
      <c r="D10" s="22"/>
      <c r="E10" s="23">
        <v>448700</v>
      </c>
      <c r="F10" s="24">
        <v>448700</v>
      </c>
      <c r="G10" s="24">
        <v>6137</v>
      </c>
      <c r="H10" s="24">
        <v>4453</v>
      </c>
      <c r="I10" s="24">
        <v>5680</v>
      </c>
      <c r="J10" s="24">
        <v>16270</v>
      </c>
      <c r="K10" s="24"/>
      <c r="L10" s="24">
        <v>12402</v>
      </c>
      <c r="M10" s="24">
        <v>5893</v>
      </c>
      <c r="N10" s="24">
        <v>18295</v>
      </c>
      <c r="O10" s="24">
        <v>4558</v>
      </c>
      <c r="P10" s="24">
        <v>392005</v>
      </c>
      <c r="Q10" s="24">
        <v>5480</v>
      </c>
      <c r="R10" s="24">
        <v>402043</v>
      </c>
      <c r="S10" s="24"/>
      <c r="T10" s="24"/>
      <c r="U10" s="24"/>
      <c r="V10" s="24"/>
      <c r="W10" s="24">
        <v>436608</v>
      </c>
      <c r="X10" s="24">
        <v>448700</v>
      </c>
      <c r="Y10" s="24">
        <v>-12092</v>
      </c>
      <c r="Z10" s="6">
        <v>-2.69</v>
      </c>
      <c r="AA10" s="22">
        <v>448700</v>
      </c>
    </row>
    <row r="11" spans="1:27" ht="13.5">
      <c r="A11" s="5" t="s">
        <v>38</v>
      </c>
      <c r="B11" s="3"/>
      <c r="C11" s="22"/>
      <c r="D11" s="22"/>
      <c r="E11" s="23">
        <v>500</v>
      </c>
      <c r="F11" s="24">
        <v>500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504</v>
      </c>
      <c r="Y11" s="24">
        <v>-504</v>
      </c>
      <c r="Z11" s="6">
        <v>-100</v>
      </c>
      <c r="AA11" s="22">
        <v>500</v>
      </c>
    </row>
    <row r="12" spans="1:27" ht="13.5">
      <c r="A12" s="5" t="s">
        <v>39</v>
      </c>
      <c r="B12" s="3"/>
      <c r="C12" s="22"/>
      <c r="D12" s="22"/>
      <c r="E12" s="23">
        <v>2817000</v>
      </c>
      <c r="F12" s="24">
        <v>2817000</v>
      </c>
      <c r="G12" s="24">
        <v>101746</v>
      </c>
      <c r="H12" s="24">
        <v>154474</v>
      </c>
      <c r="I12" s="24">
        <v>13374</v>
      </c>
      <c r="J12" s="24">
        <v>269594</v>
      </c>
      <c r="K12" s="24"/>
      <c r="L12" s="24">
        <v>121783</v>
      </c>
      <c r="M12" s="24">
        <v>76618</v>
      </c>
      <c r="N12" s="24">
        <v>198401</v>
      </c>
      <c r="O12" s="24">
        <v>85709</v>
      </c>
      <c r="P12" s="24">
        <v>73574</v>
      </c>
      <c r="Q12" s="24">
        <v>75972</v>
      </c>
      <c r="R12" s="24">
        <v>235255</v>
      </c>
      <c r="S12" s="24"/>
      <c r="T12" s="24"/>
      <c r="U12" s="24"/>
      <c r="V12" s="24"/>
      <c r="W12" s="24">
        <v>703250</v>
      </c>
      <c r="X12" s="24">
        <v>2817000</v>
      </c>
      <c r="Y12" s="24">
        <v>-2113750</v>
      </c>
      <c r="Z12" s="6">
        <v>-75.04</v>
      </c>
      <c r="AA12" s="22">
        <v>2817000</v>
      </c>
    </row>
    <row r="13" spans="1:27" ht="13.5">
      <c r="A13" s="5" t="s">
        <v>40</v>
      </c>
      <c r="B13" s="3"/>
      <c r="C13" s="22"/>
      <c r="D13" s="22"/>
      <c r="E13" s="23">
        <v>50000</v>
      </c>
      <c r="F13" s="24">
        <v>50000</v>
      </c>
      <c r="G13" s="24">
        <v>24627</v>
      </c>
      <c r="H13" s="24">
        <v>16294</v>
      </c>
      <c r="I13" s="24"/>
      <c r="J13" s="24">
        <v>40921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40921</v>
      </c>
      <c r="X13" s="24">
        <v>50004</v>
      </c>
      <c r="Y13" s="24">
        <v>-9083</v>
      </c>
      <c r="Z13" s="6">
        <v>-18.16</v>
      </c>
      <c r="AA13" s="22">
        <v>50000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1647407</v>
      </c>
      <c r="D15" s="19">
        <f>SUM(D16:D18)</f>
        <v>0</v>
      </c>
      <c r="E15" s="20">
        <f t="shared" si="2"/>
        <v>22829000</v>
      </c>
      <c r="F15" s="21">
        <f t="shared" si="2"/>
        <v>22829000</v>
      </c>
      <c r="G15" s="21">
        <f t="shared" si="2"/>
        <v>1561758</v>
      </c>
      <c r="H15" s="21">
        <f t="shared" si="2"/>
        <v>387675</v>
      </c>
      <c r="I15" s="21">
        <f t="shared" si="2"/>
        <v>457749</v>
      </c>
      <c r="J15" s="21">
        <f t="shared" si="2"/>
        <v>2407182</v>
      </c>
      <c r="K15" s="21">
        <f t="shared" si="2"/>
        <v>0</v>
      </c>
      <c r="L15" s="21">
        <f t="shared" si="2"/>
        <v>808888</v>
      </c>
      <c r="M15" s="21">
        <f t="shared" si="2"/>
        <v>10132</v>
      </c>
      <c r="N15" s="21">
        <f t="shared" si="2"/>
        <v>819020</v>
      </c>
      <c r="O15" s="21">
        <f t="shared" si="2"/>
        <v>294511</v>
      </c>
      <c r="P15" s="21">
        <f t="shared" si="2"/>
        <v>6988094</v>
      </c>
      <c r="Q15" s="21">
        <f t="shared" si="2"/>
        <v>1316</v>
      </c>
      <c r="R15" s="21">
        <f t="shared" si="2"/>
        <v>7283921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10510123</v>
      </c>
      <c r="X15" s="21">
        <f t="shared" si="2"/>
        <v>22828995</v>
      </c>
      <c r="Y15" s="21">
        <f t="shared" si="2"/>
        <v>-12318872</v>
      </c>
      <c r="Z15" s="4">
        <f>+IF(X15&lt;&gt;0,+(Y15/X15)*100,0)</f>
        <v>-53.961516921791784</v>
      </c>
      <c r="AA15" s="19">
        <f>SUM(AA16:AA18)</f>
        <v>22829000</v>
      </c>
    </row>
    <row r="16" spans="1:27" ht="13.5">
      <c r="A16" s="5" t="s">
        <v>43</v>
      </c>
      <c r="B16" s="3"/>
      <c r="C16" s="22">
        <v>1647407</v>
      </c>
      <c r="D16" s="22"/>
      <c r="E16" s="23">
        <v>20823000</v>
      </c>
      <c r="F16" s="24">
        <v>20823000</v>
      </c>
      <c r="G16" s="24">
        <v>1557526</v>
      </c>
      <c r="H16" s="24">
        <v>387025</v>
      </c>
      <c r="I16" s="24">
        <v>457749</v>
      </c>
      <c r="J16" s="24">
        <v>2402300</v>
      </c>
      <c r="K16" s="24"/>
      <c r="L16" s="24">
        <v>807941</v>
      </c>
      <c r="M16" s="24">
        <v>10132</v>
      </c>
      <c r="N16" s="24">
        <v>818073</v>
      </c>
      <c r="O16" s="24">
        <v>294511</v>
      </c>
      <c r="P16" s="24">
        <v>6988094</v>
      </c>
      <c r="Q16" s="24">
        <v>1316</v>
      </c>
      <c r="R16" s="24">
        <v>7283921</v>
      </c>
      <c r="S16" s="24"/>
      <c r="T16" s="24"/>
      <c r="U16" s="24"/>
      <c r="V16" s="24"/>
      <c r="W16" s="24">
        <v>10504294</v>
      </c>
      <c r="X16" s="24">
        <v>20822999</v>
      </c>
      <c r="Y16" s="24">
        <v>-10318705</v>
      </c>
      <c r="Z16" s="6">
        <v>-49.55</v>
      </c>
      <c r="AA16" s="22">
        <v>20823000</v>
      </c>
    </row>
    <row r="17" spans="1:27" ht="13.5">
      <c r="A17" s="5" t="s">
        <v>44</v>
      </c>
      <c r="B17" s="3"/>
      <c r="C17" s="22"/>
      <c r="D17" s="22"/>
      <c r="E17" s="23">
        <v>2006000</v>
      </c>
      <c r="F17" s="24">
        <v>2006000</v>
      </c>
      <c r="G17" s="24">
        <v>4232</v>
      </c>
      <c r="H17" s="24">
        <v>650</v>
      </c>
      <c r="I17" s="24"/>
      <c r="J17" s="24">
        <v>4882</v>
      </c>
      <c r="K17" s="24"/>
      <c r="L17" s="24">
        <v>947</v>
      </c>
      <c r="M17" s="24"/>
      <c r="N17" s="24">
        <v>947</v>
      </c>
      <c r="O17" s="24"/>
      <c r="P17" s="24"/>
      <c r="Q17" s="24"/>
      <c r="R17" s="24"/>
      <c r="S17" s="24"/>
      <c r="T17" s="24"/>
      <c r="U17" s="24"/>
      <c r="V17" s="24"/>
      <c r="W17" s="24">
        <v>5829</v>
      </c>
      <c r="X17" s="24">
        <v>2005996</v>
      </c>
      <c r="Y17" s="24">
        <v>-2000167</v>
      </c>
      <c r="Z17" s="6">
        <v>-99.71</v>
      </c>
      <c r="AA17" s="22">
        <v>2006000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10572439</v>
      </c>
      <c r="D19" s="19">
        <f>SUM(D20:D23)</f>
        <v>0</v>
      </c>
      <c r="E19" s="20">
        <f t="shared" si="3"/>
        <v>16597684</v>
      </c>
      <c r="F19" s="21">
        <f t="shared" si="3"/>
        <v>16597684</v>
      </c>
      <c r="G19" s="21">
        <f t="shared" si="3"/>
        <v>1257941</v>
      </c>
      <c r="H19" s="21">
        <f t="shared" si="3"/>
        <v>1455802</v>
      </c>
      <c r="I19" s="21">
        <f t="shared" si="3"/>
        <v>915346</v>
      </c>
      <c r="J19" s="21">
        <f t="shared" si="3"/>
        <v>3629089</v>
      </c>
      <c r="K19" s="21">
        <f t="shared" si="3"/>
        <v>0</v>
      </c>
      <c r="L19" s="21">
        <f t="shared" si="3"/>
        <v>1029453</v>
      </c>
      <c r="M19" s="21">
        <f t="shared" si="3"/>
        <v>991501</v>
      </c>
      <c r="N19" s="21">
        <f t="shared" si="3"/>
        <v>2020954</v>
      </c>
      <c r="O19" s="21">
        <f t="shared" si="3"/>
        <v>1005829</v>
      </c>
      <c r="P19" s="21">
        <f t="shared" si="3"/>
        <v>895644</v>
      </c>
      <c r="Q19" s="21">
        <f t="shared" si="3"/>
        <v>964469</v>
      </c>
      <c r="R19" s="21">
        <f t="shared" si="3"/>
        <v>2865942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8515985</v>
      </c>
      <c r="X19" s="21">
        <f t="shared" si="3"/>
        <v>18158548</v>
      </c>
      <c r="Y19" s="21">
        <f t="shared" si="3"/>
        <v>-9642563</v>
      </c>
      <c r="Z19" s="4">
        <f>+IF(X19&lt;&gt;0,+(Y19/X19)*100,0)</f>
        <v>-53.10205970213037</v>
      </c>
      <c r="AA19" s="19">
        <f>SUM(AA20:AA23)</f>
        <v>16597684</v>
      </c>
    </row>
    <row r="20" spans="1:27" ht="13.5">
      <c r="A20" s="5" t="s">
        <v>47</v>
      </c>
      <c r="B20" s="3"/>
      <c r="C20" s="22">
        <v>7669130</v>
      </c>
      <c r="D20" s="22"/>
      <c r="E20" s="23">
        <v>11656264</v>
      </c>
      <c r="F20" s="24">
        <v>11656264</v>
      </c>
      <c r="G20" s="24">
        <v>795727</v>
      </c>
      <c r="H20" s="24">
        <v>966882</v>
      </c>
      <c r="I20" s="24">
        <v>538245</v>
      </c>
      <c r="J20" s="24">
        <v>2300854</v>
      </c>
      <c r="K20" s="24"/>
      <c r="L20" s="24">
        <v>648112</v>
      </c>
      <c r="M20" s="24">
        <v>605150</v>
      </c>
      <c r="N20" s="24">
        <v>1253262</v>
      </c>
      <c r="O20" s="24">
        <v>615832</v>
      </c>
      <c r="P20" s="24">
        <v>513470</v>
      </c>
      <c r="Q20" s="24">
        <v>574837</v>
      </c>
      <c r="R20" s="24">
        <v>1704139</v>
      </c>
      <c r="S20" s="24"/>
      <c r="T20" s="24"/>
      <c r="U20" s="24"/>
      <c r="V20" s="24"/>
      <c r="W20" s="24">
        <v>5258255</v>
      </c>
      <c r="X20" s="24">
        <v>13217128</v>
      </c>
      <c r="Y20" s="24">
        <v>-7958873</v>
      </c>
      <c r="Z20" s="6">
        <v>-60.22</v>
      </c>
      <c r="AA20" s="22">
        <v>11656264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2903309</v>
      </c>
      <c r="D23" s="22"/>
      <c r="E23" s="23">
        <v>4941420</v>
      </c>
      <c r="F23" s="24">
        <v>4941420</v>
      </c>
      <c r="G23" s="24">
        <v>462214</v>
      </c>
      <c r="H23" s="24">
        <v>488920</v>
      </c>
      <c r="I23" s="24">
        <v>377101</v>
      </c>
      <c r="J23" s="24">
        <v>1328235</v>
      </c>
      <c r="K23" s="24"/>
      <c r="L23" s="24">
        <v>381341</v>
      </c>
      <c r="M23" s="24">
        <v>386351</v>
      </c>
      <c r="N23" s="24">
        <v>767692</v>
      </c>
      <c r="O23" s="24">
        <v>389997</v>
      </c>
      <c r="P23" s="24">
        <v>382174</v>
      </c>
      <c r="Q23" s="24">
        <v>389632</v>
      </c>
      <c r="R23" s="24">
        <v>1161803</v>
      </c>
      <c r="S23" s="24"/>
      <c r="T23" s="24"/>
      <c r="U23" s="24"/>
      <c r="V23" s="24"/>
      <c r="W23" s="24">
        <v>3257730</v>
      </c>
      <c r="X23" s="24">
        <v>4941420</v>
      </c>
      <c r="Y23" s="24">
        <v>-1683690</v>
      </c>
      <c r="Z23" s="6">
        <v>-34.07</v>
      </c>
      <c r="AA23" s="22">
        <v>4941420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109642413</v>
      </c>
      <c r="D25" s="40">
        <f>+D5+D9+D15+D19+D24</f>
        <v>0</v>
      </c>
      <c r="E25" s="41">
        <f t="shared" si="4"/>
        <v>109608444</v>
      </c>
      <c r="F25" s="42">
        <f t="shared" si="4"/>
        <v>109608444</v>
      </c>
      <c r="G25" s="42">
        <f t="shared" si="4"/>
        <v>27376266</v>
      </c>
      <c r="H25" s="42">
        <f t="shared" si="4"/>
        <v>10469506</v>
      </c>
      <c r="I25" s="42">
        <f t="shared" si="4"/>
        <v>2708396</v>
      </c>
      <c r="J25" s="42">
        <f t="shared" si="4"/>
        <v>40554168</v>
      </c>
      <c r="K25" s="42">
        <f t="shared" si="4"/>
        <v>0</v>
      </c>
      <c r="L25" s="42">
        <f t="shared" si="4"/>
        <v>3067316</v>
      </c>
      <c r="M25" s="42">
        <f t="shared" si="4"/>
        <v>16440442</v>
      </c>
      <c r="N25" s="42">
        <f t="shared" si="4"/>
        <v>19507758</v>
      </c>
      <c r="O25" s="42">
        <f t="shared" si="4"/>
        <v>2032226</v>
      </c>
      <c r="P25" s="42">
        <f t="shared" si="4"/>
        <v>8938966</v>
      </c>
      <c r="Q25" s="42">
        <f t="shared" si="4"/>
        <v>16094190</v>
      </c>
      <c r="R25" s="42">
        <f t="shared" si="4"/>
        <v>27065382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87127308</v>
      </c>
      <c r="X25" s="42">
        <f t="shared" si="4"/>
        <v>111169311</v>
      </c>
      <c r="Y25" s="42">
        <f t="shared" si="4"/>
        <v>-24042003</v>
      </c>
      <c r="Z25" s="43">
        <f>+IF(X25&lt;&gt;0,+(Y25/X25)*100,0)</f>
        <v>-21.62647477413978</v>
      </c>
      <c r="AA25" s="40">
        <f>+AA5+AA9+AA15+AA19+AA24</f>
        <v>109608444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100829768</v>
      </c>
      <c r="D28" s="19">
        <f>SUM(D29:D31)</f>
        <v>0</v>
      </c>
      <c r="E28" s="20">
        <f t="shared" si="5"/>
        <v>42238595</v>
      </c>
      <c r="F28" s="21">
        <f t="shared" si="5"/>
        <v>42238595</v>
      </c>
      <c r="G28" s="21">
        <f t="shared" si="5"/>
        <v>3420584</v>
      </c>
      <c r="H28" s="21">
        <f t="shared" si="5"/>
        <v>3173701</v>
      </c>
      <c r="I28" s="21">
        <f t="shared" si="5"/>
        <v>3938509</v>
      </c>
      <c r="J28" s="21">
        <f t="shared" si="5"/>
        <v>10532794</v>
      </c>
      <c r="K28" s="21">
        <f t="shared" si="5"/>
        <v>0</v>
      </c>
      <c r="L28" s="21">
        <f t="shared" si="5"/>
        <v>3510647</v>
      </c>
      <c r="M28" s="21">
        <f t="shared" si="5"/>
        <v>4694471</v>
      </c>
      <c r="N28" s="21">
        <f t="shared" si="5"/>
        <v>8205118</v>
      </c>
      <c r="O28" s="21">
        <f t="shared" si="5"/>
        <v>2485000</v>
      </c>
      <c r="P28" s="21">
        <f t="shared" si="5"/>
        <v>2398793</v>
      </c>
      <c r="Q28" s="21">
        <f t="shared" si="5"/>
        <v>3346501</v>
      </c>
      <c r="R28" s="21">
        <f t="shared" si="5"/>
        <v>8230294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26968206</v>
      </c>
      <c r="X28" s="21">
        <f t="shared" si="5"/>
        <v>41771910</v>
      </c>
      <c r="Y28" s="21">
        <f t="shared" si="5"/>
        <v>-14803704</v>
      </c>
      <c r="Z28" s="4">
        <f>+IF(X28&lt;&gt;0,+(Y28/X28)*100,0)</f>
        <v>-35.43937540801941</v>
      </c>
      <c r="AA28" s="19">
        <f>SUM(AA29:AA31)</f>
        <v>42238595</v>
      </c>
    </row>
    <row r="29" spans="1:27" ht="13.5">
      <c r="A29" s="5" t="s">
        <v>33</v>
      </c>
      <c r="B29" s="3"/>
      <c r="C29" s="22">
        <v>5961719</v>
      </c>
      <c r="D29" s="22"/>
      <c r="E29" s="23">
        <v>19459808</v>
      </c>
      <c r="F29" s="24">
        <v>19459808</v>
      </c>
      <c r="G29" s="24">
        <v>1707984</v>
      </c>
      <c r="H29" s="24">
        <v>1310940</v>
      </c>
      <c r="I29" s="24">
        <v>1462924</v>
      </c>
      <c r="J29" s="24">
        <v>4481848</v>
      </c>
      <c r="K29" s="24"/>
      <c r="L29" s="24">
        <v>1295346</v>
      </c>
      <c r="M29" s="24">
        <v>1905717</v>
      </c>
      <c r="N29" s="24">
        <v>3201063</v>
      </c>
      <c r="O29" s="24">
        <v>1109534</v>
      </c>
      <c r="P29" s="24">
        <v>1308672</v>
      </c>
      <c r="Q29" s="24">
        <v>1186125</v>
      </c>
      <c r="R29" s="24">
        <v>3604331</v>
      </c>
      <c r="S29" s="24"/>
      <c r="T29" s="24"/>
      <c r="U29" s="24"/>
      <c r="V29" s="24"/>
      <c r="W29" s="24">
        <v>11287242</v>
      </c>
      <c r="X29" s="24">
        <v>14795005</v>
      </c>
      <c r="Y29" s="24">
        <v>-3507763</v>
      </c>
      <c r="Z29" s="6">
        <v>-23.71</v>
      </c>
      <c r="AA29" s="22">
        <v>19459808</v>
      </c>
    </row>
    <row r="30" spans="1:27" ht="13.5">
      <c r="A30" s="5" t="s">
        <v>34</v>
      </c>
      <c r="B30" s="3"/>
      <c r="C30" s="25">
        <v>94868049</v>
      </c>
      <c r="D30" s="25"/>
      <c r="E30" s="26">
        <v>12596021</v>
      </c>
      <c r="F30" s="27">
        <v>12596021</v>
      </c>
      <c r="G30" s="27">
        <v>755440</v>
      </c>
      <c r="H30" s="27">
        <v>874466</v>
      </c>
      <c r="I30" s="27">
        <v>1517813</v>
      </c>
      <c r="J30" s="27">
        <v>3147719</v>
      </c>
      <c r="K30" s="27"/>
      <c r="L30" s="27">
        <v>1292418</v>
      </c>
      <c r="M30" s="27">
        <v>1226353</v>
      </c>
      <c r="N30" s="27">
        <v>2518771</v>
      </c>
      <c r="O30" s="27">
        <v>587000</v>
      </c>
      <c r="P30" s="27">
        <v>405638</v>
      </c>
      <c r="Q30" s="27">
        <v>1258240</v>
      </c>
      <c r="R30" s="27">
        <v>2250878</v>
      </c>
      <c r="S30" s="27"/>
      <c r="T30" s="27"/>
      <c r="U30" s="27"/>
      <c r="V30" s="27"/>
      <c r="W30" s="27">
        <v>7917368</v>
      </c>
      <c r="X30" s="27">
        <v>14253343</v>
      </c>
      <c r="Y30" s="27">
        <v>-6335975</v>
      </c>
      <c r="Z30" s="7">
        <v>-44.45</v>
      </c>
      <c r="AA30" s="25">
        <v>12596021</v>
      </c>
    </row>
    <row r="31" spans="1:27" ht="13.5">
      <c r="A31" s="5" t="s">
        <v>35</v>
      </c>
      <c r="B31" s="3"/>
      <c r="C31" s="22"/>
      <c r="D31" s="22"/>
      <c r="E31" s="23">
        <v>10182766</v>
      </c>
      <c r="F31" s="24">
        <v>10182766</v>
      </c>
      <c r="G31" s="24">
        <v>957160</v>
      </c>
      <c r="H31" s="24">
        <v>988295</v>
      </c>
      <c r="I31" s="24">
        <v>957772</v>
      </c>
      <c r="J31" s="24">
        <v>2903227</v>
      </c>
      <c r="K31" s="24"/>
      <c r="L31" s="24">
        <v>922883</v>
      </c>
      <c r="M31" s="24">
        <v>1562401</v>
      </c>
      <c r="N31" s="24">
        <v>2485284</v>
      </c>
      <c r="O31" s="24">
        <v>788466</v>
      </c>
      <c r="P31" s="24">
        <v>684483</v>
      </c>
      <c r="Q31" s="24">
        <v>902136</v>
      </c>
      <c r="R31" s="24">
        <v>2375085</v>
      </c>
      <c r="S31" s="24"/>
      <c r="T31" s="24"/>
      <c r="U31" s="24"/>
      <c r="V31" s="24"/>
      <c r="W31" s="24">
        <v>7763596</v>
      </c>
      <c r="X31" s="24">
        <v>12723562</v>
      </c>
      <c r="Y31" s="24">
        <v>-4959966</v>
      </c>
      <c r="Z31" s="6">
        <v>-38.98</v>
      </c>
      <c r="AA31" s="22">
        <v>10182766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6828606</v>
      </c>
      <c r="F32" s="21">
        <f t="shared" si="6"/>
        <v>6828606</v>
      </c>
      <c r="G32" s="21">
        <f t="shared" si="6"/>
        <v>471777</v>
      </c>
      <c r="H32" s="21">
        <f t="shared" si="6"/>
        <v>531387</v>
      </c>
      <c r="I32" s="21">
        <f t="shared" si="6"/>
        <v>490913</v>
      </c>
      <c r="J32" s="21">
        <f t="shared" si="6"/>
        <v>1494077</v>
      </c>
      <c r="K32" s="21">
        <f t="shared" si="6"/>
        <v>0</v>
      </c>
      <c r="L32" s="21">
        <f t="shared" si="6"/>
        <v>495567</v>
      </c>
      <c r="M32" s="21">
        <f t="shared" si="6"/>
        <v>503887</v>
      </c>
      <c r="N32" s="21">
        <f t="shared" si="6"/>
        <v>999454</v>
      </c>
      <c r="O32" s="21">
        <f t="shared" si="6"/>
        <v>488005</v>
      </c>
      <c r="P32" s="21">
        <f t="shared" si="6"/>
        <v>485899</v>
      </c>
      <c r="Q32" s="21">
        <f t="shared" si="6"/>
        <v>445191</v>
      </c>
      <c r="R32" s="21">
        <f t="shared" si="6"/>
        <v>1419095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3912626</v>
      </c>
      <c r="X32" s="21">
        <f t="shared" si="6"/>
        <v>8274699</v>
      </c>
      <c r="Y32" s="21">
        <f t="shared" si="6"/>
        <v>-4362073</v>
      </c>
      <c r="Z32" s="4">
        <f>+IF(X32&lt;&gt;0,+(Y32/X32)*100,0)</f>
        <v>-52.71579062875882</v>
      </c>
      <c r="AA32" s="19">
        <f>SUM(AA33:AA37)</f>
        <v>6828606</v>
      </c>
    </row>
    <row r="33" spans="1:27" ht="13.5">
      <c r="A33" s="5" t="s">
        <v>37</v>
      </c>
      <c r="B33" s="3"/>
      <c r="C33" s="22"/>
      <c r="D33" s="22"/>
      <c r="E33" s="23">
        <v>3374351</v>
      </c>
      <c r="F33" s="24">
        <v>3374351</v>
      </c>
      <c r="G33" s="24">
        <v>232725</v>
      </c>
      <c r="H33" s="24">
        <v>231320</v>
      </c>
      <c r="I33" s="24">
        <v>237374</v>
      </c>
      <c r="J33" s="24">
        <v>701419</v>
      </c>
      <c r="K33" s="24"/>
      <c r="L33" s="24">
        <v>247906</v>
      </c>
      <c r="M33" s="24">
        <v>271982</v>
      </c>
      <c r="N33" s="24">
        <v>519888</v>
      </c>
      <c r="O33" s="24">
        <v>256481</v>
      </c>
      <c r="P33" s="24">
        <v>264451</v>
      </c>
      <c r="Q33" s="24">
        <v>245484</v>
      </c>
      <c r="R33" s="24">
        <v>766416</v>
      </c>
      <c r="S33" s="24"/>
      <c r="T33" s="24"/>
      <c r="U33" s="24"/>
      <c r="V33" s="24"/>
      <c r="W33" s="24">
        <v>1987723</v>
      </c>
      <c r="X33" s="24">
        <v>4423768</v>
      </c>
      <c r="Y33" s="24">
        <v>-2436045</v>
      </c>
      <c r="Z33" s="6">
        <v>-55.07</v>
      </c>
      <c r="AA33" s="22">
        <v>3374351</v>
      </c>
    </row>
    <row r="34" spans="1:27" ht="13.5">
      <c r="A34" s="5" t="s">
        <v>38</v>
      </c>
      <c r="B34" s="3"/>
      <c r="C34" s="22"/>
      <c r="D34" s="22"/>
      <c r="E34" s="23">
        <v>166504</v>
      </c>
      <c r="F34" s="24">
        <v>166504</v>
      </c>
      <c r="G34" s="24"/>
      <c r="H34" s="24">
        <v>1197</v>
      </c>
      <c r="I34" s="24">
        <v>4559</v>
      </c>
      <c r="J34" s="24">
        <v>5756</v>
      </c>
      <c r="K34" s="24"/>
      <c r="L34" s="24">
        <v>4557</v>
      </c>
      <c r="M34" s="24"/>
      <c r="N34" s="24">
        <v>4557</v>
      </c>
      <c r="O34" s="24">
        <v>904</v>
      </c>
      <c r="P34" s="24">
        <v>1844</v>
      </c>
      <c r="Q34" s="24">
        <v>8656</v>
      </c>
      <c r="R34" s="24">
        <v>11404</v>
      </c>
      <c r="S34" s="24"/>
      <c r="T34" s="24"/>
      <c r="U34" s="24"/>
      <c r="V34" s="24"/>
      <c r="W34" s="24">
        <v>21717</v>
      </c>
      <c r="X34" s="24">
        <v>166504</v>
      </c>
      <c r="Y34" s="24">
        <v>-144787</v>
      </c>
      <c r="Z34" s="6">
        <v>-86.96</v>
      </c>
      <c r="AA34" s="22">
        <v>166504</v>
      </c>
    </row>
    <row r="35" spans="1:27" ht="13.5">
      <c r="A35" s="5" t="s">
        <v>39</v>
      </c>
      <c r="B35" s="3"/>
      <c r="C35" s="22"/>
      <c r="D35" s="22"/>
      <c r="E35" s="23">
        <v>2793708</v>
      </c>
      <c r="F35" s="24">
        <v>2793708</v>
      </c>
      <c r="G35" s="24">
        <v>201165</v>
      </c>
      <c r="H35" s="24">
        <v>251503</v>
      </c>
      <c r="I35" s="24">
        <v>248980</v>
      </c>
      <c r="J35" s="24">
        <v>701648</v>
      </c>
      <c r="K35" s="24"/>
      <c r="L35" s="24">
        <v>243104</v>
      </c>
      <c r="M35" s="24">
        <v>231905</v>
      </c>
      <c r="N35" s="24">
        <v>475009</v>
      </c>
      <c r="O35" s="24">
        <v>230620</v>
      </c>
      <c r="P35" s="24">
        <v>219604</v>
      </c>
      <c r="Q35" s="24">
        <v>191051</v>
      </c>
      <c r="R35" s="24">
        <v>641275</v>
      </c>
      <c r="S35" s="24"/>
      <c r="T35" s="24"/>
      <c r="U35" s="24"/>
      <c r="V35" s="24"/>
      <c r="W35" s="24">
        <v>1817932</v>
      </c>
      <c r="X35" s="24">
        <v>3188384</v>
      </c>
      <c r="Y35" s="24">
        <v>-1370452</v>
      </c>
      <c r="Z35" s="6">
        <v>-42.98</v>
      </c>
      <c r="AA35" s="22">
        <v>2793708</v>
      </c>
    </row>
    <row r="36" spans="1:27" ht="13.5">
      <c r="A36" s="5" t="s">
        <v>40</v>
      </c>
      <c r="B36" s="3"/>
      <c r="C36" s="22"/>
      <c r="D36" s="22"/>
      <c r="E36" s="23">
        <v>494043</v>
      </c>
      <c r="F36" s="24">
        <v>494043</v>
      </c>
      <c r="G36" s="24">
        <v>37887</v>
      </c>
      <c r="H36" s="24">
        <v>47367</v>
      </c>
      <c r="I36" s="24"/>
      <c r="J36" s="24">
        <v>85254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85254</v>
      </c>
      <c r="X36" s="24">
        <v>496043</v>
      </c>
      <c r="Y36" s="24">
        <v>-410789</v>
      </c>
      <c r="Z36" s="6">
        <v>-82.81</v>
      </c>
      <c r="AA36" s="22">
        <v>494043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22614078</v>
      </c>
      <c r="F38" s="21">
        <f t="shared" si="7"/>
        <v>22614078</v>
      </c>
      <c r="G38" s="21">
        <f t="shared" si="7"/>
        <v>694692</v>
      </c>
      <c r="H38" s="21">
        <f t="shared" si="7"/>
        <v>1134478</v>
      </c>
      <c r="I38" s="21">
        <f t="shared" si="7"/>
        <v>1241414</v>
      </c>
      <c r="J38" s="21">
        <f t="shared" si="7"/>
        <v>3070584</v>
      </c>
      <c r="K38" s="21">
        <f t="shared" si="7"/>
        <v>0</v>
      </c>
      <c r="L38" s="21">
        <f t="shared" si="7"/>
        <v>1176868</v>
      </c>
      <c r="M38" s="21">
        <f t="shared" si="7"/>
        <v>1250085</v>
      </c>
      <c r="N38" s="21">
        <f t="shared" si="7"/>
        <v>2426953</v>
      </c>
      <c r="O38" s="21">
        <f t="shared" si="7"/>
        <v>896311</v>
      </c>
      <c r="P38" s="21">
        <f t="shared" si="7"/>
        <v>1117315</v>
      </c>
      <c r="Q38" s="21">
        <f t="shared" si="7"/>
        <v>1076186</v>
      </c>
      <c r="R38" s="21">
        <f t="shared" si="7"/>
        <v>3089812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8587349</v>
      </c>
      <c r="X38" s="21">
        <f t="shared" si="7"/>
        <v>19932955</v>
      </c>
      <c r="Y38" s="21">
        <f t="shared" si="7"/>
        <v>-11345606</v>
      </c>
      <c r="Z38" s="4">
        <f>+IF(X38&lt;&gt;0,+(Y38/X38)*100,0)</f>
        <v>-56.91883616854601</v>
      </c>
      <c r="AA38" s="19">
        <f>SUM(AA39:AA41)</f>
        <v>22614078</v>
      </c>
    </row>
    <row r="39" spans="1:27" ht="13.5">
      <c r="A39" s="5" t="s">
        <v>43</v>
      </c>
      <c r="B39" s="3"/>
      <c r="C39" s="22"/>
      <c r="D39" s="22"/>
      <c r="E39" s="23">
        <v>3733421</v>
      </c>
      <c r="F39" s="24">
        <v>3733421</v>
      </c>
      <c r="G39" s="24">
        <v>524375</v>
      </c>
      <c r="H39" s="24">
        <v>600819</v>
      </c>
      <c r="I39" s="24">
        <v>536970</v>
      </c>
      <c r="J39" s="24">
        <v>1662164</v>
      </c>
      <c r="K39" s="24"/>
      <c r="L39" s="24">
        <v>657079</v>
      </c>
      <c r="M39" s="24">
        <v>743400</v>
      </c>
      <c r="N39" s="24">
        <v>1400479</v>
      </c>
      <c r="O39" s="24">
        <v>450812</v>
      </c>
      <c r="P39" s="24">
        <v>566612</v>
      </c>
      <c r="Q39" s="24">
        <v>591955</v>
      </c>
      <c r="R39" s="24">
        <v>1609379</v>
      </c>
      <c r="S39" s="24"/>
      <c r="T39" s="24"/>
      <c r="U39" s="24"/>
      <c r="V39" s="24"/>
      <c r="W39" s="24">
        <v>4672022</v>
      </c>
      <c r="X39" s="24">
        <v>5857547</v>
      </c>
      <c r="Y39" s="24">
        <v>-1185525</v>
      </c>
      <c r="Z39" s="6">
        <v>-20.24</v>
      </c>
      <c r="AA39" s="22">
        <v>3733421</v>
      </c>
    </row>
    <row r="40" spans="1:27" ht="13.5">
      <c r="A40" s="5" t="s">
        <v>44</v>
      </c>
      <c r="B40" s="3"/>
      <c r="C40" s="22"/>
      <c r="D40" s="22"/>
      <c r="E40" s="23">
        <v>18880657</v>
      </c>
      <c r="F40" s="24">
        <v>18880657</v>
      </c>
      <c r="G40" s="24">
        <v>170317</v>
      </c>
      <c r="H40" s="24">
        <v>533659</v>
      </c>
      <c r="I40" s="24">
        <v>704444</v>
      </c>
      <c r="J40" s="24">
        <v>1408420</v>
      </c>
      <c r="K40" s="24"/>
      <c r="L40" s="24">
        <v>519789</v>
      </c>
      <c r="M40" s="24">
        <v>506685</v>
      </c>
      <c r="N40" s="24">
        <v>1026474</v>
      </c>
      <c r="O40" s="24">
        <v>445499</v>
      </c>
      <c r="P40" s="24">
        <v>550703</v>
      </c>
      <c r="Q40" s="24">
        <v>484231</v>
      </c>
      <c r="R40" s="24">
        <v>1480433</v>
      </c>
      <c r="S40" s="24"/>
      <c r="T40" s="24"/>
      <c r="U40" s="24"/>
      <c r="V40" s="24"/>
      <c r="W40" s="24">
        <v>3915327</v>
      </c>
      <c r="X40" s="24">
        <v>14075408</v>
      </c>
      <c r="Y40" s="24">
        <v>-10160081</v>
      </c>
      <c r="Z40" s="6">
        <v>-72.18</v>
      </c>
      <c r="AA40" s="22">
        <v>18880657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21520782</v>
      </c>
      <c r="F42" s="21">
        <f t="shared" si="8"/>
        <v>21520782</v>
      </c>
      <c r="G42" s="21">
        <f t="shared" si="8"/>
        <v>2035824</v>
      </c>
      <c r="H42" s="21">
        <f t="shared" si="8"/>
        <v>2811000</v>
      </c>
      <c r="I42" s="21">
        <f t="shared" si="8"/>
        <v>1900844</v>
      </c>
      <c r="J42" s="21">
        <f t="shared" si="8"/>
        <v>6747668</v>
      </c>
      <c r="K42" s="21">
        <f t="shared" si="8"/>
        <v>0</v>
      </c>
      <c r="L42" s="21">
        <f t="shared" si="8"/>
        <v>1762210</v>
      </c>
      <c r="M42" s="21">
        <f t="shared" si="8"/>
        <v>2061190</v>
      </c>
      <c r="N42" s="21">
        <f t="shared" si="8"/>
        <v>3823400</v>
      </c>
      <c r="O42" s="21">
        <f t="shared" si="8"/>
        <v>1485376</v>
      </c>
      <c r="P42" s="21">
        <f t="shared" si="8"/>
        <v>1596505</v>
      </c>
      <c r="Q42" s="21">
        <f t="shared" si="8"/>
        <v>1596383</v>
      </c>
      <c r="R42" s="21">
        <f t="shared" si="8"/>
        <v>4678264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15249332</v>
      </c>
      <c r="X42" s="21">
        <f t="shared" si="8"/>
        <v>23222487</v>
      </c>
      <c r="Y42" s="21">
        <f t="shared" si="8"/>
        <v>-7973155</v>
      </c>
      <c r="Z42" s="4">
        <f>+IF(X42&lt;&gt;0,+(Y42/X42)*100,0)</f>
        <v>-34.33376881640627</v>
      </c>
      <c r="AA42" s="19">
        <f>SUM(AA43:AA46)</f>
        <v>21520782</v>
      </c>
    </row>
    <row r="43" spans="1:27" ht="13.5">
      <c r="A43" s="5" t="s">
        <v>47</v>
      </c>
      <c r="B43" s="3"/>
      <c r="C43" s="22"/>
      <c r="D43" s="22"/>
      <c r="E43" s="23">
        <v>14888984</v>
      </c>
      <c r="F43" s="24">
        <v>14888984</v>
      </c>
      <c r="G43" s="24">
        <v>1335677</v>
      </c>
      <c r="H43" s="24">
        <v>1878436</v>
      </c>
      <c r="I43" s="24">
        <v>1282422</v>
      </c>
      <c r="J43" s="24">
        <v>4496535</v>
      </c>
      <c r="K43" s="24"/>
      <c r="L43" s="24">
        <v>1078678</v>
      </c>
      <c r="M43" s="24">
        <v>1195121</v>
      </c>
      <c r="N43" s="24">
        <v>2273799</v>
      </c>
      <c r="O43" s="24">
        <v>853361</v>
      </c>
      <c r="P43" s="24">
        <v>1002655</v>
      </c>
      <c r="Q43" s="24">
        <v>999516</v>
      </c>
      <c r="R43" s="24">
        <v>2855532</v>
      </c>
      <c r="S43" s="24"/>
      <c r="T43" s="24"/>
      <c r="U43" s="24"/>
      <c r="V43" s="24"/>
      <c r="W43" s="24">
        <v>9625866</v>
      </c>
      <c r="X43" s="24">
        <v>14061859</v>
      </c>
      <c r="Y43" s="24">
        <v>-4435993</v>
      </c>
      <c r="Z43" s="6">
        <v>-31.55</v>
      </c>
      <c r="AA43" s="22">
        <v>14888984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6631798</v>
      </c>
      <c r="F46" s="24">
        <v>6631798</v>
      </c>
      <c r="G46" s="24">
        <v>700147</v>
      </c>
      <c r="H46" s="24">
        <v>932564</v>
      </c>
      <c r="I46" s="24">
        <v>618422</v>
      </c>
      <c r="J46" s="24">
        <v>2251133</v>
      </c>
      <c r="K46" s="24"/>
      <c r="L46" s="24">
        <v>683532</v>
      </c>
      <c r="M46" s="24">
        <v>866069</v>
      </c>
      <c r="N46" s="24">
        <v>1549601</v>
      </c>
      <c r="O46" s="24">
        <v>632015</v>
      </c>
      <c r="P46" s="24">
        <v>593850</v>
      </c>
      <c r="Q46" s="24">
        <v>596867</v>
      </c>
      <c r="R46" s="24">
        <v>1822732</v>
      </c>
      <c r="S46" s="24"/>
      <c r="T46" s="24"/>
      <c r="U46" s="24"/>
      <c r="V46" s="24"/>
      <c r="W46" s="24">
        <v>5623466</v>
      </c>
      <c r="X46" s="24">
        <v>9160628</v>
      </c>
      <c r="Y46" s="24">
        <v>-3537162</v>
      </c>
      <c r="Z46" s="6">
        <v>-38.61</v>
      </c>
      <c r="AA46" s="22">
        <v>6631798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100829768</v>
      </c>
      <c r="D48" s="40">
        <f>+D28+D32+D38+D42+D47</f>
        <v>0</v>
      </c>
      <c r="E48" s="41">
        <f t="shared" si="9"/>
        <v>93202061</v>
      </c>
      <c r="F48" s="42">
        <f t="shared" si="9"/>
        <v>93202061</v>
      </c>
      <c r="G48" s="42">
        <f t="shared" si="9"/>
        <v>6622877</v>
      </c>
      <c r="H48" s="42">
        <f t="shared" si="9"/>
        <v>7650566</v>
      </c>
      <c r="I48" s="42">
        <f t="shared" si="9"/>
        <v>7571680</v>
      </c>
      <c r="J48" s="42">
        <f t="shared" si="9"/>
        <v>21845123</v>
      </c>
      <c r="K48" s="42">
        <f t="shared" si="9"/>
        <v>0</v>
      </c>
      <c r="L48" s="42">
        <f t="shared" si="9"/>
        <v>6945292</v>
      </c>
      <c r="M48" s="42">
        <f t="shared" si="9"/>
        <v>8509633</v>
      </c>
      <c r="N48" s="42">
        <f t="shared" si="9"/>
        <v>15454925</v>
      </c>
      <c r="O48" s="42">
        <f t="shared" si="9"/>
        <v>5354692</v>
      </c>
      <c r="P48" s="42">
        <f t="shared" si="9"/>
        <v>5598512</v>
      </c>
      <c r="Q48" s="42">
        <f t="shared" si="9"/>
        <v>6464261</v>
      </c>
      <c r="R48" s="42">
        <f t="shared" si="9"/>
        <v>17417465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54717513</v>
      </c>
      <c r="X48" s="42">
        <f t="shared" si="9"/>
        <v>93202051</v>
      </c>
      <c r="Y48" s="42">
        <f t="shared" si="9"/>
        <v>-38484538</v>
      </c>
      <c r="Z48" s="43">
        <f>+IF(X48&lt;&gt;0,+(Y48/X48)*100,0)</f>
        <v>-41.29151406764643</v>
      </c>
      <c r="AA48" s="40">
        <f>+AA28+AA32+AA38+AA42+AA47</f>
        <v>93202061</v>
      </c>
    </row>
    <row r="49" spans="1:27" ht="13.5">
      <c r="A49" s="14" t="s">
        <v>58</v>
      </c>
      <c r="B49" s="15"/>
      <c r="C49" s="44">
        <f aca="true" t="shared" si="10" ref="C49:Y49">+C25-C48</f>
        <v>8812645</v>
      </c>
      <c r="D49" s="44">
        <f>+D25-D48</f>
        <v>0</v>
      </c>
      <c r="E49" s="45">
        <f t="shared" si="10"/>
        <v>16406383</v>
      </c>
      <c r="F49" s="46">
        <f t="shared" si="10"/>
        <v>16406383</v>
      </c>
      <c r="G49" s="46">
        <f t="shared" si="10"/>
        <v>20753389</v>
      </c>
      <c r="H49" s="46">
        <f t="shared" si="10"/>
        <v>2818940</v>
      </c>
      <c r="I49" s="46">
        <f t="shared" si="10"/>
        <v>-4863284</v>
      </c>
      <c r="J49" s="46">
        <f t="shared" si="10"/>
        <v>18709045</v>
      </c>
      <c r="K49" s="46">
        <f t="shared" si="10"/>
        <v>0</v>
      </c>
      <c r="L49" s="46">
        <f t="shared" si="10"/>
        <v>-3877976</v>
      </c>
      <c r="M49" s="46">
        <f t="shared" si="10"/>
        <v>7930809</v>
      </c>
      <c r="N49" s="46">
        <f t="shared" si="10"/>
        <v>4052833</v>
      </c>
      <c r="O49" s="46">
        <f t="shared" si="10"/>
        <v>-3322466</v>
      </c>
      <c r="P49" s="46">
        <f t="shared" si="10"/>
        <v>3340454</v>
      </c>
      <c r="Q49" s="46">
        <f t="shared" si="10"/>
        <v>9629929</v>
      </c>
      <c r="R49" s="46">
        <f t="shared" si="10"/>
        <v>9647917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32409795</v>
      </c>
      <c r="X49" s="46">
        <f>IF(F25=F48,0,X25-X48)</f>
        <v>17967260</v>
      </c>
      <c r="Y49" s="46">
        <f t="shared" si="10"/>
        <v>14442535</v>
      </c>
      <c r="Z49" s="47">
        <f>+IF(X49&lt;&gt;0,+(Y49/X49)*100,0)</f>
        <v>80.3825124142468</v>
      </c>
      <c r="AA49" s="44">
        <f>+AA25-AA48</f>
        <v>16406383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384760199</v>
      </c>
      <c r="G5" s="21">
        <f t="shared" si="0"/>
        <v>0</v>
      </c>
      <c r="H5" s="21">
        <f t="shared" si="0"/>
        <v>0</v>
      </c>
      <c r="I5" s="21">
        <f t="shared" si="0"/>
        <v>44522508</v>
      </c>
      <c r="J5" s="21">
        <f t="shared" si="0"/>
        <v>44522508</v>
      </c>
      <c r="K5" s="21">
        <f t="shared" si="0"/>
        <v>1339300</v>
      </c>
      <c r="L5" s="21">
        <f t="shared" si="0"/>
        <v>1644359</v>
      </c>
      <c r="M5" s="21">
        <f t="shared" si="0"/>
        <v>45632082</v>
      </c>
      <c r="N5" s="21">
        <f t="shared" si="0"/>
        <v>48615741</v>
      </c>
      <c r="O5" s="21">
        <f t="shared" si="0"/>
        <v>2549681</v>
      </c>
      <c r="P5" s="21">
        <f t="shared" si="0"/>
        <v>3749103</v>
      </c>
      <c r="Q5" s="21">
        <f t="shared" si="0"/>
        <v>24147722</v>
      </c>
      <c r="R5" s="21">
        <f t="shared" si="0"/>
        <v>30446506</v>
      </c>
      <c r="S5" s="21">
        <f t="shared" si="0"/>
        <v>0</v>
      </c>
      <c r="T5" s="21">
        <f t="shared" si="0"/>
        <v>-570336</v>
      </c>
      <c r="U5" s="21">
        <f t="shared" si="0"/>
        <v>4289601</v>
      </c>
      <c r="V5" s="21">
        <f t="shared" si="0"/>
        <v>3719265</v>
      </c>
      <c r="W5" s="21">
        <f t="shared" si="0"/>
        <v>127304020</v>
      </c>
      <c r="X5" s="21">
        <f t="shared" si="0"/>
        <v>381246930</v>
      </c>
      <c r="Y5" s="21">
        <f t="shared" si="0"/>
        <v>-253942910</v>
      </c>
      <c r="Z5" s="4">
        <f>+IF(X5&lt;&gt;0,+(Y5/X5)*100,0)</f>
        <v>-66.60851275576172</v>
      </c>
      <c r="AA5" s="19">
        <f>SUM(AA6:AA8)</f>
        <v>384760199</v>
      </c>
    </row>
    <row r="6" spans="1:27" ht="13.5">
      <c r="A6" s="5" t="s">
        <v>33</v>
      </c>
      <c r="B6" s="3"/>
      <c r="C6" s="22"/>
      <c r="D6" s="22"/>
      <c r="E6" s="23"/>
      <c r="F6" s="24">
        <v>101619325</v>
      </c>
      <c r="G6" s="24"/>
      <c r="H6" s="24"/>
      <c r="I6" s="24">
        <v>42479903</v>
      </c>
      <c r="J6" s="24">
        <v>42479903</v>
      </c>
      <c r="K6" s="24">
        <v>829987</v>
      </c>
      <c r="L6" s="24">
        <v>319389</v>
      </c>
      <c r="M6" s="24">
        <v>43198343</v>
      </c>
      <c r="N6" s="24">
        <v>44347719</v>
      </c>
      <c r="O6" s="24">
        <v>309814</v>
      </c>
      <c r="P6" s="24">
        <v>2685437</v>
      </c>
      <c r="Q6" s="24">
        <v>836510</v>
      </c>
      <c r="R6" s="24">
        <v>3831761</v>
      </c>
      <c r="S6" s="24"/>
      <c r="T6" s="24">
        <v>11048</v>
      </c>
      <c r="U6" s="24">
        <v>3384</v>
      </c>
      <c r="V6" s="24">
        <v>14432</v>
      </c>
      <c r="W6" s="24">
        <v>90673815</v>
      </c>
      <c r="X6" s="24">
        <v>118754886</v>
      </c>
      <c r="Y6" s="24">
        <v>-28081071</v>
      </c>
      <c r="Z6" s="6">
        <v>-23.65</v>
      </c>
      <c r="AA6" s="22">
        <v>101619325</v>
      </c>
    </row>
    <row r="7" spans="1:27" ht="13.5">
      <c r="A7" s="5" t="s">
        <v>34</v>
      </c>
      <c r="B7" s="3"/>
      <c r="C7" s="25"/>
      <c r="D7" s="25"/>
      <c r="E7" s="26"/>
      <c r="F7" s="27">
        <v>272762028</v>
      </c>
      <c r="G7" s="27"/>
      <c r="H7" s="27"/>
      <c r="I7" s="27">
        <v>1996682</v>
      </c>
      <c r="J7" s="27">
        <v>1996682</v>
      </c>
      <c r="K7" s="27">
        <v>486883</v>
      </c>
      <c r="L7" s="27">
        <v>1301483</v>
      </c>
      <c r="M7" s="27">
        <v>2374859</v>
      </c>
      <c r="N7" s="27">
        <v>4163225</v>
      </c>
      <c r="O7" s="27">
        <v>2225110</v>
      </c>
      <c r="P7" s="27">
        <v>1033962</v>
      </c>
      <c r="Q7" s="27">
        <v>18558293</v>
      </c>
      <c r="R7" s="27">
        <v>21817365</v>
      </c>
      <c r="S7" s="27"/>
      <c r="T7" s="27">
        <v>-606877</v>
      </c>
      <c r="U7" s="27">
        <v>4286217</v>
      </c>
      <c r="V7" s="27">
        <v>3679340</v>
      </c>
      <c r="W7" s="27">
        <v>31656612</v>
      </c>
      <c r="X7" s="27">
        <v>250510540</v>
      </c>
      <c r="Y7" s="27">
        <v>-218853928</v>
      </c>
      <c r="Z7" s="7">
        <v>-87.36</v>
      </c>
      <c r="AA7" s="25">
        <v>272762028</v>
      </c>
    </row>
    <row r="8" spans="1:27" ht="13.5">
      <c r="A8" s="5" t="s">
        <v>35</v>
      </c>
      <c r="B8" s="3"/>
      <c r="C8" s="22"/>
      <c r="D8" s="22"/>
      <c r="E8" s="23"/>
      <c r="F8" s="24">
        <v>10378846</v>
      </c>
      <c r="G8" s="24"/>
      <c r="H8" s="24"/>
      <c r="I8" s="24">
        <v>45923</v>
      </c>
      <c r="J8" s="24">
        <v>45923</v>
      </c>
      <c r="K8" s="24">
        <v>22430</v>
      </c>
      <c r="L8" s="24">
        <v>23487</v>
      </c>
      <c r="M8" s="24">
        <v>58880</v>
      </c>
      <c r="N8" s="24">
        <v>104797</v>
      </c>
      <c r="O8" s="24">
        <v>14757</v>
      </c>
      <c r="P8" s="24">
        <v>29704</v>
      </c>
      <c r="Q8" s="24">
        <v>4752919</v>
      </c>
      <c r="R8" s="24">
        <v>4797380</v>
      </c>
      <c r="S8" s="24"/>
      <c r="T8" s="24">
        <v>25493</v>
      </c>
      <c r="U8" s="24"/>
      <c r="V8" s="24">
        <v>25493</v>
      </c>
      <c r="W8" s="24">
        <v>4973593</v>
      </c>
      <c r="X8" s="24">
        <v>11981504</v>
      </c>
      <c r="Y8" s="24">
        <v>-7007911</v>
      </c>
      <c r="Z8" s="6">
        <v>-58.49</v>
      </c>
      <c r="AA8" s="22">
        <v>10378846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18084361</v>
      </c>
      <c r="G9" s="21">
        <f t="shared" si="1"/>
        <v>0</v>
      </c>
      <c r="H9" s="21">
        <f t="shared" si="1"/>
        <v>0</v>
      </c>
      <c r="I9" s="21">
        <f t="shared" si="1"/>
        <v>1465053</v>
      </c>
      <c r="J9" s="21">
        <f t="shared" si="1"/>
        <v>1465053</v>
      </c>
      <c r="K9" s="21">
        <f t="shared" si="1"/>
        <v>745335</v>
      </c>
      <c r="L9" s="21">
        <f t="shared" si="1"/>
        <v>1162252</v>
      </c>
      <c r="M9" s="21">
        <f t="shared" si="1"/>
        <v>1126888</v>
      </c>
      <c r="N9" s="21">
        <f t="shared" si="1"/>
        <v>3034475</v>
      </c>
      <c r="O9" s="21">
        <f t="shared" si="1"/>
        <v>1908810</v>
      </c>
      <c r="P9" s="21">
        <f t="shared" si="1"/>
        <v>1171698</v>
      </c>
      <c r="Q9" s="21">
        <f t="shared" si="1"/>
        <v>6848293</v>
      </c>
      <c r="R9" s="21">
        <f t="shared" si="1"/>
        <v>9928801</v>
      </c>
      <c r="S9" s="21">
        <f t="shared" si="1"/>
        <v>0</v>
      </c>
      <c r="T9" s="21">
        <f t="shared" si="1"/>
        <v>1215367</v>
      </c>
      <c r="U9" s="21">
        <f t="shared" si="1"/>
        <v>0</v>
      </c>
      <c r="V9" s="21">
        <f t="shared" si="1"/>
        <v>1215367</v>
      </c>
      <c r="W9" s="21">
        <f t="shared" si="1"/>
        <v>15643696</v>
      </c>
      <c r="X9" s="21">
        <f t="shared" si="1"/>
        <v>39075183</v>
      </c>
      <c r="Y9" s="21">
        <f t="shared" si="1"/>
        <v>-23431487</v>
      </c>
      <c r="Z9" s="4">
        <f>+IF(X9&lt;&gt;0,+(Y9/X9)*100,0)</f>
        <v>-59.96513695150193</v>
      </c>
      <c r="AA9" s="19">
        <f>SUM(AA10:AA14)</f>
        <v>18084361</v>
      </c>
    </row>
    <row r="10" spans="1:27" ht="13.5">
      <c r="A10" s="5" t="s">
        <v>37</v>
      </c>
      <c r="B10" s="3"/>
      <c r="C10" s="22"/>
      <c r="D10" s="22"/>
      <c r="E10" s="23"/>
      <c r="F10" s="24">
        <v>7840878</v>
      </c>
      <c r="G10" s="24"/>
      <c r="H10" s="24"/>
      <c r="I10" s="24">
        <v>268730</v>
      </c>
      <c r="J10" s="24">
        <v>268730</v>
      </c>
      <c r="K10" s="24">
        <v>88764</v>
      </c>
      <c r="L10" s="24">
        <v>96676</v>
      </c>
      <c r="M10" s="24">
        <v>476437</v>
      </c>
      <c r="N10" s="24">
        <v>661877</v>
      </c>
      <c r="O10" s="24">
        <v>313944</v>
      </c>
      <c r="P10" s="24">
        <v>284336</v>
      </c>
      <c r="Q10" s="24">
        <v>5588652</v>
      </c>
      <c r="R10" s="24">
        <v>6186932</v>
      </c>
      <c r="S10" s="24"/>
      <c r="T10" s="24">
        <v>253468</v>
      </c>
      <c r="U10" s="24"/>
      <c r="V10" s="24">
        <v>253468</v>
      </c>
      <c r="W10" s="24">
        <v>7371007</v>
      </c>
      <c r="X10" s="24">
        <v>20564779</v>
      </c>
      <c r="Y10" s="24">
        <v>-13193772</v>
      </c>
      <c r="Z10" s="6">
        <v>-64.16</v>
      </c>
      <c r="AA10" s="22">
        <v>7840878</v>
      </c>
    </row>
    <row r="11" spans="1:27" ht="13.5">
      <c r="A11" s="5" t="s">
        <v>38</v>
      </c>
      <c r="B11" s="3"/>
      <c r="C11" s="22"/>
      <c r="D11" s="22"/>
      <c r="E11" s="23"/>
      <c r="F11" s="24">
        <v>281191</v>
      </c>
      <c r="G11" s="24"/>
      <c r="H11" s="24"/>
      <c r="I11" s="24">
        <v>37773</v>
      </c>
      <c r="J11" s="24">
        <v>37773</v>
      </c>
      <c r="K11" s="24">
        <v>4704</v>
      </c>
      <c r="L11" s="24">
        <v>-26204</v>
      </c>
      <c r="M11" s="24">
        <v>17046</v>
      </c>
      <c r="N11" s="24">
        <v>-4454</v>
      </c>
      <c r="O11" s="24">
        <v>20623</v>
      </c>
      <c r="P11" s="24">
        <v>7605</v>
      </c>
      <c r="Q11" s="24"/>
      <c r="R11" s="24">
        <v>28228</v>
      </c>
      <c r="S11" s="24"/>
      <c r="T11" s="24">
        <v>3118</v>
      </c>
      <c r="U11" s="24"/>
      <c r="V11" s="24">
        <v>3118</v>
      </c>
      <c r="W11" s="24">
        <v>64665</v>
      </c>
      <c r="X11" s="24">
        <v>5390972</v>
      </c>
      <c r="Y11" s="24">
        <v>-5326307</v>
      </c>
      <c r="Z11" s="6">
        <v>-98.8</v>
      </c>
      <c r="AA11" s="22">
        <v>281191</v>
      </c>
    </row>
    <row r="12" spans="1:27" ht="13.5">
      <c r="A12" s="5" t="s">
        <v>39</v>
      </c>
      <c r="B12" s="3"/>
      <c r="C12" s="22"/>
      <c r="D12" s="22"/>
      <c r="E12" s="23"/>
      <c r="F12" s="24">
        <v>9962292</v>
      </c>
      <c r="G12" s="24"/>
      <c r="H12" s="24"/>
      <c r="I12" s="24">
        <v>1158550</v>
      </c>
      <c r="J12" s="24">
        <v>1158550</v>
      </c>
      <c r="K12" s="24">
        <v>651867</v>
      </c>
      <c r="L12" s="24">
        <v>1091780</v>
      </c>
      <c r="M12" s="24">
        <v>633405</v>
      </c>
      <c r="N12" s="24">
        <v>2377052</v>
      </c>
      <c r="O12" s="24">
        <v>1574243</v>
      </c>
      <c r="P12" s="24">
        <v>879757</v>
      </c>
      <c r="Q12" s="24">
        <v>1259641</v>
      </c>
      <c r="R12" s="24">
        <v>3713641</v>
      </c>
      <c r="S12" s="24"/>
      <c r="T12" s="24">
        <v>958781</v>
      </c>
      <c r="U12" s="24"/>
      <c r="V12" s="24">
        <v>958781</v>
      </c>
      <c r="W12" s="24">
        <v>8208024</v>
      </c>
      <c r="X12" s="24">
        <v>12014206</v>
      </c>
      <c r="Y12" s="24">
        <v>-3806182</v>
      </c>
      <c r="Z12" s="6">
        <v>-31.68</v>
      </c>
      <c r="AA12" s="22">
        <v>9962292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1105226</v>
      </c>
      <c r="Y13" s="24">
        <v>-1105226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38513532</v>
      </c>
      <c r="G15" s="21">
        <f t="shared" si="2"/>
        <v>0</v>
      </c>
      <c r="H15" s="21">
        <f t="shared" si="2"/>
        <v>0</v>
      </c>
      <c r="I15" s="21">
        <f t="shared" si="2"/>
        <v>116245</v>
      </c>
      <c r="J15" s="21">
        <f t="shared" si="2"/>
        <v>116245</v>
      </c>
      <c r="K15" s="21">
        <f t="shared" si="2"/>
        <v>6429737</v>
      </c>
      <c r="L15" s="21">
        <f t="shared" si="2"/>
        <v>4978988</v>
      </c>
      <c r="M15" s="21">
        <f t="shared" si="2"/>
        <v>6806631</v>
      </c>
      <c r="N15" s="21">
        <f t="shared" si="2"/>
        <v>18215356</v>
      </c>
      <c r="O15" s="21">
        <f t="shared" si="2"/>
        <v>7431586</v>
      </c>
      <c r="P15" s="21">
        <f t="shared" si="2"/>
        <v>87221</v>
      </c>
      <c r="Q15" s="21">
        <f t="shared" si="2"/>
        <v>7143153</v>
      </c>
      <c r="R15" s="21">
        <f t="shared" si="2"/>
        <v>14661960</v>
      </c>
      <c r="S15" s="21">
        <f t="shared" si="2"/>
        <v>0</v>
      </c>
      <c r="T15" s="21">
        <f t="shared" si="2"/>
        <v>2555061</v>
      </c>
      <c r="U15" s="21">
        <f t="shared" si="2"/>
        <v>0</v>
      </c>
      <c r="V15" s="21">
        <f t="shared" si="2"/>
        <v>2555061</v>
      </c>
      <c r="W15" s="21">
        <f t="shared" si="2"/>
        <v>35548622</v>
      </c>
      <c r="X15" s="21">
        <f t="shared" si="2"/>
        <v>96704392</v>
      </c>
      <c r="Y15" s="21">
        <f t="shared" si="2"/>
        <v>-61155770</v>
      </c>
      <c r="Z15" s="4">
        <f>+IF(X15&lt;&gt;0,+(Y15/X15)*100,0)</f>
        <v>-63.23990951724302</v>
      </c>
      <c r="AA15" s="19">
        <f>SUM(AA16:AA18)</f>
        <v>38513532</v>
      </c>
    </row>
    <row r="16" spans="1:27" ht="13.5">
      <c r="A16" s="5" t="s">
        <v>43</v>
      </c>
      <c r="B16" s="3"/>
      <c r="C16" s="22"/>
      <c r="D16" s="22"/>
      <c r="E16" s="23"/>
      <c r="F16" s="24">
        <v>6158076</v>
      </c>
      <c r="G16" s="24"/>
      <c r="H16" s="24"/>
      <c r="I16" s="24">
        <v>116245</v>
      </c>
      <c r="J16" s="24">
        <v>116245</v>
      </c>
      <c r="K16" s="24">
        <v>1110804</v>
      </c>
      <c r="L16" s="24">
        <v>134079</v>
      </c>
      <c r="M16" s="24">
        <v>1947644</v>
      </c>
      <c r="N16" s="24">
        <v>3192527</v>
      </c>
      <c r="O16" s="24">
        <v>1830390</v>
      </c>
      <c r="P16" s="24">
        <v>85644</v>
      </c>
      <c r="Q16" s="24">
        <v>370698</v>
      </c>
      <c r="R16" s="24">
        <v>2286732</v>
      </c>
      <c r="S16" s="24"/>
      <c r="T16" s="24">
        <v>395105</v>
      </c>
      <c r="U16" s="24"/>
      <c r="V16" s="24">
        <v>395105</v>
      </c>
      <c r="W16" s="24">
        <v>5990609</v>
      </c>
      <c r="X16" s="24">
        <v>11687660</v>
      </c>
      <c r="Y16" s="24">
        <v>-5697051</v>
      </c>
      <c r="Z16" s="6">
        <v>-48.74</v>
      </c>
      <c r="AA16" s="22">
        <v>6158076</v>
      </c>
    </row>
    <row r="17" spans="1:27" ht="13.5">
      <c r="A17" s="5" t="s">
        <v>44</v>
      </c>
      <c r="B17" s="3"/>
      <c r="C17" s="22"/>
      <c r="D17" s="22"/>
      <c r="E17" s="23"/>
      <c r="F17" s="24">
        <v>32355456</v>
      </c>
      <c r="G17" s="24"/>
      <c r="H17" s="24"/>
      <c r="I17" s="24"/>
      <c r="J17" s="24"/>
      <c r="K17" s="24">
        <v>5318933</v>
      </c>
      <c r="L17" s="24">
        <v>4844909</v>
      </c>
      <c r="M17" s="24">
        <v>4858987</v>
      </c>
      <c r="N17" s="24">
        <v>15022829</v>
      </c>
      <c r="O17" s="24">
        <v>5601196</v>
      </c>
      <c r="P17" s="24">
        <v>1577</v>
      </c>
      <c r="Q17" s="24">
        <v>6772455</v>
      </c>
      <c r="R17" s="24">
        <v>12375228</v>
      </c>
      <c r="S17" s="24"/>
      <c r="T17" s="24">
        <v>2159956</v>
      </c>
      <c r="U17" s="24"/>
      <c r="V17" s="24">
        <v>2159956</v>
      </c>
      <c r="W17" s="24">
        <v>29558013</v>
      </c>
      <c r="X17" s="24">
        <v>85016732</v>
      </c>
      <c r="Y17" s="24">
        <v>-55458719</v>
      </c>
      <c r="Z17" s="6">
        <v>-65.23</v>
      </c>
      <c r="AA17" s="22">
        <v>32355456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346197132</v>
      </c>
      <c r="G19" s="21">
        <f t="shared" si="3"/>
        <v>0</v>
      </c>
      <c r="H19" s="21">
        <f t="shared" si="3"/>
        <v>0</v>
      </c>
      <c r="I19" s="21">
        <f t="shared" si="3"/>
        <v>22561066</v>
      </c>
      <c r="J19" s="21">
        <f t="shared" si="3"/>
        <v>22561066</v>
      </c>
      <c r="K19" s="21">
        <f t="shared" si="3"/>
        <v>3179497</v>
      </c>
      <c r="L19" s="21">
        <f t="shared" si="3"/>
        <v>6258359</v>
      </c>
      <c r="M19" s="21">
        <f t="shared" si="3"/>
        <v>37491177</v>
      </c>
      <c r="N19" s="21">
        <f t="shared" si="3"/>
        <v>46929033</v>
      </c>
      <c r="O19" s="21">
        <f t="shared" si="3"/>
        <v>16433236</v>
      </c>
      <c r="P19" s="21">
        <f t="shared" si="3"/>
        <v>38959944</v>
      </c>
      <c r="Q19" s="21">
        <f t="shared" si="3"/>
        <v>50754611</v>
      </c>
      <c r="R19" s="21">
        <f t="shared" si="3"/>
        <v>106147791</v>
      </c>
      <c r="S19" s="21">
        <f t="shared" si="3"/>
        <v>0</v>
      </c>
      <c r="T19" s="21">
        <f t="shared" si="3"/>
        <v>21249785</v>
      </c>
      <c r="U19" s="21">
        <f t="shared" si="3"/>
        <v>0</v>
      </c>
      <c r="V19" s="21">
        <f t="shared" si="3"/>
        <v>21249785</v>
      </c>
      <c r="W19" s="21">
        <f t="shared" si="3"/>
        <v>196887675</v>
      </c>
      <c r="X19" s="21">
        <f t="shared" si="3"/>
        <v>348696302</v>
      </c>
      <c r="Y19" s="21">
        <f t="shared" si="3"/>
        <v>-151808627</v>
      </c>
      <c r="Z19" s="4">
        <f>+IF(X19&lt;&gt;0,+(Y19/X19)*100,0)</f>
        <v>-43.53605877930991</v>
      </c>
      <c r="AA19" s="19">
        <f>SUM(AA20:AA23)</f>
        <v>346197132</v>
      </c>
    </row>
    <row r="20" spans="1:27" ht="13.5">
      <c r="A20" s="5" t="s">
        <v>47</v>
      </c>
      <c r="B20" s="3"/>
      <c r="C20" s="22"/>
      <c r="D20" s="22"/>
      <c r="E20" s="23"/>
      <c r="F20" s="24">
        <v>270734680</v>
      </c>
      <c r="G20" s="24"/>
      <c r="H20" s="24"/>
      <c r="I20" s="24">
        <v>18221848</v>
      </c>
      <c r="J20" s="24">
        <v>18221848</v>
      </c>
      <c r="K20" s="24">
        <v>3171545</v>
      </c>
      <c r="L20" s="24">
        <v>4778102</v>
      </c>
      <c r="M20" s="24">
        <v>29683439</v>
      </c>
      <c r="N20" s="24">
        <v>37633086</v>
      </c>
      <c r="O20" s="24">
        <v>12498508</v>
      </c>
      <c r="P20" s="24">
        <v>35276494</v>
      </c>
      <c r="Q20" s="24">
        <v>22506959</v>
      </c>
      <c r="R20" s="24">
        <v>70281961</v>
      </c>
      <c r="S20" s="24"/>
      <c r="T20" s="24">
        <v>17594605</v>
      </c>
      <c r="U20" s="24"/>
      <c r="V20" s="24">
        <v>17594605</v>
      </c>
      <c r="W20" s="24">
        <v>143731500</v>
      </c>
      <c r="X20" s="24">
        <v>283233847</v>
      </c>
      <c r="Y20" s="24">
        <v>-139502347</v>
      </c>
      <c r="Z20" s="6">
        <v>-49.25</v>
      </c>
      <c r="AA20" s="22">
        <v>270734680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>
        <v>7952</v>
      </c>
      <c r="L22" s="27"/>
      <c r="M22" s="27"/>
      <c r="N22" s="27">
        <v>7952</v>
      </c>
      <c r="O22" s="27"/>
      <c r="P22" s="27"/>
      <c r="Q22" s="27"/>
      <c r="R22" s="27"/>
      <c r="S22" s="27"/>
      <c r="T22" s="27"/>
      <c r="U22" s="27"/>
      <c r="V22" s="27"/>
      <c r="W22" s="27">
        <v>7952</v>
      </c>
      <c r="X22" s="27"/>
      <c r="Y22" s="27">
        <v>7952</v>
      </c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>
        <v>75462452</v>
      </c>
      <c r="G23" s="24"/>
      <c r="H23" s="24"/>
      <c r="I23" s="24">
        <v>4339218</v>
      </c>
      <c r="J23" s="24">
        <v>4339218</v>
      </c>
      <c r="K23" s="24"/>
      <c r="L23" s="24">
        <v>1480257</v>
      </c>
      <c r="M23" s="24">
        <v>7807738</v>
      </c>
      <c r="N23" s="24">
        <v>9287995</v>
      </c>
      <c r="O23" s="24">
        <v>3934728</v>
      </c>
      <c r="P23" s="24">
        <v>3683450</v>
      </c>
      <c r="Q23" s="24">
        <v>28247652</v>
      </c>
      <c r="R23" s="24">
        <v>35865830</v>
      </c>
      <c r="S23" s="24"/>
      <c r="T23" s="24">
        <v>3655180</v>
      </c>
      <c r="U23" s="24"/>
      <c r="V23" s="24">
        <v>3655180</v>
      </c>
      <c r="W23" s="24">
        <v>53148223</v>
      </c>
      <c r="X23" s="24">
        <v>65462455</v>
      </c>
      <c r="Y23" s="24">
        <v>-12314232</v>
      </c>
      <c r="Z23" s="6">
        <v>-18.81</v>
      </c>
      <c r="AA23" s="22">
        <v>75462452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2840</v>
      </c>
      <c r="G24" s="21"/>
      <c r="H24" s="21"/>
      <c r="I24" s="21">
        <v>352</v>
      </c>
      <c r="J24" s="21">
        <v>352</v>
      </c>
      <c r="K24" s="21"/>
      <c r="L24" s="21"/>
      <c r="M24" s="21">
        <v>705</v>
      </c>
      <c r="N24" s="21">
        <v>705</v>
      </c>
      <c r="O24" s="21">
        <v>352</v>
      </c>
      <c r="P24" s="21">
        <v>1599</v>
      </c>
      <c r="Q24" s="21">
        <v>199</v>
      </c>
      <c r="R24" s="21">
        <v>2150</v>
      </c>
      <c r="S24" s="21"/>
      <c r="T24" s="21">
        <v>352</v>
      </c>
      <c r="U24" s="21"/>
      <c r="V24" s="21">
        <v>352</v>
      </c>
      <c r="W24" s="21">
        <v>3559</v>
      </c>
      <c r="X24" s="21">
        <v>2840</v>
      </c>
      <c r="Y24" s="21">
        <v>719</v>
      </c>
      <c r="Z24" s="4">
        <v>25.32</v>
      </c>
      <c r="AA24" s="19">
        <v>2840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0</v>
      </c>
      <c r="F25" s="42">
        <f t="shared" si="4"/>
        <v>787558064</v>
      </c>
      <c r="G25" s="42">
        <f t="shared" si="4"/>
        <v>0</v>
      </c>
      <c r="H25" s="42">
        <f t="shared" si="4"/>
        <v>0</v>
      </c>
      <c r="I25" s="42">
        <f t="shared" si="4"/>
        <v>68665224</v>
      </c>
      <c r="J25" s="42">
        <f t="shared" si="4"/>
        <v>68665224</v>
      </c>
      <c r="K25" s="42">
        <f t="shared" si="4"/>
        <v>11693869</v>
      </c>
      <c r="L25" s="42">
        <f t="shared" si="4"/>
        <v>14043958</v>
      </c>
      <c r="M25" s="42">
        <f t="shared" si="4"/>
        <v>91057483</v>
      </c>
      <c r="N25" s="42">
        <f t="shared" si="4"/>
        <v>116795310</v>
      </c>
      <c r="O25" s="42">
        <f t="shared" si="4"/>
        <v>28323665</v>
      </c>
      <c r="P25" s="42">
        <f t="shared" si="4"/>
        <v>43969565</v>
      </c>
      <c r="Q25" s="42">
        <f t="shared" si="4"/>
        <v>88893978</v>
      </c>
      <c r="R25" s="42">
        <f t="shared" si="4"/>
        <v>161187208</v>
      </c>
      <c r="S25" s="42">
        <f t="shared" si="4"/>
        <v>0</v>
      </c>
      <c r="T25" s="42">
        <f t="shared" si="4"/>
        <v>24450229</v>
      </c>
      <c r="U25" s="42">
        <f t="shared" si="4"/>
        <v>4289601</v>
      </c>
      <c r="V25" s="42">
        <f t="shared" si="4"/>
        <v>28739830</v>
      </c>
      <c r="W25" s="42">
        <f t="shared" si="4"/>
        <v>375387572</v>
      </c>
      <c r="X25" s="42">
        <f t="shared" si="4"/>
        <v>865725647</v>
      </c>
      <c r="Y25" s="42">
        <f t="shared" si="4"/>
        <v>-490338075</v>
      </c>
      <c r="Z25" s="43">
        <f>+IF(X25&lt;&gt;0,+(Y25/X25)*100,0)</f>
        <v>-56.638968326648175</v>
      </c>
      <c r="AA25" s="40">
        <f>+AA5+AA9+AA15+AA19+AA24</f>
        <v>787558064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252823450</v>
      </c>
      <c r="G28" s="21">
        <f t="shared" si="5"/>
        <v>0</v>
      </c>
      <c r="H28" s="21">
        <f t="shared" si="5"/>
        <v>0</v>
      </c>
      <c r="I28" s="21">
        <f t="shared" si="5"/>
        <v>18133752</v>
      </c>
      <c r="J28" s="21">
        <f t="shared" si="5"/>
        <v>18133752</v>
      </c>
      <c r="K28" s="21">
        <f t="shared" si="5"/>
        <v>18421955</v>
      </c>
      <c r="L28" s="21">
        <f t="shared" si="5"/>
        <v>12095526</v>
      </c>
      <c r="M28" s="21">
        <f t="shared" si="5"/>
        <v>11134734</v>
      </c>
      <c r="N28" s="21">
        <f t="shared" si="5"/>
        <v>41652215</v>
      </c>
      <c r="O28" s="21">
        <f t="shared" si="5"/>
        <v>12797419</v>
      </c>
      <c r="P28" s="21">
        <f t="shared" si="5"/>
        <v>15173316</v>
      </c>
      <c r="Q28" s="21">
        <f t="shared" si="5"/>
        <v>17917434</v>
      </c>
      <c r="R28" s="21">
        <f t="shared" si="5"/>
        <v>45888169</v>
      </c>
      <c r="S28" s="21">
        <f t="shared" si="5"/>
        <v>0</v>
      </c>
      <c r="T28" s="21">
        <f t="shared" si="5"/>
        <v>15050166</v>
      </c>
      <c r="U28" s="21">
        <f t="shared" si="5"/>
        <v>16349325</v>
      </c>
      <c r="V28" s="21">
        <f t="shared" si="5"/>
        <v>31399491</v>
      </c>
      <c r="W28" s="21">
        <f t="shared" si="5"/>
        <v>137073627</v>
      </c>
      <c r="X28" s="21">
        <f t="shared" si="5"/>
        <v>241712805</v>
      </c>
      <c r="Y28" s="21">
        <f t="shared" si="5"/>
        <v>-104639178</v>
      </c>
      <c r="Z28" s="4">
        <f>+IF(X28&lt;&gt;0,+(Y28/X28)*100,0)</f>
        <v>-43.29070526487001</v>
      </c>
      <c r="AA28" s="19">
        <f>SUM(AA29:AA31)</f>
        <v>252823450</v>
      </c>
    </row>
    <row r="29" spans="1:27" ht="13.5">
      <c r="A29" s="5" t="s">
        <v>33</v>
      </c>
      <c r="B29" s="3"/>
      <c r="C29" s="22"/>
      <c r="D29" s="22"/>
      <c r="E29" s="23"/>
      <c r="F29" s="24">
        <v>99780611</v>
      </c>
      <c r="G29" s="24"/>
      <c r="H29" s="24"/>
      <c r="I29" s="24">
        <v>6454420</v>
      </c>
      <c r="J29" s="24">
        <v>6454420</v>
      </c>
      <c r="K29" s="24">
        <v>9000329</v>
      </c>
      <c r="L29" s="24">
        <v>4617734</v>
      </c>
      <c r="M29" s="24">
        <v>2692327</v>
      </c>
      <c r="N29" s="24">
        <v>16310390</v>
      </c>
      <c r="O29" s="24">
        <v>5182098</v>
      </c>
      <c r="P29" s="24">
        <v>4491480</v>
      </c>
      <c r="Q29" s="24">
        <v>7239082</v>
      </c>
      <c r="R29" s="24">
        <v>16912660</v>
      </c>
      <c r="S29" s="24"/>
      <c r="T29" s="24">
        <v>6984979</v>
      </c>
      <c r="U29" s="24">
        <v>7713617</v>
      </c>
      <c r="V29" s="24">
        <v>14698596</v>
      </c>
      <c r="W29" s="24">
        <v>54376066</v>
      </c>
      <c r="X29" s="24">
        <v>99820784</v>
      </c>
      <c r="Y29" s="24">
        <v>-45444718</v>
      </c>
      <c r="Z29" s="6">
        <v>-45.53</v>
      </c>
      <c r="AA29" s="22">
        <v>99780611</v>
      </c>
    </row>
    <row r="30" spans="1:27" ht="13.5">
      <c r="A30" s="5" t="s">
        <v>34</v>
      </c>
      <c r="B30" s="3"/>
      <c r="C30" s="25"/>
      <c r="D30" s="25"/>
      <c r="E30" s="26"/>
      <c r="F30" s="27">
        <v>113508404</v>
      </c>
      <c r="G30" s="27"/>
      <c r="H30" s="27"/>
      <c r="I30" s="27">
        <v>6473520</v>
      </c>
      <c r="J30" s="27">
        <v>6473520</v>
      </c>
      <c r="K30" s="27">
        <v>5378235</v>
      </c>
      <c r="L30" s="27">
        <v>3487785</v>
      </c>
      <c r="M30" s="27">
        <v>4526003</v>
      </c>
      <c r="N30" s="27">
        <v>13392023</v>
      </c>
      <c r="O30" s="27">
        <v>5098988</v>
      </c>
      <c r="P30" s="27">
        <v>6232980</v>
      </c>
      <c r="Q30" s="27">
        <v>7046022</v>
      </c>
      <c r="R30" s="27">
        <v>18377990</v>
      </c>
      <c r="S30" s="27"/>
      <c r="T30" s="27">
        <v>5743753</v>
      </c>
      <c r="U30" s="27">
        <v>6052380</v>
      </c>
      <c r="V30" s="27">
        <v>11796133</v>
      </c>
      <c r="W30" s="27">
        <v>50039666</v>
      </c>
      <c r="X30" s="27">
        <v>99761783</v>
      </c>
      <c r="Y30" s="27">
        <v>-49722117</v>
      </c>
      <c r="Z30" s="7">
        <v>-49.84</v>
      </c>
      <c r="AA30" s="25">
        <v>113508404</v>
      </c>
    </row>
    <row r="31" spans="1:27" ht="13.5">
      <c r="A31" s="5" t="s">
        <v>35</v>
      </c>
      <c r="B31" s="3"/>
      <c r="C31" s="22"/>
      <c r="D31" s="22"/>
      <c r="E31" s="23"/>
      <c r="F31" s="24">
        <v>39534435</v>
      </c>
      <c r="G31" s="24"/>
      <c r="H31" s="24"/>
      <c r="I31" s="24">
        <v>5205812</v>
      </c>
      <c r="J31" s="24">
        <v>5205812</v>
      </c>
      <c r="K31" s="24">
        <v>4043391</v>
      </c>
      <c r="L31" s="24">
        <v>3990007</v>
      </c>
      <c r="M31" s="24">
        <v>3916404</v>
      </c>
      <c r="N31" s="24">
        <v>11949802</v>
      </c>
      <c r="O31" s="24">
        <v>2516333</v>
      </c>
      <c r="P31" s="24">
        <v>4448856</v>
      </c>
      <c r="Q31" s="24">
        <v>3632330</v>
      </c>
      <c r="R31" s="24">
        <v>10597519</v>
      </c>
      <c r="S31" s="24"/>
      <c r="T31" s="24">
        <v>2321434</v>
      </c>
      <c r="U31" s="24">
        <v>2583328</v>
      </c>
      <c r="V31" s="24">
        <v>4904762</v>
      </c>
      <c r="W31" s="24">
        <v>32657895</v>
      </c>
      <c r="X31" s="24">
        <v>42130238</v>
      </c>
      <c r="Y31" s="24">
        <v>-9472343</v>
      </c>
      <c r="Z31" s="6">
        <v>-22.48</v>
      </c>
      <c r="AA31" s="22">
        <v>39534435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86698964</v>
      </c>
      <c r="G32" s="21">
        <f t="shared" si="6"/>
        <v>0</v>
      </c>
      <c r="H32" s="21">
        <f t="shared" si="6"/>
        <v>0</v>
      </c>
      <c r="I32" s="21">
        <f t="shared" si="6"/>
        <v>7603950</v>
      </c>
      <c r="J32" s="21">
        <f t="shared" si="6"/>
        <v>7603950</v>
      </c>
      <c r="K32" s="21">
        <f t="shared" si="6"/>
        <v>5187262</v>
      </c>
      <c r="L32" s="21">
        <f t="shared" si="6"/>
        <v>6050033</v>
      </c>
      <c r="M32" s="21">
        <f t="shared" si="6"/>
        <v>5980153</v>
      </c>
      <c r="N32" s="21">
        <f t="shared" si="6"/>
        <v>17217448</v>
      </c>
      <c r="O32" s="21">
        <f t="shared" si="6"/>
        <v>8351301</v>
      </c>
      <c r="P32" s="21">
        <f t="shared" si="6"/>
        <v>5736953</v>
      </c>
      <c r="Q32" s="21">
        <f t="shared" si="6"/>
        <v>6096076</v>
      </c>
      <c r="R32" s="21">
        <f t="shared" si="6"/>
        <v>20184330</v>
      </c>
      <c r="S32" s="21">
        <f t="shared" si="6"/>
        <v>0</v>
      </c>
      <c r="T32" s="21">
        <f t="shared" si="6"/>
        <v>7170641</v>
      </c>
      <c r="U32" s="21">
        <f t="shared" si="6"/>
        <v>0</v>
      </c>
      <c r="V32" s="21">
        <f t="shared" si="6"/>
        <v>7170641</v>
      </c>
      <c r="W32" s="21">
        <f t="shared" si="6"/>
        <v>52176369</v>
      </c>
      <c r="X32" s="21">
        <f t="shared" si="6"/>
        <v>95652967</v>
      </c>
      <c r="Y32" s="21">
        <f t="shared" si="6"/>
        <v>-43476598</v>
      </c>
      <c r="Z32" s="4">
        <f>+IF(X32&lt;&gt;0,+(Y32/X32)*100,0)</f>
        <v>-45.452430137373575</v>
      </c>
      <c r="AA32" s="19">
        <f>SUM(AA33:AA37)</f>
        <v>86698964</v>
      </c>
    </row>
    <row r="33" spans="1:27" ht="13.5">
      <c r="A33" s="5" t="s">
        <v>37</v>
      </c>
      <c r="B33" s="3"/>
      <c r="C33" s="22"/>
      <c r="D33" s="22"/>
      <c r="E33" s="23"/>
      <c r="F33" s="24">
        <v>25569984</v>
      </c>
      <c r="G33" s="24"/>
      <c r="H33" s="24"/>
      <c r="I33" s="24">
        <v>1231074</v>
      </c>
      <c r="J33" s="24">
        <v>1231074</v>
      </c>
      <c r="K33" s="24">
        <v>894813</v>
      </c>
      <c r="L33" s="24">
        <v>905796</v>
      </c>
      <c r="M33" s="24">
        <v>1010273</v>
      </c>
      <c r="N33" s="24">
        <v>2810882</v>
      </c>
      <c r="O33" s="24">
        <v>1040184</v>
      </c>
      <c r="P33" s="24">
        <v>1036759</v>
      </c>
      <c r="Q33" s="24">
        <v>1114709</v>
      </c>
      <c r="R33" s="24">
        <v>3191652</v>
      </c>
      <c r="S33" s="24"/>
      <c r="T33" s="24">
        <v>1829925</v>
      </c>
      <c r="U33" s="24"/>
      <c r="V33" s="24">
        <v>1829925</v>
      </c>
      <c r="W33" s="24">
        <v>9063533</v>
      </c>
      <c r="X33" s="24">
        <v>27613543</v>
      </c>
      <c r="Y33" s="24">
        <v>-18550010</v>
      </c>
      <c r="Z33" s="6">
        <v>-67.18</v>
      </c>
      <c r="AA33" s="22">
        <v>25569984</v>
      </c>
    </row>
    <row r="34" spans="1:27" ht="13.5">
      <c r="A34" s="5" t="s">
        <v>38</v>
      </c>
      <c r="B34" s="3"/>
      <c r="C34" s="22"/>
      <c r="D34" s="22"/>
      <c r="E34" s="23"/>
      <c r="F34" s="24">
        <v>18687116</v>
      </c>
      <c r="G34" s="24"/>
      <c r="H34" s="24"/>
      <c r="I34" s="24">
        <v>1829254</v>
      </c>
      <c r="J34" s="24">
        <v>1829254</v>
      </c>
      <c r="K34" s="24">
        <v>1198850</v>
      </c>
      <c r="L34" s="24">
        <v>1497608</v>
      </c>
      <c r="M34" s="24">
        <v>1161885</v>
      </c>
      <c r="N34" s="24">
        <v>3858343</v>
      </c>
      <c r="O34" s="24">
        <v>1260022</v>
      </c>
      <c r="P34" s="24">
        <v>1174121</v>
      </c>
      <c r="Q34" s="24">
        <v>1388132</v>
      </c>
      <c r="R34" s="24">
        <v>3822275</v>
      </c>
      <c r="S34" s="24"/>
      <c r="T34" s="24">
        <v>1365707</v>
      </c>
      <c r="U34" s="24"/>
      <c r="V34" s="24">
        <v>1365707</v>
      </c>
      <c r="W34" s="24">
        <v>10875579</v>
      </c>
      <c r="X34" s="24">
        <v>16777654</v>
      </c>
      <c r="Y34" s="24">
        <v>-5902075</v>
      </c>
      <c r="Z34" s="6">
        <v>-35.18</v>
      </c>
      <c r="AA34" s="22">
        <v>18687116</v>
      </c>
    </row>
    <row r="35" spans="1:27" ht="13.5">
      <c r="A35" s="5" t="s">
        <v>39</v>
      </c>
      <c r="B35" s="3"/>
      <c r="C35" s="22"/>
      <c r="D35" s="22"/>
      <c r="E35" s="23"/>
      <c r="F35" s="24">
        <v>42441864</v>
      </c>
      <c r="G35" s="24"/>
      <c r="H35" s="24"/>
      <c r="I35" s="24">
        <v>4543622</v>
      </c>
      <c r="J35" s="24">
        <v>4543622</v>
      </c>
      <c r="K35" s="24">
        <v>3093599</v>
      </c>
      <c r="L35" s="24">
        <v>3646629</v>
      </c>
      <c r="M35" s="24">
        <v>3807995</v>
      </c>
      <c r="N35" s="24">
        <v>10548223</v>
      </c>
      <c r="O35" s="24">
        <v>6051095</v>
      </c>
      <c r="P35" s="24">
        <v>3526073</v>
      </c>
      <c r="Q35" s="24">
        <v>3593235</v>
      </c>
      <c r="R35" s="24">
        <v>13170403</v>
      </c>
      <c r="S35" s="24"/>
      <c r="T35" s="24">
        <v>3975009</v>
      </c>
      <c r="U35" s="24"/>
      <c r="V35" s="24">
        <v>3975009</v>
      </c>
      <c r="W35" s="24">
        <v>32237257</v>
      </c>
      <c r="X35" s="24">
        <v>50171882</v>
      </c>
      <c r="Y35" s="24">
        <v>-17934625</v>
      </c>
      <c r="Z35" s="6">
        <v>-35.75</v>
      </c>
      <c r="AA35" s="22">
        <v>42441864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1089888</v>
      </c>
      <c r="Y36" s="24">
        <v>-1089888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89707075</v>
      </c>
      <c r="G38" s="21">
        <f t="shared" si="7"/>
        <v>0</v>
      </c>
      <c r="H38" s="21">
        <f t="shared" si="7"/>
        <v>0</v>
      </c>
      <c r="I38" s="21">
        <f t="shared" si="7"/>
        <v>4558854</v>
      </c>
      <c r="J38" s="21">
        <f t="shared" si="7"/>
        <v>4558854</v>
      </c>
      <c r="K38" s="21">
        <f t="shared" si="7"/>
        <v>3818729</v>
      </c>
      <c r="L38" s="21">
        <f t="shared" si="7"/>
        <v>2653819</v>
      </c>
      <c r="M38" s="21">
        <f t="shared" si="7"/>
        <v>3791289</v>
      </c>
      <c r="N38" s="21">
        <f t="shared" si="7"/>
        <v>10263837</v>
      </c>
      <c r="O38" s="21">
        <f t="shared" si="7"/>
        <v>6229731</v>
      </c>
      <c r="P38" s="21">
        <f t="shared" si="7"/>
        <v>932917</v>
      </c>
      <c r="Q38" s="21">
        <f t="shared" si="7"/>
        <v>2787593</v>
      </c>
      <c r="R38" s="21">
        <f t="shared" si="7"/>
        <v>9950241</v>
      </c>
      <c r="S38" s="21">
        <f t="shared" si="7"/>
        <v>0</v>
      </c>
      <c r="T38" s="21">
        <f t="shared" si="7"/>
        <v>3084197</v>
      </c>
      <c r="U38" s="21">
        <f t="shared" si="7"/>
        <v>0</v>
      </c>
      <c r="V38" s="21">
        <f t="shared" si="7"/>
        <v>3084197</v>
      </c>
      <c r="W38" s="21">
        <f t="shared" si="7"/>
        <v>27857129</v>
      </c>
      <c r="X38" s="21">
        <f t="shared" si="7"/>
        <v>109470906</v>
      </c>
      <c r="Y38" s="21">
        <f t="shared" si="7"/>
        <v>-81613777</v>
      </c>
      <c r="Z38" s="4">
        <f>+IF(X38&lt;&gt;0,+(Y38/X38)*100,0)</f>
        <v>-74.55293829394269</v>
      </c>
      <c r="AA38" s="19">
        <f>SUM(AA39:AA41)</f>
        <v>89707075</v>
      </c>
    </row>
    <row r="39" spans="1:27" ht="13.5">
      <c r="A39" s="5" t="s">
        <v>43</v>
      </c>
      <c r="B39" s="3"/>
      <c r="C39" s="22"/>
      <c r="D39" s="22"/>
      <c r="E39" s="23"/>
      <c r="F39" s="24">
        <v>18946554</v>
      </c>
      <c r="G39" s="24"/>
      <c r="H39" s="24"/>
      <c r="I39" s="24">
        <v>1078788</v>
      </c>
      <c r="J39" s="24">
        <v>1078788</v>
      </c>
      <c r="K39" s="24">
        <v>959048</v>
      </c>
      <c r="L39" s="24">
        <v>979955</v>
      </c>
      <c r="M39" s="24">
        <v>1112438</v>
      </c>
      <c r="N39" s="24">
        <v>3051441</v>
      </c>
      <c r="O39" s="24">
        <v>1964658</v>
      </c>
      <c r="P39" s="24">
        <v>-517785</v>
      </c>
      <c r="Q39" s="24">
        <v>1117440</v>
      </c>
      <c r="R39" s="24">
        <v>2564313</v>
      </c>
      <c r="S39" s="24"/>
      <c r="T39" s="24">
        <v>1251604</v>
      </c>
      <c r="U39" s="24"/>
      <c r="V39" s="24">
        <v>1251604</v>
      </c>
      <c r="W39" s="24">
        <v>7946146</v>
      </c>
      <c r="X39" s="24">
        <v>25660376</v>
      </c>
      <c r="Y39" s="24">
        <v>-17714230</v>
      </c>
      <c r="Z39" s="6">
        <v>-69.03</v>
      </c>
      <c r="AA39" s="22">
        <v>18946554</v>
      </c>
    </row>
    <row r="40" spans="1:27" ht="13.5">
      <c r="A40" s="5" t="s">
        <v>44</v>
      </c>
      <c r="B40" s="3"/>
      <c r="C40" s="22"/>
      <c r="D40" s="22"/>
      <c r="E40" s="23"/>
      <c r="F40" s="24">
        <v>70760521</v>
      </c>
      <c r="G40" s="24"/>
      <c r="H40" s="24"/>
      <c r="I40" s="24">
        <v>3480066</v>
      </c>
      <c r="J40" s="24">
        <v>3480066</v>
      </c>
      <c r="K40" s="24">
        <v>2859681</v>
      </c>
      <c r="L40" s="24">
        <v>1673864</v>
      </c>
      <c r="M40" s="24">
        <v>2678851</v>
      </c>
      <c r="N40" s="24">
        <v>7212396</v>
      </c>
      <c r="O40" s="24">
        <v>4265073</v>
      </c>
      <c r="P40" s="24">
        <v>1450702</v>
      </c>
      <c r="Q40" s="24">
        <v>1670153</v>
      </c>
      <c r="R40" s="24">
        <v>7385928</v>
      </c>
      <c r="S40" s="24"/>
      <c r="T40" s="24">
        <v>1832593</v>
      </c>
      <c r="U40" s="24"/>
      <c r="V40" s="24">
        <v>1832593</v>
      </c>
      <c r="W40" s="24">
        <v>19910983</v>
      </c>
      <c r="X40" s="24">
        <v>83810530</v>
      </c>
      <c r="Y40" s="24">
        <v>-63899547</v>
      </c>
      <c r="Z40" s="6">
        <v>-76.24</v>
      </c>
      <c r="AA40" s="22">
        <v>70760521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358166077</v>
      </c>
      <c r="G42" s="21">
        <f t="shared" si="8"/>
        <v>0</v>
      </c>
      <c r="H42" s="21">
        <f t="shared" si="8"/>
        <v>0</v>
      </c>
      <c r="I42" s="21">
        <f t="shared" si="8"/>
        <v>8928441</v>
      </c>
      <c r="J42" s="21">
        <f t="shared" si="8"/>
        <v>8928441</v>
      </c>
      <c r="K42" s="21">
        <f t="shared" si="8"/>
        <v>43797085</v>
      </c>
      <c r="L42" s="21">
        <f t="shared" si="8"/>
        <v>19592430</v>
      </c>
      <c r="M42" s="21">
        <f t="shared" si="8"/>
        <v>20503302</v>
      </c>
      <c r="N42" s="21">
        <f t="shared" si="8"/>
        <v>83892817</v>
      </c>
      <c r="O42" s="21">
        <f t="shared" si="8"/>
        <v>15668527</v>
      </c>
      <c r="P42" s="21">
        <f t="shared" si="8"/>
        <v>5232840</v>
      </c>
      <c r="Q42" s="21">
        <f t="shared" si="8"/>
        <v>20711326</v>
      </c>
      <c r="R42" s="21">
        <f t="shared" si="8"/>
        <v>41612693</v>
      </c>
      <c r="S42" s="21">
        <f t="shared" si="8"/>
        <v>0</v>
      </c>
      <c r="T42" s="21">
        <f t="shared" si="8"/>
        <v>18919095</v>
      </c>
      <c r="U42" s="21">
        <f t="shared" si="8"/>
        <v>0</v>
      </c>
      <c r="V42" s="21">
        <f t="shared" si="8"/>
        <v>18919095</v>
      </c>
      <c r="W42" s="21">
        <f t="shared" si="8"/>
        <v>153353046</v>
      </c>
      <c r="X42" s="21">
        <f t="shared" si="8"/>
        <v>357303323</v>
      </c>
      <c r="Y42" s="21">
        <f t="shared" si="8"/>
        <v>-203950277</v>
      </c>
      <c r="Z42" s="4">
        <f>+IF(X42&lt;&gt;0,+(Y42/X42)*100,0)</f>
        <v>-57.080431071165826</v>
      </c>
      <c r="AA42" s="19">
        <f>SUM(AA43:AA46)</f>
        <v>358166077</v>
      </c>
    </row>
    <row r="43" spans="1:27" ht="13.5">
      <c r="A43" s="5" t="s">
        <v>47</v>
      </c>
      <c r="B43" s="3"/>
      <c r="C43" s="22"/>
      <c r="D43" s="22"/>
      <c r="E43" s="23"/>
      <c r="F43" s="24">
        <v>296918548</v>
      </c>
      <c r="G43" s="24"/>
      <c r="H43" s="24"/>
      <c r="I43" s="24">
        <v>5122638</v>
      </c>
      <c r="J43" s="24">
        <v>5122638</v>
      </c>
      <c r="K43" s="24">
        <v>41077584</v>
      </c>
      <c r="L43" s="24">
        <v>16892428</v>
      </c>
      <c r="M43" s="24">
        <v>17644102</v>
      </c>
      <c r="N43" s="24">
        <v>75614114</v>
      </c>
      <c r="O43" s="24">
        <v>15278734</v>
      </c>
      <c r="P43" s="24">
        <v>2516783</v>
      </c>
      <c r="Q43" s="24">
        <v>17266547</v>
      </c>
      <c r="R43" s="24">
        <v>35062064</v>
      </c>
      <c r="S43" s="24"/>
      <c r="T43" s="24">
        <v>16056027</v>
      </c>
      <c r="U43" s="24"/>
      <c r="V43" s="24">
        <v>16056027</v>
      </c>
      <c r="W43" s="24">
        <v>131854843</v>
      </c>
      <c r="X43" s="24">
        <v>300136092</v>
      </c>
      <c r="Y43" s="24">
        <v>-168281249</v>
      </c>
      <c r="Z43" s="6">
        <v>-56.07</v>
      </c>
      <c r="AA43" s="22">
        <v>296918548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>
        <v>2719501</v>
      </c>
      <c r="L45" s="27"/>
      <c r="M45" s="27"/>
      <c r="N45" s="27">
        <v>2719501</v>
      </c>
      <c r="O45" s="27"/>
      <c r="P45" s="27"/>
      <c r="Q45" s="27"/>
      <c r="R45" s="27"/>
      <c r="S45" s="27"/>
      <c r="T45" s="27"/>
      <c r="U45" s="27"/>
      <c r="V45" s="27"/>
      <c r="W45" s="27">
        <v>2719501</v>
      </c>
      <c r="X45" s="27"/>
      <c r="Y45" s="27">
        <v>2719501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>
        <v>61247529</v>
      </c>
      <c r="G46" s="24"/>
      <c r="H46" s="24"/>
      <c r="I46" s="24">
        <v>3805803</v>
      </c>
      <c r="J46" s="24">
        <v>3805803</v>
      </c>
      <c r="K46" s="24"/>
      <c r="L46" s="24">
        <v>2700002</v>
      </c>
      <c r="M46" s="24">
        <v>2859200</v>
      </c>
      <c r="N46" s="24">
        <v>5559202</v>
      </c>
      <c r="O46" s="24">
        <v>389793</v>
      </c>
      <c r="P46" s="24">
        <v>2716057</v>
      </c>
      <c r="Q46" s="24">
        <v>3444779</v>
      </c>
      <c r="R46" s="24">
        <v>6550629</v>
      </c>
      <c r="S46" s="24"/>
      <c r="T46" s="24">
        <v>2863068</v>
      </c>
      <c r="U46" s="24"/>
      <c r="V46" s="24">
        <v>2863068</v>
      </c>
      <c r="W46" s="24">
        <v>18778702</v>
      </c>
      <c r="X46" s="24">
        <v>57167231</v>
      </c>
      <c r="Y46" s="24">
        <v>-38388529</v>
      </c>
      <c r="Z46" s="6">
        <v>-67.15</v>
      </c>
      <c r="AA46" s="22">
        <v>61247529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>
        <v>162498</v>
      </c>
      <c r="G47" s="21"/>
      <c r="H47" s="21"/>
      <c r="I47" s="21">
        <v>18005</v>
      </c>
      <c r="J47" s="21">
        <v>18005</v>
      </c>
      <c r="K47" s="21">
        <v>9762</v>
      </c>
      <c r="L47" s="21">
        <v>9762</v>
      </c>
      <c r="M47" s="21">
        <v>9762</v>
      </c>
      <c r="N47" s="21">
        <v>29286</v>
      </c>
      <c r="O47" s="21">
        <v>9762</v>
      </c>
      <c r="P47" s="21">
        <v>9762</v>
      </c>
      <c r="Q47" s="21">
        <v>9762</v>
      </c>
      <c r="R47" s="21">
        <v>29286</v>
      </c>
      <c r="S47" s="21"/>
      <c r="T47" s="21">
        <v>9762</v>
      </c>
      <c r="U47" s="21"/>
      <c r="V47" s="21">
        <v>9762</v>
      </c>
      <c r="W47" s="21">
        <v>86339</v>
      </c>
      <c r="X47" s="21">
        <v>162131</v>
      </c>
      <c r="Y47" s="21">
        <v>-75792</v>
      </c>
      <c r="Z47" s="4">
        <v>-46.75</v>
      </c>
      <c r="AA47" s="19">
        <v>162498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0</v>
      </c>
      <c r="F48" s="42">
        <f t="shared" si="9"/>
        <v>787558064</v>
      </c>
      <c r="G48" s="42">
        <f t="shared" si="9"/>
        <v>0</v>
      </c>
      <c r="H48" s="42">
        <f t="shared" si="9"/>
        <v>0</v>
      </c>
      <c r="I48" s="42">
        <f t="shared" si="9"/>
        <v>39243002</v>
      </c>
      <c r="J48" s="42">
        <f t="shared" si="9"/>
        <v>39243002</v>
      </c>
      <c r="K48" s="42">
        <f t="shared" si="9"/>
        <v>71234793</v>
      </c>
      <c r="L48" s="42">
        <f t="shared" si="9"/>
        <v>40401570</v>
      </c>
      <c r="M48" s="42">
        <f t="shared" si="9"/>
        <v>41419240</v>
      </c>
      <c r="N48" s="42">
        <f t="shared" si="9"/>
        <v>153055603</v>
      </c>
      <c r="O48" s="42">
        <f t="shared" si="9"/>
        <v>43056740</v>
      </c>
      <c r="P48" s="42">
        <f t="shared" si="9"/>
        <v>27085788</v>
      </c>
      <c r="Q48" s="42">
        <f t="shared" si="9"/>
        <v>47522191</v>
      </c>
      <c r="R48" s="42">
        <f t="shared" si="9"/>
        <v>117664719</v>
      </c>
      <c r="S48" s="42">
        <f t="shared" si="9"/>
        <v>0</v>
      </c>
      <c r="T48" s="42">
        <f t="shared" si="9"/>
        <v>44233861</v>
      </c>
      <c r="U48" s="42">
        <f t="shared" si="9"/>
        <v>16349325</v>
      </c>
      <c r="V48" s="42">
        <f t="shared" si="9"/>
        <v>60583186</v>
      </c>
      <c r="W48" s="42">
        <f t="shared" si="9"/>
        <v>370546510</v>
      </c>
      <c r="X48" s="42">
        <f t="shared" si="9"/>
        <v>804302132</v>
      </c>
      <c r="Y48" s="42">
        <f t="shared" si="9"/>
        <v>-433755622</v>
      </c>
      <c r="Z48" s="43">
        <f>+IF(X48&lt;&gt;0,+(Y48/X48)*100,0)</f>
        <v>-53.929438297199496</v>
      </c>
      <c r="AA48" s="40">
        <f>+AA28+AA32+AA38+AA42+AA47</f>
        <v>787558064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0</v>
      </c>
      <c r="H49" s="46">
        <f t="shared" si="10"/>
        <v>0</v>
      </c>
      <c r="I49" s="46">
        <f t="shared" si="10"/>
        <v>29422222</v>
      </c>
      <c r="J49" s="46">
        <f t="shared" si="10"/>
        <v>29422222</v>
      </c>
      <c r="K49" s="46">
        <f t="shared" si="10"/>
        <v>-59540924</v>
      </c>
      <c r="L49" s="46">
        <f t="shared" si="10"/>
        <v>-26357612</v>
      </c>
      <c r="M49" s="46">
        <f t="shared" si="10"/>
        <v>49638243</v>
      </c>
      <c r="N49" s="46">
        <f t="shared" si="10"/>
        <v>-36260293</v>
      </c>
      <c r="O49" s="46">
        <f t="shared" si="10"/>
        <v>-14733075</v>
      </c>
      <c r="P49" s="46">
        <f t="shared" si="10"/>
        <v>16883777</v>
      </c>
      <c r="Q49" s="46">
        <f t="shared" si="10"/>
        <v>41371787</v>
      </c>
      <c r="R49" s="46">
        <f t="shared" si="10"/>
        <v>43522489</v>
      </c>
      <c r="S49" s="46">
        <f t="shared" si="10"/>
        <v>0</v>
      </c>
      <c r="T49" s="46">
        <f t="shared" si="10"/>
        <v>-19783632</v>
      </c>
      <c r="U49" s="46">
        <f t="shared" si="10"/>
        <v>-12059724</v>
      </c>
      <c r="V49" s="46">
        <f t="shared" si="10"/>
        <v>-31843356</v>
      </c>
      <c r="W49" s="46">
        <f t="shared" si="10"/>
        <v>4841062</v>
      </c>
      <c r="X49" s="46">
        <f>IF(F25=F48,0,X25-X48)</f>
        <v>0</v>
      </c>
      <c r="Y49" s="46">
        <f t="shared" si="10"/>
        <v>-56582453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569575775</v>
      </c>
      <c r="D5" s="19">
        <f>SUM(D6:D8)</f>
        <v>0</v>
      </c>
      <c r="E5" s="20">
        <f t="shared" si="0"/>
        <v>599773740</v>
      </c>
      <c r="F5" s="21">
        <f t="shared" si="0"/>
        <v>609330740</v>
      </c>
      <c r="G5" s="21">
        <f t="shared" si="0"/>
        <v>214982221</v>
      </c>
      <c r="H5" s="21">
        <f t="shared" si="0"/>
        <v>9399622</v>
      </c>
      <c r="I5" s="21">
        <f t="shared" si="0"/>
        <v>95222421</v>
      </c>
      <c r="J5" s="21">
        <f t="shared" si="0"/>
        <v>319604264</v>
      </c>
      <c r="K5" s="21">
        <f t="shared" si="0"/>
        <v>9598806</v>
      </c>
      <c r="L5" s="21">
        <f t="shared" si="0"/>
        <v>3151328</v>
      </c>
      <c r="M5" s="21">
        <f t="shared" si="0"/>
        <v>179208824</v>
      </c>
      <c r="N5" s="21">
        <f t="shared" si="0"/>
        <v>191958958</v>
      </c>
      <c r="O5" s="21">
        <f t="shared" si="0"/>
        <v>6123055</v>
      </c>
      <c r="P5" s="21">
        <f t="shared" si="0"/>
        <v>6519026</v>
      </c>
      <c r="Q5" s="21">
        <f t="shared" si="0"/>
        <v>135743425</v>
      </c>
      <c r="R5" s="21">
        <f t="shared" si="0"/>
        <v>148385506</v>
      </c>
      <c r="S5" s="21">
        <f t="shared" si="0"/>
        <v>5126569</v>
      </c>
      <c r="T5" s="21">
        <f t="shared" si="0"/>
        <v>16192657</v>
      </c>
      <c r="U5" s="21">
        <f t="shared" si="0"/>
        <v>12548026</v>
      </c>
      <c r="V5" s="21">
        <f t="shared" si="0"/>
        <v>33867252</v>
      </c>
      <c r="W5" s="21">
        <f t="shared" si="0"/>
        <v>693815980</v>
      </c>
      <c r="X5" s="21">
        <f t="shared" si="0"/>
        <v>599773740</v>
      </c>
      <c r="Y5" s="21">
        <f t="shared" si="0"/>
        <v>94042240</v>
      </c>
      <c r="Z5" s="4">
        <f>+IF(X5&lt;&gt;0,+(Y5/X5)*100,0)</f>
        <v>15.6796194511617</v>
      </c>
      <c r="AA5" s="19">
        <f>SUM(AA6:AA8)</f>
        <v>609330740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>
        <v>81924336</v>
      </c>
      <c r="J6" s="24">
        <v>81924336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81924336</v>
      </c>
      <c r="X6" s="24"/>
      <c r="Y6" s="24">
        <v>81924336</v>
      </c>
      <c r="Z6" s="6">
        <v>0</v>
      </c>
      <c r="AA6" s="22"/>
    </row>
    <row r="7" spans="1:27" ht="13.5">
      <c r="A7" s="5" t="s">
        <v>34</v>
      </c>
      <c r="B7" s="3"/>
      <c r="C7" s="25">
        <v>564362592</v>
      </c>
      <c r="D7" s="25"/>
      <c r="E7" s="26">
        <v>597243740</v>
      </c>
      <c r="F7" s="27">
        <v>606800740</v>
      </c>
      <c r="G7" s="27">
        <v>214982221</v>
      </c>
      <c r="H7" s="27">
        <v>9399622</v>
      </c>
      <c r="I7" s="27">
        <v>13298085</v>
      </c>
      <c r="J7" s="27">
        <v>237679928</v>
      </c>
      <c r="K7" s="27">
        <v>9598806</v>
      </c>
      <c r="L7" s="27">
        <v>3151328</v>
      </c>
      <c r="M7" s="27">
        <v>179208824</v>
      </c>
      <c r="N7" s="27">
        <v>191958958</v>
      </c>
      <c r="O7" s="27">
        <v>6123055</v>
      </c>
      <c r="P7" s="27">
        <v>6413218</v>
      </c>
      <c r="Q7" s="27">
        <v>135743425</v>
      </c>
      <c r="R7" s="27">
        <v>148279698</v>
      </c>
      <c r="S7" s="27">
        <v>5126569</v>
      </c>
      <c r="T7" s="27">
        <v>16024607</v>
      </c>
      <c r="U7" s="27">
        <v>12548026</v>
      </c>
      <c r="V7" s="27">
        <v>33699202</v>
      </c>
      <c r="W7" s="27">
        <v>611617786</v>
      </c>
      <c r="X7" s="27">
        <v>597243740</v>
      </c>
      <c r="Y7" s="27">
        <v>14374046</v>
      </c>
      <c r="Z7" s="7">
        <v>2.41</v>
      </c>
      <c r="AA7" s="25">
        <v>606800740</v>
      </c>
    </row>
    <row r="8" spans="1:27" ht="13.5">
      <c r="A8" s="5" t="s">
        <v>35</v>
      </c>
      <c r="B8" s="3"/>
      <c r="C8" s="22">
        <v>5213183</v>
      </c>
      <c r="D8" s="22"/>
      <c r="E8" s="23">
        <v>2530000</v>
      </c>
      <c r="F8" s="24">
        <v>2530000</v>
      </c>
      <c r="G8" s="24"/>
      <c r="H8" s="24"/>
      <c r="I8" s="24"/>
      <c r="J8" s="24"/>
      <c r="K8" s="24"/>
      <c r="L8" s="24"/>
      <c r="M8" s="24"/>
      <c r="N8" s="24"/>
      <c r="O8" s="24"/>
      <c r="P8" s="24">
        <v>105808</v>
      </c>
      <c r="Q8" s="24"/>
      <c r="R8" s="24">
        <v>105808</v>
      </c>
      <c r="S8" s="24"/>
      <c r="T8" s="24">
        <v>168050</v>
      </c>
      <c r="U8" s="24"/>
      <c r="V8" s="24">
        <v>168050</v>
      </c>
      <c r="W8" s="24">
        <v>273858</v>
      </c>
      <c r="X8" s="24">
        <v>2530000</v>
      </c>
      <c r="Y8" s="24">
        <v>-2256142</v>
      </c>
      <c r="Z8" s="6">
        <v>-89.18</v>
      </c>
      <c r="AA8" s="22">
        <v>2530000</v>
      </c>
    </row>
    <row r="9" spans="1:27" ht="13.5">
      <c r="A9" s="2" t="s">
        <v>36</v>
      </c>
      <c r="B9" s="3"/>
      <c r="C9" s="19">
        <f aca="true" t="shared" si="1" ref="C9:Y9">SUM(C10:C14)</f>
        <v>9812653</v>
      </c>
      <c r="D9" s="19">
        <f>SUM(D10:D14)</f>
        <v>0</v>
      </c>
      <c r="E9" s="20">
        <f t="shared" si="1"/>
        <v>7817000</v>
      </c>
      <c r="F9" s="21">
        <f t="shared" si="1"/>
        <v>5992000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7817000</v>
      </c>
      <c r="Y9" s="21">
        <f t="shared" si="1"/>
        <v>-7817000</v>
      </c>
      <c r="Z9" s="4">
        <f>+IF(X9&lt;&gt;0,+(Y9/X9)*100,0)</f>
        <v>-100</v>
      </c>
      <c r="AA9" s="19">
        <f>SUM(AA10:AA14)</f>
        <v>5992000</v>
      </c>
    </row>
    <row r="10" spans="1:27" ht="13.5">
      <c r="A10" s="5" t="s">
        <v>37</v>
      </c>
      <c r="B10" s="3"/>
      <c r="C10" s="22"/>
      <c r="D10" s="22"/>
      <c r="E10" s="23">
        <v>7817000</v>
      </c>
      <c r="F10" s="24">
        <v>5992000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7817000</v>
      </c>
      <c r="Y10" s="24">
        <v>-7817000</v>
      </c>
      <c r="Z10" s="6">
        <v>-100</v>
      </c>
      <c r="AA10" s="22">
        <v>5992000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9812653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32361841</v>
      </c>
      <c r="D15" s="19">
        <f>SUM(D16:D18)</f>
        <v>0</v>
      </c>
      <c r="E15" s="20">
        <f t="shared" si="2"/>
        <v>30800000</v>
      </c>
      <c r="F15" s="21">
        <f t="shared" si="2"/>
        <v>31808100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2930518</v>
      </c>
      <c r="L15" s="21">
        <f t="shared" si="2"/>
        <v>59663034</v>
      </c>
      <c r="M15" s="21">
        <f t="shared" si="2"/>
        <v>2389904</v>
      </c>
      <c r="N15" s="21">
        <f t="shared" si="2"/>
        <v>64983456</v>
      </c>
      <c r="O15" s="21">
        <f t="shared" si="2"/>
        <v>10202105</v>
      </c>
      <c r="P15" s="21">
        <f t="shared" si="2"/>
        <v>67339</v>
      </c>
      <c r="Q15" s="21">
        <f t="shared" si="2"/>
        <v>189380</v>
      </c>
      <c r="R15" s="21">
        <f t="shared" si="2"/>
        <v>10458824</v>
      </c>
      <c r="S15" s="21">
        <f t="shared" si="2"/>
        <v>117354</v>
      </c>
      <c r="T15" s="21">
        <f t="shared" si="2"/>
        <v>2125000</v>
      </c>
      <c r="U15" s="21">
        <f t="shared" si="2"/>
        <v>869638</v>
      </c>
      <c r="V15" s="21">
        <f t="shared" si="2"/>
        <v>3111992</v>
      </c>
      <c r="W15" s="21">
        <f t="shared" si="2"/>
        <v>78554272</v>
      </c>
      <c r="X15" s="21">
        <f t="shared" si="2"/>
        <v>30800000</v>
      </c>
      <c r="Y15" s="21">
        <f t="shared" si="2"/>
        <v>47754272</v>
      </c>
      <c r="Z15" s="4">
        <f>+IF(X15&lt;&gt;0,+(Y15/X15)*100,0)</f>
        <v>155.04633766233766</v>
      </c>
      <c r="AA15" s="19">
        <f>SUM(AA16:AA18)</f>
        <v>31808100</v>
      </c>
    </row>
    <row r="16" spans="1:27" ht="13.5">
      <c r="A16" s="5" t="s">
        <v>43</v>
      </c>
      <c r="B16" s="3"/>
      <c r="C16" s="22">
        <v>1786609</v>
      </c>
      <c r="D16" s="22"/>
      <c r="E16" s="23">
        <v>3000000</v>
      </c>
      <c r="F16" s="24">
        <v>4008100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>
        <v>94488</v>
      </c>
      <c r="T16" s="24"/>
      <c r="U16" s="24"/>
      <c r="V16" s="24">
        <v>94488</v>
      </c>
      <c r="W16" s="24">
        <v>94488</v>
      </c>
      <c r="X16" s="24">
        <v>3000000</v>
      </c>
      <c r="Y16" s="24">
        <v>-2905512</v>
      </c>
      <c r="Z16" s="6">
        <v>-96.85</v>
      </c>
      <c r="AA16" s="22">
        <v>4008100</v>
      </c>
    </row>
    <row r="17" spans="1:27" ht="13.5">
      <c r="A17" s="5" t="s">
        <v>44</v>
      </c>
      <c r="B17" s="3"/>
      <c r="C17" s="22">
        <v>30575232</v>
      </c>
      <c r="D17" s="22"/>
      <c r="E17" s="23">
        <v>27800000</v>
      </c>
      <c r="F17" s="24">
        <v>27800000</v>
      </c>
      <c r="G17" s="24"/>
      <c r="H17" s="24"/>
      <c r="I17" s="24"/>
      <c r="J17" s="24"/>
      <c r="K17" s="24">
        <v>1084854</v>
      </c>
      <c r="L17" s="24">
        <v>59663034</v>
      </c>
      <c r="M17" s="24">
        <v>1732509</v>
      </c>
      <c r="N17" s="24">
        <v>62480397</v>
      </c>
      <c r="O17" s="24"/>
      <c r="P17" s="24">
        <v>1728256</v>
      </c>
      <c r="Q17" s="24"/>
      <c r="R17" s="24">
        <v>1728256</v>
      </c>
      <c r="S17" s="24">
        <v>22866</v>
      </c>
      <c r="T17" s="24"/>
      <c r="U17" s="24">
        <v>869638</v>
      </c>
      <c r="V17" s="24">
        <v>892504</v>
      </c>
      <c r="W17" s="24">
        <v>65101157</v>
      </c>
      <c r="X17" s="24">
        <v>27800000</v>
      </c>
      <c r="Y17" s="24">
        <v>37301157</v>
      </c>
      <c r="Z17" s="6">
        <v>134.18</v>
      </c>
      <c r="AA17" s="22">
        <v>27800000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>
        <v>1845664</v>
      </c>
      <c r="L18" s="24"/>
      <c r="M18" s="24">
        <v>657395</v>
      </c>
      <c r="N18" s="24">
        <v>2503059</v>
      </c>
      <c r="O18" s="24">
        <v>10202105</v>
      </c>
      <c r="P18" s="24">
        <v>-1660917</v>
      </c>
      <c r="Q18" s="24">
        <v>189380</v>
      </c>
      <c r="R18" s="24">
        <v>8730568</v>
      </c>
      <c r="S18" s="24"/>
      <c r="T18" s="24">
        <v>2125000</v>
      </c>
      <c r="U18" s="24"/>
      <c r="V18" s="24">
        <v>2125000</v>
      </c>
      <c r="W18" s="24">
        <v>13358627</v>
      </c>
      <c r="X18" s="24"/>
      <c r="Y18" s="24">
        <v>13358627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1043599059</v>
      </c>
      <c r="D19" s="19">
        <f>SUM(D20:D23)</f>
        <v>0</v>
      </c>
      <c r="E19" s="20">
        <f t="shared" si="3"/>
        <v>760335700</v>
      </c>
      <c r="F19" s="21">
        <f t="shared" si="3"/>
        <v>964059343</v>
      </c>
      <c r="G19" s="21">
        <f t="shared" si="3"/>
        <v>14560162</v>
      </c>
      <c r="H19" s="21">
        <f t="shared" si="3"/>
        <v>42578680</v>
      </c>
      <c r="I19" s="21">
        <f t="shared" si="3"/>
        <v>13601200</v>
      </c>
      <c r="J19" s="21">
        <f t="shared" si="3"/>
        <v>70740042</v>
      </c>
      <c r="K19" s="21">
        <f t="shared" si="3"/>
        <v>69808318</v>
      </c>
      <c r="L19" s="21">
        <f t="shared" si="3"/>
        <v>16778656</v>
      </c>
      <c r="M19" s="21">
        <f t="shared" si="3"/>
        <v>105396743</v>
      </c>
      <c r="N19" s="21">
        <f t="shared" si="3"/>
        <v>191983717</v>
      </c>
      <c r="O19" s="21">
        <f t="shared" si="3"/>
        <v>16946477</v>
      </c>
      <c r="P19" s="21">
        <f t="shared" si="3"/>
        <v>42112707</v>
      </c>
      <c r="Q19" s="21">
        <f t="shared" si="3"/>
        <v>91978633</v>
      </c>
      <c r="R19" s="21">
        <f t="shared" si="3"/>
        <v>151037817</v>
      </c>
      <c r="S19" s="21">
        <f t="shared" si="3"/>
        <v>58381308</v>
      </c>
      <c r="T19" s="21">
        <f t="shared" si="3"/>
        <v>99824700</v>
      </c>
      <c r="U19" s="21">
        <f t="shared" si="3"/>
        <v>117813061</v>
      </c>
      <c r="V19" s="21">
        <f t="shared" si="3"/>
        <v>276019069</v>
      </c>
      <c r="W19" s="21">
        <f t="shared" si="3"/>
        <v>689780645</v>
      </c>
      <c r="X19" s="21">
        <f t="shared" si="3"/>
        <v>255162960</v>
      </c>
      <c r="Y19" s="21">
        <f t="shared" si="3"/>
        <v>434617685</v>
      </c>
      <c r="Z19" s="4">
        <f>+IF(X19&lt;&gt;0,+(Y19/X19)*100,0)</f>
        <v>170.32945730054237</v>
      </c>
      <c r="AA19" s="19">
        <f>SUM(AA20:AA23)</f>
        <v>964059343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1001470258</v>
      </c>
      <c r="D21" s="22"/>
      <c r="E21" s="23">
        <v>726778000</v>
      </c>
      <c r="F21" s="24">
        <v>836788302</v>
      </c>
      <c r="G21" s="24">
        <v>14560162</v>
      </c>
      <c r="H21" s="24">
        <v>42578680</v>
      </c>
      <c r="I21" s="24">
        <v>13601200</v>
      </c>
      <c r="J21" s="24">
        <v>70740042</v>
      </c>
      <c r="K21" s="24">
        <v>69808318</v>
      </c>
      <c r="L21" s="24">
        <v>16778656</v>
      </c>
      <c r="M21" s="24">
        <v>105396743</v>
      </c>
      <c r="N21" s="24">
        <v>191983717</v>
      </c>
      <c r="O21" s="24">
        <v>16946477</v>
      </c>
      <c r="P21" s="24">
        <v>42112707</v>
      </c>
      <c r="Q21" s="24">
        <v>91978633</v>
      </c>
      <c r="R21" s="24">
        <v>151037817</v>
      </c>
      <c r="S21" s="24">
        <v>58381308</v>
      </c>
      <c r="T21" s="24">
        <v>99824700</v>
      </c>
      <c r="U21" s="24">
        <v>117813061</v>
      </c>
      <c r="V21" s="24">
        <v>276019069</v>
      </c>
      <c r="W21" s="24">
        <v>689780645</v>
      </c>
      <c r="X21" s="24">
        <v>255162960</v>
      </c>
      <c r="Y21" s="24">
        <v>434617685</v>
      </c>
      <c r="Z21" s="6">
        <v>170.33</v>
      </c>
      <c r="AA21" s="22">
        <v>836788302</v>
      </c>
    </row>
    <row r="22" spans="1:27" ht="13.5">
      <c r="A22" s="5" t="s">
        <v>49</v>
      </c>
      <c r="B22" s="3"/>
      <c r="C22" s="25">
        <v>42128801</v>
      </c>
      <c r="D22" s="25"/>
      <c r="E22" s="26">
        <v>33557700</v>
      </c>
      <c r="F22" s="27">
        <v>127271041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>
        <v>127271041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1655349328</v>
      </c>
      <c r="D25" s="40">
        <f>+D5+D9+D15+D19+D24</f>
        <v>0</v>
      </c>
      <c r="E25" s="41">
        <f t="shared" si="4"/>
        <v>1398726440</v>
      </c>
      <c r="F25" s="42">
        <f t="shared" si="4"/>
        <v>1611190183</v>
      </c>
      <c r="G25" s="42">
        <f t="shared" si="4"/>
        <v>229542383</v>
      </c>
      <c r="H25" s="42">
        <f t="shared" si="4"/>
        <v>51978302</v>
      </c>
      <c r="I25" s="42">
        <f t="shared" si="4"/>
        <v>108823621</v>
      </c>
      <c r="J25" s="42">
        <f t="shared" si="4"/>
        <v>390344306</v>
      </c>
      <c r="K25" s="42">
        <f t="shared" si="4"/>
        <v>82337642</v>
      </c>
      <c r="L25" s="42">
        <f t="shared" si="4"/>
        <v>79593018</v>
      </c>
      <c r="M25" s="42">
        <f t="shared" si="4"/>
        <v>286995471</v>
      </c>
      <c r="N25" s="42">
        <f t="shared" si="4"/>
        <v>448926131</v>
      </c>
      <c r="O25" s="42">
        <f t="shared" si="4"/>
        <v>33271637</v>
      </c>
      <c r="P25" s="42">
        <f t="shared" si="4"/>
        <v>48699072</v>
      </c>
      <c r="Q25" s="42">
        <f t="shared" si="4"/>
        <v>227911438</v>
      </c>
      <c r="R25" s="42">
        <f t="shared" si="4"/>
        <v>309882147</v>
      </c>
      <c r="S25" s="42">
        <f t="shared" si="4"/>
        <v>63625231</v>
      </c>
      <c r="T25" s="42">
        <f t="shared" si="4"/>
        <v>118142357</v>
      </c>
      <c r="U25" s="42">
        <f t="shared" si="4"/>
        <v>131230725</v>
      </c>
      <c r="V25" s="42">
        <f t="shared" si="4"/>
        <v>312998313</v>
      </c>
      <c r="W25" s="42">
        <f t="shared" si="4"/>
        <v>1462150897</v>
      </c>
      <c r="X25" s="42">
        <f t="shared" si="4"/>
        <v>893553700</v>
      </c>
      <c r="Y25" s="42">
        <f t="shared" si="4"/>
        <v>568597197</v>
      </c>
      <c r="Z25" s="43">
        <f>+IF(X25&lt;&gt;0,+(Y25/X25)*100,0)</f>
        <v>63.6332429712954</v>
      </c>
      <c r="AA25" s="40">
        <f>+AA5+AA9+AA15+AA19+AA24</f>
        <v>1611190183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732499070</v>
      </c>
      <c r="D28" s="19">
        <f>SUM(D29:D31)</f>
        <v>0</v>
      </c>
      <c r="E28" s="20">
        <f t="shared" si="5"/>
        <v>291213086</v>
      </c>
      <c r="F28" s="21">
        <f t="shared" si="5"/>
        <v>463027620</v>
      </c>
      <c r="G28" s="21">
        <f t="shared" si="5"/>
        <v>42397590</v>
      </c>
      <c r="H28" s="21">
        <f t="shared" si="5"/>
        <v>12438603</v>
      </c>
      <c r="I28" s="21">
        <f t="shared" si="5"/>
        <v>18473759</v>
      </c>
      <c r="J28" s="21">
        <f t="shared" si="5"/>
        <v>73309952</v>
      </c>
      <c r="K28" s="21">
        <f t="shared" si="5"/>
        <v>11874252</v>
      </c>
      <c r="L28" s="21">
        <f t="shared" si="5"/>
        <v>22645100</v>
      </c>
      <c r="M28" s="21">
        <f t="shared" si="5"/>
        <v>16095505</v>
      </c>
      <c r="N28" s="21">
        <f t="shared" si="5"/>
        <v>50614857</v>
      </c>
      <c r="O28" s="21">
        <f t="shared" si="5"/>
        <v>22076874</v>
      </c>
      <c r="P28" s="21">
        <f t="shared" si="5"/>
        <v>11424214</v>
      </c>
      <c r="Q28" s="21">
        <f t="shared" si="5"/>
        <v>14389091</v>
      </c>
      <c r="R28" s="21">
        <f t="shared" si="5"/>
        <v>47890179</v>
      </c>
      <c r="S28" s="21">
        <f t="shared" si="5"/>
        <v>12558300</v>
      </c>
      <c r="T28" s="21">
        <f t="shared" si="5"/>
        <v>15462600</v>
      </c>
      <c r="U28" s="21">
        <f t="shared" si="5"/>
        <v>18339202</v>
      </c>
      <c r="V28" s="21">
        <f t="shared" si="5"/>
        <v>46360102</v>
      </c>
      <c r="W28" s="21">
        <f t="shared" si="5"/>
        <v>218175090</v>
      </c>
      <c r="X28" s="21">
        <f t="shared" si="5"/>
        <v>291213082</v>
      </c>
      <c r="Y28" s="21">
        <f t="shared" si="5"/>
        <v>-73037992</v>
      </c>
      <c r="Z28" s="4">
        <f>+IF(X28&lt;&gt;0,+(Y28/X28)*100,0)</f>
        <v>-25.08060128974563</v>
      </c>
      <c r="AA28" s="19">
        <f>SUM(AA29:AA31)</f>
        <v>463027620</v>
      </c>
    </row>
    <row r="29" spans="1:27" ht="13.5">
      <c r="A29" s="5" t="s">
        <v>33</v>
      </c>
      <c r="B29" s="3"/>
      <c r="C29" s="22">
        <v>88538265</v>
      </c>
      <c r="D29" s="22"/>
      <c r="E29" s="23">
        <v>73754381</v>
      </c>
      <c r="F29" s="24">
        <v>137354044</v>
      </c>
      <c r="G29" s="24">
        <v>2405591</v>
      </c>
      <c r="H29" s="24">
        <v>15107152</v>
      </c>
      <c r="I29" s="24">
        <v>5262378</v>
      </c>
      <c r="J29" s="24">
        <v>22775121</v>
      </c>
      <c r="K29" s="24">
        <v>3588598</v>
      </c>
      <c r="L29" s="24">
        <v>6813491</v>
      </c>
      <c r="M29" s="24">
        <v>4642853</v>
      </c>
      <c r="N29" s="24">
        <v>15044942</v>
      </c>
      <c r="O29" s="24">
        <v>12366789</v>
      </c>
      <c r="P29" s="24">
        <v>3888594</v>
      </c>
      <c r="Q29" s="24">
        <v>3273324</v>
      </c>
      <c r="R29" s="24">
        <v>19528707</v>
      </c>
      <c r="S29" s="24">
        <v>3651034</v>
      </c>
      <c r="T29" s="24">
        <v>4526109</v>
      </c>
      <c r="U29" s="24">
        <v>6368930</v>
      </c>
      <c r="V29" s="24">
        <v>14546073</v>
      </c>
      <c r="W29" s="24">
        <v>71894843</v>
      </c>
      <c r="X29" s="24">
        <v>73754377</v>
      </c>
      <c r="Y29" s="24">
        <v>-1859534</v>
      </c>
      <c r="Z29" s="6">
        <v>-2.52</v>
      </c>
      <c r="AA29" s="22">
        <v>137354044</v>
      </c>
    </row>
    <row r="30" spans="1:27" ht="13.5">
      <c r="A30" s="5" t="s">
        <v>34</v>
      </c>
      <c r="B30" s="3"/>
      <c r="C30" s="25">
        <v>572066435</v>
      </c>
      <c r="D30" s="25"/>
      <c r="E30" s="26">
        <v>74475526</v>
      </c>
      <c r="F30" s="27">
        <v>151873846</v>
      </c>
      <c r="G30" s="27">
        <v>36169006</v>
      </c>
      <c r="H30" s="27">
        <v>-8958372</v>
      </c>
      <c r="I30" s="27">
        <v>5866877</v>
      </c>
      <c r="J30" s="27">
        <v>33077511</v>
      </c>
      <c r="K30" s="27">
        <v>3328911</v>
      </c>
      <c r="L30" s="27">
        <v>4951100</v>
      </c>
      <c r="M30" s="27">
        <v>5795979</v>
      </c>
      <c r="N30" s="27">
        <v>14075990</v>
      </c>
      <c r="O30" s="27">
        <v>4165907</v>
      </c>
      <c r="P30" s="27">
        <v>2089532</v>
      </c>
      <c r="Q30" s="27">
        <v>2909349</v>
      </c>
      <c r="R30" s="27">
        <v>9164788</v>
      </c>
      <c r="S30" s="27">
        <v>2958158</v>
      </c>
      <c r="T30" s="27">
        <v>5141458</v>
      </c>
      <c r="U30" s="27">
        <v>4653069</v>
      </c>
      <c r="V30" s="27">
        <v>12752685</v>
      </c>
      <c r="W30" s="27">
        <v>69070974</v>
      </c>
      <c r="X30" s="27">
        <v>74475526</v>
      </c>
      <c r="Y30" s="27">
        <v>-5404552</v>
      </c>
      <c r="Z30" s="7">
        <v>-7.26</v>
      </c>
      <c r="AA30" s="25">
        <v>151873846</v>
      </c>
    </row>
    <row r="31" spans="1:27" ht="13.5">
      <c r="A31" s="5" t="s">
        <v>35</v>
      </c>
      <c r="B31" s="3"/>
      <c r="C31" s="22">
        <v>71894370</v>
      </c>
      <c r="D31" s="22"/>
      <c r="E31" s="23">
        <v>142983179</v>
      </c>
      <c r="F31" s="24">
        <v>173799730</v>
      </c>
      <c r="G31" s="24">
        <v>3822993</v>
      </c>
      <c r="H31" s="24">
        <v>6289823</v>
      </c>
      <c r="I31" s="24">
        <v>7344504</v>
      </c>
      <c r="J31" s="24">
        <v>17457320</v>
      </c>
      <c r="K31" s="24">
        <v>4956743</v>
      </c>
      <c r="L31" s="24">
        <v>10880509</v>
      </c>
      <c r="M31" s="24">
        <v>5656673</v>
      </c>
      <c r="N31" s="24">
        <v>21493925</v>
      </c>
      <c r="O31" s="24">
        <v>5544178</v>
      </c>
      <c r="P31" s="24">
        <v>5446088</v>
      </c>
      <c r="Q31" s="24">
        <v>8206418</v>
      </c>
      <c r="R31" s="24">
        <v>19196684</v>
      </c>
      <c r="S31" s="24">
        <v>5949108</v>
      </c>
      <c r="T31" s="24">
        <v>5795033</v>
      </c>
      <c r="U31" s="24">
        <v>7317203</v>
      </c>
      <c r="V31" s="24">
        <v>19061344</v>
      </c>
      <c r="W31" s="24">
        <v>77209273</v>
      </c>
      <c r="X31" s="24">
        <v>142983179</v>
      </c>
      <c r="Y31" s="24">
        <v>-65773906</v>
      </c>
      <c r="Z31" s="6">
        <v>-46</v>
      </c>
      <c r="AA31" s="22">
        <v>173799730</v>
      </c>
    </row>
    <row r="32" spans="1:27" ht="13.5">
      <c r="A32" s="2" t="s">
        <v>36</v>
      </c>
      <c r="B32" s="3"/>
      <c r="C32" s="19">
        <f aca="true" t="shared" si="6" ref="C32:Y32">SUM(C33:C37)</f>
        <v>49795123</v>
      </c>
      <c r="D32" s="19">
        <f>SUM(D33:D37)</f>
        <v>0</v>
      </c>
      <c r="E32" s="20">
        <f t="shared" si="6"/>
        <v>74738069</v>
      </c>
      <c r="F32" s="21">
        <f t="shared" si="6"/>
        <v>59912803</v>
      </c>
      <c r="G32" s="21">
        <f t="shared" si="6"/>
        <v>1141661</v>
      </c>
      <c r="H32" s="21">
        <f t="shared" si="6"/>
        <v>1461509</v>
      </c>
      <c r="I32" s="21">
        <f t="shared" si="6"/>
        <v>2858530</v>
      </c>
      <c r="J32" s="21">
        <f t="shared" si="6"/>
        <v>5461700</v>
      </c>
      <c r="K32" s="21">
        <f t="shared" si="6"/>
        <v>3161558</v>
      </c>
      <c r="L32" s="21">
        <f t="shared" si="6"/>
        <v>2494587</v>
      </c>
      <c r="M32" s="21">
        <f t="shared" si="6"/>
        <v>3042820</v>
      </c>
      <c r="N32" s="21">
        <f t="shared" si="6"/>
        <v>8698965</v>
      </c>
      <c r="O32" s="21">
        <f t="shared" si="6"/>
        <v>10254999</v>
      </c>
      <c r="P32" s="21">
        <f t="shared" si="6"/>
        <v>1845942</v>
      </c>
      <c r="Q32" s="21">
        <f t="shared" si="6"/>
        <v>3809446</v>
      </c>
      <c r="R32" s="21">
        <f t="shared" si="6"/>
        <v>15910387</v>
      </c>
      <c r="S32" s="21">
        <f t="shared" si="6"/>
        <v>1642601</v>
      </c>
      <c r="T32" s="21">
        <f t="shared" si="6"/>
        <v>1663404</v>
      </c>
      <c r="U32" s="21">
        <f t="shared" si="6"/>
        <v>2220959</v>
      </c>
      <c r="V32" s="21">
        <f t="shared" si="6"/>
        <v>5526964</v>
      </c>
      <c r="W32" s="21">
        <f t="shared" si="6"/>
        <v>35598016</v>
      </c>
      <c r="X32" s="21">
        <f t="shared" si="6"/>
        <v>74738070</v>
      </c>
      <c r="Y32" s="21">
        <f t="shared" si="6"/>
        <v>-39140054</v>
      </c>
      <c r="Z32" s="4">
        <f>+IF(X32&lt;&gt;0,+(Y32/X32)*100,0)</f>
        <v>-52.36963437776758</v>
      </c>
      <c r="AA32" s="19">
        <f>SUM(AA33:AA37)</f>
        <v>59912803</v>
      </c>
    </row>
    <row r="33" spans="1:27" ht="13.5">
      <c r="A33" s="5" t="s">
        <v>37</v>
      </c>
      <c r="B33" s="3"/>
      <c r="C33" s="22"/>
      <c r="D33" s="22"/>
      <c r="E33" s="23">
        <v>70344069</v>
      </c>
      <c r="F33" s="24">
        <v>59912803</v>
      </c>
      <c r="G33" s="24">
        <v>713529</v>
      </c>
      <c r="H33" s="24">
        <v>698337</v>
      </c>
      <c r="I33" s="24">
        <v>762992</v>
      </c>
      <c r="J33" s="24">
        <v>2174858</v>
      </c>
      <c r="K33" s="24">
        <v>1869028</v>
      </c>
      <c r="L33" s="24">
        <v>1521003</v>
      </c>
      <c r="M33" s="24">
        <v>1195695</v>
      </c>
      <c r="N33" s="24">
        <v>4585726</v>
      </c>
      <c r="O33" s="24">
        <v>9561844</v>
      </c>
      <c r="P33" s="24">
        <v>981115</v>
      </c>
      <c r="Q33" s="24">
        <v>3139965</v>
      </c>
      <c r="R33" s="24">
        <v>13682924</v>
      </c>
      <c r="S33" s="24">
        <v>902493</v>
      </c>
      <c r="T33" s="24">
        <v>742474</v>
      </c>
      <c r="U33" s="24">
        <v>955581</v>
      </c>
      <c r="V33" s="24">
        <v>2600548</v>
      </c>
      <c r="W33" s="24">
        <v>23044056</v>
      </c>
      <c r="X33" s="24">
        <v>70344038</v>
      </c>
      <c r="Y33" s="24">
        <v>-47299982</v>
      </c>
      <c r="Z33" s="6">
        <v>-67.24</v>
      </c>
      <c r="AA33" s="22">
        <v>59912803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4394000</v>
      </c>
      <c r="F35" s="24"/>
      <c r="G35" s="24">
        <v>296552</v>
      </c>
      <c r="H35" s="24">
        <v>320248</v>
      </c>
      <c r="I35" s="24">
        <v>312426</v>
      </c>
      <c r="J35" s="24">
        <v>929226</v>
      </c>
      <c r="K35" s="24">
        <v>283981</v>
      </c>
      <c r="L35" s="24">
        <v>324527</v>
      </c>
      <c r="M35" s="24">
        <v>462107</v>
      </c>
      <c r="N35" s="24">
        <v>1070615</v>
      </c>
      <c r="O35" s="24">
        <v>285724</v>
      </c>
      <c r="P35" s="24">
        <v>536374</v>
      </c>
      <c r="Q35" s="24">
        <v>340678</v>
      </c>
      <c r="R35" s="24">
        <v>1162776</v>
      </c>
      <c r="S35" s="24">
        <v>285772</v>
      </c>
      <c r="T35" s="24">
        <v>454724</v>
      </c>
      <c r="U35" s="24">
        <v>293316</v>
      </c>
      <c r="V35" s="24">
        <v>1033812</v>
      </c>
      <c r="W35" s="24">
        <v>4196429</v>
      </c>
      <c r="X35" s="24">
        <v>4394032</v>
      </c>
      <c r="Y35" s="24">
        <v>-197603</v>
      </c>
      <c r="Z35" s="6">
        <v>-4.5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49795123</v>
      </c>
      <c r="D37" s="25"/>
      <c r="E37" s="26"/>
      <c r="F37" s="27"/>
      <c r="G37" s="27">
        <v>131580</v>
      </c>
      <c r="H37" s="27">
        <v>442924</v>
      </c>
      <c r="I37" s="27">
        <v>1783112</v>
      </c>
      <c r="J37" s="27">
        <v>2357616</v>
      </c>
      <c r="K37" s="27">
        <v>1008549</v>
      </c>
      <c r="L37" s="27">
        <v>649057</v>
      </c>
      <c r="M37" s="27">
        <v>1385018</v>
      </c>
      <c r="N37" s="27">
        <v>3042624</v>
      </c>
      <c r="O37" s="27">
        <v>407431</v>
      </c>
      <c r="P37" s="27">
        <v>328453</v>
      </c>
      <c r="Q37" s="27">
        <v>328803</v>
      </c>
      <c r="R37" s="27">
        <v>1064687</v>
      </c>
      <c r="S37" s="27">
        <v>454336</v>
      </c>
      <c r="T37" s="27">
        <v>466206</v>
      </c>
      <c r="U37" s="27">
        <v>972062</v>
      </c>
      <c r="V37" s="27">
        <v>1892604</v>
      </c>
      <c r="W37" s="27">
        <v>8357531</v>
      </c>
      <c r="X37" s="27"/>
      <c r="Y37" s="27">
        <v>8357531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89709477</v>
      </c>
      <c r="D38" s="19">
        <f>SUM(D39:D41)</f>
        <v>0</v>
      </c>
      <c r="E38" s="20">
        <f t="shared" si="7"/>
        <v>95942610</v>
      </c>
      <c r="F38" s="21">
        <f t="shared" si="7"/>
        <v>184441081</v>
      </c>
      <c r="G38" s="21">
        <f t="shared" si="7"/>
        <v>2431483</v>
      </c>
      <c r="H38" s="21">
        <f t="shared" si="7"/>
        <v>25655099</v>
      </c>
      <c r="I38" s="21">
        <f t="shared" si="7"/>
        <v>20658265</v>
      </c>
      <c r="J38" s="21">
        <f t="shared" si="7"/>
        <v>48744847</v>
      </c>
      <c r="K38" s="21">
        <f t="shared" si="7"/>
        <v>15652445</v>
      </c>
      <c r="L38" s="21">
        <f t="shared" si="7"/>
        <v>14944888</v>
      </c>
      <c r="M38" s="21">
        <f t="shared" si="7"/>
        <v>15669831</v>
      </c>
      <c r="N38" s="21">
        <f t="shared" si="7"/>
        <v>46267164</v>
      </c>
      <c r="O38" s="21">
        <f t="shared" si="7"/>
        <v>16773799</v>
      </c>
      <c r="P38" s="21">
        <f t="shared" si="7"/>
        <v>17512052</v>
      </c>
      <c r="Q38" s="21">
        <f t="shared" si="7"/>
        <v>16842409</v>
      </c>
      <c r="R38" s="21">
        <f t="shared" si="7"/>
        <v>51128260</v>
      </c>
      <c r="S38" s="21">
        <f t="shared" si="7"/>
        <v>14999462</v>
      </c>
      <c r="T38" s="21">
        <f t="shared" si="7"/>
        <v>17933037</v>
      </c>
      <c r="U38" s="21">
        <f t="shared" si="7"/>
        <v>21563192</v>
      </c>
      <c r="V38" s="21">
        <f t="shared" si="7"/>
        <v>54495691</v>
      </c>
      <c r="W38" s="21">
        <f t="shared" si="7"/>
        <v>200635962</v>
      </c>
      <c r="X38" s="21">
        <f t="shared" si="7"/>
        <v>95942609</v>
      </c>
      <c r="Y38" s="21">
        <f t="shared" si="7"/>
        <v>104693353</v>
      </c>
      <c r="Z38" s="4">
        <f>+IF(X38&lt;&gt;0,+(Y38/X38)*100,0)</f>
        <v>109.12081096314567</v>
      </c>
      <c r="AA38" s="19">
        <f>SUM(AA39:AA41)</f>
        <v>184441081</v>
      </c>
    </row>
    <row r="39" spans="1:27" ht="13.5">
      <c r="A39" s="5" t="s">
        <v>43</v>
      </c>
      <c r="B39" s="3"/>
      <c r="C39" s="22">
        <v>60016839</v>
      </c>
      <c r="D39" s="22"/>
      <c r="E39" s="23">
        <v>68142610</v>
      </c>
      <c r="F39" s="24">
        <v>46662941</v>
      </c>
      <c r="G39" s="24">
        <v>751189</v>
      </c>
      <c r="H39" s="24">
        <v>1817732</v>
      </c>
      <c r="I39" s="24">
        <v>9398449</v>
      </c>
      <c r="J39" s="24">
        <v>11967370</v>
      </c>
      <c r="K39" s="24">
        <v>1381967</v>
      </c>
      <c r="L39" s="24">
        <v>2917456</v>
      </c>
      <c r="M39" s="24">
        <v>3409163</v>
      </c>
      <c r="N39" s="24">
        <v>7708586</v>
      </c>
      <c r="O39" s="24">
        <v>4554901</v>
      </c>
      <c r="P39" s="24">
        <v>4861418</v>
      </c>
      <c r="Q39" s="24">
        <v>6071481</v>
      </c>
      <c r="R39" s="24">
        <v>15487800</v>
      </c>
      <c r="S39" s="24">
        <v>2988988</v>
      </c>
      <c r="T39" s="24">
        <v>5848127</v>
      </c>
      <c r="U39" s="24">
        <v>9165716</v>
      </c>
      <c r="V39" s="24">
        <v>18002831</v>
      </c>
      <c r="W39" s="24">
        <v>53166587</v>
      </c>
      <c r="X39" s="24">
        <v>68142609</v>
      </c>
      <c r="Y39" s="24">
        <v>-14976022</v>
      </c>
      <c r="Z39" s="6">
        <v>-21.98</v>
      </c>
      <c r="AA39" s="22">
        <v>46662941</v>
      </c>
    </row>
    <row r="40" spans="1:27" ht="13.5">
      <c r="A40" s="5" t="s">
        <v>44</v>
      </c>
      <c r="B40" s="3"/>
      <c r="C40" s="22">
        <v>29692638</v>
      </c>
      <c r="D40" s="22"/>
      <c r="E40" s="23">
        <v>27800000</v>
      </c>
      <c r="F40" s="24">
        <v>137778140</v>
      </c>
      <c r="G40" s="24">
        <v>-50829</v>
      </c>
      <c r="H40" s="24">
        <v>19804675</v>
      </c>
      <c r="I40" s="24">
        <v>10649978</v>
      </c>
      <c r="J40" s="24">
        <v>30403824</v>
      </c>
      <c r="K40" s="24">
        <v>12536537</v>
      </c>
      <c r="L40" s="24">
        <v>10210360</v>
      </c>
      <c r="M40" s="24">
        <v>9552165</v>
      </c>
      <c r="N40" s="24">
        <v>32299062</v>
      </c>
      <c r="O40" s="24">
        <v>10455664</v>
      </c>
      <c r="P40" s="24">
        <v>10956605</v>
      </c>
      <c r="Q40" s="24">
        <v>9464677</v>
      </c>
      <c r="R40" s="24">
        <v>30876946</v>
      </c>
      <c r="S40" s="24">
        <v>9657889</v>
      </c>
      <c r="T40" s="24">
        <v>10236324</v>
      </c>
      <c r="U40" s="24">
        <v>10119630</v>
      </c>
      <c r="V40" s="24">
        <v>30013843</v>
      </c>
      <c r="W40" s="24">
        <v>123593675</v>
      </c>
      <c r="X40" s="24">
        <v>27800000</v>
      </c>
      <c r="Y40" s="24">
        <v>95793675</v>
      </c>
      <c r="Z40" s="6">
        <v>344.58</v>
      </c>
      <c r="AA40" s="22">
        <v>137778140</v>
      </c>
    </row>
    <row r="41" spans="1:27" ht="13.5">
      <c r="A41" s="5" t="s">
        <v>45</v>
      </c>
      <c r="B41" s="3"/>
      <c r="C41" s="22"/>
      <c r="D41" s="22"/>
      <c r="E41" s="23"/>
      <c r="F41" s="24"/>
      <c r="G41" s="24">
        <v>1731123</v>
      </c>
      <c r="H41" s="24">
        <v>4032692</v>
      </c>
      <c r="I41" s="24">
        <v>609838</v>
      </c>
      <c r="J41" s="24">
        <v>6373653</v>
      </c>
      <c r="K41" s="24">
        <v>1733941</v>
      </c>
      <c r="L41" s="24">
        <v>1817072</v>
      </c>
      <c r="M41" s="24">
        <v>2708503</v>
      </c>
      <c r="N41" s="24">
        <v>6259516</v>
      </c>
      <c r="O41" s="24">
        <v>1763234</v>
      </c>
      <c r="P41" s="24">
        <v>1694029</v>
      </c>
      <c r="Q41" s="24">
        <v>1306251</v>
      </c>
      <c r="R41" s="24">
        <v>4763514</v>
      </c>
      <c r="S41" s="24">
        <v>2352585</v>
      </c>
      <c r="T41" s="24">
        <v>1848586</v>
      </c>
      <c r="U41" s="24">
        <v>2277846</v>
      </c>
      <c r="V41" s="24">
        <v>6479017</v>
      </c>
      <c r="W41" s="24">
        <v>23875700</v>
      </c>
      <c r="X41" s="24"/>
      <c r="Y41" s="24">
        <v>23875700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550110077</v>
      </c>
      <c r="D42" s="19">
        <f>SUM(D43:D46)</f>
        <v>0</v>
      </c>
      <c r="E42" s="20">
        <f t="shared" si="8"/>
        <v>752349092</v>
      </c>
      <c r="F42" s="21">
        <f t="shared" si="8"/>
        <v>622512386</v>
      </c>
      <c r="G42" s="21">
        <f t="shared" si="8"/>
        <v>12600185</v>
      </c>
      <c r="H42" s="21">
        <f t="shared" si="8"/>
        <v>45907661</v>
      </c>
      <c r="I42" s="21">
        <f t="shared" si="8"/>
        <v>40125945</v>
      </c>
      <c r="J42" s="21">
        <f t="shared" si="8"/>
        <v>98633791</v>
      </c>
      <c r="K42" s="21">
        <f t="shared" si="8"/>
        <v>46031360</v>
      </c>
      <c r="L42" s="21">
        <f t="shared" si="8"/>
        <v>39935328</v>
      </c>
      <c r="M42" s="21">
        <f t="shared" si="8"/>
        <v>57840670</v>
      </c>
      <c r="N42" s="21">
        <f t="shared" si="8"/>
        <v>143807358</v>
      </c>
      <c r="O42" s="21">
        <f t="shared" si="8"/>
        <v>34219427</v>
      </c>
      <c r="P42" s="21">
        <f t="shared" si="8"/>
        <v>43303786</v>
      </c>
      <c r="Q42" s="21">
        <f t="shared" si="8"/>
        <v>41148719</v>
      </c>
      <c r="R42" s="21">
        <f t="shared" si="8"/>
        <v>118671932</v>
      </c>
      <c r="S42" s="21">
        <f t="shared" si="8"/>
        <v>65798123</v>
      </c>
      <c r="T42" s="21">
        <f t="shared" si="8"/>
        <v>48729825</v>
      </c>
      <c r="U42" s="21">
        <f t="shared" si="8"/>
        <v>35690492</v>
      </c>
      <c r="V42" s="21">
        <f t="shared" si="8"/>
        <v>150218440</v>
      </c>
      <c r="W42" s="21">
        <f t="shared" si="8"/>
        <v>511331521</v>
      </c>
      <c r="X42" s="21">
        <f t="shared" si="8"/>
        <v>752349097</v>
      </c>
      <c r="Y42" s="21">
        <f t="shared" si="8"/>
        <v>-241017576</v>
      </c>
      <c r="Z42" s="4">
        <f>+IF(X42&lt;&gt;0,+(Y42/X42)*100,0)</f>
        <v>-32.03533797821518</v>
      </c>
      <c r="AA42" s="19">
        <f>SUM(AA43:AA46)</f>
        <v>622512386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550110077</v>
      </c>
      <c r="D44" s="22"/>
      <c r="E44" s="23">
        <v>744904092</v>
      </c>
      <c r="F44" s="24">
        <v>518019655</v>
      </c>
      <c r="G44" s="24">
        <v>12600185</v>
      </c>
      <c r="H44" s="24">
        <v>45907661</v>
      </c>
      <c r="I44" s="24">
        <v>40125945</v>
      </c>
      <c r="J44" s="24">
        <v>98633791</v>
      </c>
      <c r="K44" s="24">
        <v>46031360</v>
      </c>
      <c r="L44" s="24">
        <v>39935328</v>
      </c>
      <c r="M44" s="24">
        <v>57840670</v>
      </c>
      <c r="N44" s="24">
        <v>143807358</v>
      </c>
      <c r="O44" s="24">
        <v>34219427</v>
      </c>
      <c r="P44" s="24">
        <v>43303786</v>
      </c>
      <c r="Q44" s="24">
        <v>41148719</v>
      </c>
      <c r="R44" s="24">
        <v>118671932</v>
      </c>
      <c r="S44" s="24">
        <v>65798123</v>
      </c>
      <c r="T44" s="24">
        <v>48729825</v>
      </c>
      <c r="U44" s="24">
        <v>35690492</v>
      </c>
      <c r="V44" s="24">
        <v>150218440</v>
      </c>
      <c r="W44" s="24">
        <v>511331521</v>
      </c>
      <c r="X44" s="24">
        <v>744904097</v>
      </c>
      <c r="Y44" s="24">
        <v>-233572576</v>
      </c>
      <c r="Z44" s="6">
        <v>-31.36</v>
      </c>
      <c r="AA44" s="22">
        <v>518019655</v>
      </c>
    </row>
    <row r="45" spans="1:27" ht="13.5">
      <c r="A45" s="5" t="s">
        <v>49</v>
      </c>
      <c r="B45" s="3"/>
      <c r="C45" s="25"/>
      <c r="D45" s="25"/>
      <c r="E45" s="26">
        <v>7445000</v>
      </c>
      <c r="F45" s="27">
        <v>104492731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7445000</v>
      </c>
      <c r="Y45" s="27">
        <v>-7445000</v>
      </c>
      <c r="Z45" s="7">
        <v>-100</v>
      </c>
      <c r="AA45" s="25">
        <v>104492731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1422113747</v>
      </c>
      <c r="D48" s="40">
        <f>+D28+D32+D38+D42+D47</f>
        <v>0</v>
      </c>
      <c r="E48" s="41">
        <f t="shared" si="9"/>
        <v>1214242857</v>
      </c>
      <c r="F48" s="42">
        <f t="shared" si="9"/>
        <v>1329893890</v>
      </c>
      <c r="G48" s="42">
        <f t="shared" si="9"/>
        <v>58570919</v>
      </c>
      <c r="H48" s="42">
        <f t="shared" si="9"/>
        <v>85462872</v>
      </c>
      <c r="I48" s="42">
        <f t="shared" si="9"/>
        <v>82116499</v>
      </c>
      <c r="J48" s="42">
        <f t="shared" si="9"/>
        <v>226150290</v>
      </c>
      <c r="K48" s="42">
        <f t="shared" si="9"/>
        <v>76719615</v>
      </c>
      <c r="L48" s="42">
        <f t="shared" si="9"/>
        <v>80019903</v>
      </c>
      <c r="M48" s="42">
        <f t="shared" si="9"/>
        <v>92648826</v>
      </c>
      <c r="N48" s="42">
        <f t="shared" si="9"/>
        <v>249388344</v>
      </c>
      <c r="O48" s="42">
        <f t="shared" si="9"/>
        <v>83325099</v>
      </c>
      <c r="P48" s="42">
        <f t="shared" si="9"/>
        <v>74085994</v>
      </c>
      <c r="Q48" s="42">
        <f t="shared" si="9"/>
        <v>76189665</v>
      </c>
      <c r="R48" s="42">
        <f t="shared" si="9"/>
        <v>233600758</v>
      </c>
      <c r="S48" s="42">
        <f t="shared" si="9"/>
        <v>94998486</v>
      </c>
      <c r="T48" s="42">
        <f t="shared" si="9"/>
        <v>83788866</v>
      </c>
      <c r="U48" s="42">
        <f t="shared" si="9"/>
        <v>77813845</v>
      </c>
      <c r="V48" s="42">
        <f t="shared" si="9"/>
        <v>256601197</v>
      </c>
      <c r="W48" s="42">
        <f t="shared" si="9"/>
        <v>965740589</v>
      </c>
      <c r="X48" s="42">
        <f t="shared" si="9"/>
        <v>1214242858</v>
      </c>
      <c r="Y48" s="42">
        <f t="shared" si="9"/>
        <v>-248502269</v>
      </c>
      <c r="Z48" s="43">
        <f>+IF(X48&lt;&gt;0,+(Y48/X48)*100,0)</f>
        <v>-20.465615042555186</v>
      </c>
      <c r="AA48" s="40">
        <f>+AA28+AA32+AA38+AA42+AA47</f>
        <v>1329893890</v>
      </c>
    </row>
    <row r="49" spans="1:27" ht="13.5">
      <c r="A49" s="14" t="s">
        <v>58</v>
      </c>
      <c r="B49" s="15"/>
      <c r="C49" s="44">
        <f aca="true" t="shared" si="10" ref="C49:Y49">+C25-C48</f>
        <v>233235581</v>
      </c>
      <c r="D49" s="44">
        <f>+D25-D48</f>
        <v>0</v>
      </c>
      <c r="E49" s="45">
        <f t="shared" si="10"/>
        <v>184483583</v>
      </c>
      <c r="F49" s="46">
        <f t="shared" si="10"/>
        <v>281296293</v>
      </c>
      <c r="G49" s="46">
        <f t="shared" si="10"/>
        <v>170971464</v>
      </c>
      <c r="H49" s="46">
        <f t="shared" si="10"/>
        <v>-33484570</v>
      </c>
      <c r="I49" s="46">
        <f t="shared" si="10"/>
        <v>26707122</v>
      </c>
      <c r="J49" s="46">
        <f t="shared" si="10"/>
        <v>164194016</v>
      </c>
      <c r="K49" s="46">
        <f t="shared" si="10"/>
        <v>5618027</v>
      </c>
      <c r="L49" s="46">
        <f t="shared" si="10"/>
        <v>-426885</v>
      </c>
      <c r="M49" s="46">
        <f t="shared" si="10"/>
        <v>194346645</v>
      </c>
      <c r="N49" s="46">
        <f t="shared" si="10"/>
        <v>199537787</v>
      </c>
      <c r="O49" s="46">
        <f t="shared" si="10"/>
        <v>-50053462</v>
      </c>
      <c r="P49" s="46">
        <f t="shared" si="10"/>
        <v>-25386922</v>
      </c>
      <c r="Q49" s="46">
        <f t="shared" si="10"/>
        <v>151721773</v>
      </c>
      <c r="R49" s="46">
        <f t="shared" si="10"/>
        <v>76281389</v>
      </c>
      <c r="S49" s="46">
        <f t="shared" si="10"/>
        <v>-31373255</v>
      </c>
      <c r="T49" s="46">
        <f t="shared" si="10"/>
        <v>34353491</v>
      </c>
      <c r="U49" s="46">
        <f t="shared" si="10"/>
        <v>53416880</v>
      </c>
      <c r="V49" s="46">
        <f t="shared" si="10"/>
        <v>56397116</v>
      </c>
      <c r="W49" s="46">
        <f t="shared" si="10"/>
        <v>496410308</v>
      </c>
      <c r="X49" s="46">
        <f>IF(F25=F48,0,X25-X48)</f>
        <v>-320689158</v>
      </c>
      <c r="Y49" s="46">
        <f t="shared" si="10"/>
        <v>817099466</v>
      </c>
      <c r="Z49" s="47">
        <f>+IF(X49&lt;&gt;0,+(Y49/X49)*100,0)</f>
        <v>-254.79485215399768</v>
      </c>
      <c r="AA49" s="44">
        <f>+AA25-AA48</f>
        <v>281296293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124517311</v>
      </c>
      <c r="D5" s="19">
        <f>SUM(D6:D8)</f>
        <v>0</v>
      </c>
      <c r="E5" s="20">
        <f t="shared" si="0"/>
        <v>199706657</v>
      </c>
      <c r="F5" s="21">
        <f t="shared" si="0"/>
        <v>201944112</v>
      </c>
      <c r="G5" s="21">
        <f t="shared" si="0"/>
        <v>76567595</v>
      </c>
      <c r="H5" s="21">
        <f t="shared" si="0"/>
        <v>-2018823</v>
      </c>
      <c r="I5" s="21">
        <f t="shared" si="0"/>
        <v>1156953</v>
      </c>
      <c r="J5" s="21">
        <f t="shared" si="0"/>
        <v>75705725</v>
      </c>
      <c r="K5" s="21">
        <f t="shared" si="0"/>
        <v>862909</v>
      </c>
      <c r="L5" s="21">
        <f t="shared" si="0"/>
        <v>616075</v>
      </c>
      <c r="M5" s="21">
        <f t="shared" si="0"/>
        <v>43426873</v>
      </c>
      <c r="N5" s="21">
        <f t="shared" si="0"/>
        <v>44905857</v>
      </c>
      <c r="O5" s="21">
        <f t="shared" si="0"/>
        <v>1220872</v>
      </c>
      <c r="P5" s="21">
        <f t="shared" si="0"/>
        <v>343702</v>
      </c>
      <c r="Q5" s="21">
        <f t="shared" si="0"/>
        <v>32786283</v>
      </c>
      <c r="R5" s="21">
        <f t="shared" si="0"/>
        <v>34350857</v>
      </c>
      <c r="S5" s="21">
        <f t="shared" si="0"/>
        <v>1371308</v>
      </c>
      <c r="T5" s="21">
        <f t="shared" si="0"/>
        <v>1525799</v>
      </c>
      <c r="U5" s="21">
        <f t="shared" si="0"/>
        <v>-285678</v>
      </c>
      <c r="V5" s="21">
        <f t="shared" si="0"/>
        <v>2611429</v>
      </c>
      <c r="W5" s="21">
        <f t="shared" si="0"/>
        <v>157573868</v>
      </c>
      <c r="X5" s="21">
        <f t="shared" si="0"/>
        <v>199706657</v>
      </c>
      <c r="Y5" s="21">
        <f t="shared" si="0"/>
        <v>-42132789</v>
      </c>
      <c r="Z5" s="4">
        <f>+IF(X5&lt;&gt;0,+(Y5/X5)*100,0)</f>
        <v>-21.097338282519047</v>
      </c>
      <c r="AA5" s="19">
        <f>SUM(AA6:AA8)</f>
        <v>201944112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124517311</v>
      </c>
      <c r="D7" s="25"/>
      <c r="E7" s="26">
        <v>199706657</v>
      </c>
      <c r="F7" s="27">
        <v>201944112</v>
      </c>
      <c r="G7" s="27">
        <v>76567595</v>
      </c>
      <c r="H7" s="27">
        <v>-2018823</v>
      </c>
      <c r="I7" s="27">
        <v>1156953</v>
      </c>
      <c r="J7" s="27">
        <v>75705725</v>
      </c>
      <c r="K7" s="27">
        <v>862909</v>
      </c>
      <c r="L7" s="27">
        <v>616075</v>
      </c>
      <c r="M7" s="27">
        <v>43426873</v>
      </c>
      <c r="N7" s="27">
        <v>44905857</v>
      </c>
      <c r="O7" s="27">
        <v>1220872</v>
      </c>
      <c r="P7" s="27">
        <v>343950</v>
      </c>
      <c r="Q7" s="27">
        <v>32786283</v>
      </c>
      <c r="R7" s="27">
        <v>34351105</v>
      </c>
      <c r="S7" s="27">
        <v>1371308</v>
      </c>
      <c r="T7" s="27">
        <v>1522293</v>
      </c>
      <c r="U7" s="27">
        <v>-285678</v>
      </c>
      <c r="V7" s="27">
        <v>2607923</v>
      </c>
      <c r="W7" s="27">
        <v>157570610</v>
      </c>
      <c r="X7" s="27">
        <v>199706657</v>
      </c>
      <c r="Y7" s="27">
        <v>-42136047</v>
      </c>
      <c r="Z7" s="7">
        <v>-21.1</v>
      </c>
      <c r="AA7" s="25">
        <v>201944112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>
        <v>-248</v>
      </c>
      <c r="Q8" s="24"/>
      <c r="R8" s="24">
        <v>-248</v>
      </c>
      <c r="S8" s="24"/>
      <c r="T8" s="24">
        <v>3506</v>
      </c>
      <c r="U8" s="24"/>
      <c r="V8" s="24">
        <v>3506</v>
      </c>
      <c r="W8" s="24">
        <v>3258</v>
      </c>
      <c r="X8" s="24"/>
      <c r="Y8" s="24">
        <v>3258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2812816</v>
      </c>
      <c r="D9" s="19">
        <f>SUM(D10:D14)</f>
        <v>0</v>
      </c>
      <c r="E9" s="20">
        <f t="shared" si="1"/>
        <v>2548393</v>
      </c>
      <c r="F9" s="21">
        <f t="shared" si="1"/>
        <v>3171608</v>
      </c>
      <c r="G9" s="21">
        <f t="shared" si="1"/>
        <v>215311</v>
      </c>
      <c r="H9" s="21">
        <f t="shared" si="1"/>
        <v>184580</v>
      </c>
      <c r="I9" s="21">
        <f t="shared" si="1"/>
        <v>229681</v>
      </c>
      <c r="J9" s="21">
        <f t="shared" si="1"/>
        <v>629572</v>
      </c>
      <c r="K9" s="21">
        <f t="shared" si="1"/>
        <v>189584</v>
      </c>
      <c r="L9" s="21">
        <f t="shared" si="1"/>
        <v>224581</v>
      </c>
      <c r="M9" s="21">
        <f t="shared" si="1"/>
        <v>175267</v>
      </c>
      <c r="N9" s="21">
        <f t="shared" si="1"/>
        <v>589432</v>
      </c>
      <c r="O9" s="21">
        <f t="shared" si="1"/>
        <v>200783</v>
      </c>
      <c r="P9" s="21">
        <f t="shared" si="1"/>
        <v>244532</v>
      </c>
      <c r="Q9" s="21">
        <f t="shared" si="1"/>
        <v>129395</v>
      </c>
      <c r="R9" s="21">
        <f t="shared" si="1"/>
        <v>574710</v>
      </c>
      <c r="S9" s="21">
        <f t="shared" si="1"/>
        <v>133694</v>
      </c>
      <c r="T9" s="21">
        <f t="shared" si="1"/>
        <v>212000</v>
      </c>
      <c r="U9" s="21">
        <f t="shared" si="1"/>
        <v>215447</v>
      </c>
      <c r="V9" s="21">
        <f t="shared" si="1"/>
        <v>561141</v>
      </c>
      <c r="W9" s="21">
        <f t="shared" si="1"/>
        <v>2354855</v>
      </c>
      <c r="X9" s="21">
        <f t="shared" si="1"/>
        <v>2548392</v>
      </c>
      <c r="Y9" s="21">
        <f t="shared" si="1"/>
        <v>-193537</v>
      </c>
      <c r="Z9" s="4">
        <f>+IF(X9&lt;&gt;0,+(Y9/X9)*100,0)</f>
        <v>-7.594475261262788</v>
      </c>
      <c r="AA9" s="19">
        <f>SUM(AA10:AA14)</f>
        <v>3171608</v>
      </c>
    </row>
    <row r="10" spans="1:27" ht="13.5">
      <c r="A10" s="5" t="s">
        <v>37</v>
      </c>
      <c r="B10" s="3"/>
      <c r="C10" s="22">
        <v>38196</v>
      </c>
      <c r="D10" s="22"/>
      <c r="E10" s="23">
        <v>794256</v>
      </c>
      <c r="F10" s="24">
        <v>854532</v>
      </c>
      <c r="G10" s="24">
        <v>7036</v>
      </c>
      <c r="H10" s="24">
        <v>23008</v>
      </c>
      <c r="I10" s="24">
        <v>7879</v>
      </c>
      <c r="J10" s="24">
        <v>37923</v>
      </c>
      <c r="K10" s="24">
        <v>4993</v>
      </c>
      <c r="L10" s="24">
        <v>3669</v>
      </c>
      <c r="M10" s="24">
        <v>9910</v>
      </c>
      <c r="N10" s="24">
        <v>18572</v>
      </c>
      <c r="O10" s="24">
        <v>9705</v>
      </c>
      <c r="P10" s="24">
        <v>1855</v>
      </c>
      <c r="Q10" s="24">
        <v>3600</v>
      </c>
      <c r="R10" s="24">
        <v>15160</v>
      </c>
      <c r="S10" s="24">
        <v>5711</v>
      </c>
      <c r="T10" s="24">
        <v>2939</v>
      </c>
      <c r="U10" s="24">
        <v>13059</v>
      </c>
      <c r="V10" s="24">
        <v>21709</v>
      </c>
      <c r="W10" s="24">
        <v>93364</v>
      </c>
      <c r="X10" s="24">
        <v>794256</v>
      </c>
      <c r="Y10" s="24">
        <v>-700892</v>
      </c>
      <c r="Z10" s="6">
        <v>-88.25</v>
      </c>
      <c r="AA10" s="22">
        <v>854532</v>
      </c>
    </row>
    <row r="11" spans="1:27" ht="13.5">
      <c r="A11" s="5" t="s">
        <v>38</v>
      </c>
      <c r="B11" s="3"/>
      <c r="C11" s="22"/>
      <c r="D11" s="22"/>
      <c r="E11" s="23"/>
      <c r="F11" s="24">
        <v>18992</v>
      </c>
      <c r="G11" s="24">
        <v>2041</v>
      </c>
      <c r="H11" s="24">
        <v>2041</v>
      </c>
      <c r="I11" s="24">
        <v>6392</v>
      </c>
      <c r="J11" s="24">
        <v>10474</v>
      </c>
      <c r="K11" s="24">
        <v>72</v>
      </c>
      <c r="L11" s="24"/>
      <c r="M11" s="24">
        <v>144</v>
      </c>
      <c r="N11" s="24">
        <v>216</v>
      </c>
      <c r="O11" s="24"/>
      <c r="P11" s="24">
        <v>416</v>
      </c>
      <c r="Q11" s="24">
        <v>72</v>
      </c>
      <c r="R11" s="24">
        <v>488</v>
      </c>
      <c r="S11" s="24"/>
      <c r="T11" s="24">
        <v>1</v>
      </c>
      <c r="U11" s="24"/>
      <c r="V11" s="24">
        <v>1</v>
      </c>
      <c r="W11" s="24">
        <v>11179</v>
      </c>
      <c r="X11" s="24"/>
      <c r="Y11" s="24">
        <v>11179</v>
      </c>
      <c r="Z11" s="6">
        <v>0</v>
      </c>
      <c r="AA11" s="22">
        <v>18992</v>
      </c>
    </row>
    <row r="12" spans="1:27" ht="13.5">
      <c r="A12" s="5" t="s">
        <v>39</v>
      </c>
      <c r="B12" s="3"/>
      <c r="C12" s="22">
        <v>2587589</v>
      </c>
      <c r="D12" s="22"/>
      <c r="E12" s="23">
        <v>1754137</v>
      </c>
      <c r="F12" s="24">
        <v>2298084</v>
      </c>
      <c r="G12" s="24">
        <v>206234</v>
      </c>
      <c r="H12" s="24">
        <v>159531</v>
      </c>
      <c r="I12" s="24">
        <v>215410</v>
      </c>
      <c r="J12" s="24">
        <v>581175</v>
      </c>
      <c r="K12" s="24">
        <v>184519</v>
      </c>
      <c r="L12" s="24">
        <v>220912</v>
      </c>
      <c r="M12" s="24">
        <v>165213</v>
      </c>
      <c r="N12" s="24">
        <v>570644</v>
      </c>
      <c r="O12" s="24">
        <v>191078</v>
      </c>
      <c r="P12" s="24">
        <v>242261</v>
      </c>
      <c r="Q12" s="24">
        <v>125723</v>
      </c>
      <c r="R12" s="24">
        <v>559062</v>
      </c>
      <c r="S12" s="24">
        <v>127983</v>
      </c>
      <c r="T12" s="24">
        <v>209060</v>
      </c>
      <c r="U12" s="24">
        <v>202388</v>
      </c>
      <c r="V12" s="24">
        <v>539431</v>
      </c>
      <c r="W12" s="24">
        <v>2250312</v>
      </c>
      <c r="X12" s="24">
        <v>1754136</v>
      </c>
      <c r="Y12" s="24">
        <v>496176</v>
      </c>
      <c r="Z12" s="6">
        <v>28.29</v>
      </c>
      <c r="AA12" s="22">
        <v>2298084</v>
      </c>
    </row>
    <row r="13" spans="1:27" ht="13.5">
      <c r="A13" s="5" t="s">
        <v>40</v>
      </c>
      <c r="B13" s="3"/>
      <c r="C13" s="22">
        <v>187031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33305313</v>
      </c>
      <c r="D15" s="19">
        <f>SUM(D16:D18)</f>
        <v>0</v>
      </c>
      <c r="E15" s="20">
        <f t="shared" si="2"/>
        <v>85961009</v>
      </c>
      <c r="F15" s="21">
        <f t="shared" si="2"/>
        <v>110445009</v>
      </c>
      <c r="G15" s="21">
        <f t="shared" si="2"/>
        <v>288642</v>
      </c>
      <c r="H15" s="21">
        <f t="shared" si="2"/>
        <v>17545</v>
      </c>
      <c r="I15" s="21">
        <f t="shared" si="2"/>
        <v>5415</v>
      </c>
      <c r="J15" s="21">
        <f t="shared" si="2"/>
        <v>311602</v>
      </c>
      <c r="K15" s="21">
        <f t="shared" si="2"/>
        <v>7580112</v>
      </c>
      <c r="L15" s="21">
        <f t="shared" si="2"/>
        <v>137780</v>
      </c>
      <c r="M15" s="21">
        <f t="shared" si="2"/>
        <v>848507</v>
      </c>
      <c r="N15" s="21">
        <f t="shared" si="2"/>
        <v>8566399</v>
      </c>
      <c r="O15" s="21">
        <f t="shared" si="2"/>
        <v>13520058</v>
      </c>
      <c r="P15" s="21">
        <f t="shared" si="2"/>
        <v>7018</v>
      </c>
      <c r="Q15" s="21">
        <f t="shared" si="2"/>
        <v>9059185</v>
      </c>
      <c r="R15" s="21">
        <f t="shared" si="2"/>
        <v>22586261</v>
      </c>
      <c r="S15" s="21">
        <f t="shared" si="2"/>
        <v>-571550</v>
      </c>
      <c r="T15" s="21">
        <f t="shared" si="2"/>
        <v>9688812</v>
      </c>
      <c r="U15" s="21">
        <f t="shared" si="2"/>
        <v>314525</v>
      </c>
      <c r="V15" s="21">
        <f t="shared" si="2"/>
        <v>9431787</v>
      </c>
      <c r="W15" s="21">
        <f t="shared" si="2"/>
        <v>40896049</v>
      </c>
      <c r="X15" s="21">
        <f t="shared" si="2"/>
        <v>85960982</v>
      </c>
      <c r="Y15" s="21">
        <f t="shared" si="2"/>
        <v>-45064933</v>
      </c>
      <c r="Z15" s="4">
        <f>+IF(X15&lt;&gt;0,+(Y15/X15)*100,0)</f>
        <v>-52.42486992528773</v>
      </c>
      <c r="AA15" s="19">
        <f>SUM(AA16:AA18)</f>
        <v>110445009</v>
      </c>
    </row>
    <row r="16" spans="1:27" ht="13.5">
      <c r="A16" s="5" t="s">
        <v>43</v>
      </c>
      <c r="B16" s="3"/>
      <c r="C16" s="22">
        <v>67830</v>
      </c>
      <c r="D16" s="22"/>
      <c r="E16" s="23">
        <v>116009</v>
      </c>
      <c r="F16" s="24">
        <v>116009</v>
      </c>
      <c r="G16" s="24">
        <v>2012</v>
      </c>
      <c r="H16" s="24">
        <v>17545</v>
      </c>
      <c r="I16" s="24">
        <v>5415</v>
      </c>
      <c r="J16" s="24">
        <v>24972</v>
      </c>
      <c r="K16" s="24">
        <v>6335</v>
      </c>
      <c r="L16" s="24">
        <v>6809</v>
      </c>
      <c r="M16" s="24">
        <v>7468</v>
      </c>
      <c r="N16" s="24">
        <v>20612</v>
      </c>
      <c r="O16" s="24">
        <v>2242</v>
      </c>
      <c r="P16" s="24">
        <v>7018</v>
      </c>
      <c r="Q16" s="24">
        <v>10257</v>
      </c>
      <c r="R16" s="24">
        <v>19517</v>
      </c>
      <c r="S16" s="24">
        <v>5573</v>
      </c>
      <c r="T16" s="24">
        <v>5065</v>
      </c>
      <c r="U16" s="24">
        <v>4108</v>
      </c>
      <c r="V16" s="24">
        <v>14746</v>
      </c>
      <c r="W16" s="24">
        <v>79847</v>
      </c>
      <c r="X16" s="24">
        <v>116008</v>
      </c>
      <c r="Y16" s="24">
        <v>-36161</v>
      </c>
      <c r="Z16" s="6">
        <v>-31.17</v>
      </c>
      <c r="AA16" s="22">
        <v>116009</v>
      </c>
    </row>
    <row r="17" spans="1:27" ht="13.5">
      <c r="A17" s="5" t="s">
        <v>44</v>
      </c>
      <c r="B17" s="3"/>
      <c r="C17" s="22">
        <v>33237483</v>
      </c>
      <c r="D17" s="22"/>
      <c r="E17" s="23">
        <v>85845000</v>
      </c>
      <c r="F17" s="24">
        <v>110329000</v>
      </c>
      <c r="G17" s="24">
        <v>286630</v>
      </c>
      <c r="H17" s="24"/>
      <c r="I17" s="24"/>
      <c r="J17" s="24">
        <v>286630</v>
      </c>
      <c r="K17" s="24">
        <v>7573777</v>
      </c>
      <c r="L17" s="24">
        <v>130971</v>
      </c>
      <c r="M17" s="24">
        <v>841039</v>
      </c>
      <c r="N17" s="24">
        <v>8545787</v>
      </c>
      <c r="O17" s="24">
        <v>13517816</v>
      </c>
      <c r="P17" s="24"/>
      <c r="Q17" s="24">
        <v>9048928</v>
      </c>
      <c r="R17" s="24">
        <v>22566744</v>
      </c>
      <c r="S17" s="24">
        <v>-577123</v>
      </c>
      <c r="T17" s="24">
        <v>9683747</v>
      </c>
      <c r="U17" s="24">
        <v>310417</v>
      </c>
      <c r="V17" s="24">
        <v>9417041</v>
      </c>
      <c r="W17" s="24">
        <v>40816202</v>
      </c>
      <c r="X17" s="24">
        <v>85844974</v>
      </c>
      <c r="Y17" s="24">
        <v>-45028772</v>
      </c>
      <c r="Z17" s="6">
        <v>-52.45</v>
      </c>
      <c r="AA17" s="22">
        <v>110329000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76334768</v>
      </c>
      <c r="D19" s="19">
        <f>SUM(D20:D23)</f>
        <v>0</v>
      </c>
      <c r="E19" s="20">
        <f t="shared" si="3"/>
        <v>43834550</v>
      </c>
      <c r="F19" s="21">
        <f t="shared" si="3"/>
        <v>53103947</v>
      </c>
      <c r="G19" s="21">
        <f t="shared" si="3"/>
        <v>2471608</v>
      </c>
      <c r="H19" s="21">
        <f t="shared" si="3"/>
        <v>2532864</v>
      </c>
      <c r="I19" s="21">
        <f t="shared" si="3"/>
        <v>2453857</v>
      </c>
      <c r="J19" s="21">
        <f t="shared" si="3"/>
        <v>7458329</v>
      </c>
      <c r="K19" s="21">
        <f t="shared" si="3"/>
        <v>7387645</v>
      </c>
      <c r="L19" s="21">
        <f t="shared" si="3"/>
        <v>1810415</v>
      </c>
      <c r="M19" s="21">
        <f t="shared" si="3"/>
        <v>2410177</v>
      </c>
      <c r="N19" s="21">
        <f t="shared" si="3"/>
        <v>11608237</v>
      </c>
      <c r="O19" s="21">
        <f t="shared" si="3"/>
        <v>11135130</v>
      </c>
      <c r="P19" s="21">
        <f t="shared" si="3"/>
        <v>2379876</v>
      </c>
      <c r="Q19" s="21">
        <f t="shared" si="3"/>
        <v>2314037</v>
      </c>
      <c r="R19" s="21">
        <f t="shared" si="3"/>
        <v>15829043</v>
      </c>
      <c r="S19" s="21">
        <f t="shared" si="3"/>
        <v>2466141</v>
      </c>
      <c r="T19" s="21">
        <f t="shared" si="3"/>
        <v>5851851</v>
      </c>
      <c r="U19" s="21">
        <f t="shared" si="3"/>
        <v>2404914</v>
      </c>
      <c r="V19" s="21">
        <f t="shared" si="3"/>
        <v>10722906</v>
      </c>
      <c r="W19" s="21">
        <f t="shared" si="3"/>
        <v>45618515</v>
      </c>
      <c r="X19" s="21">
        <f t="shared" si="3"/>
        <v>43834553</v>
      </c>
      <c r="Y19" s="21">
        <f t="shared" si="3"/>
        <v>1783962</v>
      </c>
      <c r="Z19" s="4">
        <f>+IF(X19&lt;&gt;0,+(Y19/X19)*100,0)</f>
        <v>4.069762043655379</v>
      </c>
      <c r="AA19" s="19">
        <f>SUM(AA20:AA23)</f>
        <v>53103947</v>
      </c>
    </row>
    <row r="20" spans="1:27" ht="13.5">
      <c r="A20" s="5" t="s">
        <v>47</v>
      </c>
      <c r="B20" s="3"/>
      <c r="C20" s="22">
        <v>73921190</v>
      </c>
      <c r="D20" s="22"/>
      <c r="E20" s="23">
        <v>39086332</v>
      </c>
      <c r="F20" s="24">
        <v>47928577</v>
      </c>
      <c r="G20" s="24">
        <v>2086822</v>
      </c>
      <c r="H20" s="24">
        <v>2138580</v>
      </c>
      <c r="I20" s="24">
        <v>2064880</v>
      </c>
      <c r="J20" s="24">
        <v>6290282</v>
      </c>
      <c r="K20" s="24">
        <v>6996080</v>
      </c>
      <c r="L20" s="24">
        <v>1419833</v>
      </c>
      <c r="M20" s="24">
        <v>2018415</v>
      </c>
      <c r="N20" s="24">
        <v>10434328</v>
      </c>
      <c r="O20" s="24">
        <v>10744546</v>
      </c>
      <c r="P20" s="24">
        <v>1984670</v>
      </c>
      <c r="Q20" s="24">
        <v>1924962</v>
      </c>
      <c r="R20" s="24">
        <v>14654178</v>
      </c>
      <c r="S20" s="24">
        <v>2074651</v>
      </c>
      <c r="T20" s="24">
        <v>5493512</v>
      </c>
      <c r="U20" s="24">
        <v>1996143</v>
      </c>
      <c r="V20" s="24">
        <v>9564306</v>
      </c>
      <c r="W20" s="24">
        <v>40943094</v>
      </c>
      <c r="X20" s="24">
        <v>39086333</v>
      </c>
      <c r="Y20" s="24">
        <v>1856761</v>
      </c>
      <c r="Z20" s="6">
        <v>4.75</v>
      </c>
      <c r="AA20" s="22">
        <v>47928577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>
        <v>1442</v>
      </c>
      <c r="I21" s="24"/>
      <c r="J21" s="24">
        <v>1442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1442</v>
      </c>
      <c r="X21" s="24"/>
      <c r="Y21" s="24">
        <v>1442</v>
      </c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>
        <v>2830</v>
      </c>
      <c r="H22" s="27"/>
      <c r="I22" s="27"/>
      <c r="J22" s="27">
        <v>2830</v>
      </c>
      <c r="K22" s="27"/>
      <c r="L22" s="27"/>
      <c r="M22" s="27"/>
      <c r="N22" s="27"/>
      <c r="O22" s="27"/>
      <c r="P22" s="27">
        <v>3465</v>
      </c>
      <c r="Q22" s="27"/>
      <c r="R22" s="27">
        <v>3465</v>
      </c>
      <c r="S22" s="27"/>
      <c r="T22" s="27"/>
      <c r="U22" s="27"/>
      <c r="V22" s="27"/>
      <c r="W22" s="27">
        <v>6295</v>
      </c>
      <c r="X22" s="27"/>
      <c r="Y22" s="27">
        <v>6295</v>
      </c>
      <c r="Z22" s="7">
        <v>0</v>
      </c>
      <c r="AA22" s="25"/>
    </row>
    <row r="23" spans="1:27" ht="13.5">
      <c r="A23" s="5" t="s">
        <v>50</v>
      </c>
      <c r="B23" s="3"/>
      <c r="C23" s="22">
        <v>2413578</v>
      </c>
      <c r="D23" s="22"/>
      <c r="E23" s="23">
        <v>4748218</v>
      </c>
      <c r="F23" s="24">
        <v>5175370</v>
      </c>
      <c r="G23" s="24">
        <v>381956</v>
      </c>
      <c r="H23" s="24">
        <v>392842</v>
      </c>
      <c r="I23" s="24">
        <v>388977</v>
      </c>
      <c r="J23" s="24">
        <v>1163775</v>
      </c>
      <c r="K23" s="24">
        <v>391565</v>
      </c>
      <c r="L23" s="24">
        <v>390582</v>
      </c>
      <c r="M23" s="24">
        <v>391762</v>
      </c>
      <c r="N23" s="24">
        <v>1173909</v>
      </c>
      <c r="O23" s="24">
        <v>390584</v>
      </c>
      <c r="P23" s="24">
        <v>391741</v>
      </c>
      <c r="Q23" s="24">
        <v>389075</v>
      </c>
      <c r="R23" s="24">
        <v>1171400</v>
      </c>
      <c r="S23" s="24">
        <v>391490</v>
      </c>
      <c r="T23" s="24">
        <v>358339</v>
      </c>
      <c r="U23" s="24">
        <v>408771</v>
      </c>
      <c r="V23" s="24">
        <v>1158600</v>
      </c>
      <c r="W23" s="24">
        <v>4667684</v>
      </c>
      <c r="X23" s="24">
        <v>4748220</v>
      </c>
      <c r="Y23" s="24">
        <v>-80536</v>
      </c>
      <c r="Z23" s="6">
        <v>-1.7</v>
      </c>
      <c r="AA23" s="22">
        <v>5175370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236970208</v>
      </c>
      <c r="D25" s="40">
        <f>+D5+D9+D15+D19+D24</f>
        <v>0</v>
      </c>
      <c r="E25" s="41">
        <f t="shared" si="4"/>
        <v>332050609</v>
      </c>
      <c r="F25" s="42">
        <f t="shared" si="4"/>
        <v>368664676</v>
      </c>
      <c r="G25" s="42">
        <f t="shared" si="4"/>
        <v>79543156</v>
      </c>
      <c r="H25" s="42">
        <f t="shared" si="4"/>
        <v>716166</v>
      </c>
      <c r="I25" s="42">
        <f t="shared" si="4"/>
        <v>3845906</v>
      </c>
      <c r="J25" s="42">
        <f t="shared" si="4"/>
        <v>84105228</v>
      </c>
      <c r="K25" s="42">
        <f t="shared" si="4"/>
        <v>16020250</v>
      </c>
      <c r="L25" s="42">
        <f t="shared" si="4"/>
        <v>2788851</v>
      </c>
      <c r="M25" s="42">
        <f t="shared" si="4"/>
        <v>46860824</v>
      </c>
      <c r="N25" s="42">
        <f t="shared" si="4"/>
        <v>65669925</v>
      </c>
      <c r="O25" s="42">
        <f t="shared" si="4"/>
        <v>26076843</v>
      </c>
      <c r="P25" s="42">
        <f t="shared" si="4"/>
        <v>2975128</v>
      </c>
      <c r="Q25" s="42">
        <f t="shared" si="4"/>
        <v>44288900</v>
      </c>
      <c r="R25" s="42">
        <f t="shared" si="4"/>
        <v>73340871</v>
      </c>
      <c r="S25" s="42">
        <f t="shared" si="4"/>
        <v>3399593</v>
      </c>
      <c r="T25" s="42">
        <f t="shared" si="4"/>
        <v>17278462</v>
      </c>
      <c r="U25" s="42">
        <f t="shared" si="4"/>
        <v>2649208</v>
      </c>
      <c r="V25" s="42">
        <f t="shared" si="4"/>
        <v>23327263</v>
      </c>
      <c r="W25" s="42">
        <f t="shared" si="4"/>
        <v>246443287</v>
      </c>
      <c r="X25" s="42">
        <f t="shared" si="4"/>
        <v>332050584</v>
      </c>
      <c r="Y25" s="42">
        <f t="shared" si="4"/>
        <v>-85607297</v>
      </c>
      <c r="Z25" s="43">
        <f>+IF(X25&lt;&gt;0,+(Y25/X25)*100,0)</f>
        <v>-25.78140232995344</v>
      </c>
      <c r="AA25" s="40">
        <f>+AA5+AA9+AA15+AA19+AA24</f>
        <v>368664676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61344038</v>
      </c>
      <c r="D28" s="19">
        <f>SUM(D29:D31)</f>
        <v>0</v>
      </c>
      <c r="E28" s="20">
        <f t="shared" si="5"/>
        <v>114309233</v>
      </c>
      <c r="F28" s="21">
        <f t="shared" si="5"/>
        <v>136510069</v>
      </c>
      <c r="G28" s="21">
        <f t="shared" si="5"/>
        <v>7658783</v>
      </c>
      <c r="H28" s="21">
        <f t="shared" si="5"/>
        <v>7082011</v>
      </c>
      <c r="I28" s="21">
        <f t="shared" si="5"/>
        <v>6540320</v>
      </c>
      <c r="J28" s="21">
        <f t="shared" si="5"/>
        <v>21281114</v>
      </c>
      <c r="K28" s="21">
        <f t="shared" si="5"/>
        <v>6547815</v>
      </c>
      <c r="L28" s="21">
        <f t="shared" si="5"/>
        <v>6532869</v>
      </c>
      <c r="M28" s="21">
        <f t="shared" si="5"/>
        <v>7636400</v>
      </c>
      <c r="N28" s="21">
        <f t="shared" si="5"/>
        <v>20717084</v>
      </c>
      <c r="O28" s="21">
        <f t="shared" si="5"/>
        <v>5497515</v>
      </c>
      <c r="P28" s="21">
        <f t="shared" si="5"/>
        <v>5966834</v>
      </c>
      <c r="Q28" s="21">
        <f t="shared" si="5"/>
        <v>6932207</v>
      </c>
      <c r="R28" s="21">
        <f t="shared" si="5"/>
        <v>18396556</v>
      </c>
      <c r="S28" s="21">
        <f t="shared" si="5"/>
        <v>10246193</v>
      </c>
      <c r="T28" s="21">
        <f t="shared" si="5"/>
        <v>7276591</v>
      </c>
      <c r="U28" s="21">
        <f t="shared" si="5"/>
        <v>9046229</v>
      </c>
      <c r="V28" s="21">
        <f t="shared" si="5"/>
        <v>26569013</v>
      </c>
      <c r="W28" s="21">
        <f t="shared" si="5"/>
        <v>86963767</v>
      </c>
      <c r="X28" s="21">
        <f t="shared" si="5"/>
        <v>114309228</v>
      </c>
      <c r="Y28" s="21">
        <f t="shared" si="5"/>
        <v>-27345461</v>
      </c>
      <c r="Z28" s="4">
        <f>+IF(X28&lt;&gt;0,+(Y28/X28)*100,0)</f>
        <v>-23.92235646976813</v>
      </c>
      <c r="AA28" s="19">
        <f>SUM(AA29:AA31)</f>
        <v>136510069</v>
      </c>
    </row>
    <row r="29" spans="1:27" ht="13.5">
      <c r="A29" s="5" t="s">
        <v>33</v>
      </c>
      <c r="B29" s="3"/>
      <c r="C29" s="22">
        <v>22166083</v>
      </c>
      <c r="D29" s="22"/>
      <c r="E29" s="23">
        <v>38696577</v>
      </c>
      <c r="F29" s="24">
        <v>40723350</v>
      </c>
      <c r="G29" s="24">
        <v>2294428</v>
      </c>
      <c r="H29" s="24">
        <v>2524747</v>
      </c>
      <c r="I29" s="24">
        <v>2282413</v>
      </c>
      <c r="J29" s="24">
        <v>7101588</v>
      </c>
      <c r="K29" s="24">
        <v>2003211</v>
      </c>
      <c r="L29" s="24">
        <v>2374254</v>
      </c>
      <c r="M29" s="24">
        <v>2758916</v>
      </c>
      <c r="N29" s="24">
        <v>7136381</v>
      </c>
      <c r="O29" s="24">
        <v>1907135</v>
      </c>
      <c r="P29" s="24">
        <v>2432802</v>
      </c>
      <c r="Q29" s="24">
        <v>2990843</v>
      </c>
      <c r="R29" s="24">
        <v>7330780</v>
      </c>
      <c r="S29" s="24">
        <v>2540232</v>
      </c>
      <c r="T29" s="24">
        <v>2953673</v>
      </c>
      <c r="U29" s="24">
        <v>5043915</v>
      </c>
      <c r="V29" s="24">
        <v>10537820</v>
      </c>
      <c r="W29" s="24">
        <v>32106569</v>
      </c>
      <c r="X29" s="24">
        <v>38696580</v>
      </c>
      <c r="Y29" s="24">
        <v>-6590011</v>
      </c>
      <c r="Z29" s="6">
        <v>-17.03</v>
      </c>
      <c r="AA29" s="22">
        <v>40723350</v>
      </c>
    </row>
    <row r="30" spans="1:27" ht="13.5">
      <c r="A30" s="5" t="s">
        <v>34</v>
      </c>
      <c r="B30" s="3"/>
      <c r="C30" s="25">
        <v>24759412</v>
      </c>
      <c r="D30" s="25"/>
      <c r="E30" s="26">
        <v>46100068</v>
      </c>
      <c r="F30" s="27">
        <v>64724630</v>
      </c>
      <c r="G30" s="27">
        <v>4091314</v>
      </c>
      <c r="H30" s="27">
        <v>2032232</v>
      </c>
      <c r="I30" s="27">
        <v>2275773</v>
      </c>
      <c r="J30" s="27">
        <v>8399319</v>
      </c>
      <c r="K30" s="27">
        <v>2903218</v>
      </c>
      <c r="L30" s="27">
        <v>2328335</v>
      </c>
      <c r="M30" s="27">
        <v>3076846</v>
      </c>
      <c r="N30" s="27">
        <v>8308399</v>
      </c>
      <c r="O30" s="27">
        <v>1374049</v>
      </c>
      <c r="P30" s="27">
        <v>1713373</v>
      </c>
      <c r="Q30" s="27">
        <v>1358039</v>
      </c>
      <c r="R30" s="27">
        <v>4445461</v>
      </c>
      <c r="S30" s="27">
        <v>6313681</v>
      </c>
      <c r="T30" s="27">
        <v>2236100</v>
      </c>
      <c r="U30" s="27">
        <v>561348</v>
      </c>
      <c r="V30" s="27">
        <v>9111129</v>
      </c>
      <c r="W30" s="27">
        <v>30264308</v>
      </c>
      <c r="X30" s="27">
        <v>46100064</v>
      </c>
      <c r="Y30" s="27">
        <v>-15835756</v>
      </c>
      <c r="Z30" s="7">
        <v>-34.35</v>
      </c>
      <c r="AA30" s="25">
        <v>64724630</v>
      </c>
    </row>
    <row r="31" spans="1:27" ht="13.5">
      <c r="A31" s="5" t="s">
        <v>35</v>
      </c>
      <c r="B31" s="3"/>
      <c r="C31" s="22">
        <v>14418543</v>
      </c>
      <c r="D31" s="22"/>
      <c r="E31" s="23">
        <v>29512588</v>
      </c>
      <c r="F31" s="24">
        <v>31062089</v>
      </c>
      <c r="G31" s="24">
        <v>1273041</v>
      </c>
      <c r="H31" s="24">
        <v>2525032</v>
      </c>
      <c r="I31" s="24">
        <v>1982134</v>
      </c>
      <c r="J31" s="24">
        <v>5780207</v>
      </c>
      <c r="K31" s="24">
        <v>1641386</v>
      </c>
      <c r="L31" s="24">
        <v>1830280</v>
      </c>
      <c r="M31" s="24">
        <v>1800638</v>
      </c>
      <c r="N31" s="24">
        <v>5272304</v>
      </c>
      <c r="O31" s="24">
        <v>2216331</v>
      </c>
      <c r="P31" s="24">
        <v>1820659</v>
      </c>
      <c r="Q31" s="24">
        <v>2583325</v>
      </c>
      <c r="R31" s="24">
        <v>6620315</v>
      </c>
      <c r="S31" s="24">
        <v>1392280</v>
      </c>
      <c r="T31" s="24">
        <v>2086818</v>
      </c>
      <c r="U31" s="24">
        <v>3440966</v>
      </c>
      <c r="V31" s="24">
        <v>6920064</v>
      </c>
      <c r="W31" s="24">
        <v>24592890</v>
      </c>
      <c r="X31" s="24">
        <v>29512584</v>
      </c>
      <c r="Y31" s="24">
        <v>-4919694</v>
      </c>
      <c r="Z31" s="6">
        <v>-16.67</v>
      </c>
      <c r="AA31" s="22">
        <v>31062089</v>
      </c>
    </row>
    <row r="32" spans="1:27" ht="13.5">
      <c r="A32" s="2" t="s">
        <v>36</v>
      </c>
      <c r="B32" s="3"/>
      <c r="C32" s="19">
        <f aca="true" t="shared" si="6" ref="C32:Y32">SUM(C33:C37)</f>
        <v>14229401</v>
      </c>
      <c r="D32" s="19">
        <f>SUM(D33:D37)</f>
        <v>0</v>
      </c>
      <c r="E32" s="20">
        <f t="shared" si="6"/>
        <v>19131503</v>
      </c>
      <c r="F32" s="21">
        <f t="shared" si="6"/>
        <v>18106785</v>
      </c>
      <c r="G32" s="21">
        <f t="shared" si="6"/>
        <v>1069561</v>
      </c>
      <c r="H32" s="21">
        <f t="shared" si="6"/>
        <v>1534872</v>
      </c>
      <c r="I32" s="21">
        <f t="shared" si="6"/>
        <v>1291144</v>
      </c>
      <c r="J32" s="21">
        <f t="shared" si="6"/>
        <v>3895577</v>
      </c>
      <c r="K32" s="21">
        <f t="shared" si="6"/>
        <v>1513082</v>
      </c>
      <c r="L32" s="21">
        <f t="shared" si="6"/>
        <v>1235331</v>
      </c>
      <c r="M32" s="21">
        <f t="shared" si="6"/>
        <v>1277668</v>
      </c>
      <c r="N32" s="21">
        <f t="shared" si="6"/>
        <v>4026081</v>
      </c>
      <c r="O32" s="21">
        <f t="shared" si="6"/>
        <v>1268320</v>
      </c>
      <c r="P32" s="21">
        <f t="shared" si="6"/>
        <v>1470130</v>
      </c>
      <c r="Q32" s="21">
        <f t="shared" si="6"/>
        <v>1349306</v>
      </c>
      <c r="R32" s="21">
        <f t="shared" si="6"/>
        <v>4087756</v>
      </c>
      <c r="S32" s="21">
        <f t="shared" si="6"/>
        <v>1371841</v>
      </c>
      <c r="T32" s="21">
        <f t="shared" si="6"/>
        <v>1382391</v>
      </c>
      <c r="U32" s="21">
        <f t="shared" si="6"/>
        <v>1438673</v>
      </c>
      <c r="V32" s="21">
        <f t="shared" si="6"/>
        <v>4192905</v>
      </c>
      <c r="W32" s="21">
        <f t="shared" si="6"/>
        <v>16202319</v>
      </c>
      <c r="X32" s="21">
        <f t="shared" si="6"/>
        <v>19131504</v>
      </c>
      <c r="Y32" s="21">
        <f t="shared" si="6"/>
        <v>-2929185</v>
      </c>
      <c r="Z32" s="4">
        <f>+IF(X32&lt;&gt;0,+(Y32/X32)*100,0)</f>
        <v>-15.310793129489452</v>
      </c>
      <c r="AA32" s="19">
        <f>SUM(AA33:AA37)</f>
        <v>18106785</v>
      </c>
    </row>
    <row r="33" spans="1:27" ht="13.5">
      <c r="A33" s="5" t="s">
        <v>37</v>
      </c>
      <c r="B33" s="3"/>
      <c r="C33" s="22">
        <v>1852088</v>
      </c>
      <c r="D33" s="22"/>
      <c r="E33" s="23">
        <v>3353027</v>
      </c>
      <c r="F33" s="24">
        <v>3462496</v>
      </c>
      <c r="G33" s="24">
        <v>179417</v>
      </c>
      <c r="H33" s="24">
        <v>171534</v>
      </c>
      <c r="I33" s="24">
        <v>244790</v>
      </c>
      <c r="J33" s="24">
        <v>595741</v>
      </c>
      <c r="K33" s="24">
        <v>278644</v>
      </c>
      <c r="L33" s="24">
        <v>227649</v>
      </c>
      <c r="M33" s="24">
        <v>228494</v>
      </c>
      <c r="N33" s="24">
        <v>734787</v>
      </c>
      <c r="O33" s="24">
        <v>236812</v>
      </c>
      <c r="P33" s="24">
        <v>250341</v>
      </c>
      <c r="Q33" s="24">
        <v>216397</v>
      </c>
      <c r="R33" s="24">
        <v>703550</v>
      </c>
      <c r="S33" s="24">
        <v>218990</v>
      </c>
      <c r="T33" s="24">
        <v>321870</v>
      </c>
      <c r="U33" s="24">
        <v>261008</v>
      </c>
      <c r="V33" s="24">
        <v>801868</v>
      </c>
      <c r="W33" s="24">
        <v>2835946</v>
      </c>
      <c r="X33" s="24">
        <v>3353028</v>
      </c>
      <c r="Y33" s="24">
        <v>-517082</v>
      </c>
      <c r="Z33" s="6">
        <v>-15.42</v>
      </c>
      <c r="AA33" s="22">
        <v>3462496</v>
      </c>
    </row>
    <row r="34" spans="1:27" ht="13.5">
      <c r="A34" s="5" t="s">
        <v>38</v>
      </c>
      <c r="B34" s="3"/>
      <c r="C34" s="22">
        <v>4584527</v>
      </c>
      <c r="D34" s="22"/>
      <c r="E34" s="23">
        <v>7721437</v>
      </c>
      <c r="F34" s="24">
        <v>7005621</v>
      </c>
      <c r="G34" s="24">
        <v>390161</v>
      </c>
      <c r="H34" s="24">
        <v>641413</v>
      </c>
      <c r="I34" s="24">
        <v>437743</v>
      </c>
      <c r="J34" s="24">
        <v>1469317</v>
      </c>
      <c r="K34" s="24">
        <v>654737</v>
      </c>
      <c r="L34" s="24">
        <v>460895</v>
      </c>
      <c r="M34" s="24">
        <v>476682</v>
      </c>
      <c r="N34" s="24">
        <v>1592314</v>
      </c>
      <c r="O34" s="24">
        <v>478483</v>
      </c>
      <c r="P34" s="24">
        <v>504446</v>
      </c>
      <c r="Q34" s="24">
        <v>523588</v>
      </c>
      <c r="R34" s="24">
        <v>1506517</v>
      </c>
      <c r="S34" s="24">
        <v>597482</v>
      </c>
      <c r="T34" s="24">
        <v>522129</v>
      </c>
      <c r="U34" s="24">
        <v>553302</v>
      </c>
      <c r="V34" s="24">
        <v>1672913</v>
      </c>
      <c r="W34" s="24">
        <v>6241061</v>
      </c>
      <c r="X34" s="24">
        <v>7721436</v>
      </c>
      <c r="Y34" s="24">
        <v>-1480375</v>
      </c>
      <c r="Z34" s="6">
        <v>-19.17</v>
      </c>
      <c r="AA34" s="22">
        <v>7005621</v>
      </c>
    </row>
    <row r="35" spans="1:27" ht="13.5">
      <c r="A35" s="5" t="s">
        <v>39</v>
      </c>
      <c r="B35" s="3"/>
      <c r="C35" s="22">
        <v>7004045</v>
      </c>
      <c r="D35" s="22"/>
      <c r="E35" s="23">
        <v>7217580</v>
      </c>
      <c r="F35" s="24">
        <v>6702385</v>
      </c>
      <c r="G35" s="24">
        <v>499983</v>
      </c>
      <c r="H35" s="24">
        <v>611256</v>
      </c>
      <c r="I35" s="24">
        <v>551090</v>
      </c>
      <c r="J35" s="24">
        <v>1662329</v>
      </c>
      <c r="K35" s="24">
        <v>519912</v>
      </c>
      <c r="L35" s="24">
        <v>488780</v>
      </c>
      <c r="M35" s="24">
        <v>572492</v>
      </c>
      <c r="N35" s="24">
        <v>1581184</v>
      </c>
      <c r="O35" s="24">
        <v>497069</v>
      </c>
      <c r="P35" s="24">
        <v>654241</v>
      </c>
      <c r="Q35" s="24">
        <v>553365</v>
      </c>
      <c r="R35" s="24">
        <v>1704675</v>
      </c>
      <c r="S35" s="24">
        <v>499413</v>
      </c>
      <c r="T35" s="24">
        <v>538392</v>
      </c>
      <c r="U35" s="24">
        <v>568407</v>
      </c>
      <c r="V35" s="24">
        <v>1606212</v>
      </c>
      <c r="W35" s="24">
        <v>6554400</v>
      </c>
      <c r="X35" s="24">
        <v>7217580</v>
      </c>
      <c r="Y35" s="24">
        <v>-663180</v>
      </c>
      <c r="Z35" s="6">
        <v>-9.19</v>
      </c>
      <c r="AA35" s="22">
        <v>6702385</v>
      </c>
    </row>
    <row r="36" spans="1:27" ht="13.5">
      <c r="A36" s="5" t="s">
        <v>40</v>
      </c>
      <c r="B36" s="3"/>
      <c r="C36" s="22">
        <v>788741</v>
      </c>
      <c r="D36" s="22"/>
      <c r="E36" s="23">
        <v>839459</v>
      </c>
      <c r="F36" s="24">
        <v>936283</v>
      </c>
      <c r="G36" s="24"/>
      <c r="H36" s="24">
        <v>110669</v>
      </c>
      <c r="I36" s="24">
        <v>57521</v>
      </c>
      <c r="J36" s="24">
        <v>168190</v>
      </c>
      <c r="K36" s="24">
        <v>59789</v>
      </c>
      <c r="L36" s="24">
        <v>58007</v>
      </c>
      <c r="M36" s="24"/>
      <c r="N36" s="24">
        <v>117796</v>
      </c>
      <c r="O36" s="24">
        <v>55956</v>
      </c>
      <c r="P36" s="24">
        <v>61102</v>
      </c>
      <c r="Q36" s="24">
        <v>55956</v>
      </c>
      <c r="R36" s="24">
        <v>173014</v>
      </c>
      <c r="S36" s="24">
        <v>55956</v>
      </c>
      <c r="T36" s="24"/>
      <c r="U36" s="24">
        <v>55956</v>
      </c>
      <c r="V36" s="24">
        <v>111912</v>
      </c>
      <c r="W36" s="24">
        <v>570912</v>
      </c>
      <c r="X36" s="24">
        <v>839460</v>
      </c>
      <c r="Y36" s="24">
        <v>-268548</v>
      </c>
      <c r="Z36" s="6">
        <v>-31.99</v>
      </c>
      <c r="AA36" s="22">
        <v>936283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81798146</v>
      </c>
      <c r="D38" s="19">
        <f>SUM(D39:D41)</f>
        <v>0</v>
      </c>
      <c r="E38" s="20">
        <f t="shared" si="7"/>
        <v>72864823</v>
      </c>
      <c r="F38" s="21">
        <f t="shared" si="7"/>
        <v>69315893</v>
      </c>
      <c r="G38" s="21">
        <f t="shared" si="7"/>
        <v>1810583</v>
      </c>
      <c r="H38" s="21">
        <f t="shared" si="7"/>
        <v>3397393</v>
      </c>
      <c r="I38" s="21">
        <f t="shared" si="7"/>
        <v>2619997</v>
      </c>
      <c r="J38" s="21">
        <f t="shared" si="7"/>
        <v>7827973</v>
      </c>
      <c r="K38" s="21">
        <f t="shared" si="7"/>
        <v>1992638</v>
      </c>
      <c r="L38" s="21">
        <f t="shared" si="7"/>
        <v>2400047</v>
      </c>
      <c r="M38" s="21">
        <f t="shared" si="7"/>
        <v>2421462</v>
      </c>
      <c r="N38" s="21">
        <f t="shared" si="7"/>
        <v>6814147</v>
      </c>
      <c r="O38" s="21">
        <f t="shared" si="7"/>
        <v>1780098</v>
      </c>
      <c r="P38" s="21">
        <f t="shared" si="7"/>
        <v>1916775</v>
      </c>
      <c r="Q38" s="21">
        <f t="shared" si="7"/>
        <v>2433637</v>
      </c>
      <c r="R38" s="21">
        <f t="shared" si="7"/>
        <v>6130510</v>
      </c>
      <c r="S38" s="21">
        <f t="shared" si="7"/>
        <v>2532926</v>
      </c>
      <c r="T38" s="21">
        <f t="shared" si="7"/>
        <v>2171835</v>
      </c>
      <c r="U38" s="21">
        <f t="shared" si="7"/>
        <v>2780207</v>
      </c>
      <c r="V38" s="21">
        <f t="shared" si="7"/>
        <v>7484968</v>
      </c>
      <c r="W38" s="21">
        <f t="shared" si="7"/>
        <v>28257598</v>
      </c>
      <c r="X38" s="21">
        <f t="shared" si="7"/>
        <v>72864828</v>
      </c>
      <c r="Y38" s="21">
        <f t="shared" si="7"/>
        <v>-44607230</v>
      </c>
      <c r="Z38" s="4">
        <f>+IF(X38&lt;&gt;0,+(Y38/X38)*100,0)</f>
        <v>-61.21915226369573</v>
      </c>
      <c r="AA38" s="19">
        <f>SUM(AA39:AA41)</f>
        <v>69315893</v>
      </c>
    </row>
    <row r="39" spans="1:27" ht="13.5">
      <c r="A39" s="5" t="s">
        <v>43</v>
      </c>
      <c r="B39" s="3"/>
      <c r="C39" s="22">
        <v>6965482</v>
      </c>
      <c r="D39" s="22"/>
      <c r="E39" s="23">
        <v>10742503</v>
      </c>
      <c r="F39" s="24">
        <v>11214437</v>
      </c>
      <c r="G39" s="24">
        <v>612804</v>
      </c>
      <c r="H39" s="24">
        <v>678779</v>
      </c>
      <c r="I39" s="24">
        <v>765844</v>
      </c>
      <c r="J39" s="24">
        <v>2057427</v>
      </c>
      <c r="K39" s="24">
        <v>820066</v>
      </c>
      <c r="L39" s="24">
        <v>669833</v>
      </c>
      <c r="M39" s="24">
        <v>775824</v>
      </c>
      <c r="N39" s="24">
        <v>2265723</v>
      </c>
      <c r="O39" s="24">
        <v>519943</v>
      </c>
      <c r="P39" s="24">
        <v>642546</v>
      </c>
      <c r="Q39" s="24">
        <v>928026</v>
      </c>
      <c r="R39" s="24">
        <v>2090515</v>
      </c>
      <c r="S39" s="24">
        <v>717445</v>
      </c>
      <c r="T39" s="24">
        <v>805274</v>
      </c>
      <c r="U39" s="24">
        <v>913580</v>
      </c>
      <c r="V39" s="24">
        <v>2436299</v>
      </c>
      <c r="W39" s="24">
        <v>8849964</v>
      </c>
      <c r="X39" s="24">
        <v>10742508</v>
      </c>
      <c r="Y39" s="24">
        <v>-1892544</v>
      </c>
      <c r="Z39" s="6">
        <v>-17.62</v>
      </c>
      <c r="AA39" s="22">
        <v>11214437</v>
      </c>
    </row>
    <row r="40" spans="1:27" ht="13.5">
      <c r="A40" s="5" t="s">
        <v>44</v>
      </c>
      <c r="B40" s="3"/>
      <c r="C40" s="22">
        <v>74832664</v>
      </c>
      <c r="D40" s="22"/>
      <c r="E40" s="23">
        <v>62122320</v>
      </c>
      <c r="F40" s="24">
        <v>58101456</v>
      </c>
      <c r="G40" s="24">
        <v>1197779</v>
      </c>
      <c r="H40" s="24">
        <v>2718614</v>
      </c>
      <c r="I40" s="24">
        <v>1854153</v>
      </c>
      <c r="J40" s="24">
        <v>5770546</v>
      </c>
      <c r="K40" s="24">
        <v>1172572</v>
      </c>
      <c r="L40" s="24">
        <v>1730214</v>
      </c>
      <c r="M40" s="24">
        <v>1645638</v>
      </c>
      <c r="N40" s="24">
        <v>4548424</v>
      </c>
      <c r="O40" s="24">
        <v>1260155</v>
      </c>
      <c r="P40" s="24">
        <v>1274229</v>
      </c>
      <c r="Q40" s="24">
        <v>1505611</v>
      </c>
      <c r="R40" s="24">
        <v>4039995</v>
      </c>
      <c r="S40" s="24">
        <v>1815481</v>
      </c>
      <c r="T40" s="24">
        <v>1366561</v>
      </c>
      <c r="U40" s="24">
        <v>1866627</v>
      </c>
      <c r="V40" s="24">
        <v>5048669</v>
      </c>
      <c r="W40" s="24">
        <v>19407634</v>
      </c>
      <c r="X40" s="24">
        <v>62122320</v>
      </c>
      <c r="Y40" s="24">
        <v>-42714686</v>
      </c>
      <c r="Z40" s="6">
        <v>-68.76</v>
      </c>
      <c r="AA40" s="22">
        <v>58101456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49399054</v>
      </c>
      <c r="D42" s="19">
        <f>SUM(D43:D46)</f>
        <v>0</v>
      </c>
      <c r="E42" s="20">
        <f t="shared" si="8"/>
        <v>72372917</v>
      </c>
      <c r="F42" s="21">
        <f t="shared" si="8"/>
        <v>80597358</v>
      </c>
      <c r="G42" s="21">
        <f t="shared" si="8"/>
        <v>8318255</v>
      </c>
      <c r="H42" s="21">
        <f t="shared" si="8"/>
        <v>4662738</v>
      </c>
      <c r="I42" s="21">
        <f t="shared" si="8"/>
        <v>4159641</v>
      </c>
      <c r="J42" s="21">
        <f t="shared" si="8"/>
        <v>17140634</v>
      </c>
      <c r="K42" s="21">
        <f t="shared" si="8"/>
        <v>8336907</v>
      </c>
      <c r="L42" s="21">
        <f t="shared" si="8"/>
        <v>3487831</v>
      </c>
      <c r="M42" s="21">
        <f t="shared" si="8"/>
        <v>7679905</v>
      </c>
      <c r="N42" s="21">
        <f t="shared" si="8"/>
        <v>19504643</v>
      </c>
      <c r="O42" s="21">
        <f t="shared" si="8"/>
        <v>3357985</v>
      </c>
      <c r="P42" s="21">
        <f t="shared" si="8"/>
        <v>3444780</v>
      </c>
      <c r="Q42" s="21">
        <f t="shared" si="8"/>
        <v>3346412</v>
      </c>
      <c r="R42" s="21">
        <f t="shared" si="8"/>
        <v>10149177</v>
      </c>
      <c r="S42" s="21">
        <f t="shared" si="8"/>
        <v>8072956</v>
      </c>
      <c r="T42" s="21">
        <f t="shared" si="8"/>
        <v>4509573</v>
      </c>
      <c r="U42" s="21">
        <f t="shared" si="8"/>
        <v>1301424</v>
      </c>
      <c r="V42" s="21">
        <f t="shared" si="8"/>
        <v>13883953</v>
      </c>
      <c r="W42" s="21">
        <f t="shared" si="8"/>
        <v>60678407</v>
      </c>
      <c r="X42" s="21">
        <f t="shared" si="8"/>
        <v>72373416</v>
      </c>
      <c r="Y42" s="21">
        <f t="shared" si="8"/>
        <v>-11695009</v>
      </c>
      <c r="Z42" s="4">
        <f>+IF(X42&lt;&gt;0,+(Y42/X42)*100,0)</f>
        <v>-16.159260742922513</v>
      </c>
      <c r="AA42" s="19">
        <f>SUM(AA43:AA46)</f>
        <v>80597358</v>
      </c>
    </row>
    <row r="43" spans="1:27" ht="13.5">
      <c r="A43" s="5" t="s">
        <v>47</v>
      </c>
      <c r="B43" s="3"/>
      <c r="C43" s="22">
        <v>39171486</v>
      </c>
      <c r="D43" s="22"/>
      <c r="E43" s="23">
        <v>54604899</v>
      </c>
      <c r="F43" s="24">
        <v>63794197</v>
      </c>
      <c r="G43" s="24">
        <v>7356671</v>
      </c>
      <c r="H43" s="24">
        <v>3456820</v>
      </c>
      <c r="I43" s="24">
        <v>2890400</v>
      </c>
      <c r="J43" s="24">
        <v>13703891</v>
      </c>
      <c r="K43" s="24">
        <v>7152189</v>
      </c>
      <c r="L43" s="24">
        <v>2192598</v>
      </c>
      <c r="M43" s="24">
        <v>6483209</v>
      </c>
      <c r="N43" s="24">
        <v>15827996</v>
      </c>
      <c r="O43" s="24">
        <v>2081827</v>
      </c>
      <c r="P43" s="24">
        <v>2390627</v>
      </c>
      <c r="Q43" s="24">
        <v>1919336</v>
      </c>
      <c r="R43" s="24">
        <v>6391790</v>
      </c>
      <c r="S43" s="24">
        <v>5116334</v>
      </c>
      <c r="T43" s="24">
        <v>2733264</v>
      </c>
      <c r="U43" s="24">
        <v>1803891</v>
      </c>
      <c r="V43" s="24">
        <v>9653489</v>
      </c>
      <c r="W43" s="24">
        <v>45577166</v>
      </c>
      <c r="X43" s="24">
        <v>54605400</v>
      </c>
      <c r="Y43" s="24">
        <v>-9028234</v>
      </c>
      <c r="Z43" s="6">
        <v>-16.53</v>
      </c>
      <c r="AA43" s="22">
        <v>63794197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10227568</v>
      </c>
      <c r="D46" s="22"/>
      <c r="E46" s="23">
        <v>17768018</v>
      </c>
      <c r="F46" s="24">
        <v>16803161</v>
      </c>
      <c r="G46" s="24">
        <v>961584</v>
      </c>
      <c r="H46" s="24">
        <v>1205918</v>
      </c>
      <c r="I46" s="24">
        <v>1269241</v>
      </c>
      <c r="J46" s="24">
        <v>3436743</v>
      </c>
      <c r="K46" s="24">
        <v>1184718</v>
      </c>
      <c r="L46" s="24">
        <v>1295233</v>
      </c>
      <c r="M46" s="24">
        <v>1196696</v>
      </c>
      <c r="N46" s="24">
        <v>3676647</v>
      </c>
      <c r="O46" s="24">
        <v>1276158</v>
      </c>
      <c r="P46" s="24">
        <v>1054153</v>
      </c>
      <c r="Q46" s="24">
        <v>1427076</v>
      </c>
      <c r="R46" s="24">
        <v>3757387</v>
      </c>
      <c r="S46" s="24">
        <v>2956622</v>
      </c>
      <c r="T46" s="24">
        <v>1776309</v>
      </c>
      <c r="U46" s="24">
        <v>-502467</v>
      </c>
      <c r="V46" s="24">
        <v>4230464</v>
      </c>
      <c r="W46" s="24">
        <v>15101241</v>
      </c>
      <c r="X46" s="24">
        <v>17768016</v>
      </c>
      <c r="Y46" s="24">
        <v>-2666775</v>
      </c>
      <c r="Z46" s="6">
        <v>-15.01</v>
      </c>
      <c r="AA46" s="22">
        <v>16803161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206770639</v>
      </c>
      <c r="D48" s="40">
        <f>+D28+D32+D38+D42+D47</f>
        <v>0</v>
      </c>
      <c r="E48" s="41">
        <f t="shared" si="9"/>
        <v>278678476</v>
      </c>
      <c r="F48" s="42">
        <f t="shared" si="9"/>
        <v>304530105</v>
      </c>
      <c r="G48" s="42">
        <f t="shared" si="9"/>
        <v>18857182</v>
      </c>
      <c r="H48" s="42">
        <f t="shared" si="9"/>
        <v>16677014</v>
      </c>
      <c r="I48" s="42">
        <f t="shared" si="9"/>
        <v>14611102</v>
      </c>
      <c r="J48" s="42">
        <f t="shared" si="9"/>
        <v>50145298</v>
      </c>
      <c r="K48" s="42">
        <f t="shared" si="9"/>
        <v>18390442</v>
      </c>
      <c r="L48" s="42">
        <f t="shared" si="9"/>
        <v>13656078</v>
      </c>
      <c r="M48" s="42">
        <f t="shared" si="9"/>
        <v>19015435</v>
      </c>
      <c r="N48" s="42">
        <f t="shared" si="9"/>
        <v>51061955</v>
      </c>
      <c r="O48" s="42">
        <f t="shared" si="9"/>
        <v>11903918</v>
      </c>
      <c r="P48" s="42">
        <f t="shared" si="9"/>
        <v>12798519</v>
      </c>
      <c r="Q48" s="42">
        <f t="shared" si="9"/>
        <v>14061562</v>
      </c>
      <c r="R48" s="42">
        <f t="shared" si="9"/>
        <v>38763999</v>
      </c>
      <c r="S48" s="42">
        <f t="shared" si="9"/>
        <v>22223916</v>
      </c>
      <c r="T48" s="42">
        <f t="shared" si="9"/>
        <v>15340390</v>
      </c>
      <c r="U48" s="42">
        <f t="shared" si="9"/>
        <v>14566533</v>
      </c>
      <c r="V48" s="42">
        <f t="shared" si="9"/>
        <v>52130839</v>
      </c>
      <c r="W48" s="42">
        <f t="shared" si="9"/>
        <v>192102091</v>
      </c>
      <c r="X48" s="42">
        <f t="shared" si="9"/>
        <v>278678976</v>
      </c>
      <c r="Y48" s="42">
        <f t="shared" si="9"/>
        <v>-86576885</v>
      </c>
      <c r="Z48" s="43">
        <f>+IF(X48&lt;&gt;0,+(Y48/X48)*100,0)</f>
        <v>-31.066887873163424</v>
      </c>
      <c r="AA48" s="40">
        <f>+AA28+AA32+AA38+AA42+AA47</f>
        <v>304530105</v>
      </c>
    </row>
    <row r="49" spans="1:27" ht="13.5">
      <c r="A49" s="14" t="s">
        <v>58</v>
      </c>
      <c r="B49" s="15"/>
      <c r="C49" s="44">
        <f aca="true" t="shared" si="10" ref="C49:Y49">+C25-C48</f>
        <v>30199569</v>
      </c>
      <c r="D49" s="44">
        <f>+D25-D48</f>
        <v>0</v>
      </c>
      <c r="E49" s="45">
        <f t="shared" si="10"/>
        <v>53372133</v>
      </c>
      <c r="F49" s="46">
        <f t="shared" si="10"/>
        <v>64134571</v>
      </c>
      <c r="G49" s="46">
        <f t="shared" si="10"/>
        <v>60685974</v>
      </c>
      <c r="H49" s="46">
        <f t="shared" si="10"/>
        <v>-15960848</v>
      </c>
      <c r="I49" s="46">
        <f t="shared" si="10"/>
        <v>-10765196</v>
      </c>
      <c r="J49" s="46">
        <f t="shared" si="10"/>
        <v>33959930</v>
      </c>
      <c r="K49" s="46">
        <f t="shared" si="10"/>
        <v>-2370192</v>
      </c>
      <c r="L49" s="46">
        <f t="shared" si="10"/>
        <v>-10867227</v>
      </c>
      <c r="M49" s="46">
        <f t="shared" si="10"/>
        <v>27845389</v>
      </c>
      <c r="N49" s="46">
        <f t="shared" si="10"/>
        <v>14607970</v>
      </c>
      <c r="O49" s="46">
        <f t="shared" si="10"/>
        <v>14172925</v>
      </c>
      <c r="P49" s="46">
        <f t="shared" si="10"/>
        <v>-9823391</v>
      </c>
      <c r="Q49" s="46">
        <f t="shared" si="10"/>
        <v>30227338</v>
      </c>
      <c r="R49" s="46">
        <f t="shared" si="10"/>
        <v>34576872</v>
      </c>
      <c r="S49" s="46">
        <f t="shared" si="10"/>
        <v>-18824323</v>
      </c>
      <c r="T49" s="46">
        <f t="shared" si="10"/>
        <v>1938072</v>
      </c>
      <c r="U49" s="46">
        <f t="shared" si="10"/>
        <v>-11917325</v>
      </c>
      <c r="V49" s="46">
        <f t="shared" si="10"/>
        <v>-28803576</v>
      </c>
      <c r="W49" s="46">
        <f t="shared" si="10"/>
        <v>54341196</v>
      </c>
      <c r="X49" s="46">
        <f>IF(F25=F48,0,X25-X48)</f>
        <v>53371608</v>
      </c>
      <c r="Y49" s="46">
        <f t="shared" si="10"/>
        <v>969588</v>
      </c>
      <c r="Z49" s="47">
        <f>+IF(X49&lt;&gt;0,+(Y49/X49)*100,0)</f>
        <v>1.816673764073213</v>
      </c>
      <c r="AA49" s="44">
        <f>+AA25-AA48</f>
        <v>64134571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106526473</v>
      </c>
      <c r="D5" s="19">
        <f>SUM(D6:D8)</f>
        <v>0</v>
      </c>
      <c r="E5" s="20">
        <f t="shared" si="0"/>
        <v>101236886</v>
      </c>
      <c r="F5" s="21">
        <f t="shared" si="0"/>
        <v>101236886</v>
      </c>
      <c r="G5" s="21">
        <f t="shared" si="0"/>
        <v>14624630</v>
      </c>
      <c r="H5" s="21">
        <f t="shared" si="0"/>
        <v>1959912</v>
      </c>
      <c r="I5" s="21">
        <f t="shared" si="0"/>
        <v>2954210</v>
      </c>
      <c r="J5" s="21">
        <f t="shared" si="0"/>
        <v>19538752</v>
      </c>
      <c r="K5" s="21">
        <f t="shared" si="0"/>
        <v>2087592</v>
      </c>
      <c r="L5" s="21">
        <f t="shared" si="0"/>
        <v>1907169</v>
      </c>
      <c r="M5" s="21">
        <f t="shared" si="0"/>
        <v>38484151</v>
      </c>
      <c r="N5" s="21">
        <f t="shared" si="0"/>
        <v>42478912</v>
      </c>
      <c r="O5" s="21">
        <f t="shared" si="0"/>
        <v>1969943</v>
      </c>
      <c r="P5" s="21">
        <f t="shared" si="0"/>
        <v>7093393</v>
      </c>
      <c r="Q5" s="21">
        <f t="shared" si="0"/>
        <v>28817597</v>
      </c>
      <c r="R5" s="21">
        <f t="shared" si="0"/>
        <v>37880933</v>
      </c>
      <c r="S5" s="21">
        <f t="shared" si="0"/>
        <v>3326868</v>
      </c>
      <c r="T5" s="21">
        <f t="shared" si="0"/>
        <v>2109096</v>
      </c>
      <c r="U5" s="21">
        <f t="shared" si="0"/>
        <v>17570325</v>
      </c>
      <c r="V5" s="21">
        <f t="shared" si="0"/>
        <v>23006289</v>
      </c>
      <c r="W5" s="21">
        <f t="shared" si="0"/>
        <v>122904886</v>
      </c>
      <c r="X5" s="21">
        <f t="shared" si="0"/>
        <v>101236886</v>
      </c>
      <c r="Y5" s="21">
        <f t="shared" si="0"/>
        <v>21668000</v>
      </c>
      <c r="Z5" s="4">
        <f>+IF(X5&lt;&gt;0,+(Y5/X5)*100,0)</f>
        <v>21.403265999311753</v>
      </c>
      <c r="AA5" s="19">
        <f>SUM(AA6:AA8)</f>
        <v>101236886</v>
      </c>
    </row>
    <row r="6" spans="1:27" ht="13.5">
      <c r="A6" s="5" t="s">
        <v>33</v>
      </c>
      <c r="B6" s="3"/>
      <c r="C6" s="22">
        <v>7212000</v>
      </c>
      <c r="D6" s="22"/>
      <c r="E6" s="23">
        <v>6458000</v>
      </c>
      <c r="F6" s="24">
        <v>6458000</v>
      </c>
      <c r="G6" s="24">
        <v>5664912</v>
      </c>
      <c r="H6" s="24"/>
      <c r="I6" s="24">
        <v>793088</v>
      </c>
      <c r="J6" s="24">
        <v>6458000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6458000</v>
      </c>
      <c r="X6" s="24">
        <v>6458000</v>
      </c>
      <c r="Y6" s="24"/>
      <c r="Z6" s="6">
        <v>0</v>
      </c>
      <c r="AA6" s="22">
        <v>6458000</v>
      </c>
    </row>
    <row r="7" spans="1:27" ht="13.5">
      <c r="A7" s="5" t="s">
        <v>34</v>
      </c>
      <c r="B7" s="3"/>
      <c r="C7" s="25">
        <v>99138761</v>
      </c>
      <c r="D7" s="25"/>
      <c r="E7" s="26">
        <v>94778886</v>
      </c>
      <c r="F7" s="27">
        <v>94778886</v>
      </c>
      <c r="G7" s="27">
        <v>8874950</v>
      </c>
      <c r="H7" s="27">
        <v>1933003</v>
      </c>
      <c r="I7" s="27">
        <v>2106301</v>
      </c>
      <c r="J7" s="27">
        <v>12914254</v>
      </c>
      <c r="K7" s="27">
        <v>2066494</v>
      </c>
      <c r="L7" s="27">
        <v>1840853</v>
      </c>
      <c r="M7" s="27">
        <v>38413947</v>
      </c>
      <c r="N7" s="27">
        <v>42321294</v>
      </c>
      <c r="O7" s="27">
        <v>1934531</v>
      </c>
      <c r="P7" s="27">
        <v>7083741</v>
      </c>
      <c r="Q7" s="27">
        <v>28813022</v>
      </c>
      <c r="R7" s="27">
        <v>37831294</v>
      </c>
      <c r="S7" s="27">
        <v>3288385</v>
      </c>
      <c r="T7" s="27">
        <v>2084585</v>
      </c>
      <c r="U7" s="27">
        <v>17483463</v>
      </c>
      <c r="V7" s="27">
        <v>22856433</v>
      </c>
      <c r="W7" s="27">
        <v>115923275</v>
      </c>
      <c r="X7" s="27">
        <v>94778886</v>
      </c>
      <c r="Y7" s="27">
        <v>21144389</v>
      </c>
      <c r="Z7" s="7">
        <v>22.31</v>
      </c>
      <c r="AA7" s="25">
        <v>94778886</v>
      </c>
    </row>
    <row r="8" spans="1:27" ht="13.5">
      <c r="A8" s="5" t="s">
        <v>35</v>
      </c>
      <c r="B8" s="3"/>
      <c r="C8" s="22">
        <v>175712</v>
      </c>
      <c r="D8" s="22"/>
      <c r="E8" s="23"/>
      <c r="F8" s="24"/>
      <c r="G8" s="24">
        <v>84768</v>
      </c>
      <c r="H8" s="24">
        <v>26909</v>
      </c>
      <c r="I8" s="24">
        <v>54821</v>
      </c>
      <c r="J8" s="24">
        <v>166498</v>
      </c>
      <c r="K8" s="24">
        <v>21098</v>
      </c>
      <c r="L8" s="24">
        <v>66316</v>
      </c>
      <c r="M8" s="24">
        <v>70204</v>
      </c>
      <c r="N8" s="24">
        <v>157618</v>
      </c>
      <c r="O8" s="24">
        <v>35412</v>
      </c>
      <c r="P8" s="24">
        <v>9652</v>
      </c>
      <c r="Q8" s="24">
        <v>4575</v>
      </c>
      <c r="R8" s="24">
        <v>49639</v>
      </c>
      <c r="S8" s="24">
        <v>38483</v>
      </c>
      <c r="T8" s="24">
        <v>24511</v>
      </c>
      <c r="U8" s="24">
        <v>86862</v>
      </c>
      <c r="V8" s="24">
        <v>149856</v>
      </c>
      <c r="W8" s="24">
        <v>523611</v>
      </c>
      <c r="X8" s="24"/>
      <c r="Y8" s="24">
        <v>523611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18396171</v>
      </c>
      <c r="D9" s="19">
        <f>SUM(D10:D14)</f>
        <v>0</v>
      </c>
      <c r="E9" s="20">
        <f t="shared" si="1"/>
        <v>1352000</v>
      </c>
      <c r="F9" s="21">
        <f t="shared" si="1"/>
        <v>1352000</v>
      </c>
      <c r="G9" s="21">
        <f t="shared" si="1"/>
        <v>44925</v>
      </c>
      <c r="H9" s="21">
        <f t="shared" si="1"/>
        <v>1257342</v>
      </c>
      <c r="I9" s="21">
        <f t="shared" si="1"/>
        <v>260727</v>
      </c>
      <c r="J9" s="21">
        <f t="shared" si="1"/>
        <v>1562994</v>
      </c>
      <c r="K9" s="21">
        <f t="shared" si="1"/>
        <v>47773</v>
      </c>
      <c r="L9" s="21">
        <f t="shared" si="1"/>
        <v>48146</v>
      </c>
      <c r="M9" s="21">
        <f t="shared" si="1"/>
        <v>137376</v>
      </c>
      <c r="N9" s="21">
        <f t="shared" si="1"/>
        <v>233295</v>
      </c>
      <c r="O9" s="21">
        <f t="shared" si="1"/>
        <v>37439</v>
      </c>
      <c r="P9" s="21">
        <f t="shared" si="1"/>
        <v>36432</v>
      </c>
      <c r="Q9" s="21">
        <f t="shared" si="1"/>
        <v>72288</v>
      </c>
      <c r="R9" s="21">
        <f t="shared" si="1"/>
        <v>146159</v>
      </c>
      <c r="S9" s="21">
        <f t="shared" si="1"/>
        <v>34748</v>
      </c>
      <c r="T9" s="21">
        <f t="shared" si="1"/>
        <v>126227</v>
      </c>
      <c r="U9" s="21">
        <f t="shared" si="1"/>
        <v>32824</v>
      </c>
      <c r="V9" s="21">
        <f t="shared" si="1"/>
        <v>193799</v>
      </c>
      <c r="W9" s="21">
        <f t="shared" si="1"/>
        <v>2136247</v>
      </c>
      <c r="X9" s="21">
        <f t="shared" si="1"/>
        <v>1351992</v>
      </c>
      <c r="Y9" s="21">
        <f t="shared" si="1"/>
        <v>784255</v>
      </c>
      <c r="Z9" s="4">
        <f>+IF(X9&lt;&gt;0,+(Y9/X9)*100,0)</f>
        <v>58.00736986609388</v>
      </c>
      <c r="AA9" s="19">
        <f>SUM(AA10:AA14)</f>
        <v>1352000</v>
      </c>
    </row>
    <row r="10" spans="1:27" ht="13.5">
      <c r="A10" s="5" t="s">
        <v>37</v>
      </c>
      <c r="B10" s="3"/>
      <c r="C10" s="22">
        <v>13782997</v>
      </c>
      <c r="D10" s="22"/>
      <c r="E10" s="23">
        <v>1285000</v>
      </c>
      <c r="F10" s="24">
        <v>1285000</v>
      </c>
      <c r="G10" s="24">
        <v>14788</v>
      </c>
      <c r="H10" s="24">
        <v>1333142</v>
      </c>
      <c r="I10" s="24">
        <v>192081</v>
      </c>
      <c r="J10" s="24">
        <v>1540011</v>
      </c>
      <c r="K10" s="24">
        <v>8291</v>
      </c>
      <c r="L10" s="24">
        <v>5639</v>
      </c>
      <c r="M10" s="24">
        <v>2451</v>
      </c>
      <c r="N10" s="24">
        <v>16381</v>
      </c>
      <c r="O10" s="24">
        <v>6333</v>
      </c>
      <c r="P10" s="24">
        <v>3334</v>
      </c>
      <c r="Q10" s="24">
        <v>7307</v>
      </c>
      <c r="R10" s="24">
        <v>16974</v>
      </c>
      <c r="S10" s="24">
        <v>2498</v>
      </c>
      <c r="T10" s="24">
        <v>4389</v>
      </c>
      <c r="U10" s="24">
        <v>3833</v>
      </c>
      <c r="V10" s="24">
        <v>10720</v>
      </c>
      <c r="W10" s="24">
        <v>1584086</v>
      </c>
      <c r="X10" s="24">
        <v>1284996</v>
      </c>
      <c r="Y10" s="24">
        <v>299090</v>
      </c>
      <c r="Z10" s="6">
        <v>23.28</v>
      </c>
      <c r="AA10" s="22">
        <v>1285000</v>
      </c>
    </row>
    <row r="11" spans="1:27" ht="13.5">
      <c r="A11" s="5" t="s">
        <v>38</v>
      </c>
      <c r="B11" s="3"/>
      <c r="C11" s="22">
        <v>2362381</v>
      </c>
      <c r="D11" s="22"/>
      <c r="E11" s="23"/>
      <c r="F11" s="24"/>
      <c r="G11" s="24"/>
      <c r="H11" s="24"/>
      <c r="I11" s="24"/>
      <c r="J11" s="24"/>
      <c r="K11" s="24">
        <v>212</v>
      </c>
      <c r="L11" s="24"/>
      <c r="M11" s="24">
        <v>650</v>
      </c>
      <c r="N11" s="24">
        <v>862</v>
      </c>
      <c r="O11" s="24">
        <v>212</v>
      </c>
      <c r="P11" s="24">
        <v>875</v>
      </c>
      <c r="Q11" s="24">
        <v>212</v>
      </c>
      <c r="R11" s="24">
        <v>1299</v>
      </c>
      <c r="S11" s="24">
        <v>238</v>
      </c>
      <c r="T11" s="24"/>
      <c r="U11" s="24">
        <v>-166</v>
      </c>
      <c r="V11" s="24">
        <v>72</v>
      </c>
      <c r="W11" s="24">
        <v>2233</v>
      </c>
      <c r="X11" s="24"/>
      <c r="Y11" s="24">
        <v>2233</v>
      </c>
      <c r="Z11" s="6">
        <v>0</v>
      </c>
      <c r="AA11" s="22"/>
    </row>
    <row r="12" spans="1:27" ht="13.5">
      <c r="A12" s="5" t="s">
        <v>39</v>
      </c>
      <c r="B12" s="3"/>
      <c r="C12" s="22">
        <v>2250793</v>
      </c>
      <c r="D12" s="22"/>
      <c r="E12" s="23">
        <v>67000</v>
      </c>
      <c r="F12" s="24">
        <v>67000</v>
      </c>
      <c r="G12" s="24">
        <v>30137</v>
      </c>
      <c r="H12" s="24">
        <v>-75800</v>
      </c>
      <c r="I12" s="24">
        <v>68646</v>
      </c>
      <c r="J12" s="24">
        <v>22983</v>
      </c>
      <c r="K12" s="24">
        <v>39270</v>
      </c>
      <c r="L12" s="24">
        <v>42507</v>
      </c>
      <c r="M12" s="24">
        <v>134275</v>
      </c>
      <c r="N12" s="24">
        <v>216052</v>
      </c>
      <c r="O12" s="24">
        <v>30894</v>
      </c>
      <c r="P12" s="24">
        <v>32223</v>
      </c>
      <c r="Q12" s="24">
        <v>64769</v>
      </c>
      <c r="R12" s="24">
        <v>127886</v>
      </c>
      <c r="S12" s="24">
        <v>32012</v>
      </c>
      <c r="T12" s="24">
        <v>121838</v>
      </c>
      <c r="U12" s="24">
        <v>29157</v>
      </c>
      <c r="V12" s="24">
        <v>183007</v>
      </c>
      <c r="W12" s="24">
        <v>549928</v>
      </c>
      <c r="X12" s="24">
        <v>66996</v>
      </c>
      <c r="Y12" s="24">
        <v>482932</v>
      </c>
      <c r="Z12" s="6">
        <v>720.84</v>
      </c>
      <c r="AA12" s="22">
        <v>67000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32472893</v>
      </c>
      <c r="D15" s="19">
        <f>SUM(D16:D18)</f>
        <v>0</v>
      </c>
      <c r="E15" s="20">
        <f t="shared" si="2"/>
        <v>48480000</v>
      </c>
      <c r="F15" s="21">
        <f t="shared" si="2"/>
        <v>48480000</v>
      </c>
      <c r="G15" s="21">
        <f t="shared" si="2"/>
        <v>205871</v>
      </c>
      <c r="H15" s="21">
        <f t="shared" si="2"/>
        <v>534656</v>
      </c>
      <c r="I15" s="21">
        <f t="shared" si="2"/>
        <v>237531</v>
      </c>
      <c r="J15" s="21">
        <f t="shared" si="2"/>
        <v>978058</v>
      </c>
      <c r="K15" s="21">
        <f t="shared" si="2"/>
        <v>12122881</v>
      </c>
      <c r="L15" s="21">
        <f t="shared" si="2"/>
        <v>816132</v>
      </c>
      <c r="M15" s="21">
        <f t="shared" si="2"/>
        <v>166016</v>
      </c>
      <c r="N15" s="21">
        <f t="shared" si="2"/>
        <v>13105029</v>
      </c>
      <c r="O15" s="21">
        <f t="shared" si="2"/>
        <v>229566</v>
      </c>
      <c r="P15" s="21">
        <f t="shared" si="2"/>
        <v>187065</v>
      </c>
      <c r="Q15" s="21">
        <f t="shared" si="2"/>
        <v>620913</v>
      </c>
      <c r="R15" s="21">
        <f t="shared" si="2"/>
        <v>1037544</v>
      </c>
      <c r="S15" s="21">
        <f t="shared" si="2"/>
        <v>120163</v>
      </c>
      <c r="T15" s="21">
        <f t="shared" si="2"/>
        <v>193745</v>
      </c>
      <c r="U15" s="21">
        <f t="shared" si="2"/>
        <v>382307</v>
      </c>
      <c r="V15" s="21">
        <f t="shared" si="2"/>
        <v>696215</v>
      </c>
      <c r="W15" s="21">
        <f t="shared" si="2"/>
        <v>15816846</v>
      </c>
      <c r="X15" s="21">
        <f t="shared" si="2"/>
        <v>48479996</v>
      </c>
      <c r="Y15" s="21">
        <f t="shared" si="2"/>
        <v>-32663150</v>
      </c>
      <c r="Z15" s="4">
        <f>+IF(X15&lt;&gt;0,+(Y15/X15)*100,0)</f>
        <v>-67.37448988238366</v>
      </c>
      <c r="AA15" s="19">
        <f>SUM(AA16:AA18)</f>
        <v>48480000</v>
      </c>
    </row>
    <row r="16" spans="1:27" ht="13.5">
      <c r="A16" s="5" t="s">
        <v>43</v>
      </c>
      <c r="B16" s="3"/>
      <c r="C16" s="22">
        <v>8442587</v>
      </c>
      <c r="D16" s="22"/>
      <c r="E16" s="23">
        <v>1866400</v>
      </c>
      <c r="F16" s="24">
        <v>1866400</v>
      </c>
      <c r="G16" s="24">
        <v>10980</v>
      </c>
      <c r="H16" s="24">
        <v>7229</v>
      </c>
      <c r="I16" s="24">
        <v>-1512</v>
      </c>
      <c r="J16" s="24">
        <v>16697</v>
      </c>
      <c r="K16" s="24">
        <v>13199</v>
      </c>
      <c r="L16" s="24">
        <v>3795</v>
      </c>
      <c r="M16" s="24">
        <v>9726</v>
      </c>
      <c r="N16" s="24">
        <v>26720</v>
      </c>
      <c r="O16" s="24">
        <v>10674</v>
      </c>
      <c r="P16" s="24">
        <v>4486</v>
      </c>
      <c r="Q16" s="24">
        <v>5225</v>
      </c>
      <c r="R16" s="24">
        <v>20385</v>
      </c>
      <c r="S16" s="24">
        <v>2169</v>
      </c>
      <c r="T16" s="24">
        <v>5039</v>
      </c>
      <c r="U16" s="24">
        <v>3614</v>
      </c>
      <c r="V16" s="24">
        <v>10822</v>
      </c>
      <c r="W16" s="24">
        <v>74624</v>
      </c>
      <c r="X16" s="24">
        <v>1866399</v>
      </c>
      <c r="Y16" s="24">
        <v>-1791775</v>
      </c>
      <c r="Z16" s="6">
        <v>-96</v>
      </c>
      <c r="AA16" s="22">
        <v>1866400</v>
      </c>
    </row>
    <row r="17" spans="1:27" ht="13.5">
      <c r="A17" s="5" t="s">
        <v>44</v>
      </c>
      <c r="B17" s="3"/>
      <c r="C17" s="22">
        <v>24030306</v>
      </c>
      <c r="D17" s="22"/>
      <c r="E17" s="23">
        <v>46613600</v>
      </c>
      <c r="F17" s="24">
        <v>46613600</v>
      </c>
      <c r="G17" s="24">
        <v>194891</v>
      </c>
      <c r="H17" s="24">
        <v>527427</v>
      </c>
      <c r="I17" s="24">
        <v>239043</v>
      </c>
      <c r="J17" s="24">
        <v>961361</v>
      </c>
      <c r="K17" s="24">
        <v>12109682</v>
      </c>
      <c r="L17" s="24">
        <v>812337</v>
      </c>
      <c r="M17" s="24">
        <v>156290</v>
      </c>
      <c r="N17" s="24">
        <v>13078309</v>
      </c>
      <c r="O17" s="24">
        <v>218892</v>
      </c>
      <c r="P17" s="24">
        <v>182579</v>
      </c>
      <c r="Q17" s="24">
        <v>615688</v>
      </c>
      <c r="R17" s="24">
        <v>1017159</v>
      </c>
      <c r="S17" s="24">
        <v>117994</v>
      </c>
      <c r="T17" s="24">
        <v>188706</v>
      </c>
      <c r="U17" s="24">
        <v>378693</v>
      </c>
      <c r="V17" s="24">
        <v>685393</v>
      </c>
      <c r="W17" s="24">
        <v>15742222</v>
      </c>
      <c r="X17" s="24">
        <v>46613597</v>
      </c>
      <c r="Y17" s="24">
        <v>-30871375</v>
      </c>
      <c r="Z17" s="6">
        <v>-66.23</v>
      </c>
      <c r="AA17" s="22">
        <v>46613600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85090973</v>
      </c>
      <c r="D19" s="19">
        <f>SUM(D20:D23)</f>
        <v>0</v>
      </c>
      <c r="E19" s="20">
        <f t="shared" si="3"/>
        <v>88143944</v>
      </c>
      <c r="F19" s="21">
        <f t="shared" si="3"/>
        <v>88143944</v>
      </c>
      <c r="G19" s="21">
        <f t="shared" si="3"/>
        <v>51044227</v>
      </c>
      <c r="H19" s="21">
        <f t="shared" si="3"/>
        <v>3676886</v>
      </c>
      <c r="I19" s="21">
        <f t="shared" si="3"/>
        <v>4514310</v>
      </c>
      <c r="J19" s="21">
        <f t="shared" si="3"/>
        <v>59235423</v>
      </c>
      <c r="K19" s="21">
        <f t="shared" si="3"/>
        <v>3954324</v>
      </c>
      <c r="L19" s="21">
        <f t="shared" si="3"/>
        <v>4351400</v>
      </c>
      <c r="M19" s="21">
        <f t="shared" si="3"/>
        <v>3938715</v>
      </c>
      <c r="N19" s="21">
        <f t="shared" si="3"/>
        <v>12244439</v>
      </c>
      <c r="O19" s="21">
        <f t="shared" si="3"/>
        <v>2963799</v>
      </c>
      <c r="P19" s="21">
        <f t="shared" si="3"/>
        <v>3253172</v>
      </c>
      <c r="Q19" s="21">
        <f t="shared" si="3"/>
        <v>2388647</v>
      </c>
      <c r="R19" s="21">
        <f t="shared" si="3"/>
        <v>8605618</v>
      </c>
      <c r="S19" s="21">
        <f t="shared" si="3"/>
        <v>3624542</v>
      </c>
      <c r="T19" s="21">
        <f t="shared" si="3"/>
        <v>3044521</v>
      </c>
      <c r="U19" s="21">
        <f t="shared" si="3"/>
        <v>3611680</v>
      </c>
      <c r="V19" s="21">
        <f t="shared" si="3"/>
        <v>10280743</v>
      </c>
      <c r="W19" s="21">
        <f t="shared" si="3"/>
        <v>90366223</v>
      </c>
      <c r="X19" s="21">
        <f t="shared" si="3"/>
        <v>88143945</v>
      </c>
      <c r="Y19" s="21">
        <f t="shared" si="3"/>
        <v>2222278</v>
      </c>
      <c r="Z19" s="4">
        <f>+IF(X19&lt;&gt;0,+(Y19/X19)*100,0)</f>
        <v>2.5211918980935106</v>
      </c>
      <c r="AA19" s="19">
        <f>SUM(AA20:AA23)</f>
        <v>88143944</v>
      </c>
    </row>
    <row r="20" spans="1:27" ht="13.5">
      <c r="A20" s="5" t="s">
        <v>47</v>
      </c>
      <c r="B20" s="3"/>
      <c r="C20" s="22">
        <v>55425708</v>
      </c>
      <c r="D20" s="22"/>
      <c r="E20" s="23">
        <v>59725276</v>
      </c>
      <c r="F20" s="24">
        <v>59725276</v>
      </c>
      <c r="G20" s="24">
        <v>26030910</v>
      </c>
      <c r="H20" s="24">
        <v>3310857</v>
      </c>
      <c r="I20" s="24">
        <v>4163388</v>
      </c>
      <c r="J20" s="24">
        <v>33505155</v>
      </c>
      <c r="K20" s="24">
        <v>3598102</v>
      </c>
      <c r="L20" s="24">
        <v>3879602</v>
      </c>
      <c r="M20" s="24">
        <v>3561763</v>
      </c>
      <c r="N20" s="24">
        <v>11039467</v>
      </c>
      <c r="O20" s="24">
        <v>2549419</v>
      </c>
      <c r="P20" s="24">
        <v>2835279</v>
      </c>
      <c r="Q20" s="24">
        <v>1934526</v>
      </c>
      <c r="R20" s="24">
        <v>7319224</v>
      </c>
      <c r="S20" s="24">
        <v>2400236</v>
      </c>
      <c r="T20" s="24">
        <v>2042544</v>
      </c>
      <c r="U20" s="24">
        <v>3195643</v>
      </c>
      <c r="V20" s="24">
        <v>7638423</v>
      </c>
      <c r="W20" s="24">
        <v>59502269</v>
      </c>
      <c r="X20" s="24">
        <v>59725277</v>
      </c>
      <c r="Y20" s="24">
        <v>-223008</v>
      </c>
      <c r="Z20" s="6">
        <v>-0.37</v>
      </c>
      <c r="AA20" s="22">
        <v>59725276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29665265</v>
      </c>
      <c r="D23" s="22"/>
      <c r="E23" s="23">
        <v>28418668</v>
      </c>
      <c r="F23" s="24">
        <v>28418668</v>
      </c>
      <c r="G23" s="24">
        <v>25013317</v>
      </c>
      <c r="H23" s="24">
        <v>366029</v>
      </c>
      <c r="I23" s="24">
        <v>350922</v>
      </c>
      <c r="J23" s="24">
        <v>25730268</v>
      </c>
      <c r="K23" s="24">
        <v>356222</v>
      </c>
      <c r="L23" s="24">
        <v>471798</v>
      </c>
      <c r="M23" s="24">
        <v>376952</v>
      </c>
      <c r="N23" s="24">
        <v>1204972</v>
      </c>
      <c r="O23" s="24">
        <v>414380</v>
      </c>
      <c r="P23" s="24">
        <v>417893</v>
      </c>
      <c r="Q23" s="24">
        <v>454121</v>
      </c>
      <c r="R23" s="24">
        <v>1286394</v>
      </c>
      <c r="S23" s="24">
        <v>1224306</v>
      </c>
      <c r="T23" s="24">
        <v>1001977</v>
      </c>
      <c r="U23" s="24">
        <v>416037</v>
      </c>
      <c r="V23" s="24">
        <v>2642320</v>
      </c>
      <c r="W23" s="24">
        <v>30863954</v>
      </c>
      <c r="X23" s="24">
        <v>28418668</v>
      </c>
      <c r="Y23" s="24">
        <v>2445286</v>
      </c>
      <c r="Z23" s="6">
        <v>8.6</v>
      </c>
      <c r="AA23" s="22">
        <v>28418668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242486510</v>
      </c>
      <c r="D25" s="40">
        <f>+D5+D9+D15+D19+D24</f>
        <v>0</v>
      </c>
      <c r="E25" s="41">
        <f t="shared" si="4"/>
        <v>239212830</v>
      </c>
      <c r="F25" s="42">
        <f t="shared" si="4"/>
        <v>239212830</v>
      </c>
      <c r="G25" s="42">
        <f t="shared" si="4"/>
        <v>65919653</v>
      </c>
      <c r="H25" s="42">
        <f t="shared" si="4"/>
        <v>7428796</v>
      </c>
      <c r="I25" s="42">
        <f t="shared" si="4"/>
        <v>7966778</v>
      </c>
      <c r="J25" s="42">
        <f t="shared" si="4"/>
        <v>81315227</v>
      </c>
      <c r="K25" s="42">
        <f t="shared" si="4"/>
        <v>18212570</v>
      </c>
      <c r="L25" s="42">
        <f t="shared" si="4"/>
        <v>7122847</v>
      </c>
      <c r="M25" s="42">
        <f t="shared" si="4"/>
        <v>42726258</v>
      </c>
      <c r="N25" s="42">
        <f t="shared" si="4"/>
        <v>68061675</v>
      </c>
      <c r="O25" s="42">
        <f t="shared" si="4"/>
        <v>5200747</v>
      </c>
      <c r="P25" s="42">
        <f t="shared" si="4"/>
        <v>10570062</v>
      </c>
      <c r="Q25" s="42">
        <f t="shared" si="4"/>
        <v>31899445</v>
      </c>
      <c r="R25" s="42">
        <f t="shared" si="4"/>
        <v>47670254</v>
      </c>
      <c r="S25" s="42">
        <f t="shared" si="4"/>
        <v>7106321</v>
      </c>
      <c r="T25" s="42">
        <f t="shared" si="4"/>
        <v>5473589</v>
      </c>
      <c r="U25" s="42">
        <f t="shared" si="4"/>
        <v>21597136</v>
      </c>
      <c r="V25" s="42">
        <f t="shared" si="4"/>
        <v>34177046</v>
      </c>
      <c r="W25" s="42">
        <f t="shared" si="4"/>
        <v>231224202</v>
      </c>
      <c r="X25" s="42">
        <f t="shared" si="4"/>
        <v>239212819</v>
      </c>
      <c r="Y25" s="42">
        <f t="shared" si="4"/>
        <v>-7988617</v>
      </c>
      <c r="Z25" s="43">
        <f>+IF(X25&lt;&gt;0,+(Y25/X25)*100,0)</f>
        <v>-3.339543856134232</v>
      </c>
      <c r="AA25" s="40">
        <f>+AA5+AA9+AA15+AA19+AA24</f>
        <v>239212830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63108735</v>
      </c>
      <c r="D28" s="19">
        <f>SUM(D29:D31)</f>
        <v>0</v>
      </c>
      <c r="E28" s="20">
        <f t="shared" si="5"/>
        <v>82242083</v>
      </c>
      <c r="F28" s="21">
        <f t="shared" si="5"/>
        <v>82242083</v>
      </c>
      <c r="G28" s="21">
        <f t="shared" si="5"/>
        <v>3674436</v>
      </c>
      <c r="H28" s="21">
        <f t="shared" si="5"/>
        <v>1863358</v>
      </c>
      <c r="I28" s="21">
        <f t="shared" si="5"/>
        <v>5788047</v>
      </c>
      <c r="J28" s="21">
        <f t="shared" si="5"/>
        <v>11325841</v>
      </c>
      <c r="K28" s="21">
        <f t="shared" si="5"/>
        <v>6348980</v>
      </c>
      <c r="L28" s="21">
        <f t="shared" si="5"/>
        <v>6142351</v>
      </c>
      <c r="M28" s="21">
        <f t="shared" si="5"/>
        <v>6049255</v>
      </c>
      <c r="N28" s="21">
        <f t="shared" si="5"/>
        <v>18540586</v>
      </c>
      <c r="O28" s="21">
        <f t="shared" si="5"/>
        <v>4076191</v>
      </c>
      <c r="P28" s="21">
        <f t="shared" si="5"/>
        <v>4239865</v>
      </c>
      <c r="Q28" s="21">
        <f t="shared" si="5"/>
        <v>6250695</v>
      </c>
      <c r="R28" s="21">
        <f t="shared" si="5"/>
        <v>14566751</v>
      </c>
      <c r="S28" s="21">
        <f t="shared" si="5"/>
        <v>5329167</v>
      </c>
      <c r="T28" s="21">
        <f t="shared" si="5"/>
        <v>4384651</v>
      </c>
      <c r="U28" s="21">
        <f t="shared" si="5"/>
        <v>12515024</v>
      </c>
      <c r="V28" s="21">
        <f t="shared" si="5"/>
        <v>22228842</v>
      </c>
      <c r="W28" s="21">
        <f t="shared" si="5"/>
        <v>66662020</v>
      </c>
      <c r="X28" s="21">
        <f t="shared" si="5"/>
        <v>82242080</v>
      </c>
      <c r="Y28" s="21">
        <f t="shared" si="5"/>
        <v>-15580060</v>
      </c>
      <c r="Z28" s="4">
        <f>+IF(X28&lt;&gt;0,+(Y28/X28)*100,0)</f>
        <v>-18.944146354275087</v>
      </c>
      <c r="AA28" s="19">
        <f>SUM(AA29:AA31)</f>
        <v>82242083</v>
      </c>
    </row>
    <row r="29" spans="1:27" ht="13.5">
      <c r="A29" s="5" t="s">
        <v>33</v>
      </c>
      <c r="B29" s="3"/>
      <c r="C29" s="22">
        <v>23517673</v>
      </c>
      <c r="D29" s="22"/>
      <c r="E29" s="23">
        <v>29166238</v>
      </c>
      <c r="F29" s="24">
        <v>29166238</v>
      </c>
      <c r="G29" s="24">
        <v>1553249</v>
      </c>
      <c r="H29" s="24">
        <v>-4303</v>
      </c>
      <c r="I29" s="24">
        <v>2003110</v>
      </c>
      <c r="J29" s="24">
        <v>3552056</v>
      </c>
      <c r="K29" s="24">
        <v>2810513</v>
      </c>
      <c r="L29" s="24">
        <v>1445929</v>
      </c>
      <c r="M29" s="24">
        <v>2421734</v>
      </c>
      <c r="N29" s="24">
        <v>6678176</v>
      </c>
      <c r="O29" s="24">
        <v>1580561</v>
      </c>
      <c r="P29" s="24">
        <v>1561768</v>
      </c>
      <c r="Q29" s="24">
        <v>2098393</v>
      </c>
      <c r="R29" s="24">
        <v>5240722</v>
      </c>
      <c r="S29" s="24">
        <v>2605242</v>
      </c>
      <c r="T29" s="24">
        <v>1033885</v>
      </c>
      <c r="U29" s="24">
        <v>3102899</v>
      </c>
      <c r="V29" s="24">
        <v>6742026</v>
      </c>
      <c r="W29" s="24">
        <v>22212980</v>
      </c>
      <c r="X29" s="24">
        <v>29166237</v>
      </c>
      <c r="Y29" s="24">
        <v>-6953257</v>
      </c>
      <c r="Z29" s="6">
        <v>-23.84</v>
      </c>
      <c r="AA29" s="22">
        <v>29166238</v>
      </c>
    </row>
    <row r="30" spans="1:27" ht="13.5">
      <c r="A30" s="5" t="s">
        <v>34</v>
      </c>
      <c r="B30" s="3"/>
      <c r="C30" s="25">
        <v>22863456</v>
      </c>
      <c r="D30" s="25"/>
      <c r="E30" s="26">
        <v>23549278</v>
      </c>
      <c r="F30" s="27">
        <v>23549278</v>
      </c>
      <c r="G30" s="27">
        <v>1342463</v>
      </c>
      <c r="H30" s="27">
        <v>1027948</v>
      </c>
      <c r="I30" s="27">
        <v>2316831</v>
      </c>
      <c r="J30" s="27">
        <v>4687242</v>
      </c>
      <c r="K30" s="27">
        <v>1914257</v>
      </c>
      <c r="L30" s="27">
        <v>3805934</v>
      </c>
      <c r="M30" s="27">
        <v>1994186</v>
      </c>
      <c r="N30" s="27">
        <v>7714377</v>
      </c>
      <c r="O30" s="27">
        <v>1093590</v>
      </c>
      <c r="P30" s="27">
        <v>1528918</v>
      </c>
      <c r="Q30" s="27">
        <v>1670257</v>
      </c>
      <c r="R30" s="27">
        <v>4292765</v>
      </c>
      <c r="S30" s="27">
        <v>1649180</v>
      </c>
      <c r="T30" s="27">
        <v>1879648</v>
      </c>
      <c r="U30" s="27">
        <v>5470890</v>
      </c>
      <c r="V30" s="27">
        <v>8999718</v>
      </c>
      <c r="W30" s="27">
        <v>25694102</v>
      </c>
      <c r="X30" s="27">
        <v>23549276</v>
      </c>
      <c r="Y30" s="27">
        <v>2144826</v>
      </c>
      <c r="Z30" s="7">
        <v>9.11</v>
      </c>
      <c r="AA30" s="25">
        <v>23549278</v>
      </c>
    </row>
    <row r="31" spans="1:27" ht="13.5">
      <c r="A31" s="5" t="s">
        <v>35</v>
      </c>
      <c r="B31" s="3"/>
      <c r="C31" s="22">
        <v>16727606</v>
      </c>
      <c r="D31" s="22"/>
      <c r="E31" s="23">
        <v>29526567</v>
      </c>
      <c r="F31" s="24">
        <v>29526567</v>
      </c>
      <c r="G31" s="24">
        <v>778724</v>
      </c>
      <c r="H31" s="24">
        <v>839713</v>
      </c>
      <c r="I31" s="24">
        <v>1468106</v>
      </c>
      <c r="J31" s="24">
        <v>3086543</v>
      </c>
      <c r="K31" s="24">
        <v>1624210</v>
      </c>
      <c r="L31" s="24">
        <v>890488</v>
      </c>
      <c r="M31" s="24">
        <v>1633335</v>
      </c>
      <c r="N31" s="24">
        <v>4148033</v>
      </c>
      <c r="O31" s="24">
        <v>1402040</v>
      </c>
      <c r="P31" s="24">
        <v>1149179</v>
      </c>
      <c r="Q31" s="24">
        <v>2482045</v>
      </c>
      <c r="R31" s="24">
        <v>5033264</v>
      </c>
      <c r="S31" s="24">
        <v>1074745</v>
      </c>
      <c r="T31" s="24">
        <v>1471118</v>
      </c>
      <c r="U31" s="24">
        <v>3941235</v>
      </c>
      <c r="V31" s="24">
        <v>6487098</v>
      </c>
      <c r="W31" s="24">
        <v>18754938</v>
      </c>
      <c r="X31" s="24">
        <v>29526567</v>
      </c>
      <c r="Y31" s="24">
        <v>-10771629</v>
      </c>
      <c r="Z31" s="6">
        <v>-36.48</v>
      </c>
      <c r="AA31" s="22">
        <v>29526567</v>
      </c>
    </row>
    <row r="32" spans="1:27" ht="13.5">
      <c r="A32" s="2" t="s">
        <v>36</v>
      </c>
      <c r="B32" s="3"/>
      <c r="C32" s="19">
        <f aca="true" t="shared" si="6" ref="C32:Y32">SUM(C33:C37)</f>
        <v>16812008</v>
      </c>
      <c r="D32" s="19">
        <f>SUM(D33:D37)</f>
        <v>0</v>
      </c>
      <c r="E32" s="20">
        <f t="shared" si="6"/>
        <v>12923094</v>
      </c>
      <c r="F32" s="21">
        <f t="shared" si="6"/>
        <v>12923094</v>
      </c>
      <c r="G32" s="21">
        <f t="shared" si="6"/>
        <v>949895</v>
      </c>
      <c r="H32" s="21">
        <f t="shared" si="6"/>
        <v>1054612</v>
      </c>
      <c r="I32" s="21">
        <f t="shared" si="6"/>
        <v>1162071</v>
      </c>
      <c r="J32" s="21">
        <f t="shared" si="6"/>
        <v>3166578</v>
      </c>
      <c r="K32" s="21">
        <f t="shared" si="6"/>
        <v>1573704</v>
      </c>
      <c r="L32" s="21">
        <f t="shared" si="6"/>
        <v>1401335</v>
      </c>
      <c r="M32" s="21">
        <f t="shared" si="6"/>
        <v>1937060</v>
      </c>
      <c r="N32" s="21">
        <f t="shared" si="6"/>
        <v>4912099</v>
      </c>
      <c r="O32" s="21">
        <f t="shared" si="6"/>
        <v>1160131</v>
      </c>
      <c r="P32" s="21">
        <f t="shared" si="6"/>
        <v>1091981</v>
      </c>
      <c r="Q32" s="21">
        <f t="shared" si="6"/>
        <v>1926664</v>
      </c>
      <c r="R32" s="21">
        <f t="shared" si="6"/>
        <v>4178776</v>
      </c>
      <c r="S32" s="21">
        <f t="shared" si="6"/>
        <v>1201540</v>
      </c>
      <c r="T32" s="21">
        <f t="shared" si="6"/>
        <v>1178406</v>
      </c>
      <c r="U32" s="21">
        <f t="shared" si="6"/>
        <v>2728095</v>
      </c>
      <c r="V32" s="21">
        <f t="shared" si="6"/>
        <v>5108041</v>
      </c>
      <c r="W32" s="21">
        <f t="shared" si="6"/>
        <v>17365494</v>
      </c>
      <c r="X32" s="21">
        <f t="shared" si="6"/>
        <v>12923092</v>
      </c>
      <c r="Y32" s="21">
        <f t="shared" si="6"/>
        <v>4442402</v>
      </c>
      <c r="Z32" s="4">
        <f>+IF(X32&lt;&gt;0,+(Y32/X32)*100,0)</f>
        <v>34.375689656933496</v>
      </c>
      <c r="AA32" s="19">
        <f>SUM(AA33:AA37)</f>
        <v>12923094</v>
      </c>
    </row>
    <row r="33" spans="1:27" ht="13.5">
      <c r="A33" s="5" t="s">
        <v>37</v>
      </c>
      <c r="B33" s="3"/>
      <c r="C33" s="22">
        <v>6444087</v>
      </c>
      <c r="D33" s="22"/>
      <c r="E33" s="23">
        <v>7949122</v>
      </c>
      <c r="F33" s="24">
        <v>7949122</v>
      </c>
      <c r="G33" s="24">
        <v>515418</v>
      </c>
      <c r="H33" s="24">
        <v>370297</v>
      </c>
      <c r="I33" s="24">
        <v>450766</v>
      </c>
      <c r="J33" s="24">
        <v>1336481</v>
      </c>
      <c r="K33" s="24">
        <v>518554</v>
      </c>
      <c r="L33" s="24">
        <v>476538</v>
      </c>
      <c r="M33" s="24">
        <v>883155</v>
      </c>
      <c r="N33" s="24">
        <v>1878247</v>
      </c>
      <c r="O33" s="24">
        <v>435593</v>
      </c>
      <c r="P33" s="24">
        <v>494397</v>
      </c>
      <c r="Q33" s="24">
        <v>764443</v>
      </c>
      <c r="R33" s="24">
        <v>1694433</v>
      </c>
      <c r="S33" s="24">
        <v>502247</v>
      </c>
      <c r="T33" s="24">
        <v>434800</v>
      </c>
      <c r="U33" s="24">
        <v>1315097</v>
      </c>
      <c r="V33" s="24">
        <v>2252144</v>
      </c>
      <c r="W33" s="24">
        <v>7161305</v>
      </c>
      <c r="X33" s="24">
        <v>7949122</v>
      </c>
      <c r="Y33" s="24">
        <v>-787817</v>
      </c>
      <c r="Z33" s="6">
        <v>-9.91</v>
      </c>
      <c r="AA33" s="22">
        <v>7949122</v>
      </c>
    </row>
    <row r="34" spans="1:27" ht="13.5">
      <c r="A34" s="5" t="s">
        <v>38</v>
      </c>
      <c r="B34" s="3"/>
      <c r="C34" s="22">
        <v>1036362</v>
      </c>
      <c r="D34" s="22"/>
      <c r="E34" s="23">
        <v>1105086</v>
      </c>
      <c r="F34" s="24">
        <v>1105086</v>
      </c>
      <c r="G34" s="24">
        <v>32700</v>
      </c>
      <c r="H34" s="24">
        <v>68916</v>
      </c>
      <c r="I34" s="24">
        <v>91608</v>
      </c>
      <c r="J34" s="24">
        <v>193224</v>
      </c>
      <c r="K34" s="24">
        <v>106353</v>
      </c>
      <c r="L34" s="24">
        <v>99588</v>
      </c>
      <c r="M34" s="24">
        <v>136466</v>
      </c>
      <c r="N34" s="24">
        <v>342407</v>
      </c>
      <c r="O34" s="24">
        <v>85585</v>
      </c>
      <c r="P34" s="24">
        <v>102130</v>
      </c>
      <c r="Q34" s="24">
        <v>90614</v>
      </c>
      <c r="R34" s="24">
        <v>278329</v>
      </c>
      <c r="S34" s="24">
        <v>93073</v>
      </c>
      <c r="T34" s="24">
        <v>86315</v>
      </c>
      <c r="U34" s="24">
        <v>586043</v>
      </c>
      <c r="V34" s="24">
        <v>765431</v>
      </c>
      <c r="W34" s="24">
        <v>1579391</v>
      </c>
      <c r="X34" s="24">
        <v>1105083</v>
      </c>
      <c r="Y34" s="24">
        <v>474308</v>
      </c>
      <c r="Z34" s="6">
        <v>42.92</v>
      </c>
      <c r="AA34" s="22">
        <v>1105086</v>
      </c>
    </row>
    <row r="35" spans="1:27" ht="13.5">
      <c r="A35" s="5" t="s">
        <v>39</v>
      </c>
      <c r="B35" s="3"/>
      <c r="C35" s="22">
        <v>9331559</v>
      </c>
      <c r="D35" s="22"/>
      <c r="E35" s="23">
        <v>3868886</v>
      </c>
      <c r="F35" s="24">
        <v>3868886</v>
      </c>
      <c r="G35" s="24">
        <v>401777</v>
      </c>
      <c r="H35" s="24">
        <v>615399</v>
      </c>
      <c r="I35" s="24">
        <v>619697</v>
      </c>
      <c r="J35" s="24">
        <v>1636873</v>
      </c>
      <c r="K35" s="24">
        <v>948797</v>
      </c>
      <c r="L35" s="24">
        <v>825209</v>
      </c>
      <c r="M35" s="24">
        <v>917439</v>
      </c>
      <c r="N35" s="24">
        <v>2691445</v>
      </c>
      <c r="O35" s="24">
        <v>638953</v>
      </c>
      <c r="P35" s="24">
        <v>495454</v>
      </c>
      <c r="Q35" s="24">
        <v>1071607</v>
      </c>
      <c r="R35" s="24">
        <v>2206014</v>
      </c>
      <c r="S35" s="24">
        <v>606220</v>
      </c>
      <c r="T35" s="24">
        <v>657291</v>
      </c>
      <c r="U35" s="24">
        <v>826955</v>
      </c>
      <c r="V35" s="24">
        <v>2090466</v>
      </c>
      <c r="W35" s="24">
        <v>8624798</v>
      </c>
      <c r="X35" s="24">
        <v>3868887</v>
      </c>
      <c r="Y35" s="24">
        <v>4755911</v>
      </c>
      <c r="Z35" s="6">
        <v>122.93</v>
      </c>
      <c r="AA35" s="22">
        <v>3868886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41544057</v>
      </c>
      <c r="D38" s="19">
        <f>SUM(D39:D41)</f>
        <v>0</v>
      </c>
      <c r="E38" s="20">
        <f t="shared" si="7"/>
        <v>40775409</v>
      </c>
      <c r="F38" s="21">
        <f t="shared" si="7"/>
        <v>40775409</v>
      </c>
      <c r="G38" s="21">
        <f t="shared" si="7"/>
        <v>2119985</v>
      </c>
      <c r="H38" s="21">
        <f t="shared" si="7"/>
        <v>2066498</v>
      </c>
      <c r="I38" s="21">
        <f t="shared" si="7"/>
        <v>2577853</v>
      </c>
      <c r="J38" s="21">
        <f t="shared" si="7"/>
        <v>6764336</v>
      </c>
      <c r="K38" s="21">
        <f t="shared" si="7"/>
        <v>2715376</v>
      </c>
      <c r="L38" s="21">
        <f t="shared" si="7"/>
        <v>2005229</v>
      </c>
      <c r="M38" s="21">
        <f t="shared" si="7"/>
        <v>7969160</v>
      </c>
      <c r="N38" s="21">
        <f t="shared" si="7"/>
        <v>12689765</v>
      </c>
      <c r="O38" s="21">
        <f t="shared" si="7"/>
        <v>2742357</v>
      </c>
      <c r="P38" s="21">
        <f t="shared" si="7"/>
        <v>2237751</v>
      </c>
      <c r="Q38" s="21">
        <f t="shared" si="7"/>
        <v>3661113</v>
      </c>
      <c r="R38" s="21">
        <f t="shared" si="7"/>
        <v>8641221</v>
      </c>
      <c r="S38" s="21">
        <f t="shared" si="7"/>
        <v>2230356</v>
      </c>
      <c r="T38" s="21">
        <f t="shared" si="7"/>
        <v>2276719</v>
      </c>
      <c r="U38" s="21">
        <f t="shared" si="7"/>
        <v>10483637</v>
      </c>
      <c r="V38" s="21">
        <f t="shared" si="7"/>
        <v>14990712</v>
      </c>
      <c r="W38" s="21">
        <f t="shared" si="7"/>
        <v>43086034</v>
      </c>
      <c r="X38" s="21">
        <f t="shared" si="7"/>
        <v>40775407</v>
      </c>
      <c r="Y38" s="21">
        <f t="shared" si="7"/>
        <v>2310627</v>
      </c>
      <c r="Z38" s="4">
        <f>+IF(X38&lt;&gt;0,+(Y38/X38)*100,0)</f>
        <v>5.666717195489919</v>
      </c>
      <c r="AA38" s="19">
        <f>SUM(AA39:AA41)</f>
        <v>40775409</v>
      </c>
    </row>
    <row r="39" spans="1:27" ht="13.5">
      <c r="A39" s="5" t="s">
        <v>43</v>
      </c>
      <c r="B39" s="3"/>
      <c r="C39" s="22">
        <v>20166033</v>
      </c>
      <c r="D39" s="22"/>
      <c r="E39" s="23">
        <v>16641555</v>
      </c>
      <c r="F39" s="24">
        <v>16641555</v>
      </c>
      <c r="G39" s="24">
        <v>1399960</v>
      </c>
      <c r="H39" s="24">
        <v>1352610</v>
      </c>
      <c r="I39" s="24">
        <v>1689198</v>
      </c>
      <c r="J39" s="24">
        <v>4441768</v>
      </c>
      <c r="K39" s="24">
        <v>1760407</v>
      </c>
      <c r="L39" s="24">
        <v>1222296</v>
      </c>
      <c r="M39" s="24">
        <v>1565380</v>
      </c>
      <c r="N39" s="24">
        <v>4548083</v>
      </c>
      <c r="O39" s="24">
        <v>2027973</v>
      </c>
      <c r="P39" s="24">
        <v>1529788</v>
      </c>
      <c r="Q39" s="24">
        <v>2866989</v>
      </c>
      <c r="R39" s="24">
        <v>6424750</v>
      </c>
      <c r="S39" s="24">
        <v>1335425</v>
      </c>
      <c r="T39" s="24">
        <v>1467679</v>
      </c>
      <c r="U39" s="24">
        <v>3733027</v>
      </c>
      <c r="V39" s="24">
        <v>6536131</v>
      </c>
      <c r="W39" s="24">
        <v>21950732</v>
      </c>
      <c r="X39" s="24">
        <v>16641554</v>
      </c>
      <c r="Y39" s="24">
        <v>5309178</v>
      </c>
      <c r="Z39" s="6">
        <v>31.9</v>
      </c>
      <c r="AA39" s="22">
        <v>16641555</v>
      </c>
    </row>
    <row r="40" spans="1:27" ht="13.5">
      <c r="A40" s="5" t="s">
        <v>44</v>
      </c>
      <c r="B40" s="3"/>
      <c r="C40" s="22">
        <v>21378024</v>
      </c>
      <c r="D40" s="22"/>
      <c r="E40" s="23">
        <v>23980142</v>
      </c>
      <c r="F40" s="24">
        <v>23980142</v>
      </c>
      <c r="G40" s="24">
        <v>720025</v>
      </c>
      <c r="H40" s="24">
        <v>713888</v>
      </c>
      <c r="I40" s="24">
        <v>888655</v>
      </c>
      <c r="J40" s="24">
        <v>2322568</v>
      </c>
      <c r="K40" s="24">
        <v>954969</v>
      </c>
      <c r="L40" s="24">
        <v>782933</v>
      </c>
      <c r="M40" s="24">
        <v>6403780</v>
      </c>
      <c r="N40" s="24">
        <v>8141682</v>
      </c>
      <c r="O40" s="24">
        <v>714384</v>
      </c>
      <c r="P40" s="24">
        <v>707963</v>
      </c>
      <c r="Q40" s="24">
        <v>794124</v>
      </c>
      <c r="R40" s="24">
        <v>2216471</v>
      </c>
      <c r="S40" s="24">
        <v>894931</v>
      </c>
      <c r="T40" s="24">
        <v>809040</v>
      </c>
      <c r="U40" s="24">
        <v>6750610</v>
      </c>
      <c r="V40" s="24">
        <v>8454581</v>
      </c>
      <c r="W40" s="24">
        <v>21135302</v>
      </c>
      <c r="X40" s="24">
        <v>23980141</v>
      </c>
      <c r="Y40" s="24">
        <v>-2844839</v>
      </c>
      <c r="Z40" s="6">
        <v>-11.86</v>
      </c>
      <c r="AA40" s="22">
        <v>23980142</v>
      </c>
    </row>
    <row r="41" spans="1:27" ht="13.5">
      <c r="A41" s="5" t="s">
        <v>45</v>
      </c>
      <c r="B41" s="3"/>
      <c r="C41" s="22"/>
      <c r="D41" s="22"/>
      <c r="E41" s="23">
        <v>153712</v>
      </c>
      <c r="F41" s="24">
        <v>153712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153712</v>
      </c>
      <c r="Y41" s="24">
        <v>-153712</v>
      </c>
      <c r="Z41" s="6">
        <v>-100</v>
      </c>
      <c r="AA41" s="22">
        <v>153712</v>
      </c>
    </row>
    <row r="42" spans="1:27" ht="13.5">
      <c r="A42" s="2" t="s">
        <v>46</v>
      </c>
      <c r="B42" s="8"/>
      <c r="C42" s="19">
        <f aca="true" t="shared" si="8" ref="C42:Y42">SUM(C43:C46)</f>
        <v>51203270</v>
      </c>
      <c r="D42" s="19">
        <f>SUM(D43:D46)</f>
        <v>0</v>
      </c>
      <c r="E42" s="20">
        <f t="shared" si="8"/>
        <v>68419296</v>
      </c>
      <c r="F42" s="21">
        <f t="shared" si="8"/>
        <v>68419296</v>
      </c>
      <c r="G42" s="21">
        <f t="shared" si="8"/>
        <v>4717518</v>
      </c>
      <c r="H42" s="21">
        <f t="shared" si="8"/>
        <v>5022973</v>
      </c>
      <c r="I42" s="21">
        <f t="shared" si="8"/>
        <v>4773881</v>
      </c>
      <c r="J42" s="21">
        <f t="shared" si="8"/>
        <v>14514372</v>
      </c>
      <c r="K42" s="21">
        <f t="shared" si="8"/>
        <v>3268301</v>
      </c>
      <c r="L42" s="21">
        <f t="shared" si="8"/>
        <v>3471878</v>
      </c>
      <c r="M42" s="21">
        <f t="shared" si="8"/>
        <v>4713307</v>
      </c>
      <c r="N42" s="21">
        <f t="shared" si="8"/>
        <v>11453486</v>
      </c>
      <c r="O42" s="21">
        <f t="shared" si="8"/>
        <v>3051222</v>
      </c>
      <c r="P42" s="21">
        <f t="shared" si="8"/>
        <v>2799672</v>
      </c>
      <c r="Q42" s="21">
        <f t="shared" si="8"/>
        <v>3235262</v>
      </c>
      <c r="R42" s="21">
        <f t="shared" si="8"/>
        <v>9086156</v>
      </c>
      <c r="S42" s="21">
        <f t="shared" si="8"/>
        <v>3360515</v>
      </c>
      <c r="T42" s="21">
        <f t="shared" si="8"/>
        <v>3232165</v>
      </c>
      <c r="U42" s="21">
        <f t="shared" si="8"/>
        <v>11675467</v>
      </c>
      <c r="V42" s="21">
        <f t="shared" si="8"/>
        <v>18268147</v>
      </c>
      <c r="W42" s="21">
        <f t="shared" si="8"/>
        <v>53322161</v>
      </c>
      <c r="X42" s="21">
        <f t="shared" si="8"/>
        <v>68419297</v>
      </c>
      <c r="Y42" s="21">
        <f t="shared" si="8"/>
        <v>-15097136</v>
      </c>
      <c r="Z42" s="4">
        <f>+IF(X42&lt;&gt;0,+(Y42/X42)*100,0)</f>
        <v>-22.06561110968445</v>
      </c>
      <c r="AA42" s="19">
        <f>SUM(AA43:AA46)</f>
        <v>68419296</v>
      </c>
    </row>
    <row r="43" spans="1:27" ht="13.5">
      <c r="A43" s="5" t="s">
        <v>47</v>
      </c>
      <c r="B43" s="3"/>
      <c r="C43" s="22">
        <v>34905191</v>
      </c>
      <c r="D43" s="22"/>
      <c r="E43" s="23">
        <v>40617263</v>
      </c>
      <c r="F43" s="24">
        <v>40617263</v>
      </c>
      <c r="G43" s="24">
        <v>3635370</v>
      </c>
      <c r="H43" s="24">
        <v>4076935</v>
      </c>
      <c r="I43" s="24">
        <v>3672982</v>
      </c>
      <c r="J43" s="24">
        <v>11385287</v>
      </c>
      <c r="K43" s="24">
        <v>2243588</v>
      </c>
      <c r="L43" s="24">
        <v>2439940</v>
      </c>
      <c r="M43" s="24">
        <v>2313181</v>
      </c>
      <c r="N43" s="24">
        <v>6996709</v>
      </c>
      <c r="O43" s="24">
        <v>2018382</v>
      </c>
      <c r="P43" s="24">
        <v>1776742</v>
      </c>
      <c r="Q43" s="24">
        <v>2245593</v>
      </c>
      <c r="R43" s="24">
        <v>6040717</v>
      </c>
      <c r="S43" s="24">
        <v>2076949</v>
      </c>
      <c r="T43" s="24">
        <v>2123883</v>
      </c>
      <c r="U43" s="24">
        <v>6991062</v>
      </c>
      <c r="V43" s="24">
        <v>11191894</v>
      </c>
      <c r="W43" s="24">
        <v>35614607</v>
      </c>
      <c r="X43" s="24">
        <v>40617263</v>
      </c>
      <c r="Y43" s="24">
        <v>-5002656</v>
      </c>
      <c r="Z43" s="6">
        <v>-12.32</v>
      </c>
      <c r="AA43" s="22">
        <v>40617263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2272427</v>
      </c>
      <c r="D45" s="25"/>
      <c r="E45" s="26">
        <v>2865707</v>
      </c>
      <c r="F45" s="27">
        <v>2865707</v>
      </c>
      <c r="G45" s="27">
        <v>216349</v>
      </c>
      <c r="H45" s="27">
        <v>78223</v>
      </c>
      <c r="I45" s="27">
        <v>77585</v>
      </c>
      <c r="J45" s="27">
        <v>372157</v>
      </c>
      <c r="K45" s="27">
        <v>78142</v>
      </c>
      <c r="L45" s="27">
        <v>131097</v>
      </c>
      <c r="M45" s="27">
        <v>891357</v>
      </c>
      <c r="N45" s="27">
        <v>1100596</v>
      </c>
      <c r="O45" s="27">
        <v>79254</v>
      </c>
      <c r="P45" s="27">
        <v>73810</v>
      </c>
      <c r="Q45" s="27">
        <v>77891</v>
      </c>
      <c r="R45" s="27">
        <v>230955</v>
      </c>
      <c r="S45" s="27">
        <v>79423</v>
      </c>
      <c r="T45" s="27">
        <v>80918</v>
      </c>
      <c r="U45" s="27">
        <v>749157</v>
      </c>
      <c r="V45" s="27">
        <v>909498</v>
      </c>
      <c r="W45" s="27">
        <v>2613206</v>
      </c>
      <c r="X45" s="27">
        <v>2865703</v>
      </c>
      <c r="Y45" s="27">
        <v>-252497</v>
      </c>
      <c r="Z45" s="7">
        <v>-8.81</v>
      </c>
      <c r="AA45" s="25">
        <v>2865707</v>
      </c>
    </row>
    <row r="46" spans="1:27" ht="13.5">
      <c r="A46" s="5" t="s">
        <v>50</v>
      </c>
      <c r="B46" s="3"/>
      <c r="C46" s="22">
        <v>14025652</v>
      </c>
      <c r="D46" s="22"/>
      <c r="E46" s="23">
        <v>24936326</v>
      </c>
      <c r="F46" s="24">
        <v>24936326</v>
      </c>
      <c r="G46" s="24">
        <v>865799</v>
      </c>
      <c r="H46" s="24">
        <v>867815</v>
      </c>
      <c r="I46" s="24">
        <v>1023314</v>
      </c>
      <c r="J46" s="24">
        <v>2756928</v>
      </c>
      <c r="K46" s="24">
        <v>946571</v>
      </c>
      <c r="L46" s="24">
        <v>900841</v>
      </c>
      <c r="M46" s="24">
        <v>1508769</v>
      </c>
      <c r="N46" s="24">
        <v>3356181</v>
      </c>
      <c r="O46" s="24">
        <v>953586</v>
      </c>
      <c r="P46" s="24">
        <v>949120</v>
      </c>
      <c r="Q46" s="24">
        <v>911778</v>
      </c>
      <c r="R46" s="24">
        <v>2814484</v>
      </c>
      <c r="S46" s="24">
        <v>1204143</v>
      </c>
      <c r="T46" s="24">
        <v>1027364</v>
      </c>
      <c r="U46" s="24">
        <v>3935248</v>
      </c>
      <c r="V46" s="24">
        <v>6166755</v>
      </c>
      <c r="W46" s="24">
        <v>15094348</v>
      </c>
      <c r="X46" s="24">
        <v>24936331</v>
      </c>
      <c r="Y46" s="24">
        <v>-9841983</v>
      </c>
      <c r="Z46" s="6">
        <v>-39.47</v>
      </c>
      <c r="AA46" s="22">
        <v>24936326</v>
      </c>
    </row>
    <row r="47" spans="1:27" ht="13.5">
      <c r="A47" s="2" t="s">
        <v>51</v>
      </c>
      <c r="B47" s="8" t="s">
        <v>52</v>
      </c>
      <c r="C47" s="19"/>
      <c r="D47" s="19"/>
      <c r="E47" s="20">
        <v>1706259</v>
      </c>
      <c r="F47" s="21">
        <v>1706259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1706259</v>
      </c>
      <c r="Y47" s="21">
        <v>-1706259</v>
      </c>
      <c r="Z47" s="4">
        <v>-100</v>
      </c>
      <c r="AA47" s="19">
        <v>1706259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172668070</v>
      </c>
      <c r="D48" s="40">
        <f>+D28+D32+D38+D42+D47</f>
        <v>0</v>
      </c>
      <c r="E48" s="41">
        <f t="shared" si="9"/>
        <v>206066141</v>
      </c>
      <c r="F48" s="42">
        <f t="shared" si="9"/>
        <v>206066141</v>
      </c>
      <c r="G48" s="42">
        <f t="shared" si="9"/>
        <v>11461834</v>
      </c>
      <c r="H48" s="42">
        <f t="shared" si="9"/>
        <v>10007441</v>
      </c>
      <c r="I48" s="42">
        <f t="shared" si="9"/>
        <v>14301852</v>
      </c>
      <c r="J48" s="42">
        <f t="shared" si="9"/>
        <v>35771127</v>
      </c>
      <c r="K48" s="42">
        <f t="shared" si="9"/>
        <v>13906361</v>
      </c>
      <c r="L48" s="42">
        <f t="shared" si="9"/>
        <v>13020793</v>
      </c>
      <c r="M48" s="42">
        <f t="shared" si="9"/>
        <v>20668782</v>
      </c>
      <c r="N48" s="42">
        <f t="shared" si="9"/>
        <v>47595936</v>
      </c>
      <c r="O48" s="42">
        <f t="shared" si="9"/>
        <v>11029901</v>
      </c>
      <c r="P48" s="42">
        <f t="shared" si="9"/>
        <v>10369269</v>
      </c>
      <c r="Q48" s="42">
        <f t="shared" si="9"/>
        <v>15073734</v>
      </c>
      <c r="R48" s="42">
        <f t="shared" si="9"/>
        <v>36472904</v>
      </c>
      <c r="S48" s="42">
        <f t="shared" si="9"/>
        <v>12121578</v>
      </c>
      <c r="T48" s="42">
        <f t="shared" si="9"/>
        <v>11071941</v>
      </c>
      <c r="U48" s="42">
        <f t="shared" si="9"/>
        <v>37402223</v>
      </c>
      <c r="V48" s="42">
        <f t="shared" si="9"/>
        <v>60595742</v>
      </c>
      <c r="W48" s="42">
        <f t="shared" si="9"/>
        <v>180435709</v>
      </c>
      <c r="X48" s="42">
        <f t="shared" si="9"/>
        <v>206066135</v>
      </c>
      <c r="Y48" s="42">
        <f t="shared" si="9"/>
        <v>-25630426</v>
      </c>
      <c r="Z48" s="43">
        <f>+IF(X48&lt;&gt;0,+(Y48/X48)*100,0)</f>
        <v>-12.437961239967937</v>
      </c>
      <c r="AA48" s="40">
        <f>+AA28+AA32+AA38+AA42+AA47</f>
        <v>206066141</v>
      </c>
    </row>
    <row r="49" spans="1:27" ht="13.5">
      <c r="A49" s="14" t="s">
        <v>58</v>
      </c>
      <c r="B49" s="15"/>
      <c r="C49" s="44">
        <f aca="true" t="shared" si="10" ref="C49:Y49">+C25-C48</f>
        <v>69818440</v>
      </c>
      <c r="D49" s="44">
        <f>+D25-D48</f>
        <v>0</v>
      </c>
      <c r="E49" s="45">
        <f t="shared" si="10"/>
        <v>33146689</v>
      </c>
      <c r="F49" s="46">
        <f t="shared" si="10"/>
        <v>33146689</v>
      </c>
      <c r="G49" s="46">
        <f t="shared" si="10"/>
        <v>54457819</v>
      </c>
      <c r="H49" s="46">
        <f t="shared" si="10"/>
        <v>-2578645</v>
      </c>
      <c r="I49" s="46">
        <f t="shared" si="10"/>
        <v>-6335074</v>
      </c>
      <c r="J49" s="46">
        <f t="shared" si="10"/>
        <v>45544100</v>
      </c>
      <c r="K49" s="46">
        <f t="shared" si="10"/>
        <v>4306209</v>
      </c>
      <c r="L49" s="46">
        <f t="shared" si="10"/>
        <v>-5897946</v>
      </c>
      <c r="M49" s="46">
        <f t="shared" si="10"/>
        <v>22057476</v>
      </c>
      <c r="N49" s="46">
        <f t="shared" si="10"/>
        <v>20465739</v>
      </c>
      <c r="O49" s="46">
        <f t="shared" si="10"/>
        <v>-5829154</v>
      </c>
      <c r="P49" s="46">
        <f t="shared" si="10"/>
        <v>200793</v>
      </c>
      <c r="Q49" s="46">
        <f t="shared" si="10"/>
        <v>16825711</v>
      </c>
      <c r="R49" s="46">
        <f t="shared" si="10"/>
        <v>11197350</v>
      </c>
      <c r="S49" s="46">
        <f t="shared" si="10"/>
        <v>-5015257</v>
      </c>
      <c r="T49" s="46">
        <f t="shared" si="10"/>
        <v>-5598352</v>
      </c>
      <c r="U49" s="46">
        <f t="shared" si="10"/>
        <v>-15805087</v>
      </c>
      <c r="V49" s="46">
        <f t="shared" si="10"/>
        <v>-26418696</v>
      </c>
      <c r="W49" s="46">
        <f t="shared" si="10"/>
        <v>50788493</v>
      </c>
      <c r="X49" s="46">
        <f>IF(F25=F48,0,X25-X48)</f>
        <v>33146684</v>
      </c>
      <c r="Y49" s="46">
        <f t="shared" si="10"/>
        <v>17641809</v>
      </c>
      <c r="Z49" s="47">
        <f>+IF(X49&lt;&gt;0,+(Y49/X49)*100,0)</f>
        <v>53.22345064743128</v>
      </c>
      <c r="AA49" s="44">
        <f>+AA25-AA48</f>
        <v>33146689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87632552</v>
      </c>
      <c r="G5" s="21">
        <f t="shared" si="0"/>
        <v>0</v>
      </c>
      <c r="H5" s="21">
        <f t="shared" si="0"/>
        <v>76932</v>
      </c>
      <c r="I5" s="21">
        <f t="shared" si="0"/>
        <v>261272</v>
      </c>
      <c r="J5" s="21">
        <f t="shared" si="0"/>
        <v>338204</v>
      </c>
      <c r="K5" s="21">
        <f t="shared" si="0"/>
        <v>458608</v>
      </c>
      <c r="L5" s="21">
        <f t="shared" si="0"/>
        <v>434985</v>
      </c>
      <c r="M5" s="21">
        <f t="shared" si="0"/>
        <v>0</v>
      </c>
      <c r="N5" s="21">
        <f t="shared" si="0"/>
        <v>893593</v>
      </c>
      <c r="O5" s="21">
        <f t="shared" si="0"/>
        <v>334755</v>
      </c>
      <c r="P5" s="21">
        <f t="shared" si="0"/>
        <v>475632</v>
      </c>
      <c r="Q5" s="21">
        <f t="shared" si="0"/>
        <v>13643933</v>
      </c>
      <c r="R5" s="21">
        <f t="shared" si="0"/>
        <v>14454320</v>
      </c>
      <c r="S5" s="21">
        <f t="shared" si="0"/>
        <v>417238</v>
      </c>
      <c r="T5" s="21">
        <f t="shared" si="0"/>
        <v>86057</v>
      </c>
      <c r="U5" s="21">
        <f t="shared" si="0"/>
        <v>10522090</v>
      </c>
      <c r="V5" s="21">
        <f t="shared" si="0"/>
        <v>11025385</v>
      </c>
      <c r="W5" s="21">
        <f t="shared" si="0"/>
        <v>26711502</v>
      </c>
      <c r="X5" s="21">
        <f t="shared" si="0"/>
        <v>74772333</v>
      </c>
      <c r="Y5" s="21">
        <f t="shared" si="0"/>
        <v>-48060831</v>
      </c>
      <c r="Z5" s="4">
        <f>+IF(X5&lt;&gt;0,+(Y5/X5)*100,0)</f>
        <v>-64.2762223294544</v>
      </c>
      <c r="AA5" s="19">
        <f>SUM(AA6:AA8)</f>
        <v>87632552</v>
      </c>
    </row>
    <row r="6" spans="1:27" ht="13.5">
      <c r="A6" s="5" t="s">
        <v>33</v>
      </c>
      <c r="B6" s="3"/>
      <c r="C6" s="22"/>
      <c r="D6" s="22"/>
      <c r="E6" s="23"/>
      <c r="F6" s="24">
        <v>22031729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v>5698658</v>
      </c>
      <c r="V6" s="24">
        <v>5698658</v>
      </c>
      <c r="W6" s="24">
        <v>5698658</v>
      </c>
      <c r="X6" s="24">
        <v>6764470</v>
      </c>
      <c r="Y6" s="24">
        <v>-1065812</v>
      </c>
      <c r="Z6" s="6">
        <v>-15.76</v>
      </c>
      <c r="AA6" s="22">
        <v>22031729</v>
      </c>
    </row>
    <row r="7" spans="1:27" ht="13.5">
      <c r="A7" s="5" t="s">
        <v>34</v>
      </c>
      <c r="B7" s="3"/>
      <c r="C7" s="25"/>
      <c r="D7" s="25"/>
      <c r="E7" s="26"/>
      <c r="F7" s="27">
        <v>62769000</v>
      </c>
      <c r="G7" s="27"/>
      <c r="H7" s="27">
        <v>51987</v>
      </c>
      <c r="I7" s="27">
        <v>107784</v>
      </c>
      <c r="J7" s="27">
        <v>159771</v>
      </c>
      <c r="K7" s="27">
        <v>26989</v>
      </c>
      <c r="L7" s="27">
        <v>277395</v>
      </c>
      <c r="M7" s="27"/>
      <c r="N7" s="27">
        <v>304384</v>
      </c>
      <c r="O7" s="27">
        <v>277351</v>
      </c>
      <c r="P7" s="27">
        <v>291414</v>
      </c>
      <c r="Q7" s="27">
        <v>13509762</v>
      </c>
      <c r="R7" s="27">
        <v>14078527</v>
      </c>
      <c r="S7" s="27">
        <v>228227</v>
      </c>
      <c r="T7" s="27">
        <v>64632</v>
      </c>
      <c r="U7" s="27">
        <v>4545851</v>
      </c>
      <c r="V7" s="27">
        <v>4838710</v>
      </c>
      <c r="W7" s="27">
        <v>19381392</v>
      </c>
      <c r="X7" s="27">
        <v>63392020</v>
      </c>
      <c r="Y7" s="27">
        <v>-44010628</v>
      </c>
      <c r="Z7" s="7">
        <v>-69.43</v>
      </c>
      <c r="AA7" s="25">
        <v>62769000</v>
      </c>
    </row>
    <row r="8" spans="1:27" ht="13.5">
      <c r="A8" s="5" t="s">
        <v>35</v>
      </c>
      <c r="B8" s="3"/>
      <c r="C8" s="22"/>
      <c r="D8" s="22"/>
      <c r="E8" s="23"/>
      <c r="F8" s="24">
        <v>2831823</v>
      </c>
      <c r="G8" s="24"/>
      <c r="H8" s="24">
        <v>24945</v>
      </c>
      <c r="I8" s="24">
        <v>153488</v>
      </c>
      <c r="J8" s="24">
        <v>178433</v>
      </c>
      <c r="K8" s="24">
        <v>431619</v>
      </c>
      <c r="L8" s="24">
        <v>157590</v>
      </c>
      <c r="M8" s="24"/>
      <c r="N8" s="24">
        <v>589209</v>
      </c>
      <c r="O8" s="24">
        <v>57404</v>
      </c>
      <c r="P8" s="24">
        <v>184218</v>
      </c>
      <c r="Q8" s="24">
        <v>134171</v>
      </c>
      <c r="R8" s="24">
        <v>375793</v>
      </c>
      <c r="S8" s="24">
        <v>189011</v>
      </c>
      <c r="T8" s="24">
        <v>21425</v>
      </c>
      <c r="U8" s="24">
        <v>277581</v>
      </c>
      <c r="V8" s="24">
        <v>488017</v>
      </c>
      <c r="W8" s="24">
        <v>1631452</v>
      </c>
      <c r="X8" s="24">
        <v>4615843</v>
      </c>
      <c r="Y8" s="24">
        <v>-2984391</v>
      </c>
      <c r="Z8" s="6">
        <v>-64.66</v>
      </c>
      <c r="AA8" s="22">
        <v>2831823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10690988</v>
      </c>
      <c r="G9" s="21">
        <f t="shared" si="1"/>
        <v>0</v>
      </c>
      <c r="H9" s="21">
        <f t="shared" si="1"/>
        <v>0</v>
      </c>
      <c r="I9" s="21">
        <f t="shared" si="1"/>
        <v>380046</v>
      </c>
      <c r="J9" s="21">
        <f t="shared" si="1"/>
        <v>380046</v>
      </c>
      <c r="K9" s="21">
        <f t="shared" si="1"/>
        <v>269515</v>
      </c>
      <c r="L9" s="21">
        <f t="shared" si="1"/>
        <v>312241</v>
      </c>
      <c r="M9" s="21">
        <f t="shared" si="1"/>
        <v>0</v>
      </c>
      <c r="N9" s="21">
        <f t="shared" si="1"/>
        <v>581756</v>
      </c>
      <c r="O9" s="21">
        <f t="shared" si="1"/>
        <v>936748</v>
      </c>
      <c r="P9" s="21">
        <f t="shared" si="1"/>
        <v>604628</v>
      </c>
      <c r="Q9" s="21">
        <f t="shared" si="1"/>
        <v>403353</v>
      </c>
      <c r="R9" s="21">
        <f t="shared" si="1"/>
        <v>1944729</v>
      </c>
      <c r="S9" s="21">
        <f t="shared" si="1"/>
        <v>217580</v>
      </c>
      <c r="T9" s="21">
        <f t="shared" si="1"/>
        <v>412113</v>
      </c>
      <c r="U9" s="21">
        <f t="shared" si="1"/>
        <v>2350583</v>
      </c>
      <c r="V9" s="21">
        <f t="shared" si="1"/>
        <v>2980276</v>
      </c>
      <c r="W9" s="21">
        <f t="shared" si="1"/>
        <v>5886807</v>
      </c>
      <c r="X9" s="21">
        <f t="shared" si="1"/>
        <v>13248026</v>
      </c>
      <c r="Y9" s="21">
        <f t="shared" si="1"/>
        <v>-7361219</v>
      </c>
      <c r="Z9" s="4">
        <f>+IF(X9&lt;&gt;0,+(Y9/X9)*100,0)</f>
        <v>-55.5646478954676</v>
      </c>
      <c r="AA9" s="19">
        <f>SUM(AA10:AA14)</f>
        <v>10690988</v>
      </c>
    </row>
    <row r="10" spans="1:27" ht="13.5">
      <c r="A10" s="5" t="s">
        <v>37</v>
      </c>
      <c r="B10" s="3"/>
      <c r="C10" s="22"/>
      <c r="D10" s="22"/>
      <c r="E10" s="23"/>
      <c r="F10" s="24">
        <v>4187828</v>
      </c>
      <c r="G10" s="24"/>
      <c r="H10" s="24"/>
      <c r="I10" s="24">
        <v>16405</v>
      </c>
      <c r="J10" s="24">
        <v>16405</v>
      </c>
      <c r="K10" s="24">
        <v>17633</v>
      </c>
      <c r="L10" s="24">
        <v>15378</v>
      </c>
      <c r="M10" s="24"/>
      <c r="N10" s="24">
        <v>33011</v>
      </c>
      <c r="O10" s="24">
        <v>87380</v>
      </c>
      <c r="P10" s="24">
        <v>38369</v>
      </c>
      <c r="Q10" s="24">
        <v>28309</v>
      </c>
      <c r="R10" s="24">
        <v>154058</v>
      </c>
      <c r="S10" s="24">
        <v>20630</v>
      </c>
      <c r="T10" s="24">
        <v>35210</v>
      </c>
      <c r="U10" s="24">
        <v>1983042</v>
      </c>
      <c r="V10" s="24">
        <v>2038882</v>
      </c>
      <c r="W10" s="24">
        <v>2242356</v>
      </c>
      <c r="X10" s="24">
        <v>5772558</v>
      </c>
      <c r="Y10" s="24">
        <v>-3530202</v>
      </c>
      <c r="Z10" s="6">
        <v>-61.15</v>
      </c>
      <c r="AA10" s="22">
        <v>4187828</v>
      </c>
    </row>
    <row r="11" spans="1:27" ht="13.5">
      <c r="A11" s="5" t="s">
        <v>38</v>
      </c>
      <c r="B11" s="3"/>
      <c r="C11" s="22"/>
      <c r="D11" s="22"/>
      <c r="E11" s="23"/>
      <c r="F11" s="24">
        <v>173847</v>
      </c>
      <c r="G11" s="24"/>
      <c r="H11" s="24"/>
      <c r="I11" s="24">
        <v>3971</v>
      </c>
      <c r="J11" s="24">
        <v>3971</v>
      </c>
      <c r="K11" s="24">
        <v>8808</v>
      </c>
      <c r="L11" s="24">
        <v>30830</v>
      </c>
      <c r="M11" s="24"/>
      <c r="N11" s="24">
        <v>39638</v>
      </c>
      <c r="O11" s="24">
        <v>86472</v>
      </c>
      <c r="P11" s="24">
        <v>3761</v>
      </c>
      <c r="Q11" s="24">
        <v>1030</v>
      </c>
      <c r="R11" s="24">
        <v>91263</v>
      </c>
      <c r="S11" s="24">
        <v>1156</v>
      </c>
      <c r="T11" s="24">
        <v>2959</v>
      </c>
      <c r="U11" s="24">
        <v>3900</v>
      </c>
      <c r="V11" s="24">
        <v>8015</v>
      </c>
      <c r="W11" s="24">
        <v>142887</v>
      </c>
      <c r="X11" s="24">
        <v>493933</v>
      </c>
      <c r="Y11" s="24">
        <v>-351046</v>
      </c>
      <c r="Z11" s="6">
        <v>-71.07</v>
      </c>
      <c r="AA11" s="22">
        <v>173847</v>
      </c>
    </row>
    <row r="12" spans="1:27" ht="13.5">
      <c r="A12" s="5" t="s">
        <v>39</v>
      </c>
      <c r="B12" s="3"/>
      <c r="C12" s="22"/>
      <c r="D12" s="22"/>
      <c r="E12" s="23"/>
      <c r="F12" s="24">
        <v>6329313</v>
      </c>
      <c r="G12" s="24"/>
      <c r="H12" s="24"/>
      <c r="I12" s="24">
        <v>359670</v>
      </c>
      <c r="J12" s="24">
        <v>359670</v>
      </c>
      <c r="K12" s="24">
        <v>243074</v>
      </c>
      <c r="L12" s="24">
        <v>266033</v>
      </c>
      <c r="M12" s="24"/>
      <c r="N12" s="24">
        <v>509107</v>
      </c>
      <c r="O12" s="24">
        <v>762896</v>
      </c>
      <c r="P12" s="24">
        <v>562498</v>
      </c>
      <c r="Q12" s="24">
        <v>374014</v>
      </c>
      <c r="R12" s="24">
        <v>1699408</v>
      </c>
      <c r="S12" s="24">
        <v>195794</v>
      </c>
      <c r="T12" s="24">
        <v>373944</v>
      </c>
      <c r="U12" s="24">
        <v>363641</v>
      </c>
      <c r="V12" s="24">
        <v>933379</v>
      </c>
      <c r="W12" s="24">
        <v>3501564</v>
      </c>
      <c r="X12" s="24">
        <v>6981535</v>
      </c>
      <c r="Y12" s="24">
        <v>-3479971</v>
      </c>
      <c r="Z12" s="6">
        <v>-49.85</v>
      </c>
      <c r="AA12" s="22">
        <v>6329313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24116879</v>
      </c>
      <c r="G15" s="21">
        <f t="shared" si="2"/>
        <v>0</v>
      </c>
      <c r="H15" s="21">
        <f t="shared" si="2"/>
        <v>0</v>
      </c>
      <c r="I15" s="21">
        <f t="shared" si="2"/>
        <v>3608</v>
      </c>
      <c r="J15" s="21">
        <f t="shared" si="2"/>
        <v>3608</v>
      </c>
      <c r="K15" s="21">
        <f t="shared" si="2"/>
        <v>2837</v>
      </c>
      <c r="L15" s="21">
        <f t="shared" si="2"/>
        <v>3118</v>
      </c>
      <c r="M15" s="21">
        <f t="shared" si="2"/>
        <v>0</v>
      </c>
      <c r="N15" s="21">
        <f t="shared" si="2"/>
        <v>5955</v>
      </c>
      <c r="O15" s="21">
        <f t="shared" si="2"/>
        <v>2276</v>
      </c>
      <c r="P15" s="21">
        <f t="shared" si="2"/>
        <v>5393</v>
      </c>
      <c r="Q15" s="21">
        <f t="shared" si="2"/>
        <v>1490209</v>
      </c>
      <c r="R15" s="21">
        <f t="shared" si="2"/>
        <v>1497878</v>
      </c>
      <c r="S15" s="21">
        <f t="shared" si="2"/>
        <v>848</v>
      </c>
      <c r="T15" s="21">
        <f t="shared" si="2"/>
        <v>89</v>
      </c>
      <c r="U15" s="21">
        <f t="shared" si="2"/>
        <v>5265166</v>
      </c>
      <c r="V15" s="21">
        <f t="shared" si="2"/>
        <v>5266103</v>
      </c>
      <c r="W15" s="21">
        <f t="shared" si="2"/>
        <v>6773544</v>
      </c>
      <c r="X15" s="21">
        <f t="shared" si="2"/>
        <v>25651054</v>
      </c>
      <c r="Y15" s="21">
        <f t="shared" si="2"/>
        <v>-18877510</v>
      </c>
      <c r="Z15" s="4">
        <f>+IF(X15&lt;&gt;0,+(Y15/X15)*100,0)</f>
        <v>-73.59350613818832</v>
      </c>
      <c r="AA15" s="19">
        <f>SUM(AA16:AA18)</f>
        <v>24116879</v>
      </c>
    </row>
    <row r="16" spans="1:27" ht="13.5">
      <c r="A16" s="5" t="s">
        <v>43</v>
      </c>
      <c r="B16" s="3"/>
      <c r="C16" s="22"/>
      <c r="D16" s="22"/>
      <c r="E16" s="23"/>
      <c r="F16" s="24">
        <v>93952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304502</v>
      </c>
      <c r="Y16" s="24">
        <v>-304502</v>
      </c>
      <c r="Z16" s="6">
        <v>-100</v>
      </c>
      <c r="AA16" s="22">
        <v>93952</v>
      </c>
    </row>
    <row r="17" spans="1:27" ht="13.5">
      <c r="A17" s="5" t="s">
        <v>44</v>
      </c>
      <c r="B17" s="3"/>
      <c r="C17" s="22"/>
      <c r="D17" s="22"/>
      <c r="E17" s="23"/>
      <c r="F17" s="24">
        <v>24022927</v>
      </c>
      <c r="G17" s="24"/>
      <c r="H17" s="24"/>
      <c r="I17" s="24">
        <v>3608</v>
      </c>
      <c r="J17" s="24">
        <v>3608</v>
      </c>
      <c r="K17" s="24">
        <v>2837</v>
      </c>
      <c r="L17" s="24">
        <v>3118</v>
      </c>
      <c r="M17" s="24"/>
      <c r="N17" s="24">
        <v>5955</v>
      </c>
      <c r="O17" s="24">
        <v>2276</v>
      </c>
      <c r="P17" s="24">
        <v>5393</v>
      </c>
      <c r="Q17" s="24">
        <v>1490209</v>
      </c>
      <c r="R17" s="24">
        <v>1497878</v>
      </c>
      <c r="S17" s="24">
        <v>848</v>
      </c>
      <c r="T17" s="24">
        <v>89</v>
      </c>
      <c r="U17" s="24">
        <v>5265166</v>
      </c>
      <c r="V17" s="24">
        <v>5266103</v>
      </c>
      <c r="W17" s="24">
        <v>6773544</v>
      </c>
      <c r="X17" s="24">
        <v>25346552</v>
      </c>
      <c r="Y17" s="24">
        <v>-18573008</v>
      </c>
      <c r="Z17" s="6">
        <v>-73.28</v>
      </c>
      <c r="AA17" s="22">
        <v>24022927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115452978</v>
      </c>
      <c r="G19" s="21">
        <f t="shared" si="3"/>
        <v>0</v>
      </c>
      <c r="H19" s="21">
        <f t="shared" si="3"/>
        <v>280753</v>
      </c>
      <c r="I19" s="21">
        <f t="shared" si="3"/>
        <v>7270573</v>
      </c>
      <c r="J19" s="21">
        <f t="shared" si="3"/>
        <v>7551326</v>
      </c>
      <c r="K19" s="21">
        <f t="shared" si="3"/>
        <v>6833523</v>
      </c>
      <c r="L19" s="21">
        <f t="shared" si="3"/>
        <v>6334579</v>
      </c>
      <c r="M19" s="21">
        <f t="shared" si="3"/>
        <v>0</v>
      </c>
      <c r="N19" s="21">
        <f t="shared" si="3"/>
        <v>13168102</v>
      </c>
      <c r="O19" s="21">
        <f t="shared" si="3"/>
        <v>2181257</v>
      </c>
      <c r="P19" s="21">
        <f t="shared" si="3"/>
        <v>6320437</v>
      </c>
      <c r="Q19" s="21">
        <f t="shared" si="3"/>
        <v>6311720</v>
      </c>
      <c r="R19" s="21">
        <f t="shared" si="3"/>
        <v>14813414</v>
      </c>
      <c r="S19" s="21">
        <f t="shared" si="3"/>
        <v>5925358</v>
      </c>
      <c r="T19" s="21">
        <f t="shared" si="3"/>
        <v>2425605</v>
      </c>
      <c r="U19" s="21">
        <f t="shared" si="3"/>
        <v>13026335</v>
      </c>
      <c r="V19" s="21">
        <f t="shared" si="3"/>
        <v>21377298</v>
      </c>
      <c r="W19" s="21">
        <f t="shared" si="3"/>
        <v>56910140</v>
      </c>
      <c r="X19" s="21">
        <f t="shared" si="3"/>
        <v>116365238</v>
      </c>
      <c r="Y19" s="21">
        <f t="shared" si="3"/>
        <v>-59455098</v>
      </c>
      <c r="Z19" s="4">
        <f>+IF(X19&lt;&gt;0,+(Y19/X19)*100,0)</f>
        <v>-51.0935215893255</v>
      </c>
      <c r="AA19" s="19">
        <f>SUM(AA20:AA23)</f>
        <v>115452978</v>
      </c>
    </row>
    <row r="20" spans="1:27" ht="13.5">
      <c r="A20" s="5" t="s">
        <v>47</v>
      </c>
      <c r="B20" s="3"/>
      <c r="C20" s="22"/>
      <c r="D20" s="22"/>
      <c r="E20" s="23"/>
      <c r="F20" s="24">
        <v>88188902</v>
      </c>
      <c r="G20" s="24"/>
      <c r="H20" s="24">
        <v>280753</v>
      </c>
      <c r="I20" s="24">
        <v>6425280</v>
      </c>
      <c r="J20" s="24">
        <v>6706033</v>
      </c>
      <c r="K20" s="24">
        <v>6012733</v>
      </c>
      <c r="L20" s="24">
        <v>5532365</v>
      </c>
      <c r="M20" s="24"/>
      <c r="N20" s="24">
        <v>11545098</v>
      </c>
      <c r="O20" s="24">
        <v>2114008</v>
      </c>
      <c r="P20" s="24">
        <v>5512767</v>
      </c>
      <c r="Q20" s="24">
        <v>5506659</v>
      </c>
      <c r="R20" s="24">
        <v>13133434</v>
      </c>
      <c r="S20" s="24">
        <v>5113459</v>
      </c>
      <c r="T20" s="24">
        <v>2425246</v>
      </c>
      <c r="U20" s="24">
        <v>11665761</v>
      </c>
      <c r="V20" s="24">
        <v>19204466</v>
      </c>
      <c r="W20" s="24">
        <v>50589031</v>
      </c>
      <c r="X20" s="24">
        <v>96455183</v>
      </c>
      <c r="Y20" s="24">
        <v>-45866152</v>
      </c>
      <c r="Z20" s="6">
        <v>-47.55</v>
      </c>
      <c r="AA20" s="22">
        <v>88188902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>
        <v>27264076</v>
      </c>
      <c r="G23" s="24"/>
      <c r="H23" s="24"/>
      <c r="I23" s="24">
        <v>845293</v>
      </c>
      <c r="J23" s="24">
        <v>845293</v>
      </c>
      <c r="K23" s="24">
        <v>820790</v>
      </c>
      <c r="L23" s="24">
        <v>802214</v>
      </c>
      <c r="M23" s="24"/>
      <c r="N23" s="24">
        <v>1623004</v>
      </c>
      <c r="O23" s="24">
        <v>67249</v>
      </c>
      <c r="P23" s="24">
        <v>807670</v>
      </c>
      <c r="Q23" s="24">
        <v>805061</v>
      </c>
      <c r="R23" s="24">
        <v>1679980</v>
      </c>
      <c r="S23" s="24">
        <v>811899</v>
      </c>
      <c r="T23" s="24">
        <v>359</v>
      </c>
      <c r="U23" s="24">
        <v>1360574</v>
      </c>
      <c r="V23" s="24">
        <v>2172832</v>
      </c>
      <c r="W23" s="24">
        <v>6321109</v>
      </c>
      <c r="X23" s="24">
        <v>19910055</v>
      </c>
      <c r="Y23" s="24">
        <v>-13588946</v>
      </c>
      <c r="Z23" s="6">
        <v>-68.25</v>
      </c>
      <c r="AA23" s="22">
        <v>27264076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222311</v>
      </c>
      <c r="G24" s="21"/>
      <c r="H24" s="21"/>
      <c r="I24" s="21">
        <v>10872</v>
      </c>
      <c r="J24" s="21">
        <v>10872</v>
      </c>
      <c r="K24" s="21">
        <v>10487</v>
      </c>
      <c r="L24" s="21">
        <v>14762</v>
      </c>
      <c r="M24" s="21"/>
      <c r="N24" s="21">
        <v>25249</v>
      </c>
      <c r="O24" s="21">
        <v>41296</v>
      </c>
      <c r="P24" s="21">
        <v>14815</v>
      </c>
      <c r="Q24" s="21">
        <v>46943</v>
      </c>
      <c r="R24" s="21">
        <v>103054</v>
      </c>
      <c r="S24" s="21">
        <v>20855</v>
      </c>
      <c r="T24" s="21">
        <v>4047</v>
      </c>
      <c r="U24" s="21">
        <v>36894</v>
      </c>
      <c r="V24" s="21">
        <v>61796</v>
      </c>
      <c r="W24" s="21">
        <v>200971</v>
      </c>
      <c r="X24" s="21">
        <v>965316</v>
      </c>
      <c r="Y24" s="21">
        <v>-764345</v>
      </c>
      <c r="Z24" s="4">
        <v>-79.18</v>
      </c>
      <c r="AA24" s="19">
        <v>222311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0</v>
      </c>
      <c r="F25" s="42">
        <f t="shared" si="4"/>
        <v>238115708</v>
      </c>
      <c r="G25" s="42">
        <f t="shared" si="4"/>
        <v>0</v>
      </c>
      <c r="H25" s="42">
        <f t="shared" si="4"/>
        <v>357685</v>
      </c>
      <c r="I25" s="42">
        <f t="shared" si="4"/>
        <v>7926371</v>
      </c>
      <c r="J25" s="42">
        <f t="shared" si="4"/>
        <v>8284056</v>
      </c>
      <c r="K25" s="42">
        <f t="shared" si="4"/>
        <v>7574970</v>
      </c>
      <c r="L25" s="42">
        <f t="shared" si="4"/>
        <v>7099685</v>
      </c>
      <c r="M25" s="42">
        <f t="shared" si="4"/>
        <v>0</v>
      </c>
      <c r="N25" s="42">
        <f t="shared" si="4"/>
        <v>14674655</v>
      </c>
      <c r="O25" s="42">
        <f t="shared" si="4"/>
        <v>3496332</v>
      </c>
      <c r="P25" s="42">
        <f t="shared" si="4"/>
        <v>7420905</v>
      </c>
      <c r="Q25" s="42">
        <f t="shared" si="4"/>
        <v>21896158</v>
      </c>
      <c r="R25" s="42">
        <f t="shared" si="4"/>
        <v>32813395</v>
      </c>
      <c r="S25" s="42">
        <f t="shared" si="4"/>
        <v>6581879</v>
      </c>
      <c r="T25" s="42">
        <f t="shared" si="4"/>
        <v>2927911</v>
      </c>
      <c r="U25" s="42">
        <f t="shared" si="4"/>
        <v>31201068</v>
      </c>
      <c r="V25" s="42">
        <f t="shared" si="4"/>
        <v>40710858</v>
      </c>
      <c r="W25" s="42">
        <f t="shared" si="4"/>
        <v>96482964</v>
      </c>
      <c r="X25" s="42">
        <f t="shared" si="4"/>
        <v>231001967</v>
      </c>
      <c r="Y25" s="42">
        <f t="shared" si="4"/>
        <v>-134519003</v>
      </c>
      <c r="Z25" s="43">
        <f>+IF(X25&lt;&gt;0,+(Y25/X25)*100,0)</f>
        <v>-58.232838770589346</v>
      </c>
      <c r="AA25" s="40">
        <f>+AA5+AA9+AA15+AA19+AA24</f>
        <v>238115708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45667813</v>
      </c>
      <c r="G28" s="21">
        <f t="shared" si="5"/>
        <v>0</v>
      </c>
      <c r="H28" s="21">
        <f t="shared" si="5"/>
        <v>1244303</v>
      </c>
      <c r="I28" s="21">
        <f t="shared" si="5"/>
        <v>793485</v>
      </c>
      <c r="J28" s="21">
        <f t="shared" si="5"/>
        <v>2037788</v>
      </c>
      <c r="K28" s="21">
        <f t="shared" si="5"/>
        <v>2297933</v>
      </c>
      <c r="L28" s="21">
        <f t="shared" si="5"/>
        <v>289560</v>
      </c>
      <c r="M28" s="21">
        <f t="shared" si="5"/>
        <v>0</v>
      </c>
      <c r="N28" s="21">
        <f t="shared" si="5"/>
        <v>2587493</v>
      </c>
      <c r="O28" s="21">
        <f t="shared" si="5"/>
        <v>2134478</v>
      </c>
      <c r="P28" s="21">
        <f t="shared" si="5"/>
        <v>3359245</v>
      </c>
      <c r="Q28" s="21">
        <f t="shared" si="5"/>
        <v>658417</v>
      </c>
      <c r="R28" s="21">
        <f t="shared" si="5"/>
        <v>6152140</v>
      </c>
      <c r="S28" s="21">
        <f t="shared" si="5"/>
        <v>2015187</v>
      </c>
      <c r="T28" s="21">
        <f t="shared" si="5"/>
        <v>2436767</v>
      </c>
      <c r="U28" s="21">
        <f t="shared" si="5"/>
        <v>5195867</v>
      </c>
      <c r="V28" s="21">
        <f t="shared" si="5"/>
        <v>9647821</v>
      </c>
      <c r="W28" s="21">
        <f t="shared" si="5"/>
        <v>20425242</v>
      </c>
      <c r="X28" s="21">
        <f t="shared" si="5"/>
        <v>68357047</v>
      </c>
      <c r="Y28" s="21">
        <f t="shared" si="5"/>
        <v>-47931805</v>
      </c>
      <c r="Z28" s="4">
        <f>+IF(X28&lt;&gt;0,+(Y28/X28)*100,0)</f>
        <v>-70.11977126513379</v>
      </c>
      <c r="AA28" s="19">
        <f>SUM(AA29:AA31)</f>
        <v>45667813</v>
      </c>
    </row>
    <row r="29" spans="1:27" ht="13.5">
      <c r="A29" s="5" t="s">
        <v>33</v>
      </c>
      <c r="B29" s="3"/>
      <c r="C29" s="22"/>
      <c r="D29" s="22"/>
      <c r="E29" s="23"/>
      <c r="F29" s="24">
        <v>14906817</v>
      </c>
      <c r="G29" s="24"/>
      <c r="H29" s="24">
        <v>189464</v>
      </c>
      <c r="I29" s="24">
        <v>403287</v>
      </c>
      <c r="J29" s="24">
        <v>592751</v>
      </c>
      <c r="K29" s="24">
        <v>1006523</v>
      </c>
      <c r="L29" s="24">
        <v>85170</v>
      </c>
      <c r="M29" s="24"/>
      <c r="N29" s="24">
        <v>1091693</v>
      </c>
      <c r="O29" s="24">
        <v>787890</v>
      </c>
      <c r="P29" s="24">
        <v>1697441</v>
      </c>
      <c r="Q29" s="24">
        <v>362841</v>
      </c>
      <c r="R29" s="24">
        <v>2848172</v>
      </c>
      <c r="S29" s="24">
        <v>719829</v>
      </c>
      <c r="T29" s="24">
        <v>1393463</v>
      </c>
      <c r="U29" s="24">
        <v>2003995</v>
      </c>
      <c r="V29" s="24">
        <v>4117287</v>
      </c>
      <c r="W29" s="24">
        <v>8649903</v>
      </c>
      <c r="X29" s="24">
        <v>25095884</v>
      </c>
      <c r="Y29" s="24">
        <v>-16445981</v>
      </c>
      <c r="Z29" s="6">
        <v>-65.53</v>
      </c>
      <c r="AA29" s="22">
        <v>14906817</v>
      </c>
    </row>
    <row r="30" spans="1:27" ht="13.5">
      <c r="A30" s="5" t="s">
        <v>34</v>
      </c>
      <c r="B30" s="3"/>
      <c r="C30" s="25"/>
      <c r="D30" s="25"/>
      <c r="E30" s="26"/>
      <c r="F30" s="27">
        <v>19308865</v>
      </c>
      <c r="G30" s="27"/>
      <c r="H30" s="27">
        <v>811870</v>
      </c>
      <c r="I30" s="27">
        <v>46185</v>
      </c>
      <c r="J30" s="27">
        <v>858055</v>
      </c>
      <c r="K30" s="27">
        <v>624966</v>
      </c>
      <c r="L30" s="27">
        <v>44559</v>
      </c>
      <c r="M30" s="27"/>
      <c r="N30" s="27">
        <v>669525</v>
      </c>
      <c r="O30" s="27">
        <v>669580</v>
      </c>
      <c r="P30" s="27">
        <v>1078912</v>
      </c>
      <c r="Q30" s="27">
        <v>-3260</v>
      </c>
      <c r="R30" s="27">
        <v>1745232</v>
      </c>
      <c r="S30" s="27">
        <v>587136</v>
      </c>
      <c r="T30" s="27">
        <v>505463</v>
      </c>
      <c r="U30" s="27">
        <v>2308900</v>
      </c>
      <c r="V30" s="27">
        <v>3401499</v>
      </c>
      <c r="W30" s="27">
        <v>6674311</v>
      </c>
      <c r="X30" s="27">
        <v>27450797</v>
      </c>
      <c r="Y30" s="27">
        <v>-20776486</v>
      </c>
      <c r="Z30" s="7">
        <v>-75.69</v>
      </c>
      <c r="AA30" s="25">
        <v>19308865</v>
      </c>
    </row>
    <row r="31" spans="1:27" ht="13.5">
      <c r="A31" s="5" t="s">
        <v>35</v>
      </c>
      <c r="B31" s="3"/>
      <c r="C31" s="22"/>
      <c r="D31" s="22"/>
      <c r="E31" s="23"/>
      <c r="F31" s="24">
        <v>11452131</v>
      </c>
      <c r="G31" s="24"/>
      <c r="H31" s="24">
        <v>242969</v>
      </c>
      <c r="I31" s="24">
        <v>344013</v>
      </c>
      <c r="J31" s="24">
        <v>586982</v>
      </c>
      <c r="K31" s="24">
        <v>666444</v>
      </c>
      <c r="L31" s="24">
        <v>159831</v>
      </c>
      <c r="M31" s="24"/>
      <c r="N31" s="24">
        <v>826275</v>
      </c>
      <c r="O31" s="24">
        <v>677008</v>
      </c>
      <c r="P31" s="24">
        <v>582892</v>
      </c>
      <c r="Q31" s="24">
        <v>298836</v>
      </c>
      <c r="R31" s="24">
        <v>1558736</v>
      </c>
      <c r="S31" s="24">
        <v>708222</v>
      </c>
      <c r="T31" s="24">
        <v>537841</v>
      </c>
      <c r="U31" s="24">
        <v>882972</v>
      </c>
      <c r="V31" s="24">
        <v>2129035</v>
      </c>
      <c r="W31" s="24">
        <v>5101028</v>
      </c>
      <c r="X31" s="24">
        <v>15810366</v>
      </c>
      <c r="Y31" s="24">
        <v>-10709338</v>
      </c>
      <c r="Z31" s="6">
        <v>-67.74</v>
      </c>
      <c r="AA31" s="22">
        <v>11452131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16294262</v>
      </c>
      <c r="G32" s="21">
        <f t="shared" si="6"/>
        <v>0</v>
      </c>
      <c r="H32" s="21">
        <f t="shared" si="6"/>
        <v>226567</v>
      </c>
      <c r="I32" s="21">
        <f t="shared" si="6"/>
        <v>79904</v>
      </c>
      <c r="J32" s="21">
        <f t="shared" si="6"/>
        <v>306471</v>
      </c>
      <c r="K32" s="21">
        <f t="shared" si="6"/>
        <v>912830</v>
      </c>
      <c r="L32" s="21">
        <f t="shared" si="6"/>
        <v>80649</v>
      </c>
      <c r="M32" s="21">
        <f t="shared" si="6"/>
        <v>0</v>
      </c>
      <c r="N32" s="21">
        <f t="shared" si="6"/>
        <v>993479</v>
      </c>
      <c r="O32" s="21">
        <f t="shared" si="6"/>
        <v>903007</v>
      </c>
      <c r="P32" s="21">
        <f t="shared" si="6"/>
        <v>1613581</v>
      </c>
      <c r="Q32" s="21">
        <f t="shared" si="6"/>
        <v>-257952</v>
      </c>
      <c r="R32" s="21">
        <f t="shared" si="6"/>
        <v>2258636</v>
      </c>
      <c r="S32" s="21">
        <f t="shared" si="6"/>
        <v>779959</v>
      </c>
      <c r="T32" s="21">
        <f t="shared" si="6"/>
        <v>714269</v>
      </c>
      <c r="U32" s="21">
        <f t="shared" si="6"/>
        <v>831337</v>
      </c>
      <c r="V32" s="21">
        <f t="shared" si="6"/>
        <v>2325565</v>
      </c>
      <c r="W32" s="21">
        <f t="shared" si="6"/>
        <v>5884151</v>
      </c>
      <c r="X32" s="21">
        <f t="shared" si="6"/>
        <v>21122816</v>
      </c>
      <c r="Y32" s="21">
        <f t="shared" si="6"/>
        <v>-15238665</v>
      </c>
      <c r="Z32" s="4">
        <f>+IF(X32&lt;&gt;0,+(Y32/X32)*100,0)</f>
        <v>-72.14315079959036</v>
      </c>
      <c r="AA32" s="19">
        <f>SUM(AA33:AA37)</f>
        <v>16294262</v>
      </c>
    </row>
    <row r="33" spans="1:27" ht="13.5">
      <c r="A33" s="5" t="s">
        <v>37</v>
      </c>
      <c r="B33" s="3"/>
      <c r="C33" s="22"/>
      <c r="D33" s="22"/>
      <c r="E33" s="23"/>
      <c r="F33" s="24">
        <v>6575989</v>
      </c>
      <c r="G33" s="24"/>
      <c r="H33" s="24">
        <v>-11515</v>
      </c>
      <c r="I33" s="24">
        <v>22483</v>
      </c>
      <c r="J33" s="24">
        <v>10968</v>
      </c>
      <c r="K33" s="24">
        <v>233048</v>
      </c>
      <c r="L33" s="24">
        <v>19598</v>
      </c>
      <c r="M33" s="24"/>
      <c r="N33" s="24">
        <v>252646</v>
      </c>
      <c r="O33" s="24">
        <v>228907</v>
      </c>
      <c r="P33" s="24">
        <v>770006</v>
      </c>
      <c r="Q33" s="24">
        <v>-340513</v>
      </c>
      <c r="R33" s="24">
        <v>658400</v>
      </c>
      <c r="S33" s="24">
        <v>216499</v>
      </c>
      <c r="T33" s="24">
        <v>205833</v>
      </c>
      <c r="U33" s="24">
        <v>263201</v>
      </c>
      <c r="V33" s="24">
        <v>685533</v>
      </c>
      <c r="W33" s="24">
        <v>1607547</v>
      </c>
      <c r="X33" s="24">
        <v>8589493</v>
      </c>
      <c r="Y33" s="24">
        <v>-6981946</v>
      </c>
      <c r="Z33" s="6">
        <v>-81.28</v>
      </c>
      <c r="AA33" s="22">
        <v>6575989</v>
      </c>
    </row>
    <row r="34" spans="1:27" ht="13.5">
      <c r="A34" s="5" t="s">
        <v>38</v>
      </c>
      <c r="B34" s="3"/>
      <c r="C34" s="22"/>
      <c r="D34" s="22"/>
      <c r="E34" s="23"/>
      <c r="F34" s="24">
        <v>2253587</v>
      </c>
      <c r="G34" s="24"/>
      <c r="H34" s="24">
        <v>64254</v>
      </c>
      <c r="I34" s="24">
        <v>27935</v>
      </c>
      <c r="J34" s="24">
        <v>92189</v>
      </c>
      <c r="K34" s="24">
        <v>144891</v>
      </c>
      <c r="L34" s="24">
        <v>38280</v>
      </c>
      <c r="M34" s="24"/>
      <c r="N34" s="24">
        <v>183171</v>
      </c>
      <c r="O34" s="24">
        <v>229986</v>
      </c>
      <c r="P34" s="24">
        <v>173857</v>
      </c>
      <c r="Q34" s="24">
        <v>24824</v>
      </c>
      <c r="R34" s="24">
        <v>428667</v>
      </c>
      <c r="S34" s="24">
        <v>139319</v>
      </c>
      <c r="T34" s="24">
        <v>150594</v>
      </c>
      <c r="U34" s="24">
        <v>194930</v>
      </c>
      <c r="V34" s="24">
        <v>484843</v>
      </c>
      <c r="W34" s="24">
        <v>1188870</v>
      </c>
      <c r="X34" s="24">
        <v>2981781</v>
      </c>
      <c r="Y34" s="24">
        <v>-1792911</v>
      </c>
      <c r="Z34" s="6">
        <v>-60.13</v>
      </c>
      <c r="AA34" s="22">
        <v>2253587</v>
      </c>
    </row>
    <row r="35" spans="1:27" ht="13.5">
      <c r="A35" s="5" t="s">
        <v>39</v>
      </c>
      <c r="B35" s="3"/>
      <c r="C35" s="22"/>
      <c r="D35" s="22"/>
      <c r="E35" s="23"/>
      <c r="F35" s="24">
        <v>5680695</v>
      </c>
      <c r="G35" s="24"/>
      <c r="H35" s="24">
        <v>136849</v>
      </c>
      <c r="I35" s="24">
        <v>10426</v>
      </c>
      <c r="J35" s="24">
        <v>147275</v>
      </c>
      <c r="K35" s="24">
        <v>406798</v>
      </c>
      <c r="L35" s="24">
        <v>19314</v>
      </c>
      <c r="M35" s="24"/>
      <c r="N35" s="24">
        <v>426112</v>
      </c>
      <c r="O35" s="24">
        <v>354955</v>
      </c>
      <c r="P35" s="24">
        <v>476477</v>
      </c>
      <c r="Q35" s="24">
        <v>54905</v>
      </c>
      <c r="R35" s="24">
        <v>886337</v>
      </c>
      <c r="S35" s="24">
        <v>328784</v>
      </c>
      <c r="T35" s="24">
        <v>263406</v>
      </c>
      <c r="U35" s="24">
        <v>278958</v>
      </c>
      <c r="V35" s="24">
        <v>871148</v>
      </c>
      <c r="W35" s="24">
        <v>2330872</v>
      </c>
      <c r="X35" s="24">
        <v>7306552</v>
      </c>
      <c r="Y35" s="24">
        <v>-4975680</v>
      </c>
      <c r="Z35" s="6">
        <v>-68.1</v>
      </c>
      <c r="AA35" s="22">
        <v>5680695</v>
      </c>
    </row>
    <row r="36" spans="1:27" ht="13.5">
      <c r="A36" s="5" t="s">
        <v>40</v>
      </c>
      <c r="B36" s="3"/>
      <c r="C36" s="22"/>
      <c r="D36" s="22"/>
      <c r="E36" s="23"/>
      <c r="F36" s="24">
        <v>1783991</v>
      </c>
      <c r="G36" s="24"/>
      <c r="H36" s="24">
        <v>36979</v>
      </c>
      <c r="I36" s="24">
        <v>19060</v>
      </c>
      <c r="J36" s="24">
        <v>56039</v>
      </c>
      <c r="K36" s="24">
        <v>128093</v>
      </c>
      <c r="L36" s="24">
        <v>3457</v>
      </c>
      <c r="M36" s="24"/>
      <c r="N36" s="24">
        <v>131550</v>
      </c>
      <c r="O36" s="24">
        <v>89159</v>
      </c>
      <c r="P36" s="24">
        <v>193241</v>
      </c>
      <c r="Q36" s="24">
        <v>2832</v>
      </c>
      <c r="R36" s="24">
        <v>285232</v>
      </c>
      <c r="S36" s="24">
        <v>95357</v>
      </c>
      <c r="T36" s="24">
        <v>94436</v>
      </c>
      <c r="U36" s="24">
        <v>94248</v>
      </c>
      <c r="V36" s="24">
        <v>284041</v>
      </c>
      <c r="W36" s="24">
        <v>756862</v>
      </c>
      <c r="X36" s="24">
        <v>2244990</v>
      </c>
      <c r="Y36" s="24">
        <v>-1488128</v>
      </c>
      <c r="Z36" s="6">
        <v>-66.29</v>
      </c>
      <c r="AA36" s="22">
        <v>1783991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34579762</v>
      </c>
      <c r="G38" s="21">
        <f t="shared" si="7"/>
        <v>0</v>
      </c>
      <c r="H38" s="21">
        <f t="shared" si="7"/>
        <v>957268</v>
      </c>
      <c r="I38" s="21">
        <f t="shared" si="7"/>
        <v>40175</v>
      </c>
      <c r="J38" s="21">
        <f t="shared" si="7"/>
        <v>997443</v>
      </c>
      <c r="K38" s="21">
        <f t="shared" si="7"/>
        <v>1628832</v>
      </c>
      <c r="L38" s="21">
        <f t="shared" si="7"/>
        <v>24989</v>
      </c>
      <c r="M38" s="21">
        <f t="shared" si="7"/>
        <v>0</v>
      </c>
      <c r="N38" s="21">
        <f t="shared" si="7"/>
        <v>1653821</v>
      </c>
      <c r="O38" s="21">
        <f t="shared" si="7"/>
        <v>631082</v>
      </c>
      <c r="P38" s="21">
        <f t="shared" si="7"/>
        <v>1559573</v>
      </c>
      <c r="Q38" s="21">
        <f t="shared" si="7"/>
        <v>337807</v>
      </c>
      <c r="R38" s="21">
        <f t="shared" si="7"/>
        <v>2528462</v>
      </c>
      <c r="S38" s="21">
        <f t="shared" si="7"/>
        <v>889595</v>
      </c>
      <c r="T38" s="21">
        <f t="shared" si="7"/>
        <v>660326</v>
      </c>
      <c r="U38" s="21">
        <f t="shared" si="7"/>
        <v>2317132</v>
      </c>
      <c r="V38" s="21">
        <f t="shared" si="7"/>
        <v>3867053</v>
      </c>
      <c r="W38" s="21">
        <f t="shared" si="7"/>
        <v>9046779</v>
      </c>
      <c r="X38" s="21">
        <f t="shared" si="7"/>
        <v>36745742</v>
      </c>
      <c r="Y38" s="21">
        <f t="shared" si="7"/>
        <v>-27698963</v>
      </c>
      <c r="Z38" s="4">
        <f>+IF(X38&lt;&gt;0,+(Y38/X38)*100,0)</f>
        <v>-75.38006172252555</v>
      </c>
      <c r="AA38" s="19">
        <f>SUM(AA39:AA41)</f>
        <v>34579762</v>
      </c>
    </row>
    <row r="39" spans="1:27" ht="13.5">
      <c r="A39" s="5" t="s">
        <v>43</v>
      </c>
      <c r="B39" s="3"/>
      <c r="C39" s="22"/>
      <c r="D39" s="22"/>
      <c r="E39" s="23"/>
      <c r="F39" s="24">
        <v>2391241</v>
      </c>
      <c r="G39" s="24"/>
      <c r="H39" s="24">
        <v>78564</v>
      </c>
      <c r="I39" s="24">
        <v>6553</v>
      </c>
      <c r="J39" s="24">
        <v>85117</v>
      </c>
      <c r="K39" s="24">
        <v>229044</v>
      </c>
      <c r="L39" s="24">
        <v>6382</v>
      </c>
      <c r="M39" s="24"/>
      <c r="N39" s="24">
        <v>235426</v>
      </c>
      <c r="O39" s="24">
        <v>199714</v>
      </c>
      <c r="P39" s="24">
        <v>396609</v>
      </c>
      <c r="Q39" s="24"/>
      <c r="R39" s="24">
        <v>596323</v>
      </c>
      <c r="S39" s="24">
        <v>209254</v>
      </c>
      <c r="T39" s="24">
        <v>207821</v>
      </c>
      <c r="U39" s="24">
        <v>266208</v>
      </c>
      <c r="V39" s="24">
        <v>683283</v>
      </c>
      <c r="W39" s="24">
        <v>1600149</v>
      </c>
      <c r="X39" s="24">
        <v>3384546</v>
      </c>
      <c r="Y39" s="24">
        <v>-1784397</v>
      </c>
      <c r="Z39" s="6">
        <v>-52.72</v>
      </c>
      <c r="AA39" s="22">
        <v>2391241</v>
      </c>
    </row>
    <row r="40" spans="1:27" ht="13.5">
      <c r="A40" s="5" t="s">
        <v>44</v>
      </c>
      <c r="B40" s="3"/>
      <c r="C40" s="22"/>
      <c r="D40" s="22"/>
      <c r="E40" s="23"/>
      <c r="F40" s="24">
        <v>32188521</v>
      </c>
      <c r="G40" s="24"/>
      <c r="H40" s="24">
        <v>878704</v>
      </c>
      <c r="I40" s="24">
        <v>33622</v>
      </c>
      <c r="J40" s="24">
        <v>912326</v>
      </c>
      <c r="K40" s="24">
        <v>1399788</v>
      </c>
      <c r="L40" s="24">
        <v>18607</v>
      </c>
      <c r="M40" s="24"/>
      <c r="N40" s="24">
        <v>1418395</v>
      </c>
      <c r="O40" s="24">
        <v>431368</v>
      </c>
      <c r="P40" s="24">
        <v>1162964</v>
      </c>
      <c r="Q40" s="24">
        <v>337807</v>
      </c>
      <c r="R40" s="24">
        <v>1932139</v>
      </c>
      <c r="S40" s="24">
        <v>680341</v>
      </c>
      <c r="T40" s="24">
        <v>452505</v>
      </c>
      <c r="U40" s="24">
        <v>2050924</v>
      </c>
      <c r="V40" s="24">
        <v>3183770</v>
      </c>
      <c r="W40" s="24">
        <v>7446630</v>
      </c>
      <c r="X40" s="24">
        <v>33361196</v>
      </c>
      <c r="Y40" s="24">
        <v>-25914566</v>
      </c>
      <c r="Z40" s="6">
        <v>-77.68</v>
      </c>
      <c r="AA40" s="22">
        <v>32188521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115893711</v>
      </c>
      <c r="G42" s="21">
        <f t="shared" si="8"/>
        <v>0</v>
      </c>
      <c r="H42" s="21">
        <f t="shared" si="8"/>
        <v>9059329</v>
      </c>
      <c r="I42" s="21">
        <f t="shared" si="8"/>
        <v>352262</v>
      </c>
      <c r="J42" s="21">
        <f t="shared" si="8"/>
        <v>9411591</v>
      </c>
      <c r="K42" s="21">
        <f t="shared" si="8"/>
        <v>1421973</v>
      </c>
      <c r="L42" s="21">
        <f t="shared" si="8"/>
        <v>443795</v>
      </c>
      <c r="M42" s="21">
        <f t="shared" si="8"/>
        <v>0</v>
      </c>
      <c r="N42" s="21">
        <f t="shared" si="8"/>
        <v>1865768</v>
      </c>
      <c r="O42" s="21">
        <f t="shared" si="8"/>
        <v>1606938</v>
      </c>
      <c r="P42" s="21">
        <f t="shared" si="8"/>
        <v>2292491</v>
      </c>
      <c r="Q42" s="21">
        <f t="shared" si="8"/>
        <v>313488</v>
      </c>
      <c r="R42" s="21">
        <f t="shared" si="8"/>
        <v>4212917</v>
      </c>
      <c r="S42" s="21">
        <f t="shared" si="8"/>
        <v>1368497</v>
      </c>
      <c r="T42" s="21">
        <f t="shared" si="8"/>
        <v>1437489</v>
      </c>
      <c r="U42" s="21">
        <f t="shared" si="8"/>
        <v>1746395</v>
      </c>
      <c r="V42" s="21">
        <f t="shared" si="8"/>
        <v>4552381</v>
      </c>
      <c r="W42" s="21">
        <f t="shared" si="8"/>
        <v>20042657</v>
      </c>
      <c r="X42" s="21">
        <f t="shared" si="8"/>
        <v>110691680</v>
      </c>
      <c r="Y42" s="21">
        <f t="shared" si="8"/>
        <v>-90649023</v>
      </c>
      <c r="Z42" s="4">
        <f>+IF(X42&lt;&gt;0,+(Y42/X42)*100,0)</f>
        <v>-81.89325792146256</v>
      </c>
      <c r="AA42" s="19">
        <f>SUM(AA43:AA46)</f>
        <v>115893711</v>
      </c>
    </row>
    <row r="43" spans="1:27" ht="13.5">
      <c r="A43" s="5" t="s">
        <v>47</v>
      </c>
      <c r="B43" s="3"/>
      <c r="C43" s="22"/>
      <c r="D43" s="22"/>
      <c r="E43" s="23"/>
      <c r="F43" s="24">
        <v>94340389</v>
      </c>
      <c r="G43" s="24"/>
      <c r="H43" s="24">
        <v>8658962</v>
      </c>
      <c r="I43" s="24">
        <v>224743</v>
      </c>
      <c r="J43" s="24">
        <v>8883705</v>
      </c>
      <c r="K43" s="24">
        <v>589970</v>
      </c>
      <c r="L43" s="24">
        <v>261506</v>
      </c>
      <c r="M43" s="24"/>
      <c r="N43" s="24">
        <v>851476</v>
      </c>
      <c r="O43" s="24">
        <v>619114</v>
      </c>
      <c r="P43" s="24">
        <v>777232</v>
      </c>
      <c r="Q43" s="24">
        <v>199162</v>
      </c>
      <c r="R43" s="24">
        <v>1595508</v>
      </c>
      <c r="S43" s="24">
        <v>458362</v>
      </c>
      <c r="T43" s="24">
        <v>518202</v>
      </c>
      <c r="U43" s="24">
        <v>659730</v>
      </c>
      <c r="V43" s="24">
        <v>1636294</v>
      </c>
      <c r="W43" s="24">
        <v>12966983</v>
      </c>
      <c r="X43" s="24">
        <v>90972563</v>
      </c>
      <c r="Y43" s="24">
        <v>-78005580</v>
      </c>
      <c r="Z43" s="6">
        <v>-85.75</v>
      </c>
      <c r="AA43" s="22">
        <v>94340389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>
        <v>21553322</v>
      </c>
      <c r="G46" s="24"/>
      <c r="H46" s="24">
        <v>400367</v>
      </c>
      <c r="I46" s="24">
        <v>127519</v>
      </c>
      <c r="J46" s="24">
        <v>527886</v>
      </c>
      <c r="K46" s="24">
        <v>832003</v>
      </c>
      <c r="L46" s="24">
        <v>182289</v>
      </c>
      <c r="M46" s="24"/>
      <c r="N46" s="24">
        <v>1014292</v>
      </c>
      <c r="O46" s="24">
        <v>987824</v>
      </c>
      <c r="P46" s="24">
        <v>1515259</v>
      </c>
      <c r="Q46" s="24">
        <v>114326</v>
      </c>
      <c r="R46" s="24">
        <v>2617409</v>
      </c>
      <c r="S46" s="24">
        <v>910135</v>
      </c>
      <c r="T46" s="24">
        <v>919287</v>
      </c>
      <c r="U46" s="24">
        <v>1086665</v>
      </c>
      <c r="V46" s="24">
        <v>2916087</v>
      </c>
      <c r="W46" s="24">
        <v>7075674</v>
      </c>
      <c r="X46" s="24">
        <v>19719117</v>
      </c>
      <c r="Y46" s="24">
        <v>-12643443</v>
      </c>
      <c r="Z46" s="6">
        <v>-64.12</v>
      </c>
      <c r="AA46" s="22">
        <v>21553322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>
        <v>2520721</v>
      </c>
      <c r="G47" s="21"/>
      <c r="H47" s="21">
        <v>265</v>
      </c>
      <c r="I47" s="21">
        <v>3500</v>
      </c>
      <c r="J47" s="21">
        <v>3765</v>
      </c>
      <c r="K47" s="21"/>
      <c r="L47" s="21"/>
      <c r="M47" s="21"/>
      <c r="N47" s="21"/>
      <c r="O47" s="21"/>
      <c r="P47" s="21">
        <v>131612</v>
      </c>
      <c r="Q47" s="21"/>
      <c r="R47" s="21">
        <v>131612</v>
      </c>
      <c r="S47" s="21">
        <v>1734</v>
      </c>
      <c r="T47" s="21">
        <v>73066</v>
      </c>
      <c r="U47" s="21">
        <v>74747</v>
      </c>
      <c r="V47" s="21">
        <v>149547</v>
      </c>
      <c r="W47" s="21">
        <v>284924</v>
      </c>
      <c r="X47" s="21">
        <v>4082155</v>
      </c>
      <c r="Y47" s="21">
        <v>-3797231</v>
      </c>
      <c r="Z47" s="4">
        <v>-93.02</v>
      </c>
      <c r="AA47" s="19">
        <v>2520721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0</v>
      </c>
      <c r="F48" s="42">
        <f t="shared" si="9"/>
        <v>214956269</v>
      </c>
      <c r="G48" s="42">
        <f t="shared" si="9"/>
        <v>0</v>
      </c>
      <c r="H48" s="42">
        <f t="shared" si="9"/>
        <v>11487732</v>
      </c>
      <c r="I48" s="42">
        <f t="shared" si="9"/>
        <v>1269326</v>
      </c>
      <c r="J48" s="42">
        <f t="shared" si="9"/>
        <v>12757058</v>
      </c>
      <c r="K48" s="42">
        <f t="shared" si="9"/>
        <v>6261568</v>
      </c>
      <c r="L48" s="42">
        <f t="shared" si="9"/>
        <v>838993</v>
      </c>
      <c r="M48" s="42">
        <f t="shared" si="9"/>
        <v>0</v>
      </c>
      <c r="N48" s="42">
        <f t="shared" si="9"/>
        <v>7100561</v>
      </c>
      <c r="O48" s="42">
        <f t="shared" si="9"/>
        <v>5275505</v>
      </c>
      <c r="P48" s="42">
        <f t="shared" si="9"/>
        <v>8956502</v>
      </c>
      <c r="Q48" s="42">
        <f t="shared" si="9"/>
        <v>1051760</v>
      </c>
      <c r="R48" s="42">
        <f t="shared" si="9"/>
        <v>15283767</v>
      </c>
      <c r="S48" s="42">
        <f t="shared" si="9"/>
        <v>5054972</v>
      </c>
      <c r="T48" s="42">
        <f t="shared" si="9"/>
        <v>5321917</v>
      </c>
      <c r="U48" s="42">
        <f t="shared" si="9"/>
        <v>10165478</v>
      </c>
      <c r="V48" s="42">
        <f t="shared" si="9"/>
        <v>20542367</v>
      </c>
      <c r="W48" s="42">
        <f t="shared" si="9"/>
        <v>55683753</v>
      </c>
      <c r="X48" s="42">
        <f t="shared" si="9"/>
        <v>240999440</v>
      </c>
      <c r="Y48" s="42">
        <f t="shared" si="9"/>
        <v>-185315687</v>
      </c>
      <c r="Z48" s="43">
        <f>+IF(X48&lt;&gt;0,+(Y48/X48)*100,0)</f>
        <v>-76.8946546099858</v>
      </c>
      <c r="AA48" s="40">
        <f>+AA28+AA32+AA38+AA42+AA47</f>
        <v>214956269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23159439</v>
      </c>
      <c r="G49" s="46">
        <f t="shared" si="10"/>
        <v>0</v>
      </c>
      <c r="H49" s="46">
        <f t="shared" si="10"/>
        <v>-11130047</v>
      </c>
      <c r="I49" s="46">
        <f t="shared" si="10"/>
        <v>6657045</v>
      </c>
      <c r="J49" s="46">
        <f t="shared" si="10"/>
        <v>-4473002</v>
      </c>
      <c r="K49" s="46">
        <f t="shared" si="10"/>
        <v>1313402</v>
      </c>
      <c r="L49" s="46">
        <f t="shared" si="10"/>
        <v>6260692</v>
      </c>
      <c r="M49" s="46">
        <f t="shared" si="10"/>
        <v>0</v>
      </c>
      <c r="N49" s="46">
        <f t="shared" si="10"/>
        <v>7574094</v>
      </c>
      <c r="O49" s="46">
        <f t="shared" si="10"/>
        <v>-1779173</v>
      </c>
      <c r="P49" s="46">
        <f t="shared" si="10"/>
        <v>-1535597</v>
      </c>
      <c r="Q49" s="46">
        <f t="shared" si="10"/>
        <v>20844398</v>
      </c>
      <c r="R49" s="46">
        <f t="shared" si="10"/>
        <v>17529628</v>
      </c>
      <c r="S49" s="46">
        <f t="shared" si="10"/>
        <v>1526907</v>
      </c>
      <c r="T49" s="46">
        <f t="shared" si="10"/>
        <v>-2394006</v>
      </c>
      <c r="U49" s="46">
        <f t="shared" si="10"/>
        <v>21035590</v>
      </c>
      <c r="V49" s="46">
        <f t="shared" si="10"/>
        <v>20168491</v>
      </c>
      <c r="W49" s="46">
        <f t="shared" si="10"/>
        <v>40799211</v>
      </c>
      <c r="X49" s="46">
        <f>IF(F25=F48,0,X25-X48)</f>
        <v>-9997473</v>
      </c>
      <c r="Y49" s="46">
        <f t="shared" si="10"/>
        <v>50796684</v>
      </c>
      <c r="Z49" s="47">
        <f>+IF(X49&lt;&gt;0,+(Y49/X49)*100,0)</f>
        <v>-508.09523566605276</v>
      </c>
      <c r="AA49" s="44">
        <f>+AA25-AA48</f>
        <v>23159439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301546313</v>
      </c>
      <c r="D5" s="19">
        <f>SUM(D6:D8)</f>
        <v>0</v>
      </c>
      <c r="E5" s="20">
        <f t="shared" si="0"/>
        <v>240963278</v>
      </c>
      <c r="F5" s="21">
        <f t="shared" si="0"/>
        <v>240963278</v>
      </c>
      <c r="G5" s="21">
        <f t="shared" si="0"/>
        <v>94844141</v>
      </c>
      <c r="H5" s="21">
        <f t="shared" si="0"/>
        <v>2656926</v>
      </c>
      <c r="I5" s="21">
        <f t="shared" si="0"/>
        <v>3386995</v>
      </c>
      <c r="J5" s="21">
        <f t="shared" si="0"/>
        <v>100888062</v>
      </c>
      <c r="K5" s="21">
        <f t="shared" si="0"/>
        <v>29130835</v>
      </c>
      <c r="L5" s="21">
        <f t="shared" si="0"/>
        <v>17925568</v>
      </c>
      <c r="M5" s="21">
        <f t="shared" si="0"/>
        <v>81841577</v>
      </c>
      <c r="N5" s="21">
        <f t="shared" si="0"/>
        <v>128897980</v>
      </c>
      <c r="O5" s="21">
        <f t="shared" si="0"/>
        <v>654292</v>
      </c>
      <c r="P5" s="21">
        <f t="shared" si="0"/>
        <v>258383</v>
      </c>
      <c r="Q5" s="21">
        <f t="shared" si="0"/>
        <v>56090575</v>
      </c>
      <c r="R5" s="21">
        <f t="shared" si="0"/>
        <v>57003250</v>
      </c>
      <c r="S5" s="21">
        <f t="shared" si="0"/>
        <v>686921</v>
      </c>
      <c r="T5" s="21">
        <f t="shared" si="0"/>
        <v>56090575</v>
      </c>
      <c r="U5" s="21">
        <f t="shared" si="0"/>
        <v>942148</v>
      </c>
      <c r="V5" s="21">
        <f t="shared" si="0"/>
        <v>57719644</v>
      </c>
      <c r="W5" s="21">
        <f t="shared" si="0"/>
        <v>344508936</v>
      </c>
      <c r="X5" s="21">
        <f t="shared" si="0"/>
        <v>240963282</v>
      </c>
      <c r="Y5" s="21">
        <f t="shared" si="0"/>
        <v>103545654</v>
      </c>
      <c r="Z5" s="4">
        <f>+IF(X5&lt;&gt;0,+(Y5/X5)*100,0)</f>
        <v>42.971548669394366</v>
      </c>
      <c r="AA5" s="19">
        <f>SUM(AA6:AA8)</f>
        <v>240963278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v>509741</v>
      </c>
      <c r="V6" s="24">
        <v>509741</v>
      </c>
      <c r="W6" s="24">
        <v>509741</v>
      </c>
      <c r="X6" s="24"/>
      <c r="Y6" s="24">
        <v>509741</v>
      </c>
      <c r="Z6" s="6">
        <v>0</v>
      </c>
      <c r="AA6" s="22"/>
    </row>
    <row r="7" spans="1:27" ht="13.5">
      <c r="A7" s="5" t="s">
        <v>34</v>
      </c>
      <c r="B7" s="3"/>
      <c r="C7" s="25">
        <v>298013310</v>
      </c>
      <c r="D7" s="25"/>
      <c r="E7" s="26">
        <v>232474274</v>
      </c>
      <c r="F7" s="27">
        <v>232474274</v>
      </c>
      <c r="G7" s="27">
        <v>94695953</v>
      </c>
      <c r="H7" s="27">
        <v>2470801</v>
      </c>
      <c r="I7" s="27">
        <v>3361888</v>
      </c>
      <c r="J7" s="27">
        <v>100528642</v>
      </c>
      <c r="K7" s="27">
        <v>29129613</v>
      </c>
      <c r="L7" s="27">
        <v>17924215</v>
      </c>
      <c r="M7" s="27">
        <v>81840582</v>
      </c>
      <c r="N7" s="27">
        <v>128894410</v>
      </c>
      <c r="O7" s="27">
        <v>610300</v>
      </c>
      <c r="P7" s="27">
        <v>257283</v>
      </c>
      <c r="Q7" s="27">
        <v>56089363</v>
      </c>
      <c r="R7" s="27">
        <v>56956946</v>
      </c>
      <c r="S7" s="27">
        <v>499779</v>
      </c>
      <c r="T7" s="27">
        <v>56089363</v>
      </c>
      <c r="U7" s="27">
        <v>218525</v>
      </c>
      <c r="V7" s="27">
        <v>56807667</v>
      </c>
      <c r="W7" s="27">
        <v>343187665</v>
      </c>
      <c r="X7" s="27">
        <v>232474274</v>
      </c>
      <c r="Y7" s="27">
        <v>110713391</v>
      </c>
      <c r="Z7" s="7">
        <v>47.62</v>
      </c>
      <c r="AA7" s="25">
        <v>232474274</v>
      </c>
    </row>
    <row r="8" spans="1:27" ht="13.5">
      <c r="A8" s="5" t="s">
        <v>35</v>
      </c>
      <c r="B8" s="3"/>
      <c r="C8" s="22">
        <v>3533003</v>
      </c>
      <c r="D8" s="22"/>
      <c r="E8" s="23">
        <v>8489004</v>
      </c>
      <c r="F8" s="24">
        <v>8489004</v>
      </c>
      <c r="G8" s="24">
        <v>148188</v>
      </c>
      <c r="H8" s="24">
        <v>186125</v>
      </c>
      <c r="I8" s="24">
        <v>25107</v>
      </c>
      <c r="J8" s="24">
        <v>359420</v>
      </c>
      <c r="K8" s="24">
        <v>1222</v>
      </c>
      <c r="L8" s="24">
        <v>1353</v>
      </c>
      <c r="M8" s="24">
        <v>995</v>
      </c>
      <c r="N8" s="24">
        <v>3570</v>
      </c>
      <c r="O8" s="24">
        <v>43992</v>
      </c>
      <c r="P8" s="24">
        <v>1100</v>
      </c>
      <c r="Q8" s="24">
        <v>1212</v>
      </c>
      <c r="R8" s="24">
        <v>46304</v>
      </c>
      <c r="S8" s="24">
        <v>187142</v>
      </c>
      <c r="T8" s="24">
        <v>1212</v>
      </c>
      <c r="U8" s="24">
        <v>213882</v>
      </c>
      <c r="V8" s="24">
        <v>402236</v>
      </c>
      <c r="W8" s="24">
        <v>811530</v>
      </c>
      <c r="X8" s="24">
        <v>8489008</v>
      </c>
      <c r="Y8" s="24">
        <v>-7677478</v>
      </c>
      <c r="Z8" s="6">
        <v>-90.44</v>
      </c>
      <c r="AA8" s="22">
        <v>8489004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4503280</v>
      </c>
      <c r="F9" s="21">
        <f t="shared" si="1"/>
        <v>4503280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4503280</v>
      </c>
      <c r="Y9" s="21">
        <f t="shared" si="1"/>
        <v>-4503280</v>
      </c>
      <c r="Z9" s="4">
        <f>+IF(X9&lt;&gt;0,+(Y9/X9)*100,0)</f>
        <v>-100</v>
      </c>
      <c r="AA9" s="19">
        <f>SUM(AA10:AA14)</f>
        <v>4503280</v>
      </c>
    </row>
    <row r="10" spans="1:27" ht="13.5">
      <c r="A10" s="5" t="s">
        <v>37</v>
      </c>
      <c r="B10" s="3"/>
      <c r="C10" s="22"/>
      <c r="D10" s="22"/>
      <c r="E10" s="23">
        <v>4503280</v>
      </c>
      <c r="F10" s="24">
        <v>4503280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4503280</v>
      </c>
      <c r="Y10" s="24">
        <v>-4503280</v>
      </c>
      <c r="Z10" s="6">
        <v>-100</v>
      </c>
      <c r="AA10" s="22">
        <v>4503280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38605521</v>
      </c>
      <c r="D15" s="19">
        <f>SUM(D16:D18)</f>
        <v>0</v>
      </c>
      <c r="E15" s="20">
        <f t="shared" si="2"/>
        <v>202837392</v>
      </c>
      <c r="F15" s="21">
        <f t="shared" si="2"/>
        <v>202837392</v>
      </c>
      <c r="G15" s="21">
        <f t="shared" si="2"/>
        <v>18757445</v>
      </c>
      <c r="H15" s="21">
        <f t="shared" si="2"/>
        <v>12002489</v>
      </c>
      <c r="I15" s="21">
        <f t="shared" si="2"/>
        <v>8451306</v>
      </c>
      <c r="J15" s="21">
        <f t="shared" si="2"/>
        <v>39211240</v>
      </c>
      <c r="K15" s="21">
        <f t="shared" si="2"/>
        <v>12038816</v>
      </c>
      <c r="L15" s="21">
        <f t="shared" si="2"/>
        <v>15715701</v>
      </c>
      <c r="M15" s="21">
        <f t="shared" si="2"/>
        <v>20151094</v>
      </c>
      <c r="N15" s="21">
        <f t="shared" si="2"/>
        <v>47905611</v>
      </c>
      <c r="O15" s="21">
        <f t="shared" si="2"/>
        <v>13277836</v>
      </c>
      <c r="P15" s="21">
        <f t="shared" si="2"/>
        <v>8514101</v>
      </c>
      <c r="Q15" s="21">
        <f t="shared" si="2"/>
        <v>0</v>
      </c>
      <c r="R15" s="21">
        <f t="shared" si="2"/>
        <v>21791937</v>
      </c>
      <c r="S15" s="21">
        <f t="shared" si="2"/>
        <v>9098445</v>
      </c>
      <c r="T15" s="21">
        <f t="shared" si="2"/>
        <v>0</v>
      </c>
      <c r="U15" s="21">
        <f t="shared" si="2"/>
        <v>49600</v>
      </c>
      <c r="V15" s="21">
        <f t="shared" si="2"/>
        <v>9148045</v>
      </c>
      <c r="W15" s="21">
        <f t="shared" si="2"/>
        <v>118056833</v>
      </c>
      <c r="X15" s="21">
        <f t="shared" si="2"/>
        <v>202837389</v>
      </c>
      <c r="Y15" s="21">
        <f t="shared" si="2"/>
        <v>-84780556</v>
      </c>
      <c r="Z15" s="4">
        <f>+IF(X15&lt;&gt;0,+(Y15/X15)*100,0)</f>
        <v>-41.79730197572204</v>
      </c>
      <c r="AA15" s="19">
        <f>SUM(AA16:AA18)</f>
        <v>202837392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29288558</v>
      </c>
      <c r="D17" s="22"/>
      <c r="E17" s="23">
        <v>191212000</v>
      </c>
      <c r="F17" s="24">
        <v>191212000</v>
      </c>
      <c r="G17" s="24">
        <v>18757445</v>
      </c>
      <c r="H17" s="24">
        <v>12002489</v>
      </c>
      <c r="I17" s="24">
        <v>8451306</v>
      </c>
      <c r="J17" s="24">
        <v>39211240</v>
      </c>
      <c r="K17" s="24">
        <v>12038816</v>
      </c>
      <c r="L17" s="24">
        <v>15715701</v>
      </c>
      <c r="M17" s="24">
        <v>20151094</v>
      </c>
      <c r="N17" s="24">
        <v>47905611</v>
      </c>
      <c r="O17" s="24">
        <v>13277836</v>
      </c>
      <c r="P17" s="24">
        <v>8514101</v>
      </c>
      <c r="Q17" s="24"/>
      <c r="R17" s="24">
        <v>21791937</v>
      </c>
      <c r="S17" s="24">
        <v>9098445</v>
      </c>
      <c r="T17" s="24"/>
      <c r="U17" s="24">
        <v>49600</v>
      </c>
      <c r="V17" s="24">
        <v>9148045</v>
      </c>
      <c r="W17" s="24">
        <v>118056833</v>
      </c>
      <c r="X17" s="24">
        <v>191211997</v>
      </c>
      <c r="Y17" s="24">
        <v>-73155164</v>
      </c>
      <c r="Z17" s="6">
        <v>-38.26</v>
      </c>
      <c r="AA17" s="22">
        <v>191212000</v>
      </c>
    </row>
    <row r="18" spans="1:27" ht="13.5">
      <c r="A18" s="5" t="s">
        <v>45</v>
      </c>
      <c r="B18" s="3"/>
      <c r="C18" s="22">
        <v>9316963</v>
      </c>
      <c r="D18" s="22"/>
      <c r="E18" s="23">
        <v>11625392</v>
      </c>
      <c r="F18" s="24">
        <v>11625392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11625392</v>
      </c>
      <c r="Y18" s="24">
        <v>-11625392</v>
      </c>
      <c r="Z18" s="6">
        <v>-100</v>
      </c>
      <c r="AA18" s="22">
        <v>11625392</v>
      </c>
    </row>
    <row r="19" spans="1:27" ht="13.5">
      <c r="A19" s="2" t="s">
        <v>46</v>
      </c>
      <c r="B19" s="8"/>
      <c r="C19" s="19">
        <f aca="true" t="shared" si="3" ref="C19:Y19">SUM(C20:C23)</f>
        <v>314000404</v>
      </c>
      <c r="D19" s="19">
        <f>SUM(D20:D23)</f>
        <v>0</v>
      </c>
      <c r="E19" s="20">
        <f t="shared" si="3"/>
        <v>236750748</v>
      </c>
      <c r="F19" s="21">
        <f t="shared" si="3"/>
        <v>236750748</v>
      </c>
      <c r="G19" s="21">
        <f t="shared" si="3"/>
        <v>159300</v>
      </c>
      <c r="H19" s="21">
        <f t="shared" si="3"/>
        <v>11153871</v>
      </c>
      <c r="I19" s="21">
        <f t="shared" si="3"/>
        <v>8619072</v>
      </c>
      <c r="J19" s="21">
        <f t="shared" si="3"/>
        <v>19932243</v>
      </c>
      <c r="K19" s="21">
        <f t="shared" si="3"/>
        <v>16860540</v>
      </c>
      <c r="L19" s="21">
        <f t="shared" si="3"/>
        <v>26493300</v>
      </c>
      <c r="M19" s="21">
        <f t="shared" si="3"/>
        <v>13872428</v>
      </c>
      <c r="N19" s="21">
        <f t="shared" si="3"/>
        <v>57226268</v>
      </c>
      <c r="O19" s="21">
        <f t="shared" si="3"/>
        <v>14204040</v>
      </c>
      <c r="P19" s="21">
        <f t="shared" si="3"/>
        <v>16469171</v>
      </c>
      <c r="Q19" s="21">
        <f t="shared" si="3"/>
        <v>2106528</v>
      </c>
      <c r="R19" s="21">
        <f t="shared" si="3"/>
        <v>32779739</v>
      </c>
      <c r="S19" s="21">
        <f t="shared" si="3"/>
        <v>6041702</v>
      </c>
      <c r="T19" s="21">
        <f t="shared" si="3"/>
        <v>2106528</v>
      </c>
      <c r="U19" s="21">
        <f t="shared" si="3"/>
        <v>33372787</v>
      </c>
      <c r="V19" s="21">
        <f t="shared" si="3"/>
        <v>41521017</v>
      </c>
      <c r="W19" s="21">
        <f t="shared" si="3"/>
        <v>151459267</v>
      </c>
      <c r="X19" s="21">
        <f t="shared" si="3"/>
        <v>236750745</v>
      </c>
      <c r="Y19" s="21">
        <f t="shared" si="3"/>
        <v>-85291478</v>
      </c>
      <c r="Z19" s="4">
        <f>+IF(X19&lt;&gt;0,+(Y19/X19)*100,0)</f>
        <v>-36.02585411082867</v>
      </c>
      <c r="AA19" s="19">
        <f>SUM(AA20:AA23)</f>
        <v>236750748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309305370</v>
      </c>
      <c r="D21" s="22"/>
      <c r="E21" s="23">
        <v>206143043</v>
      </c>
      <c r="F21" s="24">
        <v>206143043</v>
      </c>
      <c r="G21" s="24"/>
      <c r="H21" s="24">
        <v>5415210</v>
      </c>
      <c r="I21" s="24">
        <v>6836204</v>
      </c>
      <c r="J21" s="24">
        <v>12251414</v>
      </c>
      <c r="K21" s="24">
        <v>16740900</v>
      </c>
      <c r="L21" s="24">
        <v>24651319</v>
      </c>
      <c r="M21" s="24">
        <v>13317784</v>
      </c>
      <c r="N21" s="24">
        <v>54710003</v>
      </c>
      <c r="O21" s="24">
        <v>12949146</v>
      </c>
      <c r="P21" s="24">
        <v>15494818</v>
      </c>
      <c r="Q21" s="24">
        <v>1474570</v>
      </c>
      <c r="R21" s="24">
        <v>29918534</v>
      </c>
      <c r="S21" s="24">
        <v>5508490</v>
      </c>
      <c r="T21" s="24">
        <v>1474570</v>
      </c>
      <c r="U21" s="24">
        <v>31939302</v>
      </c>
      <c r="V21" s="24">
        <v>38922362</v>
      </c>
      <c r="W21" s="24">
        <v>135802313</v>
      </c>
      <c r="X21" s="24">
        <v>206143040</v>
      </c>
      <c r="Y21" s="24">
        <v>-70340727</v>
      </c>
      <c r="Z21" s="6">
        <v>-34.12</v>
      </c>
      <c r="AA21" s="22">
        <v>206143043</v>
      </c>
    </row>
    <row r="22" spans="1:27" ht="13.5">
      <c r="A22" s="5" t="s">
        <v>49</v>
      </c>
      <c r="B22" s="3"/>
      <c r="C22" s="25">
        <v>4695034</v>
      </c>
      <c r="D22" s="25"/>
      <c r="E22" s="26">
        <v>30607705</v>
      </c>
      <c r="F22" s="27">
        <v>30607705</v>
      </c>
      <c r="G22" s="27">
        <v>159300</v>
      </c>
      <c r="H22" s="27">
        <v>5738661</v>
      </c>
      <c r="I22" s="27">
        <v>1782868</v>
      </c>
      <c r="J22" s="27">
        <v>7680829</v>
      </c>
      <c r="K22" s="27">
        <v>119640</v>
      </c>
      <c r="L22" s="27">
        <v>1841981</v>
      </c>
      <c r="M22" s="27">
        <v>554644</v>
      </c>
      <c r="N22" s="27">
        <v>2516265</v>
      </c>
      <c r="O22" s="27">
        <v>1254894</v>
      </c>
      <c r="P22" s="27">
        <v>974353</v>
      </c>
      <c r="Q22" s="27">
        <v>631958</v>
      </c>
      <c r="R22" s="27">
        <v>2861205</v>
      </c>
      <c r="S22" s="27">
        <v>533212</v>
      </c>
      <c r="T22" s="27">
        <v>631958</v>
      </c>
      <c r="U22" s="27">
        <v>1433485</v>
      </c>
      <c r="V22" s="27">
        <v>2598655</v>
      </c>
      <c r="W22" s="27">
        <v>15656954</v>
      </c>
      <c r="X22" s="27">
        <v>30607705</v>
      </c>
      <c r="Y22" s="27">
        <v>-14950751</v>
      </c>
      <c r="Z22" s="7">
        <v>-48.85</v>
      </c>
      <c r="AA22" s="25">
        <v>30607705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654152238</v>
      </c>
      <c r="D25" s="40">
        <f>+D5+D9+D15+D19+D24</f>
        <v>0</v>
      </c>
      <c r="E25" s="41">
        <f t="shared" si="4"/>
        <v>685054698</v>
      </c>
      <c r="F25" s="42">
        <f t="shared" si="4"/>
        <v>685054698</v>
      </c>
      <c r="G25" s="42">
        <f t="shared" si="4"/>
        <v>113760886</v>
      </c>
      <c r="H25" s="42">
        <f t="shared" si="4"/>
        <v>25813286</v>
      </c>
      <c r="I25" s="42">
        <f t="shared" si="4"/>
        <v>20457373</v>
      </c>
      <c r="J25" s="42">
        <f t="shared" si="4"/>
        <v>160031545</v>
      </c>
      <c r="K25" s="42">
        <f t="shared" si="4"/>
        <v>58030191</v>
      </c>
      <c r="L25" s="42">
        <f t="shared" si="4"/>
        <v>60134569</v>
      </c>
      <c r="M25" s="42">
        <f t="shared" si="4"/>
        <v>115865099</v>
      </c>
      <c r="N25" s="42">
        <f t="shared" si="4"/>
        <v>234029859</v>
      </c>
      <c r="O25" s="42">
        <f t="shared" si="4"/>
        <v>28136168</v>
      </c>
      <c r="P25" s="42">
        <f t="shared" si="4"/>
        <v>25241655</v>
      </c>
      <c r="Q25" s="42">
        <f t="shared" si="4"/>
        <v>58197103</v>
      </c>
      <c r="R25" s="42">
        <f t="shared" si="4"/>
        <v>111574926</v>
      </c>
      <c r="S25" s="42">
        <f t="shared" si="4"/>
        <v>15827068</v>
      </c>
      <c r="T25" s="42">
        <f t="shared" si="4"/>
        <v>58197103</v>
      </c>
      <c r="U25" s="42">
        <f t="shared" si="4"/>
        <v>34364535</v>
      </c>
      <c r="V25" s="42">
        <f t="shared" si="4"/>
        <v>108388706</v>
      </c>
      <c r="W25" s="42">
        <f t="shared" si="4"/>
        <v>614025036</v>
      </c>
      <c r="X25" s="42">
        <f t="shared" si="4"/>
        <v>685054696</v>
      </c>
      <c r="Y25" s="42">
        <f t="shared" si="4"/>
        <v>-71029660</v>
      </c>
      <c r="Z25" s="43">
        <f>+IF(X25&lt;&gt;0,+(Y25/X25)*100,0)</f>
        <v>-10.368465527605112</v>
      </c>
      <c r="AA25" s="40">
        <f>+AA5+AA9+AA15+AA19+AA24</f>
        <v>685054698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161578556</v>
      </c>
      <c r="D28" s="19">
        <f>SUM(D29:D31)</f>
        <v>0</v>
      </c>
      <c r="E28" s="20">
        <f t="shared" si="5"/>
        <v>182639935</v>
      </c>
      <c r="F28" s="21">
        <f t="shared" si="5"/>
        <v>182639935</v>
      </c>
      <c r="G28" s="21">
        <f t="shared" si="5"/>
        <v>6228025</v>
      </c>
      <c r="H28" s="21">
        <f t="shared" si="5"/>
        <v>8853966</v>
      </c>
      <c r="I28" s="21">
        <f t="shared" si="5"/>
        <v>7609318</v>
      </c>
      <c r="J28" s="21">
        <f t="shared" si="5"/>
        <v>22691309</v>
      </c>
      <c r="K28" s="21">
        <f t="shared" si="5"/>
        <v>11928367</v>
      </c>
      <c r="L28" s="21">
        <f t="shared" si="5"/>
        <v>9275298</v>
      </c>
      <c r="M28" s="21">
        <f t="shared" si="5"/>
        <v>10275408</v>
      </c>
      <c r="N28" s="21">
        <f t="shared" si="5"/>
        <v>31479073</v>
      </c>
      <c r="O28" s="21">
        <f t="shared" si="5"/>
        <v>8783519</v>
      </c>
      <c r="P28" s="21">
        <f t="shared" si="5"/>
        <v>9588008</v>
      </c>
      <c r="Q28" s="21">
        <f t="shared" si="5"/>
        <v>8187814</v>
      </c>
      <c r="R28" s="21">
        <f t="shared" si="5"/>
        <v>26559341</v>
      </c>
      <c r="S28" s="21">
        <f t="shared" si="5"/>
        <v>8158279</v>
      </c>
      <c r="T28" s="21">
        <f t="shared" si="5"/>
        <v>8187814</v>
      </c>
      <c r="U28" s="21">
        <f t="shared" si="5"/>
        <v>9005725</v>
      </c>
      <c r="V28" s="21">
        <f t="shared" si="5"/>
        <v>25351818</v>
      </c>
      <c r="W28" s="21">
        <f t="shared" si="5"/>
        <v>106081541</v>
      </c>
      <c r="X28" s="21">
        <f t="shared" si="5"/>
        <v>182639929</v>
      </c>
      <c r="Y28" s="21">
        <f t="shared" si="5"/>
        <v>-76558388</v>
      </c>
      <c r="Z28" s="4">
        <f>+IF(X28&lt;&gt;0,+(Y28/X28)*100,0)</f>
        <v>-41.91766193689223</v>
      </c>
      <c r="AA28" s="19">
        <f>SUM(AA29:AA31)</f>
        <v>182639935</v>
      </c>
    </row>
    <row r="29" spans="1:27" ht="13.5">
      <c r="A29" s="5" t="s">
        <v>33</v>
      </c>
      <c r="B29" s="3"/>
      <c r="C29" s="22">
        <v>39383776</v>
      </c>
      <c r="D29" s="22"/>
      <c r="E29" s="23">
        <v>48810641</v>
      </c>
      <c r="F29" s="24">
        <v>48810641</v>
      </c>
      <c r="G29" s="24">
        <v>2840984</v>
      </c>
      <c r="H29" s="24">
        <v>2440900</v>
      </c>
      <c r="I29" s="24">
        <v>3098209</v>
      </c>
      <c r="J29" s="24">
        <v>8380093</v>
      </c>
      <c r="K29" s="24">
        <v>5905091</v>
      </c>
      <c r="L29" s="24">
        <v>4293828</v>
      </c>
      <c r="M29" s="24">
        <v>3111068</v>
      </c>
      <c r="N29" s="24">
        <v>13309987</v>
      </c>
      <c r="O29" s="24">
        <v>3820282</v>
      </c>
      <c r="P29" s="24">
        <v>4036613</v>
      </c>
      <c r="Q29" s="24">
        <v>3688621</v>
      </c>
      <c r="R29" s="24">
        <v>11545516</v>
      </c>
      <c r="S29" s="24">
        <v>3401838</v>
      </c>
      <c r="T29" s="24">
        <v>3688621</v>
      </c>
      <c r="U29" s="24">
        <v>4151920</v>
      </c>
      <c r="V29" s="24">
        <v>11242379</v>
      </c>
      <c r="W29" s="24">
        <v>44477975</v>
      </c>
      <c r="X29" s="24">
        <v>48810643</v>
      </c>
      <c r="Y29" s="24">
        <v>-4332668</v>
      </c>
      <c r="Z29" s="6">
        <v>-8.88</v>
      </c>
      <c r="AA29" s="22">
        <v>48810641</v>
      </c>
    </row>
    <row r="30" spans="1:27" ht="13.5">
      <c r="A30" s="5" t="s">
        <v>34</v>
      </c>
      <c r="B30" s="3"/>
      <c r="C30" s="25">
        <v>68391017</v>
      </c>
      <c r="D30" s="25"/>
      <c r="E30" s="26">
        <v>74821254</v>
      </c>
      <c r="F30" s="27">
        <v>74821254</v>
      </c>
      <c r="G30" s="27">
        <v>1462747</v>
      </c>
      <c r="H30" s="27">
        <v>4044769</v>
      </c>
      <c r="I30" s="27">
        <v>1621953</v>
      </c>
      <c r="J30" s="27">
        <v>7129469</v>
      </c>
      <c r="K30" s="27">
        <v>2763506</v>
      </c>
      <c r="L30" s="27">
        <v>2099330</v>
      </c>
      <c r="M30" s="27">
        <v>5073776</v>
      </c>
      <c r="N30" s="27">
        <v>9936612</v>
      </c>
      <c r="O30" s="27">
        <v>2431449</v>
      </c>
      <c r="P30" s="27">
        <v>3102697</v>
      </c>
      <c r="Q30" s="27">
        <v>2322025</v>
      </c>
      <c r="R30" s="27">
        <v>7856171</v>
      </c>
      <c r="S30" s="27">
        <v>2672478</v>
      </c>
      <c r="T30" s="27">
        <v>2322025</v>
      </c>
      <c r="U30" s="27">
        <v>1787846</v>
      </c>
      <c r="V30" s="27">
        <v>6782349</v>
      </c>
      <c r="W30" s="27">
        <v>31704601</v>
      </c>
      <c r="X30" s="27">
        <v>74821248</v>
      </c>
      <c r="Y30" s="27">
        <v>-43116647</v>
      </c>
      <c r="Z30" s="7">
        <v>-57.63</v>
      </c>
      <c r="AA30" s="25">
        <v>74821254</v>
      </c>
    </row>
    <row r="31" spans="1:27" ht="13.5">
      <c r="A31" s="5" t="s">
        <v>35</v>
      </c>
      <c r="B31" s="3"/>
      <c r="C31" s="22">
        <v>53803763</v>
      </c>
      <c r="D31" s="22"/>
      <c r="E31" s="23">
        <v>59008040</v>
      </c>
      <c r="F31" s="24">
        <v>59008040</v>
      </c>
      <c r="G31" s="24">
        <v>1924294</v>
      </c>
      <c r="H31" s="24">
        <v>2368297</v>
      </c>
      <c r="I31" s="24">
        <v>2889156</v>
      </c>
      <c r="J31" s="24">
        <v>7181747</v>
      </c>
      <c r="K31" s="24">
        <v>3259770</v>
      </c>
      <c r="L31" s="24">
        <v>2882140</v>
      </c>
      <c r="M31" s="24">
        <v>2090564</v>
      </c>
      <c r="N31" s="24">
        <v>8232474</v>
      </c>
      <c r="O31" s="24">
        <v>2531788</v>
      </c>
      <c r="P31" s="24">
        <v>2448698</v>
      </c>
      <c r="Q31" s="24">
        <v>2177168</v>
      </c>
      <c r="R31" s="24">
        <v>7157654</v>
      </c>
      <c r="S31" s="24">
        <v>2083963</v>
      </c>
      <c r="T31" s="24">
        <v>2177168</v>
      </c>
      <c r="U31" s="24">
        <v>3065959</v>
      </c>
      <c r="V31" s="24">
        <v>7327090</v>
      </c>
      <c r="W31" s="24">
        <v>29898965</v>
      </c>
      <c r="X31" s="24">
        <v>59008038</v>
      </c>
      <c r="Y31" s="24">
        <v>-29109073</v>
      </c>
      <c r="Z31" s="6">
        <v>-49.33</v>
      </c>
      <c r="AA31" s="22">
        <v>59008040</v>
      </c>
    </row>
    <row r="32" spans="1:27" ht="13.5">
      <c r="A32" s="2" t="s">
        <v>36</v>
      </c>
      <c r="B32" s="3"/>
      <c r="C32" s="19">
        <f aca="true" t="shared" si="6" ref="C32:Y32">SUM(C33:C37)</f>
        <v>14921931</v>
      </c>
      <c r="D32" s="19">
        <f>SUM(D33:D37)</f>
        <v>0</v>
      </c>
      <c r="E32" s="20">
        <f t="shared" si="6"/>
        <v>15593868</v>
      </c>
      <c r="F32" s="21">
        <f t="shared" si="6"/>
        <v>15593868</v>
      </c>
      <c r="G32" s="21">
        <f t="shared" si="6"/>
        <v>1217147</v>
      </c>
      <c r="H32" s="21">
        <f t="shared" si="6"/>
        <v>1138213</v>
      </c>
      <c r="I32" s="21">
        <f t="shared" si="6"/>
        <v>1140845</v>
      </c>
      <c r="J32" s="21">
        <f t="shared" si="6"/>
        <v>3496205</v>
      </c>
      <c r="K32" s="21">
        <f t="shared" si="6"/>
        <v>1351695</v>
      </c>
      <c r="L32" s="21">
        <f t="shared" si="6"/>
        <v>1785516</v>
      </c>
      <c r="M32" s="21">
        <f t="shared" si="6"/>
        <v>1256369</v>
      </c>
      <c r="N32" s="21">
        <f t="shared" si="6"/>
        <v>4393580</v>
      </c>
      <c r="O32" s="21">
        <f t="shared" si="6"/>
        <v>1417403</v>
      </c>
      <c r="P32" s="21">
        <f t="shared" si="6"/>
        <v>1224352</v>
      </c>
      <c r="Q32" s="21">
        <f t="shared" si="6"/>
        <v>1213783</v>
      </c>
      <c r="R32" s="21">
        <f t="shared" si="6"/>
        <v>3855538</v>
      </c>
      <c r="S32" s="21">
        <f t="shared" si="6"/>
        <v>1295372</v>
      </c>
      <c r="T32" s="21">
        <f t="shared" si="6"/>
        <v>1213783</v>
      </c>
      <c r="U32" s="21">
        <f t="shared" si="6"/>
        <v>1189035</v>
      </c>
      <c r="V32" s="21">
        <f t="shared" si="6"/>
        <v>3698190</v>
      </c>
      <c r="W32" s="21">
        <f t="shared" si="6"/>
        <v>15443513</v>
      </c>
      <c r="X32" s="21">
        <f t="shared" si="6"/>
        <v>15593868</v>
      </c>
      <c r="Y32" s="21">
        <f t="shared" si="6"/>
        <v>-150355</v>
      </c>
      <c r="Z32" s="4">
        <f>+IF(X32&lt;&gt;0,+(Y32/X32)*100,0)</f>
        <v>-0.9641931046229197</v>
      </c>
      <c r="AA32" s="19">
        <f>SUM(AA33:AA37)</f>
        <v>15593868</v>
      </c>
    </row>
    <row r="33" spans="1:27" ht="13.5">
      <c r="A33" s="5" t="s">
        <v>37</v>
      </c>
      <c r="B33" s="3"/>
      <c r="C33" s="22">
        <v>11323131</v>
      </c>
      <c r="D33" s="22"/>
      <c r="E33" s="23">
        <v>2108834</v>
      </c>
      <c r="F33" s="24">
        <v>2108834</v>
      </c>
      <c r="G33" s="24">
        <v>151402</v>
      </c>
      <c r="H33" s="24">
        <v>149808</v>
      </c>
      <c r="I33" s="24">
        <v>147190</v>
      </c>
      <c r="J33" s="24">
        <v>448400</v>
      </c>
      <c r="K33" s="24">
        <v>147244</v>
      </c>
      <c r="L33" s="24">
        <v>179200</v>
      </c>
      <c r="M33" s="24">
        <v>207124</v>
      </c>
      <c r="N33" s="24">
        <v>533568</v>
      </c>
      <c r="O33" s="24">
        <v>156656</v>
      </c>
      <c r="P33" s="24">
        <v>171490</v>
      </c>
      <c r="Q33" s="24">
        <v>152073</v>
      </c>
      <c r="R33" s="24">
        <v>480219</v>
      </c>
      <c r="S33" s="24">
        <v>175992</v>
      </c>
      <c r="T33" s="24">
        <v>152073</v>
      </c>
      <c r="U33" s="24">
        <v>167320</v>
      </c>
      <c r="V33" s="24">
        <v>495385</v>
      </c>
      <c r="W33" s="24">
        <v>1957572</v>
      </c>
      <c r="X33" s="24">
        <v>2108834</v>
      </c>
      <c r="Y33" s="24">
        <v>-151262</v>
      </c>
      <c r="Z33" s="6">
        <v>-7.17</v>
      </c>
      <c r="AA33" s="22">
        <v>2108834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2297022</v>
      </c>
      <c r="D35" s="22"/>
      <c r="E35" s="23">
        <v>13485034</v>
      </c>
      <c r="F35" s="24">
        <v>13485034</v>
      </c>
      <c r="G35" s="24">
        <v>1065745</v>
      </c>
      <c r="H35" s="24">
        <v>988405</v>
      </c>
      <c r="I35" s="24">
        <v>993655</v>
      </c>
      <c r="J35" s="24">
        <v>3047805</v>
      </c>
      <c r="K35" s="24">
        <v>1204451</v>
      </c>
      <c r="L35" s="24">
        <v>1606316</v>
      </c>
      <c r="M35" s="24">
        <v>1049245</v>
      </c>
      <c r="N35" s="24">
        <v>3860012</v>
      </c>
      <c r="O35" s="24">
        <v>1260747</v>
      </c>
      <c r="P35" s="24">
        <v>1052862</v>
      </c>
      <c r="Q35" s="24">
        <v>1061710</v>
      </c>
      <c r="R35" s="24">
        <v>3375319</v>
      </c>
      <c r="S35" s="24">
        <v>1119380</v>
      </c>
      <c r="T35" s="24">
        <v>1061710</v>
      </c>
      <c r="U35" s="24">
        <v>1021715</v>
      </c>
      <c r="V35" s="24">
        <v>3202805</v>
      </c>
      <c r="W35" s="24">
        <v>13485941</v>
      </c>
      <c r="X35" s="24">
        <v>13485034</v>
      </c>
      <c r="Y35" s="24">
        <v>907</v>
      </c>
      <c r="Z35" s="6">
        <v>0.01</v>
      </c>
      <c r="AA35" s="22">
        <v>13485034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1301778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24758296</v>
      </c>
      <c r="D38" s="19">
        <f>SUM(D39:D41)</f>
        <v>0</v>
      </c>
      <c r="E38" s="20">
        <f t="shared" si="7"/>
        <v>149243846</v>
      </c>
      <c r="F38" s="21">
        <f t="shared" si="7"/>
        <v>149243846</v>
      </c>
      <c r="G38" s="21">
        <f t="shared" si="7"/>
        <v>9612595</v>
      </c>
      <c r="H38" s="21">
        <f t="shared" si="7"/>
        <v>9638662</v>
      </c>
      <c r="I38" s="21">
        <f t="shared" si="7"/>
        <v>15285993</v>
      </c>
      <c r="J38" s="21">
        <f t="shared" si="7"/>
        <v>34537250</v>
      </c>
      <c r="K38" s="21">
        <f t="shared" si="7"/>
        <v>5820016</v>
      </c>
      <c r="L38" s="21">
        <f t="shared" si="7"/>
        <v>9898867</v>
      </c>
      <c r="M38" s="21">
        <f t="shared" si="7"/>
        <v>16805518</v>
      </c>
      <c r="N38" s="21">
        <f t="shared" si="7"/>
        <v>32524401</v>
      </c>
      <c r="O38" s="21">
        <f t="shared" si="7"/>
        <v>7082520</v>
      </c>
      <c r="P38" s="21">
        <f t="shared" si="7"/>
        <v>8733767</v>
      </c>
      <c r="Q38" s="21">
        <f t="shared" si="7"/>
        <v>7412513</v>
      </c>
      <c r="R38" s="21">
        <f t="shared" si="7"/>
        <v>23228800</v>
      </c>
      <c r="S38" s="21">
        <f t="shared" si="7"/>
        <v>9871929</v>
      </c>
      <c r="T38" s="21">
        <f t="shared" si="7"/>
        <v>7412513</v>
      </c>
      <c r="U38" s="21">
        <f t="shared" si="7"/>
        <v>15016279</v>
      </c>
      <c r="V38" s="21">
        <f t="shared" si="7"/>
        <v>32300721</v>
      </c>
      <c r="W38" s="21">
        <f t="shared" si="7"/>
        <v>122591172</v>
      </c>
      <c r="X38" s="21">
        <f t="shared" si="7"/>
        <v>149243842</v>
      </c>
      <c r="Y38" s="21">
        <f t="shared" si="7"/>
        <v>-26652670</v>
      </c>
      <c r="Z38" s="4">
        <f>+IF(X38&lt;&gt;0,+(Y38/X38)*100,0)</f>
        <v>-17.85847217736461</v>
      </c>
      <c r="AA38" s="19">
        <f>SUM(AA39:AA41)</f>
        <v>149243846</v>
      </c>
    </row>
    <row r="39" spans="1:27" ht="13.5">
      <c r="A39" s="5" t="s">
        <v>43</v>
      </c>
      <c r="B39" s="3"/>
      <c r="C39" s="22"/>
      <c r="D39" s="22"/>
      <c r="E39" s="23">
        <v>176</v>
      </c>
      <c r="F39" s="24">
        <v>176</v>
      </c>
      <c r="G39" s="24"/>
      <c r="H39" s="24"/>
      <c r="I39" s="24"/>
      <c r="J39" s="24"/>
      <c r="K39" s="24">
        <v>720</v>
      </c>
      <c r="L39" s="24"/>
      <c r="M39" s="24"/>
      <c r="N39" s="24">
        <v>720</v>
      </c>
      <c r="O39" s="24"/>
      <c r="P39" s="24"/>
      <c r="Q39" s="24"/>
      <c r="R39" s="24"/>
      <c r="S39" s="24"/>
      <c r="T39" s="24"/>
      <c r="U39" s="24"/>
      <c r="V39" s="24"/>
      <c r="W39" s="24">
        <v>720</v>
      </c>
      <c r="X39" s="24">
        <v>176</v>
      </c>
      <c r="Y39" s="24">
        <v>544</v>
      </c>
      <c r="Z39" s="6">
        <v>309.09</v>
      </c>
      <c r="AA39" s="22">
        <v>176</v>
      </c>
    </row>
    <row r="40" spans="1:27" ht="13.5">
      <c r="A40" s="5" t="s">
        <v>44</v>
      </c>
      <c r="B40" s="3"/>
      <c r="C40" s="22">
        <v>22383864</v>
      </c>
      <c r="D40" s="22"/>
      <c r="E40" s="23">
        <v>125533716</v>
      </c>
      <c r="F40" s="24">
        <v>125533716</v>
      </c>
      <c r="G40" s="24">
        <v>8419348</v>
      </c>
      <c r="H40" s="24">
        <v>8021882</v>
      </c>
      <c r="I40" s="24">
        <v>13757429</v>
      </c>
      <c r="J40" s="24">
        <v>30198659</v>
      </c>
      <c r="K40" s="24">
        <v>4334481</v>
      </c>
      <c r="L40" s="24">
        <v>6276191</v>
      </c>
      <c r="M40" s="24">
        <v>14184417</v>
      </c>
      <c r="N40" s="24">
        <v>24795089</v>
      </c>
      <c r="O40" s="24">
        <v>5738663</v>
      </c>
      <c r="P40" s="24">
        <v>6578398</v>
      </c>
      <c r="Q40" s="24">
        <v>5497220</v>
      </c>
      <c r="R40" s="24">
        <v>17814281</v>
      </c>
      <c r="S40" s="24">
        <v>8340601</v>
      </c>
      <c r="T40" s="24">
        <v>5497220</v>
      </c>
      <c r="U40" s="24">
        <v>13536198</v>
      </c>
      <c r="V40" s="24">
        <v>27374019</v>
      </c>
      <c r="W40" s="24">
        <v>100182048</v>
      </c>
      <c r="X40" s="24">
        <v>125533718</v>
      </c>
      <c r="Y40" s="24">
        <v>-25351670</v>
      </c>
      <c r="Z40" s="6">
        <v>-20.2</v>
      </c>
      <c r="AA40" s="22">
        <v>125533716</v>
      </c>
    </row>
    <row r="41" spans="1:27" ht="13.5">
      <c r="A41" s="5" t="s">
        <v>45</v>
      </c>
      <c r="B41" s="3"/>
      <c r="C41" s="22">
        <v>2374432</v>
      </c>
      <c r="D41" s="22"/>
      <c r="E41" s="23">
        <v>23709954</v>
      </c>
      <c r="F41" s="24">
        <v>23709954</v>
      </c>
      <c r="G41" s="24">
        <v>1193247</v>
      </c>
      <c r="H41" s="24">
        <v>1616780</v>
      </c>
      <c r="I41" s="24">
        <v>1528564</v>
      </c>
      <c r="J41" s="24">
        <v>4338591</v>
      </c>
      <c r="K41" s="24">
        <v>1484815</v>
      </c>
      <c r="L41" s="24">
        <v>3622676</v>
      </c>
      <c r="M41" s="24">
        <v>2621101</v>
      </c>
      <c r="N41" s="24">
        <v>7728592</v>
      </c>
      <c r="O41" s="24">
        <v>1343857</v>
      </c>
      <c r="P41" s="24">
        <v>2155369</v>
      </c>
      <c r="Q41" s="24">
        <v>1915293</v>
      </c>
      <c r="R41" s="24">
        <v>5414519</v>
      </c>
      <c r="S41" s="24">
        <v>1531328</v>
      </c>
      <c r="T41" s="24">
        <v>1915293</v>
      </c>
      <c r="U41" s="24">
        <v>1480081</v>
      </c>
      <c r="V41" s="24">
        <v>4926702</v>
      </c>
      <c r="W41" s="24">
        <v>22408404</v>
      </c>
      <c r="X41" s="24">
        <v>23709948</v>
      </c>
      <c r="Y41" s="24">
        <v>-1301544</v>
      </c>
      <c r="Z41" s="6">
        <v>-5.49</v>
      </c>
      <c r="AA41" s="22">
        <v>23709954</v>
      </c>
    </row>
    <row r="42" spans="1:27" ht="13.5">
      <c r="A42" s="2" t="s">
        <v>46</v>
      </c>
      <c r="B42" s="8"/>
      <c r="C42" s="19">
        <f aca="true" t="shared" si="8" ref="C42:Y42">SUM(C43:C46)</f>
        <v>283365807</v>
      </c>
      <c r="D42" s="19">
        <f>SUM(D43:D46)</f>
        <v>0</v>
      </c>
      <c r="E42" s="20">
        <f t="shared" si="8"/>
        <v>146948761</v>
      </c>
      <c r="F42" s="21">
        <f t="shared" si="8"/>
        <v>146948761</v>
      </c>
      <c r="G42" s="21">
        <f t="shared" si="8"/>
        <v>7548761</v>
      </c>
      <c r="H42" s="21">
        <f t="shared" si="8"/>
        <v>9549348</v>
      </c>
      <c r="I42" s="21">
        <f t="shared" si="8"/>
        <v>12298545</v>
      </c>
      <c r="J42" s="21">
        <f t="shared" si="8"/>
        <v>29396654</v>
      </c>
      <c r="K42" s="21">
        <f t="shared" si="8"/>
        <v>8809310</v>
      </c>
      <c r="L42" s="21">
        <f t="shared" si="8"/>
        <v>15355912</v>
      </c>
      <c r="M42" s="21">
        <f t="shared" si="8"/>
        <v>9768959</v>
      </c>
      <c r="N42" s="21">
        <f t="shared" si="8"/>
        <v>33934181</v>
      </c>
      <c r="O42" s="21">
        <f t="shared" si="8"/>
        <v>9778746</v>
      </c>
      <c r="P42" s="21">
        <f t="shared" si="8"/>
        <v>13351605</v>
      </c>
      <c r="Q42" s="21">
        <f t="shared" si="8"/>
        <v>13993819</v>
      </c>
      <c r="R42" s="21">
        <f t="shared" si="8"/>
        <v>37124170</v>
      </c>
      <c r="S42" s="21">
        <f t="shared" si="8"/>
        <v>10550313</v>
      </c>
      <c r="T42" s="21">
        <f t="shared" si="8"/>
        <v>13993819</v>
      </c>
      <c r="U42" s="21">
        <f t="shared" si="8"/>
        <v>15283527</v>
      </c>
      <c r="V42" s="21">
        <f t="shared" si="8"/>
        <v>39827659</v>
      </c>
      <c r="W42" s="21">
        <f t="shared" si="8"/>
        <v>140282664</v>
      </c>
      <c r="X42" s="21">
        <f t="shared" si="8"/>
        <v>146948752</v>
      </c>
      <c r="Y42" s="21">
        <f t="shared" si="8"/>
        <v>-6666088</v>
      </c>
      <c r="Z42" s="4">
        <f>+IF(X42&lt;&gt;0,+(Y42/X42)*100,0)</f>
        <v>-4.53633522522192</v>
      </c>
      <c r="AA42" s="19">
        <f>SUM(AA43:AA46)</f>
        <v>146948761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248135654</v>
      </c>
      <c r="D44" s="22"/>
      <c r="E44" s="23">
        <v>119782428</v>
      </c>
      <c r="F44" s="24">
        <v>119782428</v>
      </c>
      <c r="G44" s="24">
        <v>6751746</v>
      </c>
      <c r="H44" s="24">
        <v>7850650</v>
      </c>
      <c r="I44" s="24">
        <v>8784293</v>
      </c>
      <c r="J44" s="24">
        <v>23386689</v>
      </c>
      <c r="K44" s="24">
        <v>6843330</v>
      </c>
      <c r="L44" s="24">
        <v>12535733</v>
      </c>
      <c r="M44" s="24">
        <v>7187333</v>
      </c>
      <c r="N44" s="24">
        <v>26566396</v>
      </c>
      <c r="O44" s="24">
        <v>7717724</v>
      </c>
      <c r="P44" s="24">
        <v>11647567</v>
      </c>
      <c r="Q44" s="24">
        <v>10942339</v>
      </c>
      <c r="R44" s="24">
        <v>30307630</v>
      </c>
      <c r="S44" s="24">
        <v>7900975</v>
      </c>
      <c r="T44" s="24">
        <v>10942339</v>
      </c>
      <c r="U44" s="24">
        <v>12375756</v>
      </c>
      <c r="V44" s="24">
        <v>31219070</v>
      </c>
      <c r="W44" s="24">
        <v>111479785</v>
      </c>
      <c r="X44" s="24">
        <v>119782425</v>
      </c>
      <c r="Y44" s="24">
        <v>-8302640</v>
      </c>
      <c r="Z44" s="6">
        <v>-6.93</v>
      </c>
      <c r="AA44" s="22">
        <v>119782428</v>
      </c>
    </row>
    <row r="45" spans="1:27" ht="13.5">
      <c r="A45" s="5" t="s">
        <v>49</v>
      </c>
      <c r="B45" s="3"/>
      <c r="C45" s="25">
        <v>35230153</v>
      </c>
      <c r="D45" s="25"/>
      <c r="E45" s="26">
        <v>27166333</v>
      </c>
      <c r="F45" s="27">
        <v>27166333</v>
      </c>
      <c r="G45" s="27">
        <v>797015</v>
      </c>
      <c r="H45" s="27">
        <v>1698698</v>
      </c>
      <c r="I45" s="27">
        <v>3514252</v>
      </c>
      <c r="J45" s="27">
        <v>6009965</v>
      </c>
      <c r="K45" s="27">
        <v>1965980</v>
      </c>
      <c r="L45" s="27">
        <v>2820179</v>
      </c>
      <c r="M45" s="27">
        <v>2581626</v>
      </c>
      <c r="N45" s="27">
        <v>7367785</v>
      </c>
      <c r="O45" s="27">
        <v>2061022</v>
      </c>
      <c r="P45" s="27">
        <v>1704038</v>
      </c>
      <c r="Q45" s="27">
        <v>3051480</v>
      </c>
      <c r="R45" s="27">
        <v>6816540</v>
      </c>
      <c r="S45" s="27">
        <v>2649338</v>
      </c>
      <c r="T45" s="27">
        <v>3051480</v>
      </c>
      <c r="U45" s="27">
        <v>2907771</v>
      </c>
      <c r="V45" s="27">
        <v>8608589</v>
      </c>
      <c r="W45" s="27">
        <v>28802879</v>
      </c>
      <c r="X45" s="27">
        <v>27166327</v>
      </c>
      <c r="Y45" s="27">
        <v>1636552</v>
      </c>
      <c r="Z45" s="7">
        <v>6.02</v>
      </c>
      <c r="AA45" s="25">
        <v>27166333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484624590</v>
      </c>
      <c r="D48" s="40">
        <f>+D28+D32+D38+D42+D47</f>
        <v>0</v>
      </c>
      <c r="E48" s="41">
        <f t="shared" si="9"/>
        <v>494426410</v>
      </c>
      <c r="F48" s="42">
        <f t="shared" si="9"/>
        <v>494426410</v>
      </c>
      <c r="G48" s="42">
        <f t="shared" si="9"/>
        <v>24606528</v>
      </c>
      <c r="H48" s="42">
        <f t="shared" si="9"/>
        <v>29180189</v>
      </c>
      <c r="I48" s="42">
        <f t="shared" si="9"/>
        <v>36334701</v>
      </c>
      <c r="J48" s="42">
        <f t="shared" si="9"/>
        <v>90121418</v>
      </c>
      <c r="K48" s="42">
        <f t="shared" si="9"/>
        <v>27909388</v>
      </c>
      <c r="L48" s="42">
        <f t="shared" si="9"/>
        <v>36315593</v>
      </c>
      <c r="M48" s="42">
        <f t="shared" si="9"/>
        <v>38106254</v>
      </c>
      <c r="N48" s="42">
        <f t="shared" si="9"/>
        <v>102331235</v>
      </c>
      <c r="O48" s="42">
        <f t="shared" si="9"/>
        <v>27062188</v>
      </c>
      <c r="P48" s="42">
        <f t="shared" si="9"/>
        <v>32897732</v>
      </c>
      <c r="Q48" s="42">
        <f t="shared" si="9"/>
        <v>30807929</v>
      </c>
      <c r="R48" s="42">
        <f t="shared" si="9"/>
        <v>90767849</v>
      </c>
      <c r="S48" s="42">
        <f t="shared" si="9"/>
        <v>29875893</v>
      </c>
      <c r="T48" s="42">
        <f t="shared" si="9"/>
        <v>30807929</v>
      </c>
      <c r="U48" s="42">
        <f t="shared" si="9"/>
        <v>40494566</v>
      </c>
      <c r="V48" s="42">
        <f t="shared" si="9"/>
        <v>101178388</v>
      </c>
      <c r="W48" s="42">
        <f t="shared" si="9"/>
        <v>384398890</v>
      </c>
      <c r="X48" s="42">
        <f t="shared" si="9"/>
        <v>494426391</v>
      </c>
      <c r="Y48" s="42">
        <f t="shared" si="9"/>
        <v>-110027501</v>
      </c>
      <c r="Z48" s="43">
        <f>+IF(X48&lt;&gt;0,+(Y48/X48)*100,0)</f>
        <v>-22.25356554642327</v>
      </c>
      <c r="AA48" s="40">
        <f>+AA28+AA32+AA38+AA42+AA47</f>
        <v>494426410</v>
      </c>
    </row>
    <row r="49" spans="1:27" ht="13.5">
      <c r="A49" s="14" t="s">
        <v>58</v>
      </c>
      <c r="B49" s="15"/>
      <c r="C49" s="44">
        <f aca="true" t="shared" si="10" ref="C49:Y49">+C25-C48</f>
        <v>169527648</v>
      </c>
      <c r="D49" s="44">
        <f>+D25-D48</f>
        <v>0</v>
      </c>
      <c r="E49" s="45">
        <f t="shared" si="10"/>
        <v>190628288</v>
      </c>
      <c r="F49" s="46">
        <f t="shared" si="10"/>
        <v>190628288</v>
      </c>
      <c r="G49" s="46">
        <f t="shared" si="10"/>
        <v>89154358</v>
      </c>
      <c r="H49" s="46">
        <f t="shared" si="10"/>
        <v>-3366903</v>
      </c>
      <c r="I49" s="46">
        <f t="shared" si="10"/>
        <v>-15877328</v>
      </c>
      <c r="J49" s="46">
        <f t="shared" si="10"/>
        <v>69910127</v>
      </c>
      <c r="K49" s="46">
        <f t="shared" si="10"/>
        <v>30120803</v>
      </c>
      <c r="L49" s="46">
        <f t="shared" si="10"/>
        <v>23818976</v>
      </c>
      <c r="M49" s="46">
        <f t="shared" si="10"/>
        <v>77758845</v>
      </c>
      <c r="N49" s="46">
        <f t="shared" si="10"/>
        <v>131698624</v>
      </c>
      <c r="O49" s="46">
        <f t="shared" si="10"/>
        <v>1073980</v>
      </c>
      <c r="P49" s="46">
        <f t="shared" si="10"/>
        <v>-7656077</v>
      </c>
      <c r="Q49" s="46">
        <f t="shared" si="10"/>
        <v>27389174</v>
      </c>
      <c r="R49" s="46">
        <f t="shared" si="10"/>
        <v>20807077</v>
      </c>
      <c r="S49" s="46">
        <f t="shared" si="10"/>
        <v>-14048825</v>
      </c>
      <c r="T49" s="46">
        <f t="shared" si="10"/>
        <v>27389174</v>
      </c>
      <c r="U49" s="46">
        <f t="shared" si="10"/>
        <v>-6130031</v>
      </c>
      <c r="V49" s="46">
        <f t="shared" si="10"/>
        <v>7210318</v>
      </c>
      <c r="W49" s="46">
        <f t="shared" si="10"/>
        <v>229626146</v>
      </c>
      <c r="X49" s="46">
        <f>IF(F25=F48,0,X25-X48)</f>
        <v>190628305</v>
      </c>
      <c r="Y49" s="46">
        <f t="shared" si="10"/>
        <v>38997841</v>
      </c>
      <c r="Z49" s="47">
        <f>+IF(X49&lt;&gt;0,+(Y49/X49)*100,0)</f>
        <v>20.45752911667551</v>
      </c>
      <c r="AA49" s="44">
        <f>+AA25-AA48</f>
        <v>190628288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2723628861</v>
      </c>
      <c r="D5" s="19">
        <f>SUM(D6:D8)</f>
        <v>0</v>
      </c>
      <c r="E5" s="20">
        <f t="shared" si="0"/>
        <v>2637914250</v>
      </c>
      <c r="F5" s="21">
        <f t="shared" si="0"/>
        <v>2468134590</v>
      </c>
      <c r="G5" s="21">
        <f t="shared" si="0"/>
        <v>511004223</v>
      </c>
      <c r="H5" s="21">
        <f t="shared" si="0"/>
        <v>119850640</v>
      </c>
      <c r="I5" s="21">
        <f t="shared" si="0"/>
        <v>140918582</v>
      </c>
      <c r="J5" s="21">
        <f t="shared" si="0"/>
        <v>771773445</v>
      </c>
      <c r="K5" s="21">
        <f t="shared" si="0"/>
        <v>173880291</v>
      </c>
      <c r="L5" s="21">
        <f t="shared" si="0"/>
        <v>49047609</v>
      </c>
      <c r="M5" s="21">
        <f t="shared" si="0"/>
        <v>438102712</v>
      </c>
      <c r="N5" s="21">
        <f t="shared" si="0"/>
        <v>661030612</v>
      </c>
      <c r="O5" s="21">
        <f t="shared" si="0"/>
        <v>220388090</v>
      </c>
      <c r="P5" s="21">
        <f t="shared" si="0"/>
        <v>88782163</v>
      </c>
      <c r="Q5" s="21">
        <f t="shared" si="0"/>
        <v>406513875</v>
      </c>
      <c r="R5" s="21">
        <f t="shared" si="0"/>
        <v>715684128</v>
      </c>
      <c r="S5" s="21">
        <f t="shared" si="0"/>
        <v>171276904</v>
      </c>
      <c r="T5" s="21">
        <f t="shared" si="0"/>
        <v>119734178</v>
      </c>
      <c r="U5" s="21">
        <f t="shared" si="0"/>
        <v>163706593</v>
      </c>
      <c r="V5" s="21">
        <f t="shared" si="0"/>
        <v>454717675</v>
      </c>
      <c r="W5" s="21">
        <f t="shared" si="0"/>
        <v>2603205860</v>
      </c>
      <c r="X5" s="21">
        <f t="shared" si="0"/>
        <v>2637914250</v>
      </c>
      <c r="Y5" s="21">
        <f t="shared" si="0"/>
        <v>-34708390</v>
      </c>
      <c r="Z5" s="4">
        <f>+IF(X5&lt;&gt;0,+(Y5/X5)*100,0)</f>
        <v>-1.3157512606787731</v>
      </c>
      <c r="AA5" s="19">
        <f>SUM(AA6:AA8)</f>
        <v>2468134590</v>
      </c>
    </row>
    <row r="6" spans="1:27" ht="13.5">
      <c r="A6" s="5" t="s">
        <v>33</v>
      </c>
      <c r="B6" s="3"/>
      <c r="C6" s="22">
        <v>115504</v>
      </c>
      <c r="D6" s="22"/>
      <c r="E6" s="23">
        <v>66670</v>
      </c>
      <c r="F6" s="24">
        <v>183520</v>
      </c>
      <c r="G6" s="24">
        <v>7235</v>
      </c>
      <c r="H6" s="24">
        <v>4012</v>
      </c>
      <c r="I6" s="24">
        <v>116720</v>
      </c>
      <c r="J6" s="24">
        <v>127967</v>
      </c>
      <c r="K6" s="24">
        <v>608</v>
      </c>
      <c r="L6" s="24">
        <v>132813</v>
      </c>
      <c r="M6" s="24"/>
      <c r="N6" s="24">
        <v>133421</v>
      </c>
      <c r="O6" s="24">
        <v>-132552</v>
      </c>
      <c r="P6" s="24">
        <v>637618</v>
      </c>
      <c r="Q6" s="24">
        <v>2008</v>
      </c>
      <c r="R6" s="24">
        <v>507074</v>
      </c>
      <c r="S6" s="24">
        <v>4611499</v>
      </c>
      <c r="T6" s="24">
        <v>2201540</v>
      </c>
      <c r="U6" s="24">
        <v>-18531</v>
      </c>
      <c r="V6" s="24">
        <v>6794508</v>
      </c>
      <c r="W6" s="24">
        <v>7562970</v>
      </c>
      <c r="X6" s="24">
        <v>66670</v>
      </c>
      <c r="Y6" s="24">
        <v>7496300</v>
      </c>
      <c r="Z6" s="6">
        <v>11243.89</v>
      </c>
      <c r="AA6" s="22">
        <v>183520</v>
      </c>
    </row>
    <row r="7" spans="1:27" ht="13.5">
      <c r="A7" s="5" t="s">
        <v>34</v>
      </c>
      <c r="B7" s="3"/>
      <c r="C7" s="25">
        <v>2676828869</v>
      </c>
      <c r="D7" s="25"/>
      <c r="E7" s="26">
        <v>2611549120</v>
      </c>
      <c r="F7" s="27">
        <v>2445856180</v>
      </c>
      <c r="G7" s="27">
        <v>502739266</v>
      </c>
      <c r="H7" s="27">
        <v>117067572</v>
      </c>
      <c r="I7" s="27">
        <v>139452746</v>
      </c>
      <c r="J7" s="27">
        <v>759259584</v>
      </c>
      <c r="K7" s="27">
        <v>172776709</v>
      </c>
      <c r="L7" s="27">
        <v>53806016</v>
      </c>
      <c r="M7" s="27">
        <v>426581907</v>
      </c>
      <c r="N7" s="27">
        <v>653164632</v>
      </c>
      <c r="O7" s="27">
        <v>218150543</v>
      </c>
      <c r="P7" s="27">
        <v>86863390</v>
      </c>
      <c r="Q7" s="27">
        <v>411254737</v>
      </c>
      <c r="R7" s="27">
        <v>716268670</v>
      </c>
      <c r="S7" s="27">
        <v>165562025</v>
      </c>
      <c r="T7" s="27">
        <v>115498164</v>
      </c>
      <c r="U7" s="27">
        <v>162519657</v>
      </c>
      <c r="V7" s="27">
        <v>443579846</v>
      </c>
      <c r="W7" s="27">
        <v>2572272732</v>
      </c>
      <c r="X7" s="27">
        <v>2611549120</v>
      </c>
      <c r="Y7" s="27">
        <v>-39276388</v>
      </c>
      <c r="Z7" s="7">
        <v>-1.5</v>
      </c>
      <c r="AA7" s="25">
        <v>2445856180</v>
      </c>
    </row>
    <row r="8" spans="1:27" ht="13.5">
      <c r="A8" s="5" t="s">
        <v>35</v>
      </c>
      <c r="B8" s="3"/>
      <c r="C8" s="22">
        <v>46684488</v>
      </c>
      <c r="D8" s="22"/>
      <c r="E8" s="23">
        <v>26298460</v>
      </c>
      <c r="F8" s="24">
        <v>22094890</v>
      </c>
      <c r="G8" s="24">
        <v>8257722</v>
      </c>
      <c r="H8" s="24">
        <v>2779056</v>
      </c>
      <c r="I8" s="24">
        <v>1349116</v>
      </c>
      <c r="J8" s="24">
        <v>12385894</v>
      </c>
      <c r="K8" s="24">
        <v>1102974</v>
      </c>
      <c r="L8" s="24">
        <v>-4891220</v>
      </c>
      <c r="M8" s="24">
        <v>11520805</v>
      </c>
      <c r="N8" s="24">
        <v>7732559</v>
      </c>
      <c r="O8" s="24">
        <v>2370099</v>
      </c>
      <c r="P8" s="24">
        <v>1281155</v>
      </c>
      <c r="Q8" s="24">
        <v>-4742870</v>
      </c>
      <c r="R8" s="24">
        <v>-1091616</v>
      </c>
      <c r="S8" s="24">
        <v>1103380</v>
      </c>
      <c r="T8" s="24">
        <v>2034474</v>
      </c>
      <c r="U8" s="24">
        <v>1205467</v>
      </c>
      <c r="V8" s="24">
        <v>4343321</v>
      </c>
      <c r="W8" s="24">
        <v>23370158</v>
      </c>
      <c r="X8" s="24">
        <v>26298460</v>
      </c>
      <c r="Y8" s="24">
        <v>-2928302</v>
      </c>
      <c r="Z8" s="6">
        <v>-11.13</v>
      </c>
      <c r="AA8" s="22">
        <v>22094890</v>
      </c>
    </row>
    <row r="9" spans="1:27" ht="13.5">
      <c r="A9" s="2" t="s">
        <v>36</v>
      </c>
      <c r="B9" s="3"/>
      <c r="C9" s="19">
        <f aca="true" t="shared" si="1" ref="C9:Y9">SUM(C10:C14)</f>
        <v>733647238</v>
      </c>
      <c r="D9" s="19">
        <f>SUM(D10:D14)</f>
        <v>0</v>
      </c>
      <c r="E9" s="20">
        <f t="shared" si="1"/>
        <v>821912100</v>
      </c>
      <c r="F9" s="21">
        <f t="shared" si="1"/>
        <v>826189720</v>
      </c>
      <c r="G9" s="21">
        <f t="shared" si="1"/>
        <v>23064312</v>
      </c>
      <c r="H9" s="21">
        <f t="shared" si="1"/>
        <v>43975615</v>
      </c>
      <c r="I9" s="21">
        <f t="shared" si="1"/>
        <v>18274574</v>
      </c>
      <c r="J9" s="21">
        <f t="shared" si="1"/>
        <v>85314501</v>
      </c>
      <c r="K9" s="21">
        <f t="shared" si="1"/>
        <v>34317112</v>
      </c>
      <c r="L9" s="21">
        <f t="shared" si="1"/>
        <v>25524090</v>
      </c>
      <c r="M9" s="21">
        <f t="shared" si="1"/>
        <v>32354204</v>
      </c>
      <c r="N9" s="21">
        <f t="shared" si="1"/>
        <v>92195406</v>
      </c>
      <c r="O9" s="21">
        <f t="shared" si="1"/>
        <v>9097788</v>
      </c>
      <c r="P9" s="21">
        <f t="shared" si="1"/>
        <v>12987213</v>
      </c>
      <c r="Q9" s="21">
        <f t="shared" si="1"/>
        <v>123338778</v>
      </c>
      <c r="R9" s="21">
        <f t="shared" si="1"/>
        <v>145423779</v>
      </c>
      <c r="S9" s="21">
        <f t="shared" si="1"/>
        <v>36341585</v>
      </c>
      <c r="T9" s="21">
        <f t="shared" si="1"/>
        <v>29345929</v>
      </c>
      <c r="U9" s="21">
        <f t="shared" si="1"/>
        <v>-1226736</v>
      </c>
      <c r="V9" s="21">
        <f t="shared" si="1"/>
        <v>64460778</v>
      </c>
      <c r="W9" s="21">
        <f t="shared" si="1"/>
        <v>387394464</v>
      </c>
      <c r="X9" s="21">
        <f t="shared" si="1"/>
        <v>821912100</v>
      </c>
      <c r="Y9" s="21">
        <f t="shared" si="1"/>
        <v>-434517636</v>
      </c>
      <c r="Z9" s="4">
        <f>+IF(X9&lt;&gt;0,+(Y9/X9)*100,0)</f>
        <v>-52.866679539089404</v>
      </c>
      <c r="AA9" s="19">
        <f>SUM(AA10:AA14)</f>
        <v>826189720</v>
      </c>
    </row>
    <row r="10" spans="1:27" ht="13.5">
      <c r="A10" s="5" t="s">
        <v>37</v>
      </c>
      <c r="B10" s="3"/>
      <c r="C10" s="22">
        <v>26410972</v>
      </c>
      <c r="D10" s="22"/>
      <c r="E10" s="23">
        <v>30199680</v>
      </c>
      <c r="F10" s="24">
        <v>30617570</v>
      </c>
      <c r="G10" s="24">
        <v>1181760</v>
      </c>
      <c r="H10" s="24">
        <v>1646709</v>
      </c>
      <c r="I10" s="24">
        <v>1176510</v>
      </c>
      <c r="J10" s="24">
        <v>4004979</v>
      </c>
      <c r="K10" s="24">
        <v>16011424</v>
      </c>
      <c r="L10" s="24">
        <v>1048506</v>
      </c>
      <c r="M10" s="24">
        <v>1302392</v>
      </c>
      <c r="N10" s="24">
        <v>18362322</v>
      </c>
      <c r="O10" s="24">
        <v>1169752</v>
      </c>
      <c r="P10" s="24">
        <v>1062315</v>
      </c>
      <c r="Q10" s="24">
        <v>1582058</v>
      </c>
      <c r="R10" s="24">
        <v>3814125</v>
      </c>
      <c r="S10" s="24">
        <v>915620</v>
      </c>
      <c r="T10" s="24">
        <v>1101756</v>
      </c>
      <c r="U10" s="24">
        <v>1298422</v>
      </c>
      <c r="V10" s="24">
        <v>3315798</v>
      </c>
      <c r="W10" s="24">
        <v>29497224</v>
      </c>
      <c r="X10" s="24">
        <v>30199680</v>
      </c>
      <c r="Y10" s="24">
        <v>-702456</v>
      </c>
      <c r="Z10" s="6">
        <v>-2.33</v>
      </c>
      <c r="AA10" s="22">
        <v>30617570</v>
      </c>
    </row>
    <row r="11" spans="1:27" ht="13.5">
      <c r="A11" s="5" t="s">
        <v>38</v>
      </c>
      <c r="B11" s="3"/>
      <c r="C11" s="22">
        <v>19651358</v>
      </c>
      <c r="D11" s="22"/>
      <c r="E11" s="23">
        <v>27809820</v>
      </c>
      <c r="F11" s="24">
        <v>33424010</v>
      </c>
      <c r="G11" s="24">
        <v>351004</v>
      </c>
      <c r="H11" s="24">
        <v>7827793</v>
      </c>
      <c r="I11" s="24">
        <v>453506</v>
      </c>
      <c r="J11" s="24">
        <v>8632303</v>
      </c>
      <c r="K11" s="24">
        <v>362989</v>
      </c>
      <c r="L11" s="24">
        <v>364766</v>
      </c>
      <c r="M11" s="24">
        <v>8671649</v>
      </c>
      <c r="N11" s="24">
        <v>9399404</v>
      </c>
      <c r="O11" s="24">
        <v>736077</v>
      </c>
      <c r="P11" s="24">
        <v>400411</v>
      </c>
      <c r="Q11" s="24">
        <v>12857640</v>
      </c>
      <c r="R11" s="24">
        <v>13994128</v>
      </c>
      <c r="S11" s="24">
        <v>305619</v>
      </c>
      <c r="T11" s="24">
        <v>188849</v>
      </c>
      <c r="U11" s="24">
        <v>346136</v>
      </c>
      <c r="V11" s="24">
        <v>840604</v>
      </c>
      <c r="W11" s="24">
        <v>32866439</v>
      </c>
      <c r="X11" s="24">
        <v>27809820</v>
      </c>
      <c r="Y11" s="24">
        <v>5056619</v>
      </c>
      <c r="Z11" s="6">
        <v>18.18</v>
      </c>
      <c r="AA11" s="22">
        <v>33424010</v>
      </c>
    </row>
    <row r="12" spans="1:27" ht="13.5">
      <c r="A12" s="5" t="s">
        <v>39</v>
      </c>
      <c r="B12" s="3"/>
      <c r="C12" s="22">
        <v>228863128</v>
      </c>
      <c r="D12" s="22"/>
      <c r="E12" s="23">
        <v>242448590</v>
      </c>
      <c r="F12" s="24">
        <v>222452280</v>
      </c>
      <c r="G12" s="24">
        <v>2958741</v>
      </c>
      <c r="H12" s="24">
        <v>4027195</v>
      </c>
      <c r="I12" s="24">
        <v>3558751</v>
      </c>
      <c r="J12" s="24">
        <v>10544687</v>
      </c>
      <c r="K12" s="24">
        <v>3529879</v>
      </c>
      <c r="L12" s="24">
        <v>5079582</v>
      </c>
      <c r="M12" s="24">
        <v>3866145</v>
      </c>
      <c r="N12" s="24">
        <v>12475606</v>
      </c>
      <c r="O12" s="24">
        <v>4690292</v>
      </c>
      <c r="P12" s="24">
        <v>2933432</v>
      </c>
      <c r="Q12" s="24">
        <v>5712284</v>
      </c>
      <c r="R12" s="24">
        <v>13336008</v>
      </c>
      <c r="S12" s="24">
        <v>3277872</v>
      </c>
      <c r="T12" s="24">
        <v>3195853</v>
      </c>
      <c r="U12" s="24">
        <v>3944596</v>
      </c>
      <c r="V12" s="24">
        <v>10418321</v>
      </c>
      <c r="W12" s="24">
        <v>46774622</v>
      </c>
      <c r="X12" s="24">
        <v>242448590</v>
      </c>
      <c r="Y12" s="24">
        <v>-195673968</v>
      </c>
      <c r="Z12" s="6">
        <v>-80.71</v>
      </c>
      <c r="AA12" s="22">
        <v>222452280</v>
      </c>
    </row>
    <row r="13" spans="1:27" ht="13.5">
      <c r="A13" s="5" t="s">
        <v>40</v>
      </c>
      <c r="B13" s="3"/>
      <c r="C13" s="22">
        <v>455306662</v>
      </c>
      <c r="D13" s="22"/>
      <c r="E13" s="23">
        <v>520643740</v>
      </c>
      <c r="F13" s="24">
        <v>537459320</v>
      </c>
      <c r="G13" s="24">
        <v>18548482</v>
      </c>
      <c r="H13" s="24">
        <v>30469277</v>
      </c>
      <c r="I13" s="24">
        <v>13081853</v>
      </c>
      <c r="J13" s="24">
        <v>62099612</v>
      </c>
      <c r="K13" s="24">
        <v>14406571</v>
      </c>
      <c r="L13" s="24">
        <v>19027125</v>
      </c>
      <c r="M13" s="24">
        <v>18509010</v>
      </c>
      <c r="N13" s="24">
        <v>51942706</v>
      </c>
      <c r="O13" s="24">
        <v>2497921</v>
      </c>
      <c r="P13" s="24">
        <v>8582785</v>
      </c>
      <c r="Q13" s="24">
        <v>103181413</v>
      </c>
      <c r="R13" s="24">
        <v>114262119</v>
      </c>
      <c r="S13" s="24">
        <v>31839667</v>
      </c>
      <c r="T13" s="24">
        <v>24856038</v>
      </c>
      <c r="U13" s="24">
        <v>-6823715</v>
      </c>
      <c r="V13" s="24">
        <v>49871990</v>
      </c>
      <c r="W13" s="24">
        <v>278176427</v>
      </c>
      <c r="X13" s="24">
        <v>520643740</v>
      </c>
      <c r="Y13" s="24">
        <v>-242467313</v>
      </c>
      <c r="Z13" s="6">
        <v>-46.57</v>
      </c>
      <c r="AA13" s="22">
        <v>537459320</v>
      </c>
    </row>
    <row r="14" spans="1:27" ht="13.5">
      <c r="A14" s="5" t="s">
        <v>41</v>
      </c>
      <c r="B14" s="3"/>
      <c r="C14" s="25">
        <v>3415118</v>
      </c>
      <c r="D14" s="25"/>
      <c r="E14" s="26">
        <v>810270</v>
      </c>
      <c r="F14" s="27">
        <v>2236540</v>
      </c>
      <c r="G14" s="27">
        <v>24325</v>
      </c>
      <c r="H14" s="27">
        <v>4641</v>
      </c>
      <c r="I14" s="27">
        <v>3954</v>
      </c>
      <c r="J14" s="27">
        <v>32920</v>
      </c>
      <c r="K14" s="27">
        <v>6249</v>
      </c>
      <c r="L14" s="27">
        <v>4111</v>
      </c>
      <c r="M14" s="27">
        <v>5008</v>
      </c>
      <c r="N14" s="27">
        <v>15368</v>
      </c>
      <c r="O14" s="27">
        <v>3746</v>
      </c>
      <c r="P14" s="27">
        <v>8270</v>
      </c>
      <c r="Q14" s="27">
        <v>5383</v>
      </c>
      <c r="R14" s="27">
        <v>17399</v>
      </c>
      <c r="S14" s="27">
        <v>2807</v>
      </c>
      <c r="T14" s="27">
        <v>3433</v>
      </c>
      <c r="U14" s="27">
        <v>7825</v>
      </c>
      <c r="V14" s="27">
        <v>14065</v>
      </c>
      <c r="W14" s="27">
        <v>79752</v>
      </c>
      <c r="X14" s="27">
        <v>810270</v>
      </c>
      <c r="Y14" s="27">
        <v>-730518</v>
      </c>
      <c r="Z14" s="7">
        <v>-90.16</v>
      </c>
      <c r="AA14" s="25">
        <v>2236540</v>
      </c>
    </row>
    <row r="15" spans="1:27" ht="13.5">
      <c r="A15" s="2" t="s">
        <v>42</v>
      </c>
      <c r="B15" s="8"/>
      <c r="C15" s="19">
        <f aca="true" t="shared" si="2" ref="C15:Y15">SUM(C16:C18)</f>
        <v>351751025</v>
      </c>
      <c r="D15" s="19">
        <f>SUM(D16:D18)</f>
        <v>0</v>
      </c>
      <c r="E15" s="20">
        <f t="shared" si="2"/>
        <v>637476380</v>
      </c>
      <c r="F15" s="21">
        <f t="shared" si="2"/>
        <v>669906761</v>
      </c>
      <c r="G15" s="21">
        <f t="shared" si="2"/>
        <v>3756201</v>
      </c>
      <c r="H15" s="21">
        <f t="shared" si="2"/>
        <v>53474199</v>
      </c>
      <c r="I15" s="21">
        <f t="shared" si="2"/>
        <v>31609538</v>
      </c>
      <c r="J15" s="21">
        <f t="shared" si="2"/>
        <v>88839938</v>
      </c>
      <c r="K15" s="21">
        <f t="shared" si="2"/>
        <v>-9396178</v>
      </c>
      <c r="L15" s="21">
        <f t="shared" si="2"/>
        <v>13968811</v>
      </c>
      <c r="M15" s="21">
        <f t="shared" si="2"/>
        <v>75720000</v>
      </c>
      <c r="N15" s="21">
        <f t="shared" si="2"/>
        <v>80292633</v>
      </c>
      <c r="O15" s="21">
        <f t="shared" si="2"/>
        <v>-6989888</v>
      </c>
      <c r="P15" s="21">
        <f t="shared" si="2"/>
        <v>5530964</v>
      </c>
      <c r="Q15" s="21">
        <f t="shared" si="2"/>
        <v>100793922</v>
      </c>
      <c r="R15" s="21">
        <f t="shared" si="2"/>
        <v>99334998</v>
      </c>
      <c r="S15" s="21">
        <f t="shared" si="2"/>
        <v>11005997</v>
      </c>
      <c r="T15" s="21">
        <f t="shared" si="2"/>
        <v>75525908</v>
      </c>
      <c r="U15" s="21">
        <f t="shared" si="2"/>
        <v>-25175473</v>
      </c>
      <c r="V15" s="21">
        <f t="shared" si="2"/>
        <v>61356432</v>
      </c>
      <c r="W15" s="21">
        <f t="shared" si="2"/>
        <v>329824001</v>
      </c>
      <c r="X15" s="21">
        <f t="shared" si="2"/>
        <v>637476380</v>
      </c>
      <c r="Y15" s="21">
        <f t="shared" si="2"/>
        <v>-307652379</v>
      </c>
      <c r="Z15" s="4">
        <f>+IF(X15&lt;&gt;0,+(Y15/X15)*100,0)</f>
        <v>-48.260984822684726</v>
      </c>
      <c r="AA15" s="19">
        <f>SUM(AA16:AA18)</f>
        <v>669906761</v>
      </c>
    </row>
    <row r="16" spans="1:27" ht="13.5">
      <c r="A16" s="5" t="s">
        <v>43</v>
      </c>
      <c r="B16" s="3"/>
      <c r="C16" s="22">
        <v>184147935</v>
      </c>
      <c r="D16" s="22"/>
      <c r="E16" s="23">
        <v>494847620</v>
      </c>
      <c r="F16" s="24">
        <v>456242531</v>
      </c>
      <c r="G16" s="24">
        <v>1378250</v>
      </c>
      <c r="H16" s="24">
        <v>45295764</v>
      </c>
      <c r="I16" s="24">
        <v>22901767</v>
      </c>
      <c r="J16" s="24">
        <v>69575781</v>
      </c>
      <c r="K16" s="24">
        <v>-17358432</v>
      </c>
      <c r="L16" s="24">
        <v>8206273</v>
      </c>
      <c r="M16" s="24">
        <v>37343393</v>
      </c>
      <c r="N16" s="24">
        <v>28191234</v>
      </c>
      <c r="O16" s="24">
        <v>1332459</v>
      </c>
      <c r="P16" s="24">
        <v>2055322</v>
      </c>
      <c r="Q16" s="24">
        <v>54246954</v>
      </c>
      <c r="R16" s="24">
        <v>57634735</v>
      </c>
      <c r="S16" s="24">
        <v>3350520</v>
      </c>
      <c r="T16" s="24">
        <v>43100631</v>
      </c>
      <c r="U16" s="24">
        <v>814725</v>
      </c>
      <c r="V16" s="24">
        <v>47265876</v>
      </c>
      <c r="W16" s="24">
        <v>202667626</v>
      </c>
      <c r="X16" s="24">
        <v>494847620</v>
      </c>
      <c r="Y16" s="24">
        <v>-292179994</v>
      </c>
      <c r="Z16" s="6">
        <v>-59.04</v>
      </c>
      <c r="AA16" s="22">
        <v>456242531</v>
      </c>
    </row>
    <row r="17" spans="1:27" ht="13.5">
      <c r="A17" s="5" t="s">
        <v>44</v>
      </c>
      <c r="B17" s="3"/>
      <c r="C17" s="22">
        <v>160757200</v>
      </c>
      <c r="D17" s="22"/>
      <c r="E17" s="23">
        <v>136466280</v>
      </c>
      <c r="F17" s="24">
        <v>207362340</v>
      </c>
      <c r="G17" s="24">
        <v>2085978</v>
      </c>
      <c r="H17" s="24">
        <v>7614669</v>
      </c>
      <c r="I17" s="24">
        <v>8223555</v>
      </c>
      <c r="J17" s="24">
        <v>17924202</v>
      </c>
      <c r="K17" s="24">
        <v>7556826</v>
      </c>
      <c r="L17" s="24">
        <v>5163979</v>
      </c>
      <c r="M17" s="24">
        <v>37818124</v>
      </c>
      <c r="N17" s="24">
        <v>50538929</v>
      </c>
      <c r="O17" s="24">
        <v>-8676943</v>
      </c>
      <c r="P17" s="24">
        <v>3027291</v>
      </c>
      <c r="Q17" s="24">
        <v>46032438</v>
      </c>
      <c r="R17" s="24">
        <v>40382786</v>
      </c>
      <c r="S17" s="24">
        <v>7393643</v>
      </c>
      <c r="T17" s="24">
        <v>32007127</v>
      </c>
      <c r="U17" s="24">
        <v>-26283255</v>
      </c>
      <c r="V17" s="24">
        <v>13117515</v>
      </c>
      <c r="W17" s="24">
        <v>121963432</v>
      </c>
      <c r="X17" s="24">
        <v>136466280</v>
      </c>
      <c r="Y17" s="24">
        <v>-14502848</v>
      </c>
      <c r="Z17" s="6">
        <v>-10.63</v>
      </c>
      <c r="AA17" s="22">
        <v>207362340</v>
      </c>
    </row>
    <row r="18" spans="1:27" ht="13.5">
      <c r="A18" s="5" t="s">
        <v>45</v>
      </c>
      <c r="B18" s="3"/>
      <c r="C18" s="22">
        <v>6845890</v>
      </c>
      <c r="D18" s="22"/>
      <c r="E18" s="23">
        <v>6162480</v>
      </c>
      <c r="F18" s="24">
        <v>6301890</v>
      </c>
      <c r="G18" s="24">
        <v>291973</v>
      </c>
      <c r="H18" s="24">
        <v>563766</v>
      </c>
      <c r="I18" s="24">
        <v>484216</v>
      </c>
      <c r="J18" s="24">
        <v>1339955</v>
      </c>
      <c r="K18" s="24">
        <v>405428</v>
      </c>
      <c r="L18" s="24">
        <v>598559</v>
      </c>
      <c r="M18" s="24">
        <v>558483</v>
      </c>
      <c r="N18" s="24">
        <v>1562470</v>
      </c>
      <c r="O18" s="24">
        <v>354596</v>
      </c>
      <c r="P18" s="24">
        <v>448351</v>
      </c>
      <c r="Q18" s="24">
        <v>514530</v>
      </c>
      <c r="R18" s="24">
        <v>1317477</v>
      </c>
      <c r="S18" s="24">
        <v>261834</v>
      </c>
      <c r="T18" s="24">
        <v>418150</v>
      </c>
      <c r="U18" s="24">
        <v>293057</v>
      </c>
      <c r="V18" s="24">
        <v>973041</v>
      </c>
      <c r="W18" s="24">
        <v>5192943</v>
      </c>
      <c r="X18" s="24">
        <v>6162480</v>
      </c>
      <c r="Y18" s="24">
        <v>-969537</v>
      </c>
      <c r="Z18" s="6">
        <v>-15.73</v>
      </c>
      <c r="AA18" s="22">
        <v>6301890</v>
      </c>
    </row>
    <row r="19" spans="1:27" ht="13.5">
      <c r="A19" s="2" t="s">
        <v>46</v>
      </c>
      <c r="B19" s="8"/>
      <c r="C19" s="19">
        <f aca="true" t="shared" si="3" ref="C19:Y19">SUM(C20:C23)</f>
        <v>5732851418</v>
      </c>
      <c r="D19" s="19">
        <f>SUM(D20:D23)</f>
        <v>0</v>
      </c>
      <c r="E19" s="20">
        <f t="shared" si="3"/>
        <v>6249677860</v>
      </c>
      <c r="F19" s="21">
        <f t="shared" si="3"/>
        <v>6347842070</v>
      </c>
      <c r="G19" s="21">
        <f t="shared" si="3"/>
        <v>561987415</v>
      </c>
      <c r="H19" s="21">
        <f t="shared" si="3"/>
        <v>399140327</v>
      </c>
      <c r="I19" s="21">
        <f t="shared" si="3"/>
        <v>675074117</v>
      </c>
      <c r="J19" s="21">
        <f t="shared" si="3"/>
        <v>1636201859</v>
      </c>
      <c r="K19" s="21">
        <f t="shared" si="3"/>
        <v>461668426</v>
      </c>
      <c r="L19" s="21">
        <f t="shared" si="3"/>
        <v>479479406</v>
      </c>
      <c r="M19" s="21">
        <f t="shared" si="3"/>
        <v>454277760</v>
      </c>
      <c r="N19" s="21">
        <f t="shared" si="3"/>
        <v>1395425592</v>
      </c>
      <c r="O19" s="21">
        <f t="shared" si="3"/>
        <v>517614541</v>
      </c>
      <c r="P19" s="21">
        <f t="shared" si="3"/>
        <v>313255865</v>
      </c>
      <c r="Q19" s="21">
        <f t="shared" si="3"/>
        <v>777377541</v>
      </c>
      <c r="R19" s="21">
        <f t="shared" si="3"/>
        <v>1608247947</v>
      </c>
      <c r="S19" s="21">
        <f t="shared" si="3"/>
        <v>620945918</v>
      </c>
      <c r="T19" s="21">
        <f t="shared" si="3"/>
        <v>505217614</v>
      </c>
      <c r="U19" s="21">
        <f t="shared" si="3"/>
        <v>203219504</v>
      </c>
      <c r="V19" s="21">
        <f t="shared" si="3"/>
        <v>1329383036</v>
      </c>
      <c r="W19" s="21">
        <f t="shared" si="3"/>
        <v>5969258434</v>
      </c>
      <c r="X19" s="21">
        <f t="shared" si="3"/>
        <v>6249677860</v>
      </c>
      <c r="Y19" s="21">
        <f t="shared" si="3"/>
        <v>-280419426</v>
      </c>
      <c r="Z19" s="4">
        <f>+IF(X19&lt;&gt;0,+(Y19/X19)*100,0)</f>
        <v>-4.486942083763658</v>
      </c>
      <c r="AA19" s="19">
        <f>SUM(AA20:AA23)</f>
        <v>6347842070</v>
      </c>
    </row>
    <row r="20" spans="1:27" ht="13.5">
      <c r="A20" s="5" t="s">
        <v>47</v>
      </c>
      <c r="B20" s="3"/>
      <c r="C20" s="22">
        <v>3703261864</v>
      </c>
      <c r="D20" s="22"/>
      <c r="E20" s="23">
        <v>3940040000</v>
      </c>
      <c r="F20" s="24">
        <v>3982184900</v>
      </c>
      <c r="G20" s="24">
        <v>383952682</v>
      </c>
      <c r="H20" s="24">
        <v>174865743</v>
      </c>
      <c r="I20" s="24">
        <v>568917410</v>
      </c>
      <c r="J20" s="24">
        <v>1127735835</v>
      </c>
      <c r="K20" s="24">
        <v>321715460</v>
      </c>
      <c r="L20" s="24">
        <v>274244136</v>
      </c>
      <c r="M20" s="24">
        <v>283603159</v>
      </c>
      <c r="N20" s="24">
        <v>879562755</v>
      </c>
      <c r="O20" s="24">
        <v>351836190</v>
      </c>
      <c r="P20" s="24">
        <v>145479103</v>
      </c>
      <c r="Q20" s="24">
        <v>415031642</v>
      </c>
      <c r="R20" s="24">
        <v>912346935</v>
      </c>
      <c r="S20" s="24">
        <v>318359195</v>
      </c>
      <c r="T20" s="24">
        <v>359373167</v>
      </c>
      <c r="U20" s="24">
        <v>215618565</v>
      </c>
      <c r="V20" s="24">
        <v>893350927</v>
      </c>
      <c r="W20" s="24">
        <v>3812996452</v>
      </c>
      <c r="X20" s="24">
        <v>3940040000</v>
      </c>
      <c r="Y20" s="24">
        <v>-127043548</v>
      </c>
      <c r="Z20" s="6">
        <v>-3.22</v>
      </c>
      <c r="AA20" s="22">
        <v>3982184900</v>
      </c>
    </row>
    <row r="21" spans="1:27" ht="13.5">
      <c r="A21" s="5" t="s">
        <v>48</v>
      </c>
      <c r="B21" s="3"/>
      <c r="C21" s="22">
        <v>996551649</v>
      </c>
      <c r="D21" s="22"/>
      <c r="E21" s="23">
        <v>954626650</v>
      </c>
      <c r="F21" s="24">
        <v>1042579610</v>
      </c>
      <c r="G21" s="24">
        <v>93451701</v>
      </c>
      <c r="H21" s="24">
        <v>100353411</v>
      </c>
      <c r="I21" s="24">
        <v>32383551</v>
      </c>
      <c r="J21" s="24">
        <v>226188663</v>
      </c>
      <c r="K21" s="24">
        <v>65190366</v>
      </c>
      <c r="L21" s="24">
        <v>89686547</v>
      </c>
      <c r="M21" s="24">
        <v>81737709</v>
      </c>
      <c r="N21" s="24">
        <v>236614622</v>
      </c>
      <c r="O21" s="24">
        <v>92164681</v>
      </c>
      <c r="P21" s="24">
        <v>87333571</v>
      </c>
      <c r="Q21" s="24">
        <v>241267466</v>
      </c>
      <c r="R21" s="24">
        <v>420765718</v>
      </c>
      <c r="S21" s="24">
        <v>92672292</v>
      </c>
      <c r="T21" s="24">
        <v>67732559</v>
      </c>
      <c r="U21" s="24">
        <v>14407390</v>
      </c>
      <c r="V21" s="24">
        <v>174812241</v>
      </c>
      <c r="W21" s="24">
        <v>1058381244</v>
      </c>
      <c r="X21" s="24">
        <v>954626650</v>
      </c>
      <c r="Y21" s="24">
        <v>103754594</v>
      </c>
      <c r="Z21" s="6">
        <v>10.87</v>
      </c>
      <c r="AA21" s="22">
        <v>1042579610</v>
      </c>
    </row>
    <row r="22" spans="1:27" ht="13.5">
      <c r="A22" s="5" t="s">
        <v>49</v>
      </c>
      <c r="B22" s="3"/>
      <c r="C22" s="25">
        <v>750762232</v>
      </c>
      <c r="D22" s="25"/>
      <c r="E22" s="26">
        <v>1049934500</v>
      </c>
      <c r="F22" s="27">
        <v>1031340200</v>
      </c>
      <c r="G22" s="27">
        <v>61400826</v>
      </c>
      <c r="H22" s="27">
        <v>78457447</v>
      </c>
      <c r="I22" s="27">
        <v>59633752</v>
      </c>
      <c r="J22" s="27">
        <v>199492025</v>
      </c>
      <c r="K22" s="27">
        <v>60149254</v>
      </c>
      <c r="L22" s="27">
        <v>76100496</v>
      </c>
      <c r="M22" s="27">
        <v>77522100</v>
      </c>
      <c r="N22" s="27">
        <v>213771850</v>
      </c>
      <c r="O22" s="27">
        <v>52582825</v>
      </c>
      <c r="P22" s="27">
        <v>66906238</v>
      </c>
      <c r="Q22" s="27">
        <v>81365530</v>
      </c>
      <c r="R22" s="27">
        <v>200854593</v>
      </c>
      <c r="S22" s="27">
        <v>195281150</v>
      </c>
      <c r="T22" s="27">
        <v>64614399</v>
      </c>
      <c r="U22" s="27">
        <v>-39739922</v>
      </c>
      <c r="V22" s="27">
        <v>220155627</v>
      </c>
      <c r="W22" s="27">
        <v>834274095</v>
      </c>
      <c r="X22" s="27">
        <v>1049934500</v>
      </c>
      <c r="Y22" s="27">
        <v>-215660405</v>
      </c>
      <c r="Z22" s="7">
        <v>-20.54</v>
      </c>
      <c r="AA22" s="25">
        <v>1031340200</v>
      </c>
    </row>
    <row r="23" spans="1:27" ht="13.5">
      <c r="A23" s="5" t="s">
        <v>50</v>
      </c>
      <c r="B23" s="3"/>
      <c r="C23" s="22">
        <v>282275673</v>
      </c>
      <c r="D23" s="22"/>
      <c r="E23" s="23">
        <v>305076710</v>
      </c>
      <c r="F23" s="24">
        <v>291737360</v>
      </c>
      <c r="G23" s="24">
        <v>23182206</v>
      </c>
      <c r="H23" s="24">
        <v>45463726</v>
      </c>
      <c r="I23" s="24">
        <v>14139404</v>
      </c>
      <c r="J23" s="24">
        <v>82785336</v>
      </c>
      <c r="K23" s="24">
        <v>14613346</v>
      </c>
      <c r="L23" s="24">
        <v>39448227</v>
      </c>
      <c r="M23" s="24">
        <v>11414792</v>
      </c>
      <c r="N23" s="24">
        <v>65476365</v>
      </c>
      <c r="O23" s="24">
        <v>21030845</v>
      </c>
      <c r="P23" s="24">
        <v>13536953</v>
      </c>
      <c r="Q23" s="24">
        <v>39712903</v>
      </c>
      <c r="R23" s="24">
        <v>74280701</v>
      </c>
      <c r="S23" s="24">
        <v>14633281</v>
      </c>
      <c r="T23" s="24">
        <v>13497489</v>
      </c>
      <c r="U23" s="24">
        <v>12933471</v>
      </c>
      <c r="V23" s="24">
        <v>41064241</v>
      </c>
      <c r="W23" s="24">
        <v>263606643</v>
      </c>
      <c r="X23" s="24">
        <v>305076710</v>
      </c>
      <c r="Y23" s="24">
        <v>-41470067</v>
      </c>
      <c r="Z23" s="6">
        <v>-13.59</v>
      </c>
      <c r="AA23" s="22">
        <v>291737360</v>
      </c>
    </row>
    <row r="24" spans="1:27" ht="13.5">
      <c r="A24" s="2" t="s">
        <v>51</v>
      </c>
      <c r="B24" s="8" t="s">
        <v>52</v>
      </c>
      <c r="C24" s="19">
        <v>17500898</v>
      </c>
      <c r="D24" s="19"/>
      <c r="E24" s="20">
        <v>19543150</v>
      </c>
      <c r="F24" s="21">
        <v>19200700</v>
      </c>
      <c r="G24" s="21">
        <v>18814</v>
      </c>
      <c r="H24" s="21">
        <v>1390602</v>
      </c>
      <c r="I24" s="21">
        <v>1426302</v>
      </c>
      <c r="J24" s="21">
        <v>2835718</v>
      </c>
      <c r="K24" s="21">
        <v>1594408</v>
      </c>
      <c r="L24" s="21">
        <v>16232</v>
      </c>
      <c r="M24" s="21"/>
      <c r="N24" s="21">
        <v>1610640</v>
      </c>
      <c r="O24" s="21">
        <v>5809770</v>
      </c>
      <c r="P24" s="21">
        <v>1426637</v>
      </c>
      <c r="Q24" s="21">
        <v>1651090</v>
      </c>
      <c r="R24" s="21">
        <v>8887497</v>
      </c>
      <c r="S24" s="21">
        <v>46156</v>
      </c>
      <c r="T24" s="21">
        <v>1358603</v>
      </c>
      <c r="U24" s="21">
        <v>2751036</v>
      </c>
      <c r="V24" s="21">
        <v>4155795</v>
      </c>
      <c r="W24" s="21">
        <v>17489650</v>
      </c>
      <c r="X24" s="21">
        <v>19543150</v>
      </c>
      <c r="Y24" s="21">
        <v>-2053500</v>
      </c>
      <c r="Z24" s="4">
        <v>-10.51</v>
      </c>
      <c r="AA24" s="19">
        <v>19200700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9559379440</v>
      </c>
      <c r="D25" s="40">
        <f>+D5+D9+D15+D19+D24</f>
        <v>0</v>
      </c>
      <c r="E25" s="41">
        <f t="shared" si="4"/>
        <v>10366523740</v>
      </c>
      <c r="F25" s="42">
        <f t="shared" si="4"/>
        <v>10331273841</v>
      </c>
      <c r="G25" s="42">
        <f t="shared" si="4"/>
        <v>1099830965</v>
      </c>
      <c r="H25" s="42">
        <f t="shared" si="4"/>
        <v>617831383</v>
      </c>
      <c r="I25" s="42">
        <f t="shared" si="4"/>
        <v>867303113</v>
      </c>
      <c r="J25" s="42">
        <f t="shared" si="4"/>
        <v>2584965461</v>
      </c>
      <c r="K25" s="42">
        <f t="shared" si="4"/>
        <v>662064059</v>
      </c>
      <c r="L25" s="42">
        <f t="shared" si="4"/>
        <v>568036148</v>
      </c>
      <c r="M25" s="42">
        <f t="shared" si="4"/>
        <v>1000454676</v>
      </c>
      <c r="N25" s="42">
        <f t="shared" si="4"/>
        <v>2230554883</v>
      </c>
      <c r="O25" s="42">
        <f t="shared" si="4"/>
        <v>745920301</v>
      </c>
      <c r="P25" s="42">
        <f t="shared" si="4"/>
        <v>421982842</v>
      </c>
      <c r="Q25" s="42">
        <f t="shared" si="4"/>
        <v>1409675206</v>
      </c>
      <c r="R25" s="42">
        <f t="shared" si="4"/>
        <v>2577578349</v>
      </c>
      <c r="S25" s="42">
        <f t="shared" si="4"/>
        <v>839616560</v>
      </c>
      <c r="T25" s="42">
        <f t="shared" si="4"/>
        <v>731182232</v>
      </c>
      <c r="U25" s="42">
        <f t="shared" si="4"/>
        <v>343274924</v>
      </c>
      <c r="V25" s="42">
        <f t="shared" si="4"/>
        <v>1914073716</v>
      </c>
      <c r="W25" s="42">
        <f t="shared" si="4"/>
        <v>9307172409</v>
      </c>
      <c r="X25" s="42">
        <f t="shared" si="4"/>
        <v>10366523740</v>
      </c>
      <c r="Y25" s="42">
        <f t="shared" si="4"/>
        <v>-1059351331</v>
      </c>
      <c r="Z25" s="43">
        <f>+IF(X25&lt;&gt;0,+(Y25/X25)*100,0)</f>
        <v>-10.218964018887203</v>
      </c>
      <c r="AA25" s="40">
        <f>+AA5+AA9+AA15+AA19+AA24</f>
        <v>10331273841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1232555256</v>
      </c>
      <c r="D28" s="19">
        <f>SUM(D29:D31)</f>
        <v>0</v>
      </c>
      <c r="E28" s="20">
        <f t="shared" si="5"/>
        <v>1381034090</v>
      </c>
      <c r="F28" s="21">
        <f t="shared" si="5"/>
        <v>1508284080</v>
      </c>
      <c r="G28" s="21">
        <f t="shared" si="5"/>
        <v>84621481</v>
      </c>
      <c r="H28" s="21">
        <f t="shared" si="5"/>
        <v>259671194</v>
      </c>
      <c r="I28" s="21">
        <f t="shared" si="5"/>
        <v>55265999</v>
      </c>
      <c r="J28" s="21">
        <f t="shared" si="5"/>
        <v>399558674</v>
      </c>
      <c r="K28" s="21">
        <f t="shared" si="5"/>
        <v>95773150</v>
      </c>
      <c r="L28" s="21">
        <f t="shared" si="5"/>
        <v>111812634</v>
      </c>
      <c r="M28" s="21">
        <f t="shared" si="5"/>
        <v>119414596</v>
      </c>
      <c r="N28" s="21">
        <f t="shared" si="5"/>
        <v>327000380</v>
      </c>
      <c r="O28" s="21">
        <f t="shared" si="5"/>
        <v>83168654</v>
      </c>
      <c r="P28" s="21">
        <f t="shared" si="5"/>
        <v>80871116</v>
      </c>
      <c r="Q28" s="21">
        <f t="shared" si="5"/>
        <v>84559396</v>
      </c>
      <c r="R28" s="21">
        <f t="shared" si="5"/>
        <v>248599166</v>
      </c>
      <c r="S28" s="21">
        <f t="shared" si="5"/>
        <v>75195641</v>
      </c>
      <c r="T28" s="21">
        <f t="shared" si="5"/>
        <v>90185185</v>
      </c>
      <c r="U28" s="21">
        <f t="shared" si="5"/>
        <v>96476639</v>
      </c>
      <c r="V28" s="21">
        <f t="shared" si="5"/>
        <v>261857465</v>
      </c>
      <c r="W28" s="21">
        <f t="shared" si="5"/>
        <v>1237015685</v>
      </c>
      <c r="X28" s="21">
        <f t="shared" si="5"/>
        <v>1381034090</v>
      </c>
      <c r="Y28" s="21">
        <f t="shared" si="5"/>
        <v>-144018405</v>
      </c>
      <c r="Z28" s="4">
        <f>+IF(X28&lt;&gt;0,+(Y28/X28)*100,0)</f>
        <v>-10.428301954515836</v>
      </c>
      <c r="AA28" s="19">
        <f>SUM(AA29:AA31)</f>
        <v>1508284080</v>
      </c>
    </row>
    <row r="29" spans="1:27" ht="13.5">
      <c r="A29" s="5" t="s">
        <v>33</v>
      </c>
      <c r="B29" s="3"/>
      <c r="C29" s="22">
        <v>187108571</v>
      </c>
      <c r="D29" s="22"/>
      <c r="E29" s="23">
        <v>214394490</v>
      </c>
      <c r="F29" s="24">
        <v>191125810</v>
      </c>
      <c r="G29" s="24">
        <v>12205775</v>
      </c>
      <c r="H29" s="24">
        <v>24106984</v>
      </c>
      <c r="I29" s="24">
        <v>13699534</v>
      </c>
      <c r="J29" s="24">
        <v>50012293</v>
      </c>
      <c r="K29" s="24">
        <v>13161911</v>
      </c>
      <c r="L29" s="24">
        <v>13604624</v>
      </c>
      <c r="M29" s="24">
        <v>13076952</v>
      </c>
      <c r="N29" s="24">
        <v>39843487</v>
      </c>
      <c r="O29" s="24">
        <v>13852615</v>
      </c>
      <c r="P29" s="24">
        <v>13538640</v>
      </c>
      <c r="Q29" s="24">
        <v>12376464</v>
      </c>
      <c r="R29" s="24">
        <v>39767719</v>
      </c>
      <c r="S29" s="24">
        <v>11607139</v>
      </c>
      <c r="T29" s="24">
        <v>16137459</v>
      </c>
      <c r="U29" s="24">
        <v>12530525</v>
      </c>
      <c r="V29" s="24">
        <v>40275123</v>
      </c>
      <c r="W29" s="24">
        <v>169898622</v>
      </c>
      <c r="X29" s="24">
        <v>214394490</v>
      </c>
      <c r="Y29" s="24">
        <v>-44495868</v>
      </c>
      <c r="Z29" s="6">
        <v>-20.75</v>
      </c>
      <c r="AA29" s="22">
        <v>191125810</v>
      </c>
    </row>
    <row r="30" spans="1:27" ht="13.5">
      <c r="A30" s="5" t="s">
        <v>34</v>
      </c>
      <c r="B30" s="3"/>
      <c r="C30" s="25">
        <v>750705051</v>
      </c>
      <c r="D30" s="25"/>
      <c r="E30" s="26">
        <v>691342090</v>
      </c>
      <c r="F30" s="27">
        <v>816924520</v>
      </c>
      <c r="G30" s="27">
        <v>41663957</v>
      </c>
      <c r="H30" s="27">
        <v>199176501</v>
      </c>
      <c r="I30" s="27">
        <v>14211321</v>
      </c>
      <c r="J30" s="27">
        <v>255051779</v>
      </c>
      <c r="K30" s="27">
        <v>44636883</v>
      </c>
      <c r="L30" s="27">
        <v>54522581</v>
      </c>
      <c r="M30" s="27">
        <v>70844021</v>
      </c>
      <c r="N30" s="27">
        <v>170003485</v>
      </c>
      <c r="O30" s="27">
        <v>37832589</v>
      </c>
      <c r="P30" s="27">
        <v>29320278</v>
      </c>
      <c r="Q30" s="27">
        <v>32318179</v>
      </c>
      <c r="R30" s="27">
        <v>99471046</v>
      </c>
      <c r="S30" s="27">
        <v>32160712</v>
      </c>
      <c r="T30" s="27">
        <v>31608237</v>
      </c>
      <c r="U30" s="27">
        <v>44391555</v>
      </c>
      <c r="V30" s="27">
        <v>108160504</v>
      </c>
      <c r="W30" s="27">
        <v>632686814</v>
      </c>
      <c r="X30" s="27">
        <v>691342090</v>
      </c>
      <c r="Y30" s="27">
        <v>-58655276</v>
      </c>
      <c r="Z30" s="7">
        <v>-8.48</v>
      </c>
      <c r="AA30" s="25">
        <v>816924520</v>
      </c>
    </row>
    <row r="31" spans="1:27" ht="13.5">
      <c r="A31" s="5" t="s">
        <v>35</v>
      </c>
      <c r="B31" s="3"/>
      <c r="C31" s="22">
        <v>294741634</v>
      </c>
      <c r="D31" s="22"/>
      <c r="E31" s="23">
        <v>475297510</v>
      </c>
      <c r="F31" s="24">
        <v>500233750</v>
      </c>
      <c r="G31" s="24">
        <v>30751749</v>
      </c>
      <c r="H31" s="24">
        <v>36387709</v>
      </c>
      <c r="I31" s="24">
        <v>27355144</v>
      </c>
      <c r="J31" s="24">
        <v>94494602</v>
      </c>
      <c r="K31" s="24">
        <v>37974356</v>
      </c>
      <c r="L31" s="24">
        <v>43685429</v>
      </c>
      <c r="M31" s="24">
        <v>35493623</v>
      </c>
      <c r="N31" s="24">
        <v>117153408</v>
      </c>
      <c r="O31" s="24">
        <v>31483450</v>
      </c>
      <c r="P31" s="24">
        <v>38012198</v>
      </c>
      <c r="Q31" s="24">
        <v>39864753</v>
      </c>
      <c r="R31" s="24">
        <v>109360401</v>
      </c>
      <c r="S31" s="24">
        <v>31427790</v>
      </c>
      <c r="T31" s="24">
        <v>42439489</v>
      </c>
      <c r="U31" s="24">
        <v>39554559</v>
      </c>
      <c r="V31" s="24">
        <v>113421838</v>
      </c>
      <c r="W31" s="24">
        <v>434430249</v>
      </c>
      <c r="X31" s="24">
        <v>475297510</v>
      </c>
      <c r="Y31" s="24">
        <v>-40867261</v>
      </c>
      <c r="Z31" s="6">
        <v>-8.6</v>
      </c>
      <c r="AA31" s="22">
        <v>500233750</v>
      </c>
    </row>
    <row r="32" spans="1:27" ht="13.5">
      <c r="A32" s="2" t="s">
        <v>36</v>
      </c>
      <c r="B32" s="3"/>
      <c r="C32" s="19">
        <f aca="true" t="shared" si="6" ref="C32:Y32">SUM(C33:C37)</f>
        <v>1550216367</v>
      </c>
      <c r="D32" s="19">
        <f>SUM(D33:D37)</f>
        <v>0</v>
      </c>
      <c r="E32" s="20">
        <f t="shared" si="6"/>
        <v>1856135700</v>
      </c>
      <c r="F32" s="21">
        <f t="shared" si="6"/>
        <v>1865319380</v>
      </c>
      <c r="G32" s="21">
        <f t="shared" si="6"/>
        <v>106272115</v>
      </c>
      <c r="H32" s="21">
        <f t="shared" si="6"/>
        <v>116675769</v>
      </c>
      <c r="I32" s="21">
        <f t="shared" si="6"/>
        <v>54924987</v>
      </c>
      <c r="J32" s="21">
        <f t="shared" si="6"/>
        <v>277872871</v>
      </c>
      <c r="K32" s="21">
        <f t="shared" si="6"/>
        <v>85805288</v>
      </c>
      <c r="L32" s="21">
        <f t="shared" si="6"/>
        <v>132129316</v>
      </c>
      <c r="M32" s="21">
        <f t="shared" si="6"/>
        <v>90178496</v>
      </c>
      <c r="N32" s="21">
        <f t="shared" si="6"/>
        <v>308113100</v>
      </c>
      <c r="O32" s="21">
        <f t="shared" si="6"/>
        <v>85430044</v>
      </c>
      <c r="P32" s="21">
        <f t="shared" si="6"/>
        <v>86078520</v>
      </c>
      <c r="Q32" s="21">
        <f t="shared" si="6"/>
        <v>92888178</v>
      </c>
      <c r="R32" s="21">
        <f t="shared" si="6"/>
        <v>264396742</v>
      </c>
      <c r="S32" s="21">
        <f t="shared" si="6"/>
        <v>86995683</v>
      </c>
      <c r="T32" s="21">
        <f t="shared" si="6"/>
        <v>95868886</v>
      </c>
      <c r="U32" s="21">
        <f t="shared" si="6"/>
        <v>101126418</v>
      </c>
      <c r="V32" s="21">
        <f t="shared" si="6"/>
        <v>283990987</v>
      </c>
      <c r="W32" s="21">
        <f t="shared" si="6"/>
        <v>1134373700</v>
      </c>
      <c r="X32" s="21">
        <f t="shared" si="6"/>
        <v>1856135700</v>
      </c>
      <c r="Y32" s="21">
        <f t="shared" si="6"/>
        <v>-721762000</v>
      </c>
      <c r="Z32" s="4">
        <f>+IF(X32&lt;&gt;0,+(Y32/X32)*100,0)</f>
        <v>-38.885195732187036</v>
      </c>
      <c r="AA32" s="19">
        <f>SUM(AA33:AA37)</f>
        <v>1865319380</v>
      </c>
    </row>
    <row r="33" spans="1:27" ht="13.5">
      <c r="A33" s="5" t="s">
        <v>37</v>
      </c>
      <c r="B33" s="3"/>
      <c r="C33" s="22">
        <v>187149140</v>
      </c>
      <c r="D33" s="22"/>
      <c r="E33" s="23">
        <v>204060420</v>
      </c>
      <c r="F33" s="24">
        <v>198897790</v>
      </c>
      <c r="G33" s="24">
        <v>11884671</v>
      </c>
      <c r="H33" s="24">
        <v>12008832</v>
      </c>
      <c r="I33" s="24">
        <v>13951342</v>
      </c>
      <c r="J33" s="24">
        <v>37844845</v>
      </c>
      <c r="K33" s="24">
        <v>13950285</v>
      </c>
      <c r="L33" s="24">
        <v>18010256</v>
      </c>
      <c r="M33" s="24">
        <v>13887405</v>
      </c>
      <c r="N33" s="24">
        <v>45847946</v>
      </c>
      <c r="O33" s="24">
        <v>12670406</v>
      </c>
      <c r="P33" s="24">
        <v>14071912</v>
      </c>
      <c r="Q33" s="24">
        <v>16913594</v>
      </c>
      <c r="R33" s="24">
        <v>43655912</v>
      </c>
      <c r="S33" s="24">
        <v>13903471</v>
      </c>
      <c r="T33" s="24">
        <v>15415627</v>
      </c>
      <c r="U33" s="24">
        <v>19770357</v>
      </c>
      <c r="V33" s="24">
        <v>49089455</v>
      </c>
      <c r="W33" s="24">
        <v>176438158</v>
      </c>
      <c r="X33" s="24">
        <v>204060420</v>
      </c>
      <c r="Y33" s="24">
        <v>-27622262</v>
      </c>
      <c r="Z33" s="6">
        <v>-13.54</v>
      </c>
      <c r="AA33" s="22">
        <v>198897790</v>
      </c>
    </row>
    <row r="34" spans="1:27" ht="13.5">
      <c r="A34" s="5" t="s">
        <v>38</v>
      </c>
      <c r="B34" s="3"/>
      <c r="C34" s="22">
        <v>211273644</v>
      </c>
      <c r="D34" s="22"/>
      <c r="E34" s="23">
        <v>223023100</v>
      </c>
      <c r="F34" s="24">
        <v>213564920</v>
      </c>
      <c r="G34" s="24">
        <v>19970154</v>
      </c>
      <c r="H34" s="24">
        <v>23682590</v>
      </c>
      <c r="I34" s="24">
        <v>11342107</v>
      </c>
      <c r="J34" s="24">
        <v>54994851</v>
      </c>
      <c r="K34" s="24">
        <v>11641370</v>
      </c>
      <c r="L34" s="24">
        <v>27354024</v>
      </c>
      <c r="M34" s="24">
        <v>17109574</v>
      </c>
      <c r="N34" s="24">
        <v>56104968</v>
      </c>
      <c r="O34" s="24">
        <v>14518581</v>
      </c>
      <c r="P34" s="24">
        <v>12521615</v>
      </c>
      <c r="Q34" s="24">
        <v>13955132</v>
      </c>
      <c r="R34" s="24">
        <v>40995328</v>
      </c>
      <c r="S34" s="24">
        <v>16343201</v>
      </c>
      <c r="T34" s="24">
        <v>11520900</v>
      </c>
      <c r="U34" s="24">
        <v>20766390</v>
      </c>
      <c r="V34" s="24">
        <v>48630491</v>
      </c>
      <c r="W34" s="24">
        <v>200725638</v>
      </c>
      <c r="X34" s="24">
        <v>223023100</v>
      </c>
      <c r="Y34" s="24">
        <v>-22297462</v>
      </c>
      <c r="Z34" s="6">
        <v>-10</v>
      </c>
      <c r="AA34" s="22">
        <v>213564920</v>
      </c>
    </row>
    <row r="35" spans="1:27" ht="13.5">
      <c r="A35" s="5" t="s">
        <v>39</v>
      </c>
      <c r="B35" s="3"/>
      <c r="C35" s="22">
        <v>608555612</v>
      </c>
      <c r="D35" s="22"/>
      <c r="E35" s="23">
        <v>665305020</v>
      </c>
      <c r="F35" s="24">
        <v>658747220</v>
      </c>
      <c r="G35" s="24">
        <v>52321809</v>
      </c>
      <c r="H35" s="24">
        <v>47845978</v>
      </c>
      <c r="I35" s="24">
        <v>9269681</v>
      </c>
      <c r="J35" s="24">
        <v>109437468</v>
      </c>
      <c r="K35" s="24">
        <v>38064682</v>
      </c>
      <c r="L35" s="24">
        <v>52974557</v>
      </c>
      <c r="M35" s="24">
        <v>36256690</v>
      </c>
      <c r="N35" s="24">
        <v>127295929</v>
      </c>
      <c r="O35" s="24">
        <v>39932333</v>
      </c>
      <c r="P35" s="24">
        <v>38094641</v>
      </c>
      <c r="Q35" s="24">
        <v>38090606</v>
      </c>
      <c r="R35" s="24">
        <v>116117580</v>
      </c>
      <c r="S35" s="24">
        <v>38198660</v>
      </c>
      <c r="T35" s="24">
        <v>41013952</v>
      </c>
      <c r="U35" s="24">
        <v>38023772</v>
      </c>
      <c r="V35" s="24">
        <v>117236384</v>
      </c>
      <c r="W35" s="24">
        <v>470087361</v>
      </c>
      <c r="X35" s="24">
        <v>665305020</v>
      </c>
      <c r="Y35" s="24">
        <v>-195217659</v>
      </c>
      <c r="Z35" s="6">
        <v>-29.34</v>
      </c>
      <c r="AA35" s="22">
        <v>658747220</v>
      </c>
    </row>
    <row r="36" spans="1:27" ht="13.5">
      <c r="A36" s="5" t="s">
        <v>40</v>
      </c>
      <c r="B36" s="3"/>
      <c r="C36" s="22">
        <v>411983603</v>
      </c>
      <c r="D36" s="22"/>
      <c r="E36" s="23">
        <v>574719250</v>
      </c>
      <c r="F36" s="24">
        <v>600257650</v>
      </c>
      <c r="G36" s="24">
        <v>7573325</v>
      </c>
      <c r="H36" s="24">
        <v>22021696</v>
      </c>
      <c r="I36" s="24">
        <v>6770091</v>
      </c>
      <c r="J36" s="24">
        <v>36365112</v>
      </c>
      <c r="K36" s="24">
        <v>9977265</v>
      </c>
      <c r="L36" s="24">
        <v>14499846</v>
      </c>
      <c r="M36" s="24">
        <v>7681436</v>
      </c>
      <c r="N36" s="24">
        <v>32158547</v>
      </c>
      <c r="O36" s="24">
        <v>4825632</v>
      </c>
      <c r="P36" s="24">
        <v>8464814</v>
      </c>
      <c r="Q36" s="24">
        <v>11161224</v>
      </c>
      <c r="R36" s="24">
        <v>24451670</v>
      </c>
      <c r="S36" s="24">
        <v>5845626</v>
      </c>
      <c r="T36" s="24">
        <v>12804432</v>
      </c>
      <c r="U36" s="24">
        <v>7790099</v>
      </c>
      <c r="V36" s="24">
        <v>26440157</v>
      </c>
      <c r="W36" s="24">
        <v>119415486</v>
      </c>
      <c r="X36" s="24">
        <v>574719250</v>
      </c>
      <c r="Y36" s="24">
        <v>-455303764</v>
      </c>
      <c r="Z36" s="6">
        <v>-79.22</v>
      </c>
      <c r="AA36" s="22">
        <v>600257650</v>
      </c>
    </row>
    <row r="37" spans="1:27" ht="13.5">
      <c r="A37" s="5" t="s">
        <v>41</v>
      </c>
      <c r="B37" s="3"/>
      <c r="C37" s="25">
        <v>131254368</v>
      </c>
      <c r="D37" s="25"/>
      <c r="E37" s="26">
        <v>189027910</v>
      </c>
      <c r="F37" s="27">
        <v>193851800</v>
      </c>
      <c r="G37" s="27">
        <v>14522156</v>
      </c>
      <c r="H37" s="27">
        <v>11116673</v>
      </c>
      <c r="I37" s="27">
        <v>13591766</v>
      </c>
      <c r="J37" s="27">
        <v>39230595</v>
      </c>
      <c r="K37" s="27">
        <v>12171686</v>
      </c>
      <c r="L37" s="27">
        <v>19290633</v>
      </c>
      <c r="M37" s="27">
        <v>15243391</v>
      </c>
      <c r="N37" s="27">
        <v>46705710</v>
      </c>
      <c r="O37" s="27">
        <v>13483092</v>
      </c>
      <c r="P37" s="27">
        <v>12925538</v>
      </c>
      <c r="Q37" s="27">
        <v>12767622</v>
      </c>
      <c r="R37" s="27">
        <v>39176252</v>
      </c>
      <c r="S37" s="27">
        <v>12704725</v>
      </c>
      <c r="T37" s="27">
        <v>15113975</v>
      </c>
      <c r="U37" s="27">
        <v>14775800</v>
      </c>
      <c r="V37" s="27">
        <v>42594500</v>
      </c>
      <c r="W37" s="27">
        <v>167707057</v>
      </c>
      <c r="X37" s="27">
        <v>189027910</v>
      </c>
      <c r="Y37" s="27">
        <v>-21320853</v>
      </c>
      <c r="Z37" s="7">
        <v>-11.28</v>
      </c>
      <c r="AA37" s="25">
        <v>193851800</v>
      </c>
    </row>
    <row r="38" spans="1:27" ht="13.5">
      <c r="A38" s="2" t="s">
        <v>42</v>
      </c>
      <c r="B38" s="8"/>
      <c r="C38" s="19">
        <f aca="true" t="shared" si="7" ref="C38:Y38">SUM(C39:C41)</f>
        <v>1022324091</v>
      </c>
      <c r="D38" s="19">
        <f>SUM(D39:D41)</f>
        <v>0</v>
      </c>
      <c r="E38" s="20">
        <f t="shared" si="7"/>
        <v>1082306976</v>
      </c>
      <c r="F38" s="21">
        <f t="shared" si="7"/>
        <v>1082889446</v>
      </c>
      <c r="G38" s="21">
        <f t="shared" si="7"/>
        <v>83176796</v>
      </c>
      <c r="H38" s="21">
        <f t="shared" si="7"/>
        <v>84708277</v>
      </c>
      <c r="I38" s="21">
        <f t="shared" si="7"/>
        <v>72207708</v>
      </c>
      <c r="J38" s="21">
        <f t="shared" si="7"/>
        <v>240092781</v>
      </c>
      <c r="K38" s="21">
        <f t="shared" si="7"/>
        <v>71313584</v>
      </c>
      <c r="L38" s="21">
        <f t="shared" si="7"/>
        <v>107137476</v>
      </c>
      <c r="M38" s="21">
        <f t="shared" si="7"/>
        <v>51391883</v>
      </c>
      <c r="N38" s="21">
        <f t="shared" si="7"/>
        <v>229842943</v>
      </c>
      <c r="O38" s="21">
        <f t="shared" si="7"/>
        <v>137411258</v>
      </c>
      <c r="P38" s="21">
        <f t="shared" si="7"/>
        <v>95880262</v>
      </c>
      <c r="Q38" s="21">
        <f t="shared" si="7"/>
        <v>56782951</v>
      </c>
      <c r="R38" s="21">
        <f t="shared" si="7"/>
        <v>290074471</v>
      </c>
      <c r="S38" s="21">
        <f t="shared" si="7"/>
        <v>65910138</v>
      </c>
      <c r="T38" s="21">
        <f t="shared" si="7"/>
        <v>76419780</v>
      </c>
      <c r="U38" s="21">
        <f t="shared" si="7"/>
        <v>98474393</v>
      </c>
      <c r="V38" s="21">
        <f t="shared" si="7"/>
        <v>240804311</v>
      </c>
      <c r="W38" s="21">
        <f t="shared" si="7"/>
        <v>1000814506</v>
      </c>
      <c r="X38" s="21">
        <f t="shared" si="7"/>
        <v>1082306976</v>
      </c>
      <c r="Y38" s="21">
        <f t="shared" si="7"/>
        <v>-81492470</v>
      </c>
      <c r="Z38" s="4">
        <f>+IF(X38&lt;&gt;0,+(Y38/X38)*100,0)</f>
        <v>-7.529515359974913</v>
      </c>
      <c r="AA38" s="19">
        <f>SUM(AA39:AA41)</f>
        <v>1082889446</v>
      </c>
    </row>
    <row r="39" spans="1:27" ht="13.5">
      <c r="A39" s="5" t="s">
        <v>43</v>
      </c>
      <c r="B39" s="3"/>
      <c r="C39" s="22">
        <v>543514315</v>
      </c>
      <c r="D39" s="22"/>
      <c r="E39" s="23">
        <v>509863416</v>
      </c>
      <c r="F39" s="24">
        <v>523583546</v>
      </c>
      <c r="G39" s="24">
        <v>37123557</v>
      </c>
      <c r="H39" s="24">
        <v>45849319</v>
      </c>
      <c r="I39" s="24">
        <v>30661147</v>
      </c>
      <c r="J39" s="24">
        <v>113634023</v>
      </c>
      <c r="K39" s="24">
        <v>32189915</v>
      </c>
      <c r="L39" s="24">
        <v>42699711</v>
      </c>
      <c r="M39" s="24">
        <v>-1009302</v>
      </c>
      <c r="N39" s="24">
        <v>73880324</v>
      </c>
      <c r="O39" s="24">
        <v>101282232</v>
      </c>
      <c r="P39" s="24">
        <v>57423269</v>
      </c>
      <c r="Q39" s="24">
        <v>16006501</v>
      </c>
      <c r="R39" s="24">
        <v>174712002</v>
      </c>
      <c r="S39" s="24">
        <v>39042746</v>
      </c>
      <c r="T39" s="24">
        <v>37227759</v>
      </c>
      <c r="U39" s="24">
        <v>57288665</v>
      </c>
      <c r="V39" s="24">
        <v>133559170</v>
      </c>
      <c r="W39" s="24">
        <v>495785519</v>
      </c>
      <c r="X39" s="24">
        <v>509863416</v>
      </c>
      <c r="Y39" s="24">
        <v>-14077897</v>
      </c>
      <c r="Z39" s="6">
        <v>-2.76</v>
      </c>
      <c r="AA39" s="22">
        <v>523583546</v>
      </c>
    </row>
    <row r="40" spans="1:27" ht="13.5">
      <c r="A40" s="5" t="s">
        <v>44</v>
      </c>
      <c r="B40" s="3"/>
      <c r="C40" s="22">
        <v>322977622</v>
      </c>
      <c r="D40" s="22"/>
      <c r="E40" s="23">
        <v>405417170</v>
      </c>
      <c r="F40" s="24">
        <v>396211820</v>
      </c>
      <c r="G40" s="24">
        <v>34859756</v>
      </c>
      <c r="H40" s="24">
        <v>27963441</v>
      </c>
      <c r="I40" s="24">
        <v>30527445</v>
      </c>
      <c r="J40" s="24">
        <v>93350642</v>
      </c>
      <c r="K40" s="24">
        <v>27019995</v>
      </c>
      <c r="L40" s="24">
        <v>46780821</v>
      </c>
      <c r="M40" s="24">
        <v>40412755</v>
      </c>
      <c r="N40" s="24">
        <v>114213571</v>
      </c>
      <c r="O40" s="24">
        <v>26214570</v>
      </c>
      <c r="P40" s="24">
        <v>28015063</v>
      </c>
      <c r="Q40" s="24">
        <v>28268198</v>
      </c>
      <c r="R40" s="24">
        <v>82497831</v>
      </c>
      <c r="S40" s="24">
        <v>15542268</v>
      </c>
      <c r="T40" s="24">
        <v>27978151</v>
      </c>
      <c r="U40" s="24">
        <v>27684479</v>
      </c>
      <c r="V40" s="24">
        <v>71204898</v>
      </c>
      <c r="W40" s="24">
        <v>361266942</v>
      </c>
      <c r="X40" s="24">
        <v>405417170</v>
      </c>
      <c r="Y40" s="24">
        <v>-44150228</v>
      </c>
      <c r="Z40" s="6">
        <v>-10.89</v>
      </c>
      <c r="AA40" s="22">
        <v>396211820</v>
      </c>
    </row>
    <row r="41" spans="1:27" ht="13.5">
      <c r="A41" s="5" t="s">
        <v>45</v>
      </c>
      <c r="B41" s="3"/>
      <c r="C41" s="22">
        <v>155832154</v>
      </c>
      <c r="D41" s="22"/>
      <c r="E41" s="23">
        <v>167026390</v>
      </c>
      <c r="F41" s="24">
        <v>163094080</v>
      </c>
      <c r="G41" s="24">
        <v>11193483</v>
      </c>
      <c r="H41" s="24">
        <v>10895517</v>
      </c>
      <c r="I41" s="24">
        <v>11019116</v>
      </c>
      <c r="J41" s="24">
        <v>33108116</v>
      </c>
      <c r="K41" s="24">
        <v>12103674</v>
      </c>
      <c r="L41" s="24">
        <v>17656944</v>
      </c>
      <c r="M41" s="24">
        <v>11988430</v>
      </c>
      <c r="N41" s="24">
        <v>41749048</v>
      </c>
      <c r="O41" s="24">
        <v>9914456</v>
      </c>
      <c r="P41" s="24">
        <v>10441930</v>
      </c>
      <c r="Q41" s="24">
        <v>12508252</v>
      </c>
      <c r="R41" s="24">
        <v>32864638</v>
      </c>
      <c r="S41" s="24">
        <v>11325124</v>
      </c>
      <c r="T41" s="24">
        <v>11213870</v>
      </c>
      <c r="U41" s="24">
        <v>13501249</v>
      </c>
      <c r="V41" s="24">
        <v>36040243</v>
      </c>
      <c r="W41" s="24">
        <v>143762045</v>
      </c>
      <c r="X41" s="24">
        <v>167026390</v>
      </c>
      <c r="Y41" s="24">
        <v>-23264345</v>
      </c>
      <c r="Z41" s="6">
        <v>-13.93</v>
      </c>
      <c r="AA41" s="22">
        <v>163094080</v>
      </c>
    </row>
    <row r="42" spans="1:27" ht="13.5">
      <c r="A42" s="2" t="s">
        <v>46</v>
      </c>
      <c r="B42" s="8"/>
      <c r="C42" s="19">
        <f aca="true" t="shared" si="8" ref="C42:Y42">SUM(C43:C46)</f>
        <v>4955598778</v>
      </c>
      <c r="D42" s="19">
        <f>SUM(D43:D46)</f>
        <v>0</v>
      </c>
      <c r="E42" s="20">
        <f t="shared" si="8"/>
        <v>5167614730</v>
      </c>
      <c r="F42" s="21">
        <f t="shared" si="8"/>
        <v>5348121680</v>
      </c>
      <c r="G42" s="21">
        <f t="shared" si="8"/>
        <v>505630746</v>
      </c>
      <c r="H42" s="21">
        <f t="shared" si="8"/>
        <v>661749707</v>
      </c>
      <c r="I42" s="21">
        <f t="shared" si="8"/>
        <v>352584784</v>
      </c>
      <c r="J42" s="21">
        <f t="shared" si="8"/>
        <v>1519965237</v>
      </c>
      <c r="K42" s="21">
        <f t="shared" si="8"/>
        <v>366620548</v>
      </c>
      <c r="L42" s="21">
        <f t="shared" si="8"/>
        <v>408794810</v>
      </c>
      <c r="M42" s="21">
        <f t="shared" si="8"/>
        <v>363986509</v>
      </c>
      <c r="N42" s="21">
        <f t="shared" si="8"/>
        <v>1139401867</v>
      </c>
      <c r="O42" s="21">
        <f t="shared" si="8"/>
        <v>349282168</v>
      </c>
      <c r="P42" s="21">
        <f t="shared" si="8"/>
        <v>366597433</v>
      </c>
      <c r="Q42" s="21">
        <f t="shared" si="8"/>
        <v>395341482</v>
      </c>
      <c r="R42" s="21">
        <f t="shared" si="8"/>
        <v>1111221083</v>
      </c>
      <c r="S42" s="21">
        <f t="shared" si="8"/>
        <v>348120227</v>
      </c>
      <c r="T42" s="21">
        <f t="shared" si="8"/>
        <v>378600907</v>
      </c>
      <c r="U42" s="21">
        <f t="shared" si="8"/>
        <v>486791353</v>
      </c>
      <c r="V42" s="21">
        <f t="shared" si="8"/>
        <v>1213512487</v>
      </c>
      <c r="W42" s="21">
        <f t="shared" si="8"/>
        <v>4984100674</v>
      </c>
      <c r="X42" s="21">
        <f t="shared" si="8"/>
        <v>5167614730</v>
      </c>
      <c r="Y42" s="21">
        <f t="shared" si="8"/>
        <v>-183514056</v>
      </c>
      <c r="Z42" s="4">
        <f>+IF(X42&lt;&gt;0,+(Y42/X42)*100,0)</f>
        <v>-3.5512333172717</v>
      </c>
      <c r="AA42" s="19">
        <f>SUM(AA43:AA46)</f>
        <v>5348121680</v>
      </c>
    </row>
    <row r="43" spans="1:27" ht="13.5">
      <c r="A43" s="5" t="s">
        <v>47</v>
      </c>
      <c r="B43" s="3"/>
      <c r="C43" s="22">
        <v>3499026787</v>
      </c>
      <c r="D43" s="22"/>
      <c r="E43" s="23">
        <v>3686462900</v>
      </c>
      <c r="F43" s="24">
        <v>3549029420</v>
      </c>
      <c r="G43" s="24">
        <v>398266945</v>
      </c>
      <c r="H43" s="24">
        <v>406459789</v>
      </c>
      <c r="I43" s="24">
        <v>253474926</v>
      </c>
      <c r="J43" s="24">
        <v>1058201660</v>
      </c>
      <c r="K43" s="24">
        <v>254247296</v>
      </c>
      <c r="L43" s="24">
        <v>271337679</v>
      </c>
      <c r="M43" s="24">
        <v>248399832</v>
      </c>
      <c r="N43" s="24">
        <v>773984807</v>
      </c>
      <c r="O43" s="24">
        <v>242090543</v>
      </c>
      <c r="P43" s="24">
        <v>248479416</v>
      </c>
      <c r="Q43" s="24">
        <v>277325550</v>
      </c>
      <c r="R43" s="24">
        <v>767895509</v>
      </c>
      <c r="S43" s="24">
        <v>243581627</v>
      </c>
      <c r="T43" s="24">
        <v>269353359</v>
      </c>
      <c r="U43" s="24">
        <v>385715791</v>
      </c>
      <c r="V43" s="24">
        <v>898650777</v>
      </c>
      <c r="W43" s="24">
        <v>3498732753</v>
      </c>
      <c r="X43" s="24">
        <v>3686462900</v>
      </c>
      <c r="Y43" s="24">
        <v>-187730147</v>
      </c>
      <c r="Z43" s="6">
        <v>-5.09</v>
      </c>
      <c r="AA43" s="22">
        <v>3549029420</v>
      </c>
    </row>
    <row r="44" spans="1:27" ht="13.5">
      <c r="A44" s="5" t="s">
        <v>48</v>
      </c>
      <c r="B44" s="3"/>
      <c r="C44" s="22">
        <v>702708181</v>
      </c>
      <c r="D44" s="22"/>
      <c r="E44" s="23">
        <v>732066590</v>
      </c>
      <c r="F44" s="24">
        <v>906974310</v>
      </c>
      <c r="G44" s="24">
        <v>47004519</v>
      </c>
      <c r="H44" s="24">
        <v>124852084</v>
      </c>
      <c r="I44" s="24">
        <v>54232542</v>
      </c>
      <c r="J44" s="24">
        <v>226089145</v>
      </c>
      <c r="K44" s="24">
        <v>64154930</v>
      </c>
      <c r="L44" s="24">
        <v>66196219</v>
      </c>
      <c r="M44" s="24">
        <v>57508262</v>
      </c>
      <c r="N44" s="24">
        <v>187859411</v>
      </c>
      <c r="O44" s="24">
        <v>54588245</v>
      </c>
      <c r="P44" s="24">
        <v>65213818</v>
      </c>
      <c r="Q44" s="24">
        <v>66071936</v>
      </c>
      <c r="R44" s="24">
        <v>185873999</v>
      </c>
      <c r="S44" s="24">
        <v>53637048</v>
      </c>
      <c r="T44" s="24">
        <v>53854164</v>
      </c>
      <c r="U44" s="24">
        <v>47152344</v>
      </c>
      <c r="V44" s="24">
        <v>154643556</v>
      </c>
      <c r="W44" s="24">
        <v>754466111</v>
      </c>
      <c r="X44" s="24">
        <v>732066590</v>
      </c>
      <c r="Y44" s="24">
        <v>22399521</v>
      </c>
      <c r="Z44" s="6">
        <v>3.06</v>
      </c>
      <c r="AA44" s="22">
        <v>906974310</v>
      </c>
    </row>
    <row r="45" spans="1:27" ht="13.5">
      <c r="A45" s="5" t="s">
        <v>49</v>
      </c>
      <c r="B45" s="3"/>
      <c r="C45" s="25">
        <v>482618368</v>
      </c>
      <c r="D45" s="25"/>
      <c r="E45" s="26">
        <v>532693660</v>
      </c>
      <c r="F45" s="27">
        <v>578501830</v>
      </c>
      <c r="G45" s="27">
        <v>40598682</v>
      </c>
      <c r="H45" s="27">
        <v>67866507</v>
      </c>
      <c r="I45" s="27">
        <v>29207107</v>
      </c>
      <c r="J45" s="27">
        <v>137672296</v>
      </c>
      <c r="K45" s="27">
        <v>33409627</v>
      </c>
      <c r="L45" s="27">
        <v>47236167</v>
      </c>
      <c r="M45" s="27">
        <v>33910976</v>
      </c>
      <c r="N45" s="27">
        <v>114556770</v>
      </c>
      <c r="O45" s="27">
        <v>36346248</v>
      </c>
      <c r="P45" s="27">
        <v>38216681</v>
      </c>
      <c r="Q45" s="27">
        <v>31670823</v>
      </c>
      <c r="R45" s="27">
        <v>106233752</v>
      </c>
      <c r="S45" s="27">
        <v>29393085</v>
      </c>
      <c r="T45" s="27">
        <v>36919102</v>
      </c>
      <c r="U45" s="27">
        <v>32023479</v>
      </c>
      <c r="V45" s="27">
        <v>98335666</v>
      </c>
      <c r="W45" s="27">
        <v>456798484</v>
      </c>
      <c r="X45" s="27">
        <v>532693660</v>
      </c>
      <c r="Y45" s="27">
        <v>-75895176</v>
      </c>
      <c r="Z45" s="7">
        <v>-14.25</v>
      </c>
      <c r="AA45" s="25">
        <v>578501830</v>
      </c>
    </row>
    <row r="46" spans="1:27" ht="13.5">
      <c r="A46" s="5" t="s">
        <v>50</v>
      </c>
      <c r="B46" s="3"/>
      <c r="C46" s="22">
        <v>271245442</v>
      </c>
      <c r="D46" s="22"/>
      <c r="E46" s="23">
        <v>216391580</v>
      </c>
      <c r="F46" s="24">
        <v>313616120</v>
      </c>
      <c r="G46" s="24">
        <v>19760600</v>
      </c>
      <c r="H46" s="24">
        <v>62571327</v>
      </c>
      <c r="I46" s="24">
        <v>15670209</v>
      </c>
      <c r="J46" s="24">
        <v>98002136</v>
      </c>
      <c r="K46" s="24">
        <v>14808695</v>
      </c>
      <c r="L46" s="24">
        <v>24024745</v>
      </c>
      <c r="M46" s="24">
        <v>24167439</v>
      </c>
      <c r="N46" s="24">
        <v>63000879</v>
      </c>
      <c r="O46" s="24">
        <v>16257132</v>
      </c>
      <c r="P46" s="24">
        <v>14687518</v>
      </c>
      <c r="Q46" s="24">
        <v>20273173</v>
      </c>
      <c r="R46" s="24">
        <v>51217823</v>
      </c>
      <c r="S46" s="24">
        <v>21508467</v>
      </c>
      <c r="T46" s="24">
        <v>18474282</v>
      </c>
      <c r="U46" s="24">
        <v>21899739</v>
      </c>
      <c r="V46" s="24">
        <v>61882488</v>
      </c>
      <c r="W46" s="24">
        <v>274103326</v>
      </c>
      <c r="X46" s="24">
        <v>216391580</v>
      </c>
      <c r="Y46" s="24">
        <v>57711746</v>
      </c>
      <c r="Z46" s="6">
        <v>26.67</v>
      </c>
      <c r="AA46" s="22">
        <v>313616120</v>
      </c>
    </row>
    <row r="47" spans="1:27" ht="13.5">
      <c r="A47" s="2" t="s">
        <v>51</v>
      </c>
      <c r="B47" s="8" t="s">
        <v>52</v>
      </c>
      <c r="C47" s="19">
        <v>15509354</v>
      </c>
      <c r="D47" s="19"/>
      <c r="E47" s="20">
        <v>16391100</v>
      </c>
      <c r="F47" s="21">
        <v>18917860</v>
      </c>
      <c r="G47" s="21">
        <v>955071</v>
      </c>
      <c r="H47" s="21">
        <v>969482</v>
      </c>
      <c r="I47" s="21">
        <v>2319216</v>
      </c>
      <c r="J47" s="21">
        <v>4243769</v>
      </c>
      <c r="K47" s="21">
        <v>1291848</v>
      </c>
      <c r="L47" s="21">
        <v>1140971</v>
      </c>
      <c r="M47" s="21">
        <v>1167043</v>
      </c>
      <c r="N47" s="21">
        <v>3599862</v>
      </c>
      <c r="O47" s="21">
        <v>1378495</v>
      </c>
      <c r="P47" s="21">
        <v>1283123</v>
      </c>
      <c r="Q47" s="21">
        <v>1131500</v>
      </c>
      <c r="R47" s="21">
        <v>3793118</v>
      </c>
      <c r="S47" s="21">
        <v>1501582</v>
      </c>
      <c r="T47" s="21">
        <v>1219974</v>
      </c>
      <c r="U47" s="21">
        <v>1180899</v>
      </c>
      <c r="V47" s="21">
        <v>3902455</v>
      </c>
      <c r="W47" s="21">
        <v>15539204</v>
      </c>
      <c r="X47" s="21">
        <v>16391100</v>
      </c>
      <c r="Y47" s="21">
        <v>-851896</v>
      </c>
      <c r="Z47" s="4">
        <v>-5.2</v>
      </c>
      <c r="AA47" s="19">
        <v>18917860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8776203846</v>
      </c>
      <c r="D48" s="40">
        <f>+D28+D32+D38+D42+D47</f>
        <v>0</v>
      </c>
      <c r="E48" s="41">
        <f t="shared" si="9"/>
        <v>9503482596</v>
      </c>
      <c r="F48" s="42">
        <f t="shared" si="9"/>
        <v>9823532446</v>
      </c>
      <c r="G48" s="42">
        <f t="shared" si="9"/>
        <v>780656209</v>
      </c>
      <c r="H48" s="42">
        <f t="shared" si="9"/>
        <v>1123774429</v>
      </c>
      <c r="I48" s="42">
        <f t="shared" si="9"/>
        <v>537302694</v>
      </c>
      <c r="J48" s="42">
        <f t="shared" si="9"/>
        <v>2441733332</v>
      </c>
      <c r="K48" s="42">
        <f t="shared" si="9"/>
        <v>620804418</v>
      </c>
      <c r="L48" s="42">
        <f t="shared" si="9"/>
        <v>761015207</v>
      </c>
      <c r="M48" s="42">
        <f t="shared" si="9"/>
        <v>626138527</v>
      </c>
      <c r="N48" s="42">
        <f t="shared" si="9"/>
        <v>2007958152</v>
      </c>
      <c r="O48" s="42">
        <f t="shared" si="9"/>
        <v>656670619</v>
      </c>
      <c r="P48" s="42">
        <f t="shared" si="9"/>
        <v>630710454</v>
      </c>
      <c r="Q48" s="42">
        <f t="shared" si="9"/>
        <v>630703507</v>
      </c>
      <c r="R48" s="42">
        <f t="shared" si="9"/>
        <v>1918084580</v>
      </c>
      <c r="S48" s="42">
        <f t="shared" si="9"/>
        <v>577723271</v>
      </c>
      <c r="T48" s="42">
        <f t="shared" si="9"/>
        <v>642294732</v>
      </c>
      <c r="U48" s="42">
        <f t="shared" si="9"/>
        <v>784049702</v>
      </c>
      <c r="V48" s="42">
        <f t="shared" si="9"/>
        <v>2004067705</v>
      </c>
      <c r="W48" s="42">
        <f t="shared" si="9"/>
        <v>8371843769</v>
      </c>
      <c r="X48" s="42">
        <f t="shared" si="9"/>
        <v>9503482596</v>
      </c>
      <c r="Y48" s="42">
        <f t="shared" si="9"/>
        <v>-1131638827</v>
      </c>
      <c r="Z48" s="43">
        <f>+IF(X48&lt;&gt;0,+(Y48/X48)*100,0)</f>
        <v>-11.907622448599051</v>
      </c>
      <c r="AA48" s="40">
        <f>+AA28+AA32+AA38+AA42+AA47</f>
        <v>9823532446</v>
      </c>
    </row>
    <row r="49" spans="1:27" ht="13.5">
      <c r="A49" s="14" t="s">
        <v>58</v>
      </c>
      <c r="B49" s="15"/>
      <c r="C49" s="44">
        <f aca="true" t="shared" si="10" ref="C49:Y49">+C25-C48</f>
        <v>783175594</v>
      </c>
      <c r="D49" s="44">
        <f>+D25-D48</f>
        <v>0</v>
      </c>
      <c r="E49" s="45">
        <f t="shared" si="10"/>
        <v>863041144</v>
      </c>
      <c r="F49" s="46">
        <f t="shared" si="10"/>
        <v>507741395</v>
      </c>
      <c r="G49" s="46">
        <f t="shared" si="10"/>
        <v>319174756</v>
      </c>
      <c r="H49" s="46">
        <f t="shared" si="10"/>
        <v>-505943046</v>
      </c>
      <c r="I49" s="46">
        <f t="shared" si="10"/>
        <v>330000419</v>
      </c>
      <c r="J49" s="46">
        <f t="shared" si="10"/>
        <v>143232129</v>
      </c>
      <c r="K49" s="46">
        <f t="shared" si="10"/>
        <v>41259641</v>
      </c>
      <c r="L49" s="46">
        <f t="shared" si="10"/>
        <v>-192979059</v>
      </c>
      <c r="M49" s="46">
        <f t="shared" si="10"/>
        <v>374316149</v>
      </c>
      <c r="N49" s="46">
        <f t="shared" si="10"/>
        <v>222596731</v>
      </c>
      <c r="O49" s="46">
        <f t="shared" si="10"/>
        <v>89249682</v>
      </c>
      <c r="P49" s="46">
        <f t="shared" si="10"/>
        <v>-208727612</v>
      </c>
      <c r="Q49" s="46">
        <f t="shared" si="10"/>
        <v>778971699</v>
      </c>
      <c r="R49" s="46">
        <f t="shared" si="10"/>
        <v>659493769</v>
      </c>
      <c r="S49" s="46">
        <f t="shared" si="10"/>
        <v>261893289</v>
      </c>
      <c r="T49" s="46">
        <f t="shared" si="10"/>
        <v>88887500</v>
      </c>
      <c r="U49" s="46">
        <f t="shared" si="10"/>
        <v>-440774778</v>
      </c>
      <c r="V49" s="46">
        <f t="shared" si="10"/>
        <v>-89993989</v>
      </c>
      <c r="W49" s="46">
        <f t="shared" si="10"/>
        <v>935328640</v>
      </c>
      <c r="X49" s="46">
        <f>IF(F25=F48,0,X25-X48)</f>
        <v>863041144</v>
      </c>
      <c r="Y49" s="46">
        <f t="shared" si="10"/>
        <v>72287496</v>
      </c>
      <c r="Z49" s="47">
        <f>+IF(X49&lt;&gt;0,+(Y49/X49)*100,0)</f>
        <v>8.375903802797147</v>
      </c>
      <c r="AA49" s="44">
        <f>+AA25-AA48</f>
        <v>507741395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230557773</v>
      </c>
      <c r="D5" s="19">
        <f>SUM(D6:D8)</f>
        <v>0</v>
      </c>
      <c r="E5" s="20">
        <f t="shared" si="0"/>
        <v>237273199</v>
      </c>
      <c r="F5" s="21">
        <f t="shared" si="0"/>
        <v>82074770</v>
      </c>
      <c r="G5" s="21">
        <f t="shared" si="0"/>
        <v>1322314</v>
      </c>
      <c r="H5" s="21">
        <f t="shared" si="0"/>
        <v>2563786</v>
      </c>
      <c r="I5" s="21">
        <f t="shared" si="0"/>
        <v>1178289</v>
      </c>
      <c r="J5" s="21">
        <f t="shared" si="0"/>
        <v>5064389</v>
      </c>
      <c r="K5" s="21">
        <f t="shared" si="0"/>
        <v>6332705</v>
      </c>
      <c r="L5" s="21">
        <f t="shared" si="0"/>
        <v>2140102</v>
      </c>
      <c r="M5" s="21">
        <f t="shared" si="0"/>
        <v>67762819</v>
      </c>
      <c r="N5" s="21">
        <f t="shared" si="0"/>
        <v>76235626</v>
      </c>
      <c r="O5" s="21">
        <f t="shared" si="0"/>
        <v>1035135</v>
      </c>
      <c r="P5" s="21">
        <f t="shared" si="0"/>
        <v>1126945</v>
      </c>
      <c r="Q5" s="21">
        <f t="shared" si="0"/>
        <v>50664347</v>
      </c>
      <c r="R5" s="21">
        <f t="shared" si="0"/>
        <v>52826427</v>
      </c>
      <c r="S5" s="21">
        <f t="shared" si="0"/>
        <v>979445</v>
      </c>
      <c r="T5" s="21">
        <f t="shared" si="0"/>
        <v>1280696</v>
      </c>
      <c r="U5" s="21">
        <f t="shared" si="0"/>
        <v>1090838</v>
      </c>
      <c r="V5" s="21">
        <f t="shared" si="0"/>
        <v>3350979</v>
      </c>
      <c r="W5" s="21">
        <f t="shared" si="0"/>
        <v>137477421</v>
      </c>
      <c r="X5" s="21">
        <f t="shared" si="0"/>
        <v>237273199</v>
      </c>
      <c r="Y5" s="21">
        <f t="shared" si="0"/>
        <v>-99795778</v>
      </c>
      <c r="Z5" s="4">
        <f>+IF(X5&lt;&gt;0,+(Y5/X5)*100,0)</f>
        <v>-42.05943967569637</v>
      </c>
      <c r="AA5" s="19">
        <f>SUM(AA6:AA8)</f>
        <v>82074770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230250329</v>
      </c>
      <c r="D7" s="25"/>
      <c r="E7" s="26">
        <v>237048943</v>
      </c>
      <c r="F7" s="27">
        <v>81924911</v>
      </c>
      <c r="G7" s="27">
        <v>1322314</v>
      </c>
      <c r="H7" s="27">
        <v>2542927</v>
      </c>
      <c r="I7" s="27">
        <v>1178289</v>
      </c>
      <c r="J7" s="27">
        <v>5043530</v>
      </c>
      <c r="K7" s="27">
        <v>6287649</v>
      </c>
      <c r="L7" s="27">
        <v>2140102</v>
      </c>
      <c r="M7" s="27">
        <v>67762819</v>
      </c>
      <c r="N7" s="27">
        <v>76190570</v>
      </c>
      <c r="O7" s="27">
        <v>1001043</v>
      </c>
      <c r="P7" s="27">
        <v>1126945</v>
      </c>
      <c r="Q7" s="27">
        <v>50615397</v>
      </c>
      <c r="R7" s="27">
        <v>52743385</v>
      </c>
      <c r="S7" s="27">
        <v>915915</v>
      </c>
      <c r="T7" s="27">
        <v>1169196</v>
      </c>
      <c r="U7" s="27">
        <v>1035088</v>
      </c>
      <c r="V7" s="27">
        <v>3120199</v>
      </c>
      <c r="W7" s="27">
        <v>137097684</v>
      </c>
      <c r="X7" s="27">
        <v>237048943</v>
      </c>
      <c r="Y7" s="27">
        <v>-99951259</v>
      </c>
      <c r="Z7" s="7">
        <v>-42.16</v>
      </c>
      <c r="AA7" s="25">
        <v>81924911</v>
      </c>
    </row>
    <row r="8" spans="1:27" ht="13.5">
      <c r="A8" s="5" t="s">
        <v>35</v>
      </c>
      <c r="B8" s="3"/>
      <c r="C8" s="22">
        <v>307444</v>
      </c>
      <c r="D8" s="22"/>
      <c r="E8" s="23">
        <v>224256</v>
      </c>
      <c r="F8" s="24">
        <v>149859</v>
      </c>
      <c r="G8" s="24"/>
      <c r="H8" s="24">
        <v>20859</v>
      </c>
      <c r="I8" s="24"/>
      <c r="J8" s="24">
        <v>20859</v>
      </c>
      <c r="K8" s="24">
        <v>45056</v>
      </c>
      <c r="L8" s="24"/>
      <c r="M8" s="24"/>
      <c r="N8" s="24">
        <v>45056</v>
      </c>
      <c r="O8" s="24">
        <v>34092</v>
      </c>
      <c r="P8" s="24"/>
      <c r="Q8" s="24">
        <v>48950</v>
      </c>
      <c r="R8" s="24">
        <v>83042</v>
      </c>
      <c r="S8" s="24">
        <v>63530</v>
      </c>
      <c r="T8" s="24">
        <v>111500</v>
      </c>
      <c r="U8" s="24">
        <v>55750</v>
      </c>
      <c r="V8" s="24">
        <v>230780</v>
      </c>
      <c r="W8" s="24">
        <v>379737</v>
      </c>
      <c r="X8" s="24">
        <v>224256</v>
      </c>
      <c r="Y8" s="24">
        <v>155481</v>
      </c>
      <c r="Z8" s="6">
        <v>69.33</v>
      </c>
      <c r="AA8" s="22">
        <v>149859</v>
      </c>
    </row>
    <row r="9" spans="1:27" ht="13.5">
      <c r="A9" s="2" t="s">
        <v>36</v>
      </c>
      <c r="B9" s="3"/>
      <c r="C9" s="19">
        <f aca="true" t="shared" si="1" ref="C9:Y9">SUM(C10:C14)</f>
        <v>5725094</v>
      </c>
      <c r="D9" s="19">
        <f>SUM(D10:D14)</f>
        <v>0</v>
      </c>
      <c r="E9" s="20">
        <f t="shared" si="1"/>
        <v>8441407</v>
      </c>
      <c r="F9" s="21">
        <f t="shared" si="1"/>
        <v>3564266</v>
      </c>
      <c r="G9" s="21">
        <f t="shared" si="1"/>
        <v>326723</v>
      </c>
      <c r="H9" s="21">
        <f t="shared" si="1"/>
        <v>707035</v>
      </c>
      <c r="I9" s="21">
        <f t="shared" si="1"/>
        <v>361709</v>
      </c>
      <c r="J9" s="21">
        <f t="shared" si="1"/>
        <v>1395467</v>
      </c>
      <c r="K9" s="21">
        <f t="shared" si="1"/>
        <v>315550</v>
      </c>
      <c r="L9" s="21">
        <f t="shared" si="1"/>
        <v>307313</v>
      </c>
      <c r="M9" s="21">
        <f t="shared" si="1"/>
        <v>276985</v>
      </c>
      <c r="N9" s="21">
        <f t="shared" si="1"/>
        <v>899848</v>
      </c>
      <c r="O9" s="21">
        <f t="shared" si="1"/>
        <v>302430</v>
      </c>
      <c r="P9" s="21">
        <f t="shared" si="1"/>
        <v>322817</v>
      </c>
      <c r="Q9" s="21">
        <f t="shared" si="1"/>
        <v>1214960</v>
      </c>
      <c r="R9" s="21">
        <f t="shared" si="1"/>
        <v>1840207</v>
      </c>
      <c r="S9" s="21">
        <f t="shared" si="1"/>
        <v>234065</v>
      </c>
      <c r="T9" s="21">
        <f t="shared" si="1"/>
        <v>281671</v>
      </c>
      <c r="U9" s="21">
        <f t="shared" si="1"/>
        <v>330765</v>
      </c>
      <c r="V9" s="21">
        <f t="shared" si="1"/>
        <v>846501</v>
      </c>
      <c r="W9" s="21">
        <f t="shared" si="1"/>
        <v>4982023</v>
      </c>
      <c r="X9" s="21">
        <f t="shared" si="1"/>
        <v>8441407</v>
      </c>
      <c r="Y9" s="21">
        <f t="shared" si="1"/>
        <v>-3459384</v>
      </c>
      <c r="Z9" s="4">
        <f>+IF(X9&lt;&gt;0,+(Y9/X9)*100,0)</f>
        <v>-40.98113027840027</v>
      </c>
      <c r="AA9" s="19">
        <f>SUM(AA10:AA14)</f>
        <v>3564266</v>
      </c>
    </row>
    <row r="10" spans="1:27" ht="13.5">
      <c r="A10" s="5" t="s">
        <v>37</v>
      </c>
      <c r="B10" s="3"/>
      <c r="C10" s="22">
        <v>5725094</v>
      </c>
      <c r="D10" s="22"/>
      <c r="E10" s="23">
        <v>8441407</v>
      </c>
      <c r="F10" s="24">
        <v>3564266</v>
      </c>
      <c r="G10" s="24">
        <v>326723</v>
      </c>
      <c r="H10" s="24">
        <v>707035</v>
      </c>
      <c r="I10" s="24">
        <v>361709</v>
      </c>
      <c r="J10" s="24">
        <v>1395467</v>
      </c>
      <c r="K10" s="24">
        <v>315550</v>
      </c>
      <c r="L10" s="24">
        <v>307313</v>
      </c>
      <c r="M10" s="24">
        <v>276985</v>
      </c>
      <c r="N10" s="24">
        <v>899848</v>
      </c>
      <c r="O10" s="24">
        <v>302430</v>
      </c>
      <c r="P10" s="24">
        <v>322817</v>
      </c>
      <c r="Q10" s="24">
        <v>1214960</v>
      </c>
      <c r="R10" s="24">
        <v>1840207</v>
      </c>
      <c r="S10" s="24">
        <v>234065</v>
      </c>
      <c r="T10" s="24">
        <v>281671</v>
      </c>
      <c r="U10" s="24">
        <v>330765</v>
      </c>
      <c r="V10" s="24">
        <v>846501</v>
      </c>
      <c r="W10" s="24">
        <v>4982023</v>
      </c>
      <c r="X10" s="24">
        <v>8441407</v>
      </c>
      <c r="Y10" s="24">
        <v>-3459384</v>
      </c>
      <c r="Z10" s="6">
        <v>-40.98</v>
      </c>
      <c r="AA10" s="22">
        <v>3564266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1503243</v>
      </c>
      <c r="D15" s="19">
        <f>SUM(D16:D18)</f>
        <v>0</v>
      </c>
      <c r="E15" s="20">
        <f t="shared" si="2"/>
        <v>2731793</v>
      </c>
      <c r="F15" s="21">
        <f t="shared" si="2"/>
        <v>45564737</v>
      </c>
      <c r="G15" s="21">
        <f t="shared" si="2"/>
        <v>908169</v>
      </c>
      <c r="H15" s="21">
        <f t="shared" si="2"/>
        <v>81835</v>
      </c>
      <c r="I15" s="21">
        <f t="shared" si="2"/>
        <v>99156</v>
      </c>
      <c r="J15" s="21">
        <f t="shared" si="2"/>
        <v>1089160</v>
      </c>
      <c r="K15" s="21">
        <f t="shared" si="2"/>
        <v>123318</v>
      </c>
      <c r="L15" s="21">
        <f t="shared" si="2"/>
        <v>109633</v>
      </c>
      <c r="M15" s="21">
        <f t="shared" si="2"/>
        <v>63556</v>
      </c>
      <c r="N15" s="21">
        <f t="shared" si="2"/>
        <v>296507</v>
      </c>
      <c r="O15" s="21">
        <f t="shared" si="2"/>
        <v>158612</v>
      </c>
      <c r="P15" s="21">
        <f t="shared" si="2"/>
        <v>77491</v>
      </c>
      <c r="Q15" s="21">
        <f t="shared" si="2"/>
        <v>1747798</v>
      </c>
      <c r="R15" s="21">
        <f t="shared" si="2"/>
        <v>1983901</v>
      </c>
      <c r="S15" s="21">
        <f t="shared" si="2"/>
        <v>88464</v>
      </c>
      <c r="T15" s="21">
        <f t="shared" si="2"/>
        <v>83097</v>
      </c>
      <c r="U15" s="21">
        <f t="shared" si="2"/>
        <v>88332</v>
      </c>
      <c r="V15" s="21">
        <f t="shared" si="2"/>
        <v>259893</v>
      </c>
      <c r="W15" s="21">
        <f t="shared" si="2"/>
        <v>3629461</v>
      </c>
      <c r="X15" s="21">
        <f t="shared" si="2"/>
        <v>2731793</v>
      </c>
      <c r="Y15" s="21">
        <f t="shared" si="2"/>
        <v>897668</v>
      </c>
      <c r="Z15" s="4">
        <f>+IF(X15&lt;&gt;0,+(Y15/X15)*100,0)</f>
        <v>32.86003002423683</v>
      </c>
      <c r="AA15" s="19">
        <f>SUM(AA16:AA18)</f>
        <v>45564737</v>
      </c>
    </row>
    <row r="16" spans="1:27" ht="13.5">
      <c r="A16" s="5" t="s">
        <v>43</v>
      </c>
      <c r="B16" s="3"/>
      <c r="C16" s="22">
        <v>1503243</v>
      </c>
      <c r="D16" s="22"/>
      <c r="E16" s="23">
        <v>2731793</v>
      </c>
      <c r="F16" s="24">
        <v>1517887</v>
      </c>
      <c r="G16" s="24">
        <v>908169</v>
      </c>
      <c r="H16" s="24">
        <v>81835</v>
      </c>
      <c r="I16" s="24">
        <v>99156</v>
      </c>
      <c r="J16" s="24">
        <v>1089160</v>
      </c>
      <c r="K16" s="24">
        <v>123318</v>
      </c>
      <c r="L16" s="24">
        <v>109633</v>
      </c>
      <c r="M16" s="24">
        <v>63556</v>
      </c>
      <c r="N16" s="24">
        <v>296507</v>
      </c>
      <c r="O16" s="24">
        <v>158612</v>
      </c>
      <c r="P16" s="24">
        <v>77491</v>
      </c>
      <c r="Q16" s="24">
        <v>1747798</v>
      </c>
      <c r="R16" s="24">
        <v>1983901</v>
      </c>
      <c r="S16" s="24">
        <v>88464</v>
      </c>
      <c r="T16" s="24">
        <v>83097</v>
      </c>
      <c r="U16" s="24">
        <v>88332</v>
      </c>
      <c r="V16" s="24">
        <v>259893</v>
      </c>
      <c r="W16" s="24">
        <v>3629461</v>
      </c>
      <c r="X16" s="24">
        <v>2731793</v>
      </c>
      <c r="Y16" s="24">
        <v>897668</v>
      </c>
      <c r="Z16" s="6">
        <v>32.86</v>
      </c>
      <c r="AA16" s="22">
        <v>1517887</v>
      </c>
    </row>
    <row r="17" spans="1:27" ht="13.5">
      <c r="A17" s="5" t="s">
        <v>44</v>
      </c>
      <c r="B17" s="3"/>
      <c r="C17" s="22"/>
      <c r="D17" s="22"/>
      <c r="E17" s="23"/>
      <c r="F17" s="24">
        <v>44046850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44046850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78029533</v>
      </c>
      <c r="D19" s="19">
        <f>SUM(D20:D23)</f>
        <v>0</v>
      </c>
      <c r="E19" s="20">
        <f t="shared" si="3"/>
        <v>81347354</v>
      </c>
      <c r="F19" s="21">
        <f t="shared" si="3"/>
        <v>0</v>
      </c>
      <c r="G19" s="21">
        <f t="shared" si="3"/>
        <v>2702</v>
      </c>
      <c r="H19" s="21">
        <f t="shared" si="3"/>
        <v>35510</v>
      </c>
      <c r="I19" s="21">
        <f t="shared" si="3"/>
        <v>2350</v>
      </c>
      <c r="J19" s="21">
        <f t="shared" si="3"/>
        <v>40562</v>
      </c>
      <c r="K19" s="21">
        <f t="shared" si="3"/>
        <v>1700000</v>
      </c>
      <c r="L19" s="21">
        <f t="shared" si="3"/>
        <v>2699127</v>
      </c>
      <c r="M19" s="21">
        <f t="shared" si="3"/>
        <v>16434000</v>
      </c>
      <c r="N19" s="21">
        <f t="shared" si="3"/>
        <v>20833127</v>
      </c>
      <c r="O19" s="21">
        <f t="shared" si="3"/>
        <v>10621</v>
      </c>
      <c r="P19" s="21">
        <f t="shared" si="3"/>
        <v>386105</v>
      </c>
      <c r="Q19" s="21">
        <f t="shared" si="3"/>
        <v>25398740</v>
      </c>
      <c r="R19" s="21">
        <f t="shared" si="3"/>
        <v>25795466</v>
      </c>
      <c r="S19" s="21">
        <f t="shared" si="3"/>
        <v>1016431</v>
      </c>
      <c r="T19" s="21">
        <f t="shared" si="3"/>
        <v>793080</v>
      </c>
      <c r="U19" s="21">
        <f t="shared" si="3"/>
        <v>7036977</v>
      </c>
      <c r="V19" s="21">
        <f t="shared" si="3"/>
        <v>8846488</v>
      </c>
      <c r="W19" s="21">
        <f t="shared" si="3"/>
        <v>55515643</v>
      </c>
      <c r="X19" s="21">
        <f t="shared" si="3"/>
        <v>81347354</v>
      </c>
      <c r="Y19" s="21">
        <f t="shared" si="3"/>
        <v>-25831711</v>
      </c>
      <c r="Z19" s="4">
        <f>+IF(X19&lt;&gt;0,+(Y19/X19)*100,0)</f>
        <v>-31.754826346287796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78029533</v>
      </c>
      <c r="D23" s="22"/>
      <c r="E23" s="23">
        <v>81347354</v>
      </c>
      <c r="F23" s="24"/>
      <c r="G23" s="24">
        <v>2702</v>
      </c>
      <c r="H23" s="24">
        <v>35510</v>
      </c>
      <c r="I23" s="24">
        <v>2350</v>
      </c>
      <c r="J23" s="24">
        <v>40562</v>
      </c>
      <c r="K23" s="24">
        <v>1700000</v>
      </c>
      <c r="L23" s="24">
        <v>2699127</v>
      </c>
      <c r="M23" s="24">
        <v>16434000</v>
      </c>
      <c r="N23" s="24">
        <v>20833127</v>
      </c>
      <c r="O23" s="24">
        <v>10621</v>
      </c>
      <c r="P23" s="24">
        <v>386105</v>
      </c>
      <c r="Q23" s="24">
        <v>25398740</v>
      </c>
      <c r="R23" s="24">
        <v>25795466</v>
      </c>
      <c r="S23" s="24">
        <v>1016431</v>
      </c>
      <c r="T23" s="24">
        <v>793080</v>
      </c>
      <c r="U23" s="24">
        <v>7036977</v>
      </c>
      <c r="V23" s="24">
        <v>8846488</v>
      </c>
      <c r="W23" s="24">
        <v>55515643</v>
      </c>
      <c r="X23" s="24">
        <v>81347354</v>
      </c>
      <c r="Y23" s="24">
        <v>-25831711</v>
      </c>
      <c r="Z23" s="6">
        <v>-31.75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315815643</v>
      </c>
      <c r="D25" s="40">
        <f>+D5+D9+D15+D19+D24</f>
        <v>0</v>
      </c>
      <c r="E25" s="41">
        <f t="shared" si="4"/>
        <v>329793753</v>
      </c>
      <c r="F25" s="42">
        <f t="shared" si="4"/>
        <v>131203773</v>
      </c>
      <c r="G25" s="42">
        <f t="shared" si="4"/>
        <v>2559908</v>
      </c>
      <c r="H25" s="42">
        <f t="shared" si="4"/>
        <v>3388166</v>
      </c>
      <c r="I25" s="42">
        <f t="shared" si="4"/>
        <v>1641504</v>
      </c>
      <c r="J25" s="42">
        <f t="shared" si="4"/>
        <v>7589578</v>
      </c>
      <c r="K25" s="42">
        <f t="shared" si="4"/>
        <v>8471573</v>
      </c>
      <c r="L25" s="42">
        <f t="shared" si="4"/>
        <v>5256175</v>
      </c>
      <c r="M25" s="42">
        <f t="shared" si="4"/>
        <v>84537360</v>
      </c>
      <c r="N25" s="42">
        <f t="shared" si="4"/>
        <v>98265108</v>
      </c>
      <c r="O25" s="42">
        <f t="shared" si="4"/>
        <v>1506798</v>
      </c>
      <c r="P25" s="42">
        <f t="shared" si="4"/>
        <v>1913358</v>
      </c>
      <c r="Q25" s="42">
        <f t="shared" si="4"/>
        <v>79025845</v>
      </c>
      <c r="R25" s="42">
        <f t="shared" si="4"/>
        <v>82446001</v>
      </c>
      <c r="S25" s="42">
        <f t="shared" si="4"/>
        <v>2318405</v>
      </c>
      <c r="T25" s="42">
        <f t="shared" si="4"/>
        <v>2438544</v>
      </c>
      <c r="U25" s="42">
        <f t="shared" si="4"/>
        <v>8546912</v>
      </c>
      <c r="V25" s="42">
        <f t="shared" si="4"/>
        <v>13303861</v>
      </c>
      <c r="W25" s="42">
        <f t="shared" si="4"/>
        <v>201604548</v>
      </c>
      <c r="X25" s="42">
        <f t="shared" si="4"/>
        <v>329793753</v>
      </c>
      <c r="Y25" s="42">
        <f t="shared" si="4"/>
        <v>-128189205</v>
      </c>
      <c r="Z25" s="43">
        <f>+IF(X25&lt;&gt;0,+(Y25/X25)*100,0)</f>
        <v>-38.86950672470743</v>
      </c>
      <c r="AA25" s="40">
        <f>+AA5+AA9+AA15+AA19+AA24</f>
        <v>131203773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78828262</v>
      </c>
      <c r="D28" s="19">
        <f>SUM(D29:D31)</f>
        <v>0</v>
      </c>
      <c r="E28" s="20">
        <f t="shared" si="5"/>
        <v>106768952</v>
      </c>
      <c r="F28" s="21">
        <f t="shared" si="5"/>
        <v>80416441</v>
      </c>
      <c r="G28" s="21">
        <f t="shared" si="5"/>
        <v>9168262</v>
      </c>
      <c r="H28" s="21">
        <f t="shared" si="5"/>
        <v>5246796</v>
      </c>
      <c r="I28" s="21">
        <f t="shared" si="5"/>
        <v>8141066</v>
      </c>
      <c r="J28" s="21">
        <f t="shared" si="5"/>
        <v>22556124</v>
      </c>
      <c r="K28" s="21">
        <f t="shared" si="5"/>
        <v>8791218</v>
      </c>
      <c r="L28" s="21">
        <f t="shared" si="5"/>
        <v>12477053</v>
      </c>
      <c r="M28" s="21">
        <f t="shared" si="5"/>
        <v>8765757</v>
      </c>
      <c r="N28" s="21">
        <f t="shared" si="5"/>
        <v>30034028</v>
      </c>
      <c r="O28" s="21">
        <f t="shared" si="5"/>
        <v>6030099</v>
      </c>
      <c r="P28" s="21">
        <f t="shared" si="5"/>
        <v>7320421</v>
      </c>
      <c r="Q28" s="21">
        <f t="shared" si="5"/>
        <v>6944029</v>
      </c>
      <c r="R28" s="21">
        <f t="shared" si="5"/>
        <v>20294549</v>
      </c>
      <c r="S28" s="21">
        <f t="shared" si="5"/>
        <v>10037071</v>
      </c>
      <c r="T28" s="21">
        <f t="shared" si="5"/>
        <v>7524513</v>
      </c>
      <c r="U28" s="21">
        <f t="shared" si="5"/>
        <v>9963399</v>
      </c>
      <c r="V28" s="21">
        <f t="shared" si="5"/>
        <v>27524983</v>
      </c>
      <c r="W28" s="21">
        <f t="shared" si="5"/>
        <v>100409684</v>
      </c>
      <c r="X28" s="21">
        <f t="shared" si="5"/>
        <v>106768952</v>
      </c>
      <c r="Y28" s="21">
        <f t="shared" si="5"/>
        <v>-6359268</v>
      </c>
      <c r="Z28" s="4">
        <f>+IF(X28&lt;&gt;0,+(Y28/X28)*100,0)</f>
        <v>-5.9561022946071445</v>
      </c>
      <c r="AA28" s="19">
        <f>SUM(AA29:AA31)</f>
        <v>80416441</v>
      </c>
    </row>
    <row r="29" spans="1:27" ht="13.5">
      <c r="A29" s="5" t="s">
        <v>33</v>
      </c>
      <c r="B29" s="3"/>
      <c r="C29" s="22">
        <v>40393090</v>
      </c>
      <c r="D29" s="22"/>
      <c r="E29" s="23">
        <v>51907606</v>
      </c>
      <c r="F29" s="24">
        <v>38472590</v>
      </c>
      <c r="G29" s="24">
        <v>3658451</v>
      </c>
      <c r="H29" s="24">
        <v>2629747</v>
      </c>
      <c r="I29" s="24">
        <v>4048852</v>
      </c>
      <c r="J29" s="24">
        <v>10337050</v>
      </c>
      <c r="K29" s="24">
        <v>4395482</v>
      </c>
      <c r="L29" s="24">
        <v>5635289</v>
      </c>
      <c r="M29" s="24">
        <v>4272251</v>
      </c>
      <c r="N29" s="24">
        <v>14303022</v>
      </c>
      <c r="O29" s="24">
        <v>3145031</v>
      </c>
      <c r="P29" s="24">
        <v>4145275</v>
      </c>
      <c r="Q29" s="24">
        <v>3708592</v>
      </c>
      <c r="R29" s="24">
        <v>10998898</v>
      </c>
      <c r="S29" s="24">
        <v>5075254</v>
      </c>
      <c r="T29" s="24">
        <v>3905294</v>
      </c>
      <c r="U29" s="24">
        <v>5354127</v>
      </c>
      <c r="V29" s="24">
        <v>14334675</v>
      </c>
      <c r="W29" s="24">
        <v>49973645</v>
      </c>
      <c r="X29" s="24">
        <v>51907606</v>
      </c>
      <c r="Y29" s="24">
        <v>-1933961</v>
      </c>
      <c r="Z29" s="6">
        <v>-3.73</v>
      </c>
      <c r="AA29" s="22">
        <v>38472590</v>
      </c>
    </row>
    <row r="30" spans="1:27" ht="13.5">
      <c r="A30" s="5" t="s">
        <v>34</v>
      </c>
      <c r="B30" s="3"/>
      <c r="C30" s="25">
        <v>6706040</v>
      </c>
      <c r="D30" s="25"/>
      <c r="E30" s="26">
        <v>20907933</v>
      </c>
      <c r="F30" s="27">
        <v>12382659</v>
      </c>
      <c r="G30" s="27">
        <v>2800444</v>
      </c>
      <c r="H30" s="27">
        <v>903257</v>
      </c>
      <c r="I30" s="27">
        <v>1572221</v>
      </c>
      <c r="J30" s="27">
        <v>5275922</v>
      </c>
      <c r="K30" s="27">
        <v>2307364</v>
      </c>
      <c r="L30" s="27">
        <v>4855185</v>
      </c>
      <c r="M30" s="27">
        <v>2045437</v>
      </c>
      <c r="N30" s="27">
        <v>9207986</v>
      </c>
      <c r="O30" s="27">
        <v>1229244</v>
      </c>
      <c r="P30" s="27">
        <v>980290</v>
      </c>
      <c r="Q30" s="27">
        <v>863326</v>
      </c>
      <c r="R30" s="27">
        <v>3072860</v>
      </c>
      <c r="S30" s="27">
        <v>2368301</v>
      </c>
      <c r="T30" s="27">
        <v>1354936</v>
      </c>
      <c r="U30" s="27">
        <v>1063141</v>
      </c>
      <c r="V30" s="27">
        <v>4786378</v>
      </c>
      <c r="W30" s="27">
        <v>22343146</v>
      </c>
      <c r="X30" s="27">
        <v>20907933</v>
      </c>
      <c r="Y30" s="27">
        <v>1435213</v>
      </c>
      <c r="Z30" s="7">
        <v>6.86</v>
      </c>
      <c r="AA30" s="25">
        <v>12382659</v>
      </c>
    </row>
    <row r="31" spans="1:27" ht="13.5">
      <c r="A31" s="5" t="s">
        <v>35</v>
      </c>
      <c r="B31" s="3"/>
      <c r="C31" s="22">
        <v>31729132</v>
      </c>
      <c r="D31" s="22"/>
      <c r="E31" s="23">
        <v>33953413</v>
      </c>
      <c r="F31" s="24">
        <v>29561192</v>
      </c>
      <c r="G31" s="24">
        <v>2709367</v>
      </c>
      <c r="H31" s="24">
        <v>1713792</v>
      </c>
      <c r="I31" s="24">
        <v>2519993</v>
      </c>
      <c r="J31" s="24">
        <v>6943152</v>
      </c>
      <c r="K31" s="24">
        <v>2088372</v>
      </c>
      <c r="L31" s="24">
        <v>1986579</v>
      </c>
      <c r="M31" s="24">
        <v>2448069</v>
      </c>
      <c r="N31" s="24">
        <v>6523020</v>
      </c>
      <c r="O31" s="24">
        <v>1655824</v>
      </c>
      <c r="P31" s="24">
        <v>2194856</v>
      </c>
      <c r="Q31" s="24">
        <v>2372111</v>
      </c>
      <c r="R31" s="24">
        <v>6222791</v>
      </c>
      <c r="S31" s="24">
        <v>2593516</v>
      </c>
      <c r="T31" s="24">
        <v>2264283</v>
      </c>
      <c r="U31" s="24">
        <v>3546131</v>
      </c>
      <c r="V31" s="24">
        <v>8403930</v>
      </c>
      <c r="W31" s="24">
        <v>28092893</v>
      </c>
      <c r="X31" s="24">
        <v>33953413</v>
      </c>
      <c r="Y31" s="24">
        <v>-5860520</v>
      </c>
      <c r="Z31" s="6">
        <v>-17.26</v>
      </c>
      <c r="AA31" s="22">
        <v>29561192</v>
      </c>
    </row>
    <row r="32" spans="1:27" ht="13.5">
      <c r="A32" s="2" t="s">
        <v>36</v>
      </c>
      <c r="B32" s="3"/>
      <c r="C32" s="19">
        <f aca="true" t="shared" si="6" ref="C32:Y32">SUM(C33:C37)</f>
        <v>36877233</v>
      </c>
      <c r="D32" s="19">
        <f>SUM(D33:D37)</f>
        <v>0</v>
      </c>
      <c r="E32" s="20">
        <f t="shared" si="6"/>
        <v>51798393</v>
      </c>
      <c r="F32" s="21">
        <f t="shared" si="6"/>
        <v>50495150</v>
      </c>
      <c r="G32" s="21">
        <f t="shared" si="6"/>
        <v>3332341</v>
      </c>
      <c r="H32" s="21">
        <f t="shared" si="6"/>
        <v>3278341</v>
      </c>
      <c r="I32" s="21">
        <f t="shared" si="6"/>
        <v>4038194</v>
      </c>
      <c r="J32" s="21">
        <f t="shared" si="6"/>
        <v>10648876</v>
      </c>
      <c r="K32" s="21">
        <f t="shared" si="6"/>
        <v>4600768</v>
      </c>
      <c r="L32" s="21">
        <f t="shared" si="6"/>
        <v>4054788</v>
      </c>
      <c r="M32" s="21">
        <f t="shared" si="6"/>
        <v>3459584</v>
      </c>
      <c r="N32" s="21">
        <f t="shared" si="6"/>
        <v>12115140</v>
      </c>
      <c r="O32" s="21">
        <f t="shared" si="6"/>
        <v>3616620</v>
      </c>
      <c r="P32" s="21">
        <f t="shared" si="6"/>
        <v>3660625</v>
      </c>
      <c r="Q32" s="21">
        <f t="shared" si="6"/>
        <v>3266309</v>
      </c>
      <c r="R32" s="21">
        <f t="shared" si="6"/>
        <v>10543554</v>
      </c>
      <c r="S32" s="21">
        <f t="shared" si="6"/>
        <v>4058217</v>
      </c>
      <c r="T32" s="21">
        <f t="shared" si="6"/>
        <v>3843657</v>
      </c>
      <c r="U32" s="21">
        <f t="shared" si="6"/>
        <v>4408702</v>
      </c>
      <c r="V32" s="21">
        <f t="shared" si="6"/>
        <v>12310576</v>
      </c>
      <c r="W32" s="21">
        <f t="shared" si="6"/>
        <v>45618146</v>
      </c>
      <c r="X32" s="21">
        <f t="shared" si="6"/>
        <v>51798393</v>
      </c>
      <c r="Y32" s="21">
        <f t="shared" si="6"/>
        <v>-6180247</v>
      </c>
      <c r="Z32" s="4">
        <f>+IF(X32&lt;&gt;0,+(Y32/X32)*100,0)</f>
        <v>-11.931348912696963</v>
      </c>
      <c r="AA32" s="19">
        <f>SUM(AA33:AA37)</f>
        <v>50495150</v>
      </c>
    </row>
    <row r="33" spans="1:27" ht="13.5">
      <c r="A33" s="5" t="s">
        <v>37</v>
      </c>
      <c r="B33" s="3"/>
      <c r="C33" s="22">
        <v>36877233</v>
      </c>
      <c r="D33" s="22"/>
      <c r="E33" s="23">
        <v>51798393</v>
      </c>
      <c r="F33" s="24">
        <v>50495150</v>
      </c>
      <c r="G33" s="24">
        <v>3332341</v>
      </c>
      <c r="H33" s="24">
        <v>3278341</v>
      </c>
      <c r="I33" s="24">
        <v>4038194</v>
      </c>
      <c r="J33" s="24">
        <v>10648876</v>
      </c>
      <c r="K33" s="24">
        <v>4600768</v>
      </c>
      <c r="L33" s="24">
        <v>4054788</v>
      </c>
      <c r="M33" s="24">
        <v>3459584</v>
      </c>
      <c r="N33" s="24">
        <v>12115140</v>
      </c>
      <c r="O33" s="24">
        <v>3616620</v>
      </c>
      <c r="P33" s="24">
        <v>3660625</v>
      </c>
      <c r="Q33" s="24">
        <v>3266309</v>
      </c>
      <c r="R33" s="24">
        <v>10543554</v>
      </c>
      <c r="S33" s="24">
        <v>4058217</v>
      </c>
      <c r="T33" s="24">
        <v>3843657</v>
      </c>
      <c r="U33" s="24">
        <v>4408702</v>
      </c>
      <c r="V33" s="24">
        <v>12310576</v>
      </c>
      <c r="W33" s="24">
        <v>45618146</v>
      </c>
      <c r="X33" s="24">
        <v>51798393</v>
      </c>
      <c r="Y33" s="24">
        <v>-6180247</v>
      </c>
      <c r="Z33" s="6">
        <v>-11.93</v>
      </c>
      <c r="AA33" s="22">
        <v>50495150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11310066</v>
      </c>
      <c r="D38" s="19">
        <f>SUM(D39:D41)</f>
        <v>0</v>
      </c>
      <c r="E38" s="20">
        <f t="shared" si="7"/>
        <v>14244853</v>
      </c>
      <c r="F38" s="21">
        <f t="shared" si="7"/>
        <v>102482206</v>
      </c>
      <c r="G38" s="21">
        <f t="shared" si="7"/>
        <v>875121</v>
      </c>
      <c r="H38" s="21">
        <f t="shared" si="7"/>
        <v>536651</v>
      </c>
      <c r="I38" s="21">
        <f t="shared" si="7"/>
        <v>759915</v>
      </c>
      <c r="J38" s="21">
        <f t="shared" si="7"/>
        <v>2171687</v>
      </c>
      <c r="K38" s="21">
        <f t="shared" si="7"/>
        <v>799492</v>
      </c>
      <c r="L38" s="21">
        <f t="shared" si="7"/>
        <v>953514</v>
      </c>
      <c r="M38" s="21">
        <f t="shared" si="7"/>
        <v>797939</v>
      </c>
      <c r="N38" s="21">
        <f t="shared" si="7"/>
        <v>2550945</v>
      </c>
      <c r="O38" s="21">
        <f t="shared" si="7"/>
        <v>615267</v>
      </c>
      <c r="P38" s="21">
        <f t="shared" si="7"/>
        <v>643007</v>
      </c>
      <c r="Q38" s="21">
        <f t="shared" si="7"/>
        <v>566808</v>
      </c>
      <c r="R38" s="21">
        <f t="shared" si="7"/>
        <v>1825082</v>
      </c>
      <c r="S38" s="21">
        <f t="shared" si="7"/>
        <v>1349312</v>
      </c>
      <c r="T38" s="21">
        <f t="shared" si="7"/>
        <v>1497459</v>
      </c>
      <c r="U38" s="21">
        <f t="shared" si="7"/>
        <v>1087893</v>
      </c>
      <c r="V38" s="21">
        <f t="shared" si="7"/>
        <v>3934664</v>
      </c>
      <c r="W38" s="21">
        <f t="shared" si="7"/>
        <v>10482378</v>
      </c>
      <c r="X38" s="21">
        <f t="shared" si="7"/>
        <v>14244853</v>
      </c>
      <c r="Y38" s="21">
        <f t="shared" si="7"/>
        <v>-3762475</v>
      </c>
      <c r="Z38" s="4">
        <f>+IF(X38&lt;&gt;0,+(Y38/X38)*100,0)</f>
        <v>-26.412873477880044</v>
      </c>
      <c r="AA38" s="19">
        <f>SUM(AA39:AA41)</f>
        <v>102482206</v>
      </c>
    </row>
    <row r="39" spans="1:27" ht="13.5">
      <c r="A39" s="5" t="s">
        <v>43</v>
      </c>
      <c r="B39" s="3"/>
      <c r="C39" s="22">
        <v>11310066</v>
      </c>
      <c r="D39" s="22"/>
      <c r="E39" s="23">
        <v>14244853</v>
      </c>
      <c r="F39" s="24">
        <v>22675789</v>
      </c>
      <c r="G39" s="24">
        <v>875121</v>
      </c>
      <c r="H39" s="24">
        <v>536651</v>
      </c>
      <c r="I39" s="24">
        <v>759915</v>
      </c>
      <c r="J39" s="24">
        <v>2171687</v>
      </c>
      <c r="K39" s="24">
        <v>799492</v>
      </c>
      <c r="L39" s="24">
        <v>953514</v>
      </c>
      <c r="M39" s="24">
        <v>797939</v>
      </c>
      <c r="N39" s="24">
        <v>2550945</v>
      </c>
      <c r="O39" s="24">
        <v>615267</v>
      </c>
      <c r="P39" s="24">
        <v>643007</v>
      </c>
      <c r="Q39" s="24">
        <v>566808</v>
      </c>
      <c r="R39" s="24">
        <v>1825082</v>
      </c>
      <c r="S39" s="24">
        <v>1349312</v>
      </c>
      <c r="T39" s="24">
        <v>1497459</v>
      </c>
      <c r="U39" s="24">
        <v>1087893</v>
      </c>
      <c r="V39" s="24">
        <v>3934664</v>
      </c>
      <c r="W39" s="24">
        <v>10482378</v>
      </c>
      <c r="X39" s="24">
        <v>14244853</v>
      </c>
      <c r="Y39" s="24">
        <v>-3762475</v>
      </c>
      <c r="Z39" s="6">
        <v>-26.41</v>
      </c>
      <c r="AA39" s="22">
        <v>22675789</v>
      </c>
    </row>
    <row r="40" spans="1:27" ht="13.5">
      <c r="A40" s="5" t="s">
        <v>44</v>
      </c>
      <c r="B40" s="3"/>
      <c r="C40" s="22"/>
      <c r="D40" s="22"/>
      <c r="E40" s="23"/>
      <c r="F40" s="24">
        <v>79806417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>
        <v>79806417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86403141</v>
      </c>
      <c r="D42" s="19">
        <f>SUM(D43:D46)</f>
        <v>0</v>
      </c>
      <c r="E42" s="20">
        <f t="shared" si="8"/>
        <v>75930134</v>
      </c>
      <c r="F42" s="21">
        <f t="shared" si="8"/>
        <v>0</v>
      </c>
      <c r="G42" s="21">
        <f t="shared" si="8"/>
        <v>3806135</v>
      </c>
      <c r="H42" s="21">
        <f t="shared" si="8"/>
        <v>857265</v>
      </c>
      <c r="I42" s="21">
        <f t="shared" si="8"/>
        <v>3430147</v>
      </c>
      <c r="J42" s="21">
        <f t="shared" si="8"/>
        <v>8093547</v>
      </c>
      <c r="K42" s="21">
        <f t="shared" si="8"/>
        <v>2455288</v>
      </c>
      <c r="L42" s="21">
        <f t="shared" si="8"/>
        <v>1839663</v>
      </c>
      <c r="M42" s="21">
        <f t="shared" si="8"/>
        <v>2491047</v>
      </c>
      <c r="N42" s="21">
        <f t="shared" si="8"/>
        <v>6785998</v>
      </c>
      <c r="O42" s="21">
        <f t="shared" si="8"/>
        <v>1976950</v>
      </c>
      <c r="P42" s="21">
        <f t="shared" si="8"/>
        <v>1017379</v>
      </c>
      <c r="Q42" s="21">
        <f t="shared" si="8"/>
        <v>1058640</v>
      </c>
      <c r="R42" s="21">
        <f t="shared" si="8"/>
        <v>4052969</v>
      </c>
      <c r="S42" s="21">
        <f t="shared" si="8"/>
        <v>7514610</v>
      </c>
      <c r="T42" s="21">
        <f t="shared" si="8"/>
        <v>3172582</v>
      </c>
      <c r="U42" s="21">
        <f t="shared" si="8"/>
        <v>3561805</v>
      </c>
      <c r="V42" s="21">
        <f t="shared" si="8"/>
        <v>14248997</v>
      </c>
      <c r="W42" s="21">
        <f t="shared" si="8"/>
        <v>33181511</v>
      </c>
      <c r="X42" s="21">
        <f t="shared" si="8"/>
        <v>75930134</v>
      </c>
      <c r="Y42" s="21">
        <f t="shared" si="8"/>
        <v>-42748623</v>
      </c>
      <c r="Z42" s="4">
        <f>+IF(X42&lt;&gt;0,+(Y42/X42)*100,0)</f>
        <v>-56.29994410387844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86403141</v>
      </c>
      <c r="D46" s="22"/>
      <c r="E46" s="23">
        <v>75930134</v>
      </c>
      <c r="F46" s="24"/>
      <c r="G46" s="24">
        <v>3806135</v>
      </c>
      <c r="H46" s="24">
        <v>857265</v>
      </c>
      <c r="I46" s="24">
        <v>3430147</v>
      </c>
      <c r="J46" s="24">
        <v>8093547</v>
      </c>
      <c r="K46" s="24">
        <v>2455288</v>
      </c>
      <c r="L46" s="24">
        <v>1839663</v>
      </c>
      <c r="M46" s="24">
        <v>2491047</v>
      </c>
      <c r="N46" s="24">
        <v>6785998</v>
      </c>
      <c r="O46" s="24">
        <v>1976950</v>
      </c>
      <c r="P46" s="24">
        <v>1017379</v>
      </c>
      <c r="Q46" s="24">
        <v>1058640</v>
      </c>
      <c r="R46" s="24">
        <v>4052969</v>
      </c>
      <c r="S46" s="24">
        <v>7514610</v>
      </c>
      <c r="T46" s="24">
        <v>3172582</v>
      </c>
      <c r="U46" s="24">
        <v>3561805</v>
      </c>
      <c r="V46" s="24">
        <v>14248997</v>
      </c>
      <c r="W46" s="24">
        <v>33181511</v>
      </c>
      <c r="X46" s="24">
        <v>75930134</v>
      </c>
      <c r="Y46" s="24">
        <v>-42748623</v>
      </c>
      <c r="Z46" s="6">
        <v>-56.3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213418702</v>
      </c>
      <c r="D48" s="40">
        <f>+D28+D32+D38+D42+D47</f>
        <v>0</v>
      </c>
      <c r="E48" s="41">
        <f t="shared" si="9"/>
        <v>248742332</v>
      </c>
      <c r="F48" s="42">
        <f t="shared" si="9"/>
        <v>233393797</v>
      </c>
      <c r="G48" s="42">
        <f t="shared" si="9"/>
        <v>17181859</v>
      </c>
      <c r="H48" s="42">
        <f t="shared" si="9"/>
        <v>9919053</v>
      </c>
      <c r="I48" s="42">
        <f t="shared" si="9"/>
        <v>16369322</v>
      </c>
      <c r="J48" s="42">
        <f t="shared" si="9"/>
        <v>43470234</v>
      </c>
      <c r="K48" s="42">
        <f t="shared" si="9"/>
        <v>16646766</v>
      </c>
      <c r="L48" s="42">
        <f t="shared" si="9"/>
        <v>19325018</v>
      </c>
      <c r="M48" s="42">
        <f t="shared" si="9"/>
        <v>15514327</v>
      </c>
      <c r="N48" s="42">
        <f t="shared" si="9"/>
        <v>51486111</v>
      </c>
      <c r="O48" s="42">
        <f t="shared" si="9"/>
        <v>12238936</v>
      </c>
      <c r="P48" s="42">
        <f t="shared" si="9"/>
        <v>12641432</v>
      </c>
      <c r="Q48" s="42">
        <f t="shared" si="9"/>
        <v>11835786</v>
      </c>
      <c r="R48" s="42">
        <f t="shared" si="9"/>
        <v>36716154</v>
      </c>
      <c r="S48" s="42">
        <f t="shared" si="9"/>
        <v>22959210</v>
      </c>
      <c r="T48" s="42">
        <f t="shared" si="9"/>
        <v>16038211</v>
      </c>
      <c r="U48" s="42">
        <f t="shared" si="9"/>
        <v>19021799</v>
      </c>
      <c r="V48" s="42">
        <f t="shared" si="9"/>
        <v>58019220</v>
      </c>
      <c r="W48" s="42">
        <f t="shared" si="9"/>
        <v>189691719</v>
      </c>
      <c r="X48" s="42">
        <f t="shared" si="9"/>
        <v>248742332</v>
      </c>
      <c r="Y48" s="42">
        <f t="shared" si="9"/>
        <v>-59050613</v>
      </c>
      <c r="Z48" s="43">
        <f>+IF(X48&lt;&gt;0,+(Y48/X48)*100,0)</f>
        <v>-23.739671701719033</v>
      </c>
      <c r="AA48" s="40">
        <f>+AA28+AA32+AA38+AA42+AA47</f>
        <v>233393797</v>
      </c>
    </row>
    <row r="49" spans="1:27" ht="13.5">
      <c r="A49" s="14" t="s">
        <v>58</v>
      </c>
      <c r="B49" s="15"/>
      <c r="C49" s="44">
        <f aca="true" t="shared" si="10" ref="C49:Y49">+C25-C48</f>
        <v>102396941</v>
      </c>
      <c r="D49" s="44">
        <f>+D25-D48</f>
        <v>0</v>
      </c>
      <c r="E49" s="45">
        <f t="shared" si="10"/>
        <v>81051421</v>
      </c>
      <c r="F49" s="46">
        <f t="shared" si="10"/>
        <v>-102190024</v>
      </c>
      <c r="G49" s="46">
        <f t="shared" si="10"/>
        <v>-14621951</v>
      </c>
      <c r="H49" s="46">
        <f t="shared" si="10"/>
        <v>-6530887</v>
      </c>
      <c r="I49" s="46">
        <f t="shared" si="10"/>
        <v>-14727818</v>
      </c>
      <c r="J49" s="46">
        <f t="shared" si="10"/>
        <v>-35880656</v>
      </c>
      <c r="K49" s="46">
        <f t="shared" si="10"/>
        <v>-8175193</v>
      </c>
      <c r="L49" s="46">
        <f t="shared" si="10"/>
        <v>-14068843</v>
      </c>
      <c r="M49" s="46">
        <f t="shared" si="10"/>
        <v>69023033</v>
      </c>
      <c r="N49" s="46">
        <f t="shared" si="10"/>
        <v>46778997</v>
      </c>
      <c r="O49" s="46">
        <f t="shared" si="10"/>
        <v>-10732138</v>
      </c>
      <c r="P49" s="46">
        <f t="shared" si="10"/>
        <v>-10728074</v>
      </c>
      <c r="Q49" s="46">
        <f t="shared" si="10"/>
        <v>67190059</v>
      </c>
      <c r="R49" s="46">
        <f t="shared" si="10"/>
        <v>45729847</v>
      </c>
      <c r="S49" s="46">
        <f t="shared" si="10"/>
        <v>-20640805</v>
      </c>
      <c r="T49" s="46">
        <f t="shared" si="10"/>
        <v>-13599667</v>
      </c>
      <c r="U49" s="46">
        <f t="shared" si="10"/>
        <v>-10474887</v>
      </c>
      <c r="V49" s="46">
        <f t="shared" si="10"/>
        <v>-44715359</v>
      </c>
      <c r="W49" s="46">
        <f t="shared" si="10"/>
        <v>11912829</v>
      </c>
      <c r="X49" s="46">
        <f>IF(F25=F48,0,X25-X48)</f>
        <v>81051421</v>
      </c>
      <c r="Y49" s="46">
        <f t="shared" si="10"/>
        <v>-69138592</v>
      </c>
      <c r="Z49" s="47">
        <f>+IF(X49&lt;&gt;0,+(Y49/X49)*100,0)</f>
        <v>-85.30213430804625</v>
      </c>
      <c r="AA49" s="44">
        <f>+AA25-AA48</f>
        <v>-102190024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136005458</v>
      </c>
      <c r="D5" s="19">
        <f>SUM(D6:D8)</f>
        <v>0</v>
      </c>
      <c r="E5" s="20">
        <f t="shared" si="0"/>
        <v>146667949</v>
      </c>
      <c r="F5" s="21">
        <f t="shared" si="0"/>
        <v>170134274</v>
      </c>
      <c r="G5" s="21">
        <f t="shared" si="0"/>
        <v>58725299</v>
      </c>
      <c r="H5" s="21">
        <f t="shared" si="0"/>
        <v>541794</v>
      </c>
      <c r="I5" s="21">
        <f t="shared" si="0"/>
        <v>27705402</v>
      </c>
      <c r="J5" s="21">
        <f t="shared" si="0"/>
        <v>86972495</v>
      </c>
      <c r="K5" s="21">
        <f t="shared" si="0"/>
        <v>232064</v>
      </c>
      <c r="L5" s="21">
        <f t="shared" si="0"/>
        <v>259789</v>
      </c>
      <c r="M5" s="21">
        <f t="shared" si="0"/>
        <v>39105775</v>
      </c>
      <c r="N5" s="21">
        <f t="shared" si="0"/>
        <v>39597628</v>
      </c>
      <c r="O5" s="21">
        <f t="shared" si="0"/>
        <v>242941</v>
      </c>
      <c r="P5" s="21">
        <f t="shared" si="0"/>
        <v>1686899</v>
      </c>
      <c r="Q5" s="21">
        <f t="shared" si="0"/>
        <v>29653844</v>
      </c>
      <c r="R5" s="21">
        <f t="shared" si="0"/>
        <v>31583684</v>
      </c>
      <c r="S5" s="21">
        <f t="shared" si="0"/>
        <v>268607</v>
      </c>
      <c r="T5" s="21">
        <f t="shared" si="0"/>
        <v>8984</v>
      </c>
      <c r="U5" s="21">
        <f t="shared" si="0"/>
        <v>516553</v>
      </c>
      <c r="V5" s="21">
        <f t="shared" si="0"/>
        <v>794144</v>
      </c>
      <c r="W5" s="21">
        <f t="shared" si="0"/>
        <v>158947951</v>
      </c>
      <c r="X5" s="21">
        <f t="shared" si="0"/>
        <v>146667952</v>
      </c>
      <c r="Y5" s="21">
        <f t="shared" si="0"/>
        <v>12279999</v>
      </c>
      <c r="Z5" s="4">
        <f>+IF(X5&lt;&gt;0,+(Y5/X5)*100,0)</f>
        <v>8.372653216020908</v>
      </c>
      <c r="AA5" s="19">
        <f>SUM(AA6:AA8)</f>
        <v>170134274</v>
      </c>
    </row>
    <row r="6" spans="1:27" ht="13.5">
      <c r="A6" s="5" t="s">
        <v>33</v>
      </c>
      <c r="B6" s="3"/>
      <c r="C6" s="22"/>
      <c r="D6" s="22"/>
      <c r="E6" s="23">
        <v>117662000</v>
      </c>
      <c r="F6" s="24">
        <v>117662000</v>
      </c>
      <c r="G6" s="24"/>
      <c r="H6" s="24"/>
      <c r="I6" s="24">
        <v>3750</v>
      </c>
      <c r="J6" s="24">
        <v>3750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3750</v>
      </c>
      <c r="X6" s="24">
        <v>117662004</v>
      </c>
      <c r="Y6" s="24">
        <v>-117658254</v>
      </c>
      <c r="Z6" s="6">
        <v>-100</v>
      </c>
      <c r="AA6" s="22">
        <v>117662000</v>
      </c>
    </row>
    <row r="7" spans="1:27" ht="13.5">
      <c r="A7" s="5" t="s">
        <v>34</v>
      </c>
      <c r="B7" s="3"/>
      <c r="C7" s="25">
        <v>134803578</v>
      </c>
      <c r="D7" s="25"/>
      <c r="E7" s="26">
        <v>29005949</v>
      </c>
      <c r="F7" s="27">
        <v>52472274</v>
      </c>
      <c r="G7" s="27">
        <v>58725441</v>
      </c>
      <c r="H7" s="27">
        <v>541936</v>
      </c>
      <c r="I7" s="27">
        <v>27722837</v>
      </c>
      <c r="J7" s="27">
        <v>86990214</v>
      </c>
      <c r="K7" s="27">
        <v>232064</v>
      </c>
      <c r="L7" s="27">
        <v>266993</v>
      </c>
      <c r="M7" s="27">
        <v>39105921</v>
      </c>
      <c r="N7" s="27">
        <v>39604978</v>
      </c>
      <c r="O7" s="27">
        <v>243087</v>
      </c>
      <c r="P7" s="27">
        <v>268285</v>
      </c>
      <c r="Q7" s="27">
        <v>29694590</v>
      </c>
      <c r="R7" s="27">
        <v>30205962</v>
      </c>
      <c r="S7" s="27">
        <v>261727</v>
      </c>
      <c r="T7" s="27">
        <v>9130</v>
      </c>
      <c r="U7" s="27">
        <v>516553</v>
      </c>
      <c r="V7" s="27">
        <v>787410</v>
      </c>
      <c r="W7" s="27">
        <v>157588564</v>
      </c>
      <c r="X7" s="27">
        <v>29005948</v>
      </c>
      <c r="Y7" s="27">
        <v>128582616</v>
      </c>
      <c r="Z7" s="7">
        <v>443.3</v>
      </c>
      <c r="AA7" s="25">
        <v>52472274</v>
      </c>
    </row>
    <row r="8" spans="1:27" ht="13.5">
      <c r="A8" s="5" t="s">
        <v>35</v>
      </c>
      <c r="B8" s="3"/>
      <c r="C8" s="22">
        <v>1201880</v>
      </c>
      <c r="D8" s="22"/>
      <c r="E8" s="23"/>
      <c r="F8" s="24"/>
      <c r="G8" s="24">
        <v>-142</v>
      </c>
      <c r="H8" s="24">
        <v>-142</v>
      </c>
      <c r="I8" s="24">
        <v>-21185</v>
      </c>
      <c r="J8" s="24">
        <v>-21469</v>
      </c>
      <c r="K8" s="24"/>
      <c r="L8" s="24">
        <v>-7204</v>
      </c>
      <c r="M8" s="24">
        <v>-146</v>
      </c>
      <c r="N8" s="24">
        <v>-7350</v>
      </c>
      <c r="O8" s="24">
        <v>-146</v>
      </c>
      <c r="P8" s="24">
        <v>1418614</v>
      </c>
      <c r="Q8" s="24">
        <v>-40746</v>
      </c>
      <c r="R8" s="24">
        <v>1377722</v>
      </c>
      <c r="S8" s="24">
        <v>6880</v>
      </c>
      <c r="T8" s="24">
        <v>-146</v>
      </c>
      <c r="U8" s="24"/>
      <c r="V8" s="24">
        <v>6734</v>
      </c>
      <c r="W8" s="24">
        <v>1355637</v>
      </c>
      <c r="X8" s="24"/>
      <c r="Y8" s="24">
        <v>1355637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109833</v>
      </c>
      <c r="D9" s="19">
        <f>SUM(D10:D14)</f>
        <v>0</v>
      </c>
      <c r="E9" s="20">
        <f t="shared" si="1"/>
        <v>300000</v>
      </c>
      <c r="F9" s="21">
        <f t="shared" si="1"/>
        <v>300000</v>
      </c>
      <c r="G9" s="21">
        <f t="shared" si="1"/>
        <v>0</v>
      </c>
      <c r="H9" s="21">
        <f t="shared" si="1"/>
        <v>2354</v>
      </c>
      <c r="I9" s="21">
        <f t="shared" si="1"/>
        <v>48621</v>
      </c>
      <c r="J9" s="21">
        <f t="shared" si="1"/>
        <v>50975</v>
      </c>
      <c r="K9" s="21">
        <f t="shared" si="1"/>
        <v>2354</v>
      </c>
      <c r="L9" s="21">
        <f t="shared" si="1"/>
        <v>0</v>
      </c>
      <c r="M9" s="21">
        <f t="shared" si="1"/>
        <v>4709</v>
      </c>
      <c r="N9" s="21">
        <f t="shared" si="1"/>
        <v>7063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2354</v>
      </c>
      <c r="T9" s="21">
        <f t="shared" si="1"/>
        <v>4709</v>
      </c>
      <c r="U9" s="21">
        <f t="shared" si="1"/>
        <v>0</v>
      </c>
      <c r="V9" s="21">
        <f t="shared" si="1"/>
        <v>7063</v>
      </c>
      <c r="W9" s="21">
        <f t="shared" si="1"/>
        <v>65101</v>
      </c>
      <c r="X9" s="21">
        <f t="shared" si="1"/>
        <v>300004</v>
      </c>
      <c r="Y9" s="21">
        <f t="shared" si="1"/>
        <v>-234903</v>
      </c>
      <c r="Z9" s="4">
        <f>+IF(X9&lt;&gt;0,+(Y9/X9)*100,0)</f>
        <v>-78.29995600058666</v>
      </c>
      <c r="AA9" s="19">
        <f>SUM(AA10:AA14)</f>
        <v>300000</v>
      </c>
    </row>
    <row r="10" spans="1:27" ht="13.5">
      <c r="A10" s="5" t="s">
        <v>37</v>
      </c>
      <c r="B10" s="3"/>
      <c r="C10" s="22">
        <v>109833</v>
      </c>
      <c r="D10" s="22"/>
      <c r="E10" s="23">
        <v>300000</v>
      </c>
      <c r="F10" s="24">
        <v>300000</v>
      </c>
      <c r="G10" s="24"/>
      <c r="H10" s="24">
        <v>2354</v>
      </c>
      <c r="I10" s="24">
        <v>48621</v>
      </c>
      <c r="J10" s="24">
        <v>50975</v>
      </c>
      <c r="K10" s="24">
        <v>2354</v>
      </c>
      <c r="L10" s="24"/>
      <c r="M10" s="24">
        <v>4709</v>
      </c>
      <c r="N10" s="24">
        <v>7063</v>
      </c>
      <c r="O10" s="24"/>
      <c r="P10" s="24"/>
      <c r="Q10" s="24"/>
      <c r="R10" s="24"/>
      <c r="S10" s="24">
        <v>2354</v>
      </c>
      <c r="T10" s="24">
        <v>4709</v>
      </c>
      <c r="U10" s="24"/>
      <c r="V10" s="24">
        <v>7063</v>
      </c>
      <c r="W10" s="24">
        <v>65101</v>
      </c>
      <c r="X10" s="24">
        <v>300004</v>
      </c>
      <c r="Y10" s="24">
        <v>-234903</v>
      </c>
      <c r="Z10" s="6">
        <v>-78.3</v>
      </c>
      <c r="AA10" s="22">
        <v>300000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25427001</v>
      </c>
      <c r="D15" s="19">
        <f>SUM(D16:D18)</f>
        <v>0</v>
      </c>
      <c r="E15" s="20">
        <f t="shared" si="2"/>
        <v>74081000</v>
      </c>
      <c r="F15" s="21">
        <f t="shared" si="2"/>
        <v>50781000</v>
      </c>
      <c r="G15" s="21">
        <f t="shared" si="2"/>
        <v>0</v>
      </c>
      <c r="H15" s="21">
        <f t="shared" si="2"/>
        <v>0</v>
      </c>
      <c r="I15" s="21">
        <f t="shared" si="2"/>
        <v>-3426115</v>
      </c>
      <c r="J15" s="21">
        <f t="shared" si="2"/>
        <v>-3426115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2058844</v>
      </c>
      <c r="Q15" s="21">
        <f t="shared" si="2"/>
        <v>5480276</v>
      </c>
      <c r="R15" s="21">
        <f t="shared" si="2"/>
        <v>7539120</v>
      </c>
      <c r="S15" s="21">
        <f t="shared" si="2"/>
        <v>1753548</v>
      </c>
      <c r="T15" s="21">
        <f t="shared" si="2"/>
        <v>0</v>
      </c>
      <c r="U15" s="21">
        <f t="shared" si="2"/>
        <v>0</v>
      </c>
      <c r="V15" s="21">
        <f t="shared" si="2"/>
        <v>1753548</v>
      </c>
      <c r="W15" s="21">
        <f t="shared" si="2"/>
        <v>5866553</v>
      </c>
      <c r="X15" s="21">
        <f t="shared" si="2"/>
        <v>74081004</v>
      </c>
      <c r="Y15" s="21">
        <f t="shared" si="2"/>
        <v>-68214451</v>
      </c>
      <c r="Z15" s="4">
        <f>+IF(X15&lt;&gt;0,+(Y15/X15)*100,0)</f>
        <v>-92.08089431401335</v>
      </c>
      <c r="AA15" s="19">
        <f>SUM(AA16:AA18)</f>
        <v>50781000</v>
      </c>
    </row>
    <row r="16" spans="1:27" ht="13.5">
      <c r="A16" s="5" t="s">
        <v>43</v>
      </c>
      <c r="B16" s="3"/>
      <c r="C16" s="22"/>
      <c r="D16" s="22"/>
      <c r="E16" s="23">
        <v>300000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300000</v>
      </c>
      <c r="Y16" s="24">
        <v>-300000</v>
      </c>
      <c r="Z16" s="6">
        <v>-100</v>
      </c>
      <c r="AA16" s="22"/>
    </row>
    <row r="17" spans="1:27" ht="13.5">
      <c r="A17" s="5" t="s">
        <v>44</v>
      </c>
      <c r="B17" s="3"/>
      <c r="C17" s="22">
        <v>25427001</v>
      </c>
      <c r="D17" s="22"/>
      <c r="E17" s="23">
        <v>73781000</v>
      </c>
      <c r="F17" s="24">
        <v>50781000</v>
      </c>
      <c r="G17" s="24"/>
      <c r="H17" s="24"/>
      <c r="I17" s="24">
        <v>-3426115</v>
      </c>
      <c r="J17" s="24">
        <v>-3426115</v>
      </c>
      <c r="K17" s="24"/>
      <c r="L17" s="24"/>
      <c r="M17" s="24"/>
      <c r="N17" s="24"/>
      <c r="O17" s="24"/>
      <c r="P17" s="24">
        <v>2058844</v>
      </c>
      <c r="Q17" s="24">
        <v>5480276</v>
      </c>
      <c r="R17" s="24">
        <v>7539120</v>
      </c>
      <c r="S17" s="24">
        <v>1753548</v>
      </c>
      <c r="T17" s="24"/>
      <c r="U17" s="24"/>
      <c r="V17" s="24">
        <v>1753548</v>
      </c>
      <c r="W17" s="24">
        <v>5866553</v>
      </c>
      <c r="X17" s="24">
        <v>73781004</v>
      </c>
      <c r="Y17" s="24">
        <v>-67914451</v>
      </c>
      <c r="Z17" s="6">
        <v>-92.05</v>
      </c>
      <c r="AA17" s="22">
        <v>50781000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755693</v>
      </c>
      <c r="D19" s="19">
        <f>SUM(D20:D23)</f>
        <v>0</v>
      </c>
      <c r="E19" s="20">
        <f t="shared" si="3"/>
        <v>2000000</v>
      </c>
      <c r="F19" s="21">
        <f t="shared" si="3"/>
        <v>500000</v>
      </c>
      <c r="G19" s="21">
        <f t="shared" si="3"/>
        <v>67028</v>
      </c>
      <c r="H19" s="21">
        <f t="shared" si="3"/>
        <v>67028</v>
      </c>
      <c r="I19" s="21">
        <f t="shared" si="3"/>
        <v>63319</v>
      </c>
      <c r="J19" s="21">
        <f t="shared" si="3"/>
        <v>197375</v>
      </c>
      <c r="K19" s="21">
        <f t="shared" si="3"/>
        <v>67028</v>
      </c>
      <c r="L19" s="21">
        <f t="shared" si="3"/>
        <v>67028</v>
      </c>
      <c r="M19" s="21">
        <f t="shared" si="3"/>
        <v>67028</v>
      </c>
      <c r="N19" s="21">
        <f t="shared" si="3"/>
        <v>201084</v>
      </c>
      <c r="O19" s="21">
        <f t="shared" si="3"/>
        <v>67028</v>
      </c>
      <c r="P19" s="21">
        <f t="shared" si="3"/>
        <v>67028</v>
      </c>
      <c r="Q19" s="21">
        <f t="shared" si="3"/>
        <v>67028</v>
      </c>
      <c r="R19" s="21">
        <f t="shared" si="3"/>
        <v>201084</v>
      </c>
      <c r="S19" s="21">
        <f t="shared" si="3"/>
        <v>67028</v>
      </c>
      <c r="T19" s="21">
        <f t="shared" si="3"/>
        <v>0</v>
      </c>
      <c r="U19" s="21">
        <f t="shared" si="3"/>
        <v>107033</v>
      </c>
      <c r="V19" s="21">
        <f t="shared" si="3"/>
        <v>174061</v>
      </c>
      <c r="W19" s="21">
        <f t="shared" si="3"/>
        <v>773604</v>
      </c>
      <c r="X19" s="21">
        <f t="shared" si="3"/>
        <v>2000000</v>
      </c>
      <c r="Y19" s="21">
        <f t="shared" si="3"/>
        <v>-1226396</v>
      </c>
      <c r="Z19" s="4">
        <f>+IF(X19&lt;&gt;0,+(Y19/X19)*100,0)</f>
        <v>-61.3198</v>
      </c>
      <c r="AA19" s="19">
        <f>SUM(AA20:AA23)</f>
        <v>500000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755693</v>
      </c>
      <c r="D23" s="22"/>
      <c r="E23" s="23">
        <v>2000000</v>
      </c>
      <c r="F23" s="24">
        <v>500000</v>
      </c>
      <c r="G23" s="24">
        <v>67028</v>
      </c>
      <c r="H23" s="24">
        <v>67028</v>
      </c>
      <c r="I23" s="24">
        <v>63319</v>
      </c>
      <c r="J23" s="24">
        <v>197375</v>
      </c>
      <c r="K23" s="24">
        <v>67028</v>
      </c>
      <c r="L23" s="24">
        <v>67028</v>
      </c>
      <c r="M23" s="24">
        <v>67028</v>
      </c>
      <c r="N23" s="24">
        <v>201084</v>
      </c>
      <c r="O23" s="24">
        <v>67028</v>
      </c>
      <c r="P23" s="24">
        <v>67028</v>
      </c>
      <c r="Q23" s="24">
        <v>67028</v>
      </c>
      <c r="R23" s="24">
        <v>201084</v>
      </c>
      <c r="S23" s="24">
        <v>67028</v>
      </c>
      <c r="T23" s="24"/>
      <c r="U23" s="24">
        <v>107033</v>
      </c>
      <c r="V23" s="24">
        <v>174061</v>
      </c>
      <c r="W23" s="24">
        <v>773604</v>
      </c>
      <c r="X23" s="24">
        <v>2000000</v>
      </c>
      <c r="Y23" s="24">
        <v>-1226396</v>
      </c>
      <c r="Z23" s="6">
        <v>-61.32</v>
      </c>
      <c r="AA23" s="22">
        <v>500000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162297985</v>
      </c>
      <c r="D25" s="40">
        <f>+D5+D9+D15+D19+D24</f>
        <v>0</v>
      </c>
      <c r="E25" s="41">
        <f t="shared" si="4"/>
        <v>223048949</v>
      </c>
      <c r="F25" s="42">
        <f t="shared" si="4"/>
        <v>221715274</v>
      </c>
      <c r="G25" s="42">
        <f t="shared" si="4"/>
        <v>58792327</v>
      </c>
      <c r="H25" s="42">
        <f t="shared" si="4"/>
        <v>611176</v>
      </c>
      <c r="I25" s="42">
        <f t="shared" si="4"/>
        <v>24391227</v>
      </c>
      <c r="J25" s="42">
        <f t="shared" si="4"/>
        <v>83794730</v>
      </c>
      <c r="K25" s="42">
        <f t="shared" si="4"/>
        <v>301446</v>
      </c>
      <c r="L25" s="42">
        <f t="shared" si="4"/>
        <v>326817</v>
      </c>
      <c r="M25" s="42">
        <f t="shared" si="4"/>
        <v>39177512</v>
      </c>
      <c r="N25" s="42">
        <f t="shared" si="4"/>
        <v>39805775</v>
      </c>
      <c r="O25" s="42">
        <f t="shared" si="4"/>
        <v>309969</v>
      </c>
      <c r="P25" s="42">
        <f t="shared" si="4"/>
        <v>3812771</v>
      </c>
      <c r="Q25" s="42">
        <f t="shared" si="4"/>
        <v>35201148</v>
      </c>
      <c r="R25" s="42">
        <f t="shared" si="4"/>
        <v>39323888</v>
      </c>
      <c r="S25" s="42">
        <f t="shared" si="4"/>
        <v>2091537</v>
      </c>
      <c r="T25" s="42">
        <f t="shared" si="4"/>
        <v>13693</v>
      </c>
      <c r="U25" s="42">
        <f t="shared" si="4"/>
        <v>623586</v>
      </c>
      <c r="V25" s="42">
        <f t="shared" si="4"/>
        <v>2728816</v>
      </c>
      <c r="W25" s="42">
        <f t="shared" si="4"/>
        <v>165653209</v>
      </c>
      <c r="X25" s="42">
        <f t="shared" si="4"/>
        <v>223048960</v>
      </c>
      <c r="Y25" s="42">
        <f t="shared" si="4"/>
        <v>-57395751</v>
      </c>
      <c r="Z25" s="43">
        <f>+IF(X25&lt;&gt;0,+(Y25/X25)*100,0)</f>
        <v>-25.73235535373041</v>
      </c>
      <c r="AA25" s="40">
        <f>+AA5+AA9+AA15+AA19+AA24</f>
        <v>221715274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96965050</v>
      </c>
      <c r="D28" s="19">
        <f>SUM(D29:D31)</f>
        <v>0</v>
      </c>
      <c r="E28" s="20">
        <f t="shared" si="5"/>
        <v>85296943</v>
      </c>
      <c r="F28" s="21">
        <f t="shared" si="5"/>
        <v>109359508</v>
      </c>
      <c r="G28" s="21">
        <f t="shared" si="5"/>
        <v>3162101</v>
      </c>
      <c r="H28" s="21">
        <f t="shared" si="5"/>
        <v>4015212</v>
      </c>
      <c r="I28" s="21">
        <f t="shared" si="5"/>
        <v>5302859</v>
      </c>
      <c r="J28" s="21">
        <f t="shared" si="5"/>
        <v>12480172</v>
      </c>
      <c r="K28" s="21">
        <f t="shared" si="5"/>
        <v>4396152</v>
      </c>
      <c r="L28" s="21">
        <f t="shared" si="5"/>
        <v>3028872</v>
      </c>
      <c r="M28" s="21">
        <f t="shared" si="5"/>
        <v>3434787</v>
      </c>
      <c r="N28" s="21">
        <f t="shared" si="5"/>
        <v>10859811</v>
      </c>
      <c r="O28" s="21">
        <f t="shared" si="5"/>
        <v>3290549</v>
      </c>
      <c r="P28" s="21">
        <f t="shared" si="5"/>
        <v>3335892</v>
      </c>
      <c r="Q28" s="21">
        <f t="shared" si="5"/>
        <v>4024447</v>
      </c>
      <c r="R28" s="21">
        <f t="shared" si="5"/>
        <v>10650888</v>
      </c>
      <c r="S28" s="21">
        <f t="shared" si="5"/>
        <v>2896991</v>
      </c>
      <c r="T28" s="21">
        <f t="shared" si="5"/>
        <v>3745068</v>
      </c>
      <c r="U28" s="21">
        <f t="shared" si="5"/>
        <v>5227255</v>
      </c>
      <c r="V28" s="21">
        <f t="shared" si="5"/>
        <v>11869314</v>
      </c>
      <c r="W28" s="21">
        <f t="shared" si="5"/>
        <v>45860185</v>
      </c>
      <c r="X28" s="21">
        <f t="shared" si="5"/>
        <v>85297420</v>
      </c>
      <c r="Y28" s="21">
        <f t="shared" si="5"/>
        <v>-39437235</v>
      </c>
      <c r="Z28" s="4">
        <f>+IF(X28&lt;&gt;0,+(Y28/X28)*100,0)</f>
        <v>-46.23496818543867</v>
      </c>
      <c r="AA28" s="19">
        <f>SUM(AA29:AA31)</f>
        <v>109359508</v>
      </c>
    </row>
    <row r="29" spans="1:27" ht="13.5">
      <c r="A29" s="5" t="s">
        <v>33</v>
      </c>
      <c r="B29" s="3"/>
      <c r="C29" s="22">
        <v>29352479</v>
      </c>
      <c r="D29" s="22"/>
      <c r="E29" s="23">
        <v>52329973</v>
      </c>
      <c r="F29" s="24">
        <v>55883619</v>
      </c>
      <c r="G29" s="24">
        <v>1697179</v>
      </c>
      <c r="H29" s="24">
        <v>1570670</v>
      </c>
      <c r="I29" s="24">
        <v>1012684</v>
      </c>
      <c r="J29" s="24">
        <v>4280533</v>
      </c>
      <c r="K29" s="24">
        <v>2124369</v>
      </c>
      <c r="L29" s="24">
        <v>1060057</v>
      </c>
      <c r="M29" s="24">
        <v>2086382</v>
      </c>
      <c r="N29" s="24">
        <v>5270808</v>
      </c>
      <c r="O29" s="24">
        <v>1278253</v>
      </c>
      <c r="P29" s="24">
        <v>2198683</v>
      </c>
      <c r="Q29" s="24">
        <v>2034518</v>
      </c>
      <c r="R29" s="24">
        <v>5511454</v>
      </c>
      <c r="S29" s="24">
        <v>1411743</v>
      </c>
      <c r="T29" s="24">
        <v>1763900</v>
      </c>
      <c r="U29" s="24">
        <v>1052480</v>
      </c>
      <c r="V29" s="24">
        <v>4228123</v>
      </c>
      <c r="W29" s="24">
        <v>19290918</v>
      </c>
      <c r="X29" s="24">
        <v>52329976</v>
      </c>
      <c r="Y29" s="24">
        <v>-33039058</v>
      </c>
      <c r="Z29" s="6">
        <v>-63.14</v>
      </c>
      <c r="AA29" s="22">
        <v>55883619</v>
      </c>
    </row>
    <row r="30" spans="1:27" ht="13.5">
      <c r="A30" s="5" t="s">
        <v>34</v>
      </c>
      <c r="B30" s="3"/>
      <c r="C30" s="25">
        <v>51720729</v>
      </c>
      <c r="D30" s="25"/>
      <c r="E30" s="26">
        <v>12159532</v>
      </c>
      <c r="F30" s="27">
        <v>33472084</v>
      </c>
      <c r="G30" s="27">
        <v>613519</v>
      </c>
      <c r="H30" s="27">
        <v>1402366</v>
      </c>
      <c r="I30" s="27">
        <v>2805692</v>
      </c>
      <c r="J30" s="27">
        <v>4821577</v>
      </c>
      <c r="K30" s="27">
        <v>1351992</v>
      </c>
      <c r="L30" s="27">
        <v>1125320</v>
      </c>
      <c r="M30" s="27">
        <v>529348</v>
      </c>
      <c r="N30" s="27">
        <v>3006660</v>
      </c>
      <c r="O30" s="27">
        <v>729702</v>
      </c>
      <c r="P30" s="27">
        <v>588253</v>
      </c>
      <c r="Q30" s="27">
        <v>929553</v>
      </c>
      <c r="R30" s="27">
        <v>2247508</v>
      </c>
      <c r="S30" s="27">
        <v>852532</v>
      </c>
      <c r="T30" s="27">
        <v>1284244</v>
      </c>
      <c r="U30" s="27">
        <v>3807861</v>
      </c>
      <c r="V30" s="27">
        <v>5944637</v>
      </c>
      <c r="W30" s="27">
        <v>16020382</v>
      </c>
      <c r="X30" s="27">
        <v>12160008</v>
      </c>
      <c r="Y30" s="27">
        <v>3860374</v>
      </c>
      <c r="Z30" s="7">
        <v>31.75</v>
      </c>
      <c r="AA30" s="25">
        <v>33472084</v>
      </c>
    </row>
    <row r="31" spans="1:27" ht="13.5">
      <c r="A31" s="5" t="s">
        <v>35</v>
      </c>
      <c r="B31" s="3"/>
      <c r="C31" s="22">
        <v>15891842</v>
      </c>
      <c r="D31" s="22"/>
      <c r="E31" s="23">
        <v>20807438</v>
      </c>
      <c r="F31" s="24">
        <v>20003805</v>
      </c>
      <c r="G31" s="24">
        <v>851403</v>
      </c>
      <c r="H31" s="24">
        <v>1042176</v>
      </c>
      <c r="I31" s="24">
        <v>1484483</v>
      </c>
      <c r="J31" s="24">
        <v>3378062</v>
      </c>
      <c r="K31" s="24">
        <v>919791</v>
      </c>
      <c r="L31" s="24">
        <v>843495</v>
      </c>
      <c r="M31" s="24">
        <v>819057</v>
      </c>
      <c r="N31" s="24">
        <v>2582343</v>
      </c>
      <c r="O31" s="24">
        <v>1282594</v>
      </c>
      <c r="P31" s="24">
        <v>548956</v>
      </c>
      <c r="Q31" s="24">
        <v>1060376</v>
      </c>
      <c r="R31" s="24">
        <v>2891926</v>
      </c>
      <c r="S31" s="24">
        <v>632716</v>
      </c>
      <c r="T31" s="24">
        <v>696924</v>
      </c>
      <c r="U31" s="24">
        <v>366914</v>
      </c>
      <c r="V31" s="24">
        <v>1696554</v>
      </c>
      <c r="W31" s="24">
        <v>10548885</v>
      </c>
      <c r="X31" s="24">
        <v>20807436</v>
      </c>
      <c r="Y31" s="24">
        <v>-10258551</v>
      </c>
      <c r="Z31" s="6">
        <v>-49.3</v>
      </c>
      <c r="AA31" s="22">
        <v>20003805</v>
      </c>
    </row>
    <row r="32" spans="1:27" ht="13.5">
      <c r="A32" s="2" t="s">
        <v>36</v>
      </c>
      <c r="B32" s="3"/>
      <c r="C32" s="19">
        <f aca="true" t="shared" si="6" ref="C32:Y32">SUM(C33:C37)</f>
        <v>11162442</v>
      </c>
      <c r="D32" s="19">
        <f>SUM(D33:D37)</f>
        <v>0</v>
      </c>
      <c r="E32" s="20">
        <f t="shared" si="6"/>
        <v>33781480</v>
      </c>
      <c r="F32" s="21">
        <f t="shared" si="6"/>
        <v>26258387</v>
      </c>
      <c r="G32" s="21">
        <f t="shared" si="6"/>
        <v>956744</v>
      </c>
      <c r="H32" s="21">
        <f t="shared" si="6"/>
        <v>1502307</v>
      </c>
      <c r="I32" s="21">
        <f t="shared" si="6"/>
        <v>1157365</v>
      </c>
      <c r="J32" s="21">
        <f t="shared" si="6"/>
        <v>3616416</v>
      </c>
      <c r="K32" s="21">
        <f t="shared" si="6"/>
        <v>1524567</v>
      </c>
      <c r="L32" s="21">
        <f t="shared" si="6"/>
        <v>708538</v>
      </c>
      <c r="M32" s="21">
        <f t="shared" si="6"/>
        <v>958157</v>
      </c>
      <c r="N32" s="21">
        <f t="shared" si="6"/>
        <v>3191262</v>
      </c>
      <c r="O32" s="21">
        <f t="shared" si="6"/>
        <v>1516418</v>
      </c>
      <c r="P32" s="21">
        <f t="shared" si="6"/>
        <v>836126</v>
      </c>
      <c r="Q32" s="21">
        <f t="shared" si="6"/>
        <v>1283628</v>
      </c>
      <c r="R32" s="21">
        <f t="shared" si="6"/>
        <v>3636172</v>
      </c>
      <c r="S32" s="21">
        <f t="shared" si="6"/>
        <v>1034135</v>
      </c>
      <c r="T32" s="21">
        <f t="shared" si="6"/>
        <v>1346058</v>
      </c>
      <c r="U32" s="21">
        <f t="shared" si="6"/>
        <v>0</v>
      </c>
      <c r="V32" s="21">
        <f t="shared" si="6"/>
        <v>2380193</v>
      </c>
      <c r="W32" s="21">
        <f t="shared" si="6"/>
        <v>12824043</v>
      </c>
      <c r="X32" s="21">
        <f t="shared" si="6"/>
        <v>33781476</v>
      </c>
      <c r="Y32" s="21">
        <f t="shared" si="6"/>
        <v>-20957433</v>
      </c>
      <c r="Z32" s="4">
        <f>+IF(X32&lt;&gt;0,+(Y32/X32)*100,0)</f>
        <v>-62.03823953695806</v>
      </c>
      <c r="AA32" s="19">
        <f>SUM(AA33:AA37)</f>
        <v>26258387</v>
      </c>
    </row>
    <row r="33" spans="1:27" ht="13.5">
      <c r="A33" s="5" t="s">
        <v>37</v>
      </c>
      <c r="B33" s="3"/>
      <c r="C33" s="22">
        <v>11162442</v>
      </c>
      <c r="D33" s="22"/>
      <c r="E33" s="23">
        <v>33781480</v>
      </c>
      <c r="F33" s="24">
        <v>26258387</v>
      </c>
      <c r="G33" s="24">
        <v>956744</v>
      </c>
      <c r="H33" s="24">
        <v>1502307</v>
      </c>
      <c r="I33" s="24">
        <v>1157365</v>
      </c>
      <c r="J33" s="24">
        <v>3616416</v>
      </c>
      <c r="K33" s="24">
        <v>1523340</v>
      </c>
      <c r="L33" s="24">
        <v>708538</v>
      </c>
      <c r="M33" s="24">
        <v>940041</v>
      </c>
      <c r="N33" s="24">
        <v>3171919</v>
      </c>
      <c r="O33" s="24">
        <v>1515131</v>
      </c>
      <c r="P33" s="24">
        <v>836126</v>
      </c>
      <c r="Q33" s="24">
        <v>1229705</v>
      </c>
      <c r="R33" s="24">
        <v>3580962</v>
      </c>
      <c r="S33" s="24">
        <v>1034135</v>
      </c>
      <c r="T33" s="24">
        <v>1346058</v>
      </c>
      <c r="U33" s="24"/>
      <c r="V33" s="24">
        <v>2380193</v>
      </c>
      <c r="W33" s="24">
        <v>12749490</v>
      </c>
      <c r="X33" s="24">
        <v>33781476</v>
      </c>
      <c r="Y33" s="24">
        <v>-21031986</v>
      </c>
      <c r="Z33" s="6">
        <v>-62.26</v>
      </c>
      <c r="AA33" s="22">
        <v>26258387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>
        <v>1227</v>
      </c>
      <c r="L35" s="24"/>
      <c r="M35" s="24">
        <v>18116</v>
      </c>
      <c r="N35" s="24">
        <v>19343</v>
      </c>
      <c r="O35" s="24">
        <v>1287</v>
      </c>
      <c r="P35" s="24"/>
      <c r="Q35" s="24">
        <v>53923</v>
      </c>
      <c r="R35" s="24">
        <v>55210</v>
      </c>
      <c r="S35" s="24"/>
      <c r="T35" s="24"/>
      <c r="U35" s="24"/>
      <c r="V35" s="24"/>
      <c r="W35" s="24">
        <v>74553</v>
      </c>
      <c r="X35" s="24"/>
      <c r="Y35" s="24">
        <v>74553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31219717</v>
      </c>
      <c r="D38" s="19">
        <f>SUM(D39:D41)</f>
        <v>0</v>
      </c>
      <c r="E38" s="20">
        <f t="shared" si="7"/>
        <v>103970048</v>
      </c>
      <c r="F38" s="21">
        <f t="shared" si="7"/>
        <v>125832621</v>
      </c>
      <c r="G38" s="21">
        <f t="shared" si="7"/>
        <v>1049430</v>
      </c>
      <c r="H38" s="21">
        <f t="shared" si="7"/>
        <v>6159131</v>
      </c>
      <c r="I38" s="21">
        <f t="shared" si="7"/>
        <v>4070174</v>
      </c>
      <c r="J38" s="21">
        <f t="shared" si="7"/>
        <v>11278735</v>
      </c>
      <c r="K38" s="21">
        <f t="shared" si="7"/>
        <v>1945673</v>
      </c>
      <c r="L38" s="21">
        <f t="shared" si="7"/>
        <v>6351610</v>
      </c>
      <c r="M38" s="21">
        <f t="shared" si="7"/>
        <v>8572953</v>
      </c>
      <c r="N38" s="21">
        <f t="shared" si="7"/>
        <v>16870236</v>
      </c>
      <c r="O38" s="21">
        <f t="shared" si="7"/>
        <v>1249521</v>
      </c>
      <c r="P38" s="21">
        <f t="shared" si="7"/>
        <v>4503708</v>
      </c>
      <c r="Q38" s="21">
        <f t="shared" si="7"/>
        <v>1444119</v>
      </c>
      <c r="R38" s="21">
        <f t="shared" si="7"/>
        <v>7197348</v>
      </c>
      <c r="S38" s="21">
        <f t="shared" si="7"/>
        <v>772299</v>
      </c>
      <c r="T38" s="21">
        <f t="shared" si="7"/>
        <v>1188959</v>
      </c>
      <c r="U38" s="21">
        <f t="shared" si="7"/>
        <v>560733</v>
      </c>
      <c r="V38" s="21">
        <f t="shared" si="7"/>
        <v>2521991</v>
      </c>
      <c r="W38" s="21">
        <f t="shared" si="7"/>
        <v>37868310</v>
      </c>
      <c r="X38" s="21">
        <f t="shared" si="7"/>
        <v>103970048</v>
      </c>
      <c r="Y38" s="21">
        <f t="shared" si="7"/>
        <v>-66101738</v>
      </c>
      <c r="Z38" s="4">
        <f>+IF(X38&lt;&gt;0,+(Y38/X38)*100,0)</f>
        <v>-63.57767383160196</v>
      </c>
      <c r="AA38" s="19">
        <f>SUM(AA39:AA41)</f>
        <v>125832621</v>
      </c>
    </row>
    <row r="39" spans="1:27" ht="13.5">
      <c r="A39" s="5" t="s">
        <v>43</v>
      </c>
      <c r="B39" s="3"/>
      <c r="C39" s="22">
        <v>19193906</v>
      </c>
      <c r="D39" s="22"/>
      <c r="E39" s="23">
        <v>14549432</v>
      </c>
      <c r="F39" s="24">
        <v>17238968</v>
      </c>
      <c r="G39" s="24">
        <v>254210</v>
      </c>
      <c r="H39" s="24">
        <v>380138</v>
      </c>
      <c r="I39" s="24">
        <v>419420</v>
      </c>
      <c r="J39" s="24">
        <v>1053768</v>
      </c>
      <c r="K39" s="24">
        <v>282637</v>
      </c>
      <c r="L39" s="24">
        <v>5494956</v>
      </c>
      <c r="M39" s="24">
        <v>197500</v>
      </c>
      <c r="N39" s="24">
        <v>5975093</v>
      </c>
      <c r="O39" s="24">
        <v>245133</v>
      </c>
      <c r="P39" s="24">
        <v>1985902</v>
      </c>
      <c r="Q39" s="24">
        <v>303361</v>
      </c>
      <c r="R39" s="24">
        <v>2534396</v>
      </c>
      <c r="S39" s="24">
        <v>197550</v>
      </c>
      <c r="T39" s="24">
        <v>192807</v>
      </c>
      <c r="U39" s="24"/>
      <c r="V39" s="24">
        <v>390357</v>
      </c>
      <c r="W39" s="24">
        <v>9953614</v>
      </c>
      <c r="X39" s="24">
        <v>14549432</v>
      </c>
      <c r="Y39" s="24">
        <v>-4595818</v>
      </c>
      <c r="Z39" s="6">
        <v>-31.59</v>
      </c>
      <c r="AA39" s="22">
        <v>17238968</v>
      </c>
    </row>
    <row r="40" spans="1:27" ht="13.5">
      <c r="A40" s="5" t="s">
        <v>44</v>
      </c>
      <c r="B40" s="3"/>
      <c r="C40" s="22">
        <v>12025811</v>
      </c>
      <c r="D40" s="22"/>
      <c r="E40" s="23">
        <v>89420616</v>
      </c>
      <c r="F40" s="24">
        <v>108593653</v>
      </c>
      <c r="G40" s="24">
        <v>795220</v>
      </c>
      <c r="H40" s="24">
        <v>5778993</v>
      </c>
      <c r="I40" s="24">
        <v>3650754</v>
      </c>
      <c r="J40" s="24">
        <v>10224967</v>
      </c>
      <c r="K40" s="24">
        <v>1663036</v>
      </c>
      <c r="L40" s="24">
        <v>856654</v>
      </c>
      <c r="M40" s="24">
        <v>8375453</v>
      </c>
      <c r="N40" s="24">
        <v>10895143</v>
      </c>
      <c r="O40" s="24">
        <v>1004388</v>
      </c>
      <c r="P40" s="24">
        <v>2517806</v>
      </c>
      <c r="Q40" s="24">
        <v>1140758</v>
      </c>
      <c r="R40" s="24">
        <v>4662952</v>
      </c>
      <c r="S40" s="24">
        <v>574749</v>
      </c>
      <c r="T40" s="24">
        <v>996152</v>
      </c>
      <c r="U40" s="24">
        <v>560733</v>
      </c>
      <c r="V40" s="24">
        <v>2131634</v>
      </c>
      <c r="W40" s="24">
        <v>27914696</v>
      </c>
      <c r="X40" s="24">
        <v>89420616</v>
      </c>
      <c r="Y40" s="24">
        <v>-61505920</v>
      </c>
      <c r="Z40" s="6">
        <v>-68.78</v>
      </c>
      <c r="AA40" s="22">
        <v>108593653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215710</v>
      </c>
      <c r="H42" s="21">
        <f t="shared" si="8"/>
        <v>246030</v>
      </c>
      <c r="I42" s="21">
        <f t="shared" si="8"/>
        <v>394235</v>
      </c>
      <c r="J42" s="21">
        <f t="shared" si="8"/>
        <v>855975</v>
      </c>
      <c r="K42" s="21">
        <f t="shared" si="8"/>
        <v>37110</v>
      </c>
      <c r="L42" s="21">
        <f t="shared" si="8"/>
        <v>249100</v>
      </c>
      <c r="M42" s="21">
        <f t="shared" si="8"/>
        <v>800</v>
      </c>
      <c r="N42" s="21">
        <f t="shared" si="8"/>
        <v>287010</v>
      </c>
      <c r="O42" s="21">
        <f t="shared" si="8"/>
        <v>0</v>
      </c>
      <c r="P42" s="21">
        <f t="shared" si="8"/>
        <v>234750</v>
      </c>
      <c r="Q42" s="21">
        <f t="shared" si="8"/>
        <v>124470</v>
      </c>
      <c r="R42" s="21">
        <f t="shared" si="8"/>
        <v>359220</v>
      </c>
      <c r="S42" s="21">
        <f t="shared" si="8"/>
        <v>3260</v>
      </c>
      <c r="T42" s="21">
        <f t="shared" si="8"/>
        <v>0</v>
      </c>
      <c r="U42" s="21">
        <f t="shared" si="8"/>
        <v>0</v>
      </c>
      <c r="V42" s="21">
        <f t="shared" si="8"/>
        <v>3260</v>
      </c>
      <c r="W42" s="21">
        <f t="shared" si="8"/>
        <v>1505465</v>
      </c>
      <c r="X42" s="21">
        <f t="shared" si="8"/>
        <v>0</v>
      </c>
      <c r="Y42" s="21">
        <f t="shared" si="8"/>
        <v>1505465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215710</v>
      </c>
      <c r="H45" s="27">
        <v>246030</v>
      </c>
      <c r="I45" s="27">
        <v>394235</v>
      </c>
      <c r="J45" s="27">
        <v>855975</v>
      </c>
      <c r="K45" s="27">
        <v>37110</v>
      </c>
      <c r="L45" s="27">
        <v>249100</v>
      </c>
      <c r="M45" s="27">
        <v>800</v>
      </c>
      <c r="N45" s="27">
        <v>287010</v>
      </c>
      <c r="O45" s="27"/>
      <c r="P45" s="27">
        <v>234750</v>
      </c>
      <c r="Q45" s="27">
        <v>124470</v>
      </c>
      <c r="R45" s="27">
        <v>359220</v>
      </c>
      <c r="S45" s="27"/>
      <c r="T45" s="27"/>
      <c r="U45" s="27"/>
      <c r="V45" s="27"/>
      <c r="W45" s="27">
        <v>1502205</v>
      </c>
      <c r="X45" s="27"/>
      <c r="Y45" s="27">
        <v>1502205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>
        <v>3260</v>
      </c>
      <c r="T46" s="24"/>
      <c r="U46" s="24"/>
      <c r="V46" s="24">
        <v>3260</v>
      </c>
      <c r="W46" s="24">
        <v>3260</v>
      </c>
      <c r="X46" s="24"/>
      <c r="Y46" s="24">
        <v>3260</v>
      </c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139347209</v>
      </c>
      <c r="D48" s="40">
        <f>+D28+D32+D38+D42+D47</f>
        <v>0</v>
      </c>
      <c r="E48" s="41">
        <f t="shared" si="9"/>
        <v>223048471</v>
      </c>
      <c r="F48" s="42">
        <f t="shared" si="9"/>
        <v>261450516</v>
      </c>
      <c r="G48" s="42">
        <f t="shared" si="9"/>
        <v>5383985</v>
      </c>
      <c r="H48" s="42">
        <f t="shared" si="9"/>
        <v>11922680</v>
      </c>
      <c r="I48" s="42">
        <f t="shared" si="9"/>
        <v>10924633</v>
      </c>
      <c r="J48" s="42">
        <f t="shared" si="9"/>
        <v>28231298</v>
      </c>
      <c r="K48" s="42">
        <f t="shared" si="9"/>
        <v>7903502</v>
      </c>
      <c r="L48" s="42">
        <f t="shared" si="9"/>
        <v>10338120</v>
      </c>
      <c r="M48" s="42">
        <f t="shared" si="9"/>
        <v>12966697</v>
      </c>
      <c r="N48" s="42">
        <f t="shared" si="9"/>
        <v>31208319</v>
      </c>
      <c r="O48" s="42">
        <f t="shared" si="9"/>
        <v>6056488</v>
      </c>
      <c r="P48" s="42">
        <f t="shared" si="9"/>
        <v>8910476</v>
      </c>
      <c r="Q48" s="42">
        <f t="shared" si="9"/>
        <v>6876664</v>
      </c>
      <c r="R48" s="42">
        <f t="shared" si="9"/>
        <v>21843628</v>
      </c>
      <c r="S48" s="42">
        <f t="shared" si="9"/>
        <v>4706685</v>
      </c>
      <c r="T48" s="42">
        <f t="shared" si="9"/>
        <v>6280085</v>
      </c>
      <c r="U48" s="42">
        <f t="shared" si="9"/>
        <v>5787988</v>
      </c>
      <c r="V48" s="42">
        <f t="shared" si="9"/>
        <v>16774758</v>
      </c>
      <c r="W48" s="42">
        <f t="shared" si="9"/>
        <v>98058003</v>
      </c>
      <c r="X48" s="42">
        <f t="shared" si="9"/>
        <v>223048944</v>
      </c>
      <c r="Y48" s="42">
        <f t="shared" si="9"/>
        <v>-124990941</v>
      </c>
      <c r="Z48" s="43">
        <f>+IF(X48&lt;&gt;0,+(Y48/X48)*100,0)</f>
        <v>-56.03745023782763</v>
      </c>
      <c r="AA48" s="40">
        <f>+AA28+AA32+AA38+AA42+AA47</f>
        <v>261450516</v>
      </c>
    </row>
    <row r="49" spans="1:27" ht="13.5">
      <c r="A49" s="14" t="s">
        <v>58</v>
      </c>
      <c r="B49" s="15"/>
      <c r="C49" s="44">
        <f aca="true" t="shared" si="10" ref="C49:Y49">+C25-C48</f>
        <v>22950776</v>
      </c>
      <c r="D49" s="44">
        <f>+D25-D48</f>
        <v>0</v>
      </c>
      <c r="E49" s="45">
        <f t="shared" si="10"/>
        <v>478</v>
      </c>
      <c r="F49" s="46">
        <f t="shared" si="10"/>
        <v>-39735242</v>
      </c>
      <c r="G49" s="46">
        <f t="shared" si="10"/>
        <v>53408342</v>
      </c>
      <c r="H49" s="46">
        <f t="shared" si="10"/>
        <v>-11311504</v>
      </c>
      <c r="I49" s="46">
        <f t="shared" si="10"/>
        <v>13466594</v>
      </c>
      <c r="J49" s="46">
        <f t="shared" si="10"/>
        <v>55563432</v>
      </c>
      <c r="K49" s="46">
        <f t="shared" si="10"/>
        <v>-7602056</v>
      </c>
      <c r="L49" s="46">
        <f t="shared" si="10"/>
        <v>-10011303</v>
      </c>
      <c r="M49" s="46">
        <f t="shared" si="10"/>
        <v>26210815</v>
      </c>
      <c r="N49" s="46">
        <f t="shared" si="10"/>
        <v>8597456</v>
      </c>
      <c r="O49" s="46">
        <f t="shared" si="10"/>
        <v>-5746519</v>
      </c>
      <c r="P49" s="46">
        <f t="shared" si="10"/>
        <v>-5097705</v>
      </c>
      <c r="Q49" s="46">
        <f t="shared" si="10"/>
        <v>28324484</v>
      </c>
      <c r="R49" s="46">
        <f t="shared" si="10"/>
        <v>17480260</v>
      </c>
      <c r="S49" s="46">
        <f t="shared" si="10"/>
        <v>-2615148</v>
      </c>
      <c r="T49" s="46">
        <f t="shared" si="10"/>
        <v>-6266392</v>
      </c>
      <c r="U49" s="46">
        <f t="shared" si="10"/>
        <v>-5164402</v>
      </c>
      <c r="V49" s="46">
        <f t="shared" si="10"/>
        <v>-14045942</v>
      </c>
      <c r="W49" s="46">
        <f t="shared" si="10"/>
        <v>67595206</v>
      </c>
      <c r="X49" s="46">
        <f>IF(F25=F48,0,X25-X48)</f>
        <v>16</v>
      </c>
      <c r="Y49" s="46">
        <f t="shared" si="10"/>
        <v>67595190</v>
      </c>
      <c r="Z49" s="47">
        <f>+IF(X49&lt;&gt;0,+(Y49/X49)*100,0)</f>
        <v>422469937.5</v>
      </c>
      <c r="AA49" s="44">
        <f>+AA25-AA48</f>
        <v>-39735242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244701549</v>
      </c>
      <c r="D5" s="19">
        <f>SUM(D6:D8)</f>
        <v>0</v>
      </c>
      <c r="E5" s="20">
        <f t="shared" si="0"/>
        <v>267586700</v>
      </c>
      <c r="F5" s="21">
        <f t="shared" si="0"/>
        <v>298586700</v>
      </c>
      <c r="G5" s="21">
        <f t="shared" si="0"/>
        <v>90508239</v>
      </c>
      <c r="H5" s="21">
        <f t="shared" si="0"/>
        <v>7417176</v>
      </c>
      <c r="I5" s="21">
        <f t="shared" si="0"/>
        <v>814441</v>
      </c>
      <c r="J5" s="21">
        <f t="shared" si="0"/>
        <v>98739856</v>
      </c>
      <c r="K5" s="21">
        <f t="shared" si="0"/>
        <v>2232814</v>
      </c>
      <c r="L5" s="21">
        <f t="shared" si="0"/>
        <v>620500</v>
      </c>
      <c r="M5" s="21">
        <f t="shared" si="0"/>
        <v>71774992</v>
      </c>
      <c r="N5" s="21">
        <f t="shared" si="0"/>
        <v>74628306</v>
      </c>
      <c r="O5" s="21">
        <f t="shared" si="0"/>
        <v>1246693</v>
      </c>
      <c r="P5" s="21">
        <f t="shared" si="0"/>
        <v>387274</v>
      </c>
      <c r="Q5" s="21">
        <f t="shared" si="0"/>
        <v>53659556</v>
      </c>
      <c r="R5" s="21">
        <f t="shared" si="0"/>
        <v>55293523</v>
      </c>
      <c r="S5" s="21">
        <f t="shared" si="0"/>
        <v>711378</v>
      </c>
      <c r="T5" s="21">
        <f t="shared" si="0"/>
        <v>471476</v>
      </c>
      <c r="U5" s="21">
        <f t="shared" si="0"/>
        <v>437367</v>
      </c>
      <c r="V5" s="21">
        <f t="shared" si="0"/>
        <v>1620221</v>
      </c>
      <c r="W5" s="21">
        <f t="shared" si="0"/>
        <v>230281906</v>
      </c>
      <c r="X5" s="21">
        <f t="shared" si="0"/>
        <v>267586670</v>
      </c>
      <c r="Y5" s="21">
        <f t="shared" si="0"/>
        <v>-37304764</v>
      </c>
      <c r="Z5" s="4">
        <f>+IF(X5&lt;&gt;0,+(Y5/X5)*100,0)</f>
        <v>-13.941189222916076</v>
      </c>
      <c r="AA5" s="19">
        <f>SUM(AA6:AA8)</f>
        <v>298586700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244260199</v>
      </c>
      <c r="D7" s="25"/>
      <c r="E7" s="26">
        <v>266791700</v>
      </c>
      <c r="F7" s="27">
        <v>297791700</v>
      </c>
      <c r="G7" s="27">
        <v>90508239</v>
      </c>
      <c r="H7" s="27">
        <v>7300437</v>
      </c>
      <c r="I7" s="27">
        <v>814441</v>
      </c>
      <c r="J7" s="27">
        <v>98623117</v>
      </c>
      <c r="K7" s="27">
        <v>2075076</v>
      </c>
      <c r="L7" s="27">
        <v>496300</v>
      </c>
      <c r="M7" s="27">
        <v>71774992</v>
      </c>
      <c r="N7" s="27">
        <v>74346368</v>
      </c>
      <c r="O7" s="27">
        <v>1176136</v>
      </c>
      <c r="P7" s="27">
        <v>387274</v>
      </c>
      <c r="Q7" s="27">
        <v>53659556</v>
      </c>
      <c r="R7" s="27">
        <v>55222966</v>
      </c>
      <c r="S7" s="27">
        <v>636733</v>
      </c>
      <c r="T7" s="27">
        <v>471476</v>
      </c>
      <c r="U7" s="27">
        <v>398321</v>
      </c>
      <c r="V7" s="27">
        <v>1506530</v>
      </c>
      <c r="W7" s="27">
        <v>229698981</v>
      </c>
      <c r="X7" s="27">
        <v>266791670</v>
      </c>
      <c r="Y7" s="27">
        <v>-37092689</v>
      </c>
      <c r="Z7" s="7">
        <v>-13.9</v>
      </c>
      <c r="AA7" s="25">
        <v>297791700</v>
      </c>
    </row>
    <row r="8" spans="1:27" ht="13.5">
      <c r="A8" s="5" t="s">
        <v>35</v>
      </c>
      <c r="B8" s="3"/>
      <c r="C8" s="22">
        <v>441350</v>
      </c>
      <c r="D8" s="22"/>
      <c r="E8" s="23">
        <v>795000</v>
      </c>
      <c r="F8" s="24">
        <v>795000</v>
      </c>
      <c r="G8" s="24"/>
      <c r="H8" s="24">
        <v>116739</v>
      </c>
      <c r="I8" s="24"/>
      <c r="J8" s="24">
        <v>116739</v>
      </c>
      <c r="K8" s="24">
        <v>157738</v>
      </c>
      <c r="L8" s="24">
        <v>124200</v>
      </c>
      <c r="M8" s="24"/>
      <c r="N8" s="24">
        <v>281938</v>
      </c>
      <c r="O8" s="24">
        <v>70557</v>
      </c>
      <c r="P8" s="24"/>
      <c r="Q8" s="24"/>
      <c r="R8" s="24">
        <v>70557</v>
      </c>
      <c r="S8" s="24">
        <v>74645</v>
      </c>
      <c r="T8" s="24"/>
      <c r="U8" s="24">
        <v>39046</v>
      </c>
      <c r="V8" s="24">
        <v>113691</v>
      </c>
      <c r="W8" s="24">
        <v>582925</v>
      </c>
      <c r="X8" s="24">
        <v>795000</v>
      </c>
      <c r="Y8" s="24">
        <v>-212075</v>
      </c>
      <c r="Z8" s="6">
        <v>-26.68</v>
      </c>
      <c r="AA8" s="22">
        <v>795000</v>
      </c>
    </row>
    <row r="9" spans="1:27" ht="13.5">
      <c r="A9" s="2" t="s">
        <v>36</v>
      </c>
      <c r="B9" s="3"/>
      <c r="C9" s="19">
        <f aca="true" t="shared" si="1" ref="C9:Y9">SUM(C10:C14)</f>
        <v>2800903</v>
      </c>
      <c r="D9" s="19">
        <f>SUM(D10:D14)</f>
        <v>0</v>
      </c>
      <c r="E9" s="20">
        <f t="shared" si="1"/>
        <v>6780248</v>
      </c>
      <c r="F9" s="21">
        <f t="shared" si="1"/>
        <v>6780248</v>
      </c>
      <c r="G9" s="21">
        <f t="shared" si="1"/>
        <v>222754</v>
      </c>
      <c r="H9" s="21">
        <f t="shared" si="1"/>
        <v>169355</v>
      </c>
      <c r="I9" s="21">
        <f t="shared" si="1"/>
        <v>601366</v>
      </c>
      <c r="J9" s="21">
        <f t="shared" si="1"/>
        <v>993475</v>
      </c>
      <c r="K9" s="21">
        <f t="shared" si="1"/>
        <v>384561</v>
      </c>
      <c r="L9" s="21">
        <f t="shared" si="1"/>
        <v>250661</v>
      </c>
      <c r="M9" s="21">
        <f t="shared" si="1"/>
        <v>196074</v>
      </c>
      <c r="N9" s="21">
        <f t="shared" si="1"/>
        <v>831296</v>
      </c>
      <c r="O9" s="21">
        <f t="shared" si="1"/>
        <v>24448</v>
      </c>
      <c r="P9" s="21">
        <f t="shared" si="1"/>
        <v>46252</v>
      </c>
      <c r="Q9" s="21">
        <f t="shared" si="1"/>
        <v>39128</v>
      </c>
      <c r="R9" s="21">
        <f t="shared" si="1"/>
        <v>109828</v>
      </c>
      <c r="S9" s="21">
        <f t="shared" si="1"/>
        <v>20618</v>
      </c>
      <c r="T9" s="21">
        <f t="shared" si="1"/>
        <v>46134</v>
      </c>
      <c r="U9" s="21">
        <f t="shared" si="1"/>
        <v>671093</v>
      </c>
      <c r="V9" s="21">
        <f t="shared" si="1"/>
        <v>737845</v>
      </c>
      <c r="W9" s="21">
        <f t="shared" si="1"/>
        <v>2672444</v>
      </c>
      <c r="X9" s="21">
        <f t="shared" si="1"/>
        <v>6780248</v>
      </c>
      <c r="Y9" s="21">
        <f t="shared" si="1"/>
        <v>-4107804</v>
      </c>
      <c r="Z9" s="4">
        <f>+IF(X9&lt;&gt;0,+(Y9/X9)*100,0)</f>
        <v>-60.58486356251276</v>
      </c>
      <c r="AA9" s="19">
        <f>SUM(AA10:AA14)</f>
        <v>6780248</v>
      </c>
    </row>
    <row r="10" spans="1:27" ht="13.5">
      <c r="A10" s="5" t="s">
        <v>37</v>
      </c>
      <c r="B10" s="3"/>
      <c r="C10" s="22">
        <v>344000</v>
      </c>
      <c r="D10" s="22"/>
      <c r="E10" s="23">
        <v>606068</v>
      </c>
      <c r="F10" s="24">
        <v>606068</v>
      </c>
      <c r="G10" s="24">
        <v>2705</v>
      </c>
      <c r="H10" s="24">
        <v>2887</v>
      </c>
      <c r="I10" s="24">
        <v>402218</v>
      </c>
      <c r="J10" s="24">
        <v>407810</v>
      </c>
      <c r="K10" s="24">
        <v>14752</v>
      </c>
      <c r="L10" s="24">
        <v>6892</v>
      </c>
      <c r="M10" s="24">
        <v>818</v>
      </c>
      <c r="N10" s="24">
        <v>22462</v>
      </c>
      <c r="O10" s="24">
        <v>3472</v>
      </c>
      <c r="P10" s="24">
        <v>2937</v>
      </c>
      <c r="Q10" s="24">
        <v>3937</v>
      </c>
      <c r="R10" s="24">
        <v>10346</v>
      </c>
      <c r="S10" s="24">
        <v>1662</v>
      </c>
      <c r="T10" s="24">
        <v>5163</v>
      </c>
      <c r="U10" s="24">
        <v>2234</v>
      </c>
      <c r="V10" s="24">
        <v>9059</v>
      </c>
      <c r="W10" s="24">
        <v>449677</v>
      </c>
      <c r="X10" s="24">
        <v>606068</v>
      </c>
      <c r="Y10" s="24">
        <v>-156391</v>
      </c>
      <c r="Z10" s="6">
        <v>-25.8</v>
      </c>
      <c r="AA10" s="22">
        <v>606068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2456903</v>
      </c>
      <c r="D12" s="22"/>
      <c r="E12" s="23">
        <v>6174180</v>
      </c>
      <c r="F12" s="24">
        <v>6174180</v>
      </c>
      <c r="G12" s="24">
        <v>220049</v>
      </c>
      <c r="H12" s="24">
        <v>166468</v>
      </c>
      <c r="I12" s="24">
        <v>199148</v>
      </c>
      <c r="J12" s="24">
        <v>585665</v>
      </c>
      <c r="K12" s="24">
        <v>369809</v>
      </c>
      <c r="L12" s="24">
        <v>243769</v>
      </c>
      <c r="M12" s="24">
        <v>195256</v>
      </c>
      <c r="N12" s="24">
        <v>808834</v>
      </c>
      <c r="O12" s="24">
        <v>20976</v>
      </c>
      <c r="P12" s="24">
        <v>43315</v>
      </c>
      <c r="Q12" s="24">
        <v>35191</v>
      </c>
      <c r="R12" s="24">
        <v>99482</v>
      </c>
      <c r="S12" s="24">
        <v>18956</v>
      </c>
      <c r="T12" s="24">
        <v>40971</v>
      </c>
      <c r="U12" s="24">
        <v>668859</v>
      </c>
      <c r="V12" s="24">
        <v>728786</v>
      </c>
      <c r="W12" s="24">
        <v>2222767</v>
      </c>
      <c r="X12" s="24">
        <v>6174180</v>
      </c>
      <c r="Y12" s="24">
        <v>-3951413</v>
      </c>
      <c r="Z12" s="6">
        <v>-64</v>
      </c>
      <c r="AA12" s="22">
        <v>6174180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60133000</v>
      </c>
      <c r="D15" s="19">
        <f>SUM(D16:D18)</f>
        <v>0</v>
      </c>
      <c r="E15" s="20">
        <f t="shared" si="2"/>
        <v>60350326</v>
      </c>
      <c r="F15" s="21">
        <f t="shared" si="2"/>
        <v>60350326</v>
      </c>
      <c r="G15" s="21">
        <f t="shared" si="2"/>
        <v>9001</v>
      </c>
      <c r="H15" s="21">
        <f t="shared" si="2"/>
        <v>1796</v>
      </c>
      <c r="I15" s="21">
        <f t="shared" si="2"/>
        <v>47947</v>
      </c>
      <c r="J15" s="21">
        <f t="shared" si="2"/>
        <v>58744</v>
      </c>
      <c r="K15" s="21">
        <f t="shared" si="2"/>
        <v>2874</v>
      </c>
      <c r="L15" s="21">
        <f t="shared" si="2"/>
        <v>522</v>
      </c>
      <c r="M15" s="21">
        <f t="shared" si="2"/>
        <v>104</v>
      </c>
      <c r="N15" s="21">
        <f t="shared" si="2"/>
        <v>3500</v>
      </c>
      <c r="O15" s="21">
        <f t="shared" si="2"/>
        <v>1871</v>
      </c>
      <c r="P15" s="21">
        <f t="shared" si="2"/>
        <v>1959</v>
      </c>
      <c r="Q15" s="21">
        <f t="shared" si="2"/>
        <v>14674</v>
      </c>
      <c r="R15" s="21">
        <f t="shared" si="2"/>
        <v>18504</v>
      </c>
      <c r="S15" s="21">
        <f t="shared" si="2"/>
        <v>602</v>
      </c>
      <c r="T15" s="21">
        <f t="shared" si="2"/>
        <v>11724</v>
      </c>
      <c r="U15" s="21">
        <f t="shared" si="2"/>
        <v>7576</v>
      </c>
      <c r="V15" s="21">
        <f t="shared" si="2"/>
        <v>19902</v>
      </c>
      <c r="W15" s="21">
        <f t="shared" si="2"/>
        <v>100650</v>
      </c>
      <c r="X15" s="21">
        <f t="shared" si="2"/>
        <v>60350325</v>
      </c>
      <c r="Y15" s="21">
        <f t="shared" si="2"/>
        <v>-60249675</v>
      </c>
      <c r="Z15" s="4">
        <f>+IF(X15&lt;&gt;0,+(Y15/X15)*100,0)</f>
        <v>-99.83322376474361</v>
      </c>
      <c r="AA15" s="19">
        <f>SUM(AA16:AA18)</f>
        <v>60350326</v>
      </c>
    </row>
    <row r="16" spans="1:27" ht="13.5">
      <c r="A16" s="5" t="s">
        <v>43</v>
      </c>
      <c r="B16" s="3"/>
      <c r="C16" s="22">
        <v>105000</v>
      </c>
      <c r="D16" s="22"/>
      <c r="E16" s="23">
        <v>39326</v>
      </c>
      <c r="F16" s="24">
        <v>39326</v>
      </c>
      <c r="G16" s="24">
        <v>9001</v>
      </c>
      <c r="H16" s="24">
        <v>1796</v>
      </c>
      <c r="I16" s="24">
        <v>47947</v>
      </c>
      <c r="J16" s="24">
        <v>58744</v>
      </c>
      <c r="K16" s="24">
        <v>2874</v>
      </c>
      <c r="L16" s="24">
        <v>522</v>
      </c>
      <c r="M16" s="24">
        <v>104</v>
      </c>
      <c r="N16" s="24">
        <v>3500</v>
      </c>
      <c r="O16" s="24">
        <v>1871</v>
      </c>
      <c r="P16" s="24">
        <v>1959</v>
      </c>
      <c r="Q16" s="24">
        <v>14674</v>
      </c>
      <c r="R16" s="24">
        <v>18504</v>
      </c>
      <c r="S16" s="24">
        <v>602</v>
      </c>
      <c r="T16" s="24">
        <v>11724</v>
      </c>
      <c r="U16" s="24">
        <v>7576</v>
      </c>
      <c r="V16" s="24">
        <v>19902</v>
      </c>
      <c r="W16" s="24">
        <v>100650</v>
      </c>
      <c r="X16" s="24">
        <v>39326</v>
      </c>
      <c r="Y16" s="24">
        <v>61324</v>
      </c>
      <c r="Z16" s="6">
        <v>155.94</v>
      </c>
      <c r="AA16" s="22">
        <v>39326</v>
      </c>
    </row>
    <row r="17" spans="1:27" ht="13.5">
      <c r="A17" s="5" t="s">
        <v>44</v>
      </c>
      <c r="B17" s="3"/>
      <c r="C17" s="22">
        <v>60028000</v>
      </c>
      <c r="D17" s="22"/>
      <c r="E17" s="23">
        <v>60311000</v>
      </c>
      <c r="F17" s="24">
        <v>60311000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60310999</v>
      </c>
      <c r="Y17" s="24">
        <v>-60310999</v>
      </c>
      <c r="Z17" s="6">
        <v>-100</v>
      </c>
      <c r="AA17" s="22">
        <v>60311000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25382119</v>
      </c>
      <c r="D19" s="19">
        <f>SUM(D20:D23)</f>
        <v>0</v>
      </c>
      <c r="E19" s="20">
        <f t="shared" si="3"/>
        <v>9744559</v>
      </c>
      <c r="F19" s="21">
        <f t="shared" si="3"/>
        <v>11362234</v>
      </c>
      <c r="G19" s="21">
        <f t="shared" si="3"/>
        <v>0</v>
      </c>
      <c r="H19" s="21">
        <f t="shared" si="3"/>
        <v>0</v>
      </c>
      <c r="I19" s="21">
        <f t="shared" si="3"/>
        <v>16867</v>
      </c>
      <c r="J19" s="21">
        <f t="shared" si="3"/>
        <v>16867</v>
      </c>
      <c r="K19" s="21">
        <f t="shared" si="3"/>
        <v>16867</v>
      </c>
      <c r="L19" s="21">
        <f t="shared" si="3"/>
        <v>16867</v>
      </c>
      <c r="M19" s="21">
        <f t="shared" si="3"/>
        <v>0</v>
      </c>
      <c r="N19" s="21">
        <f t="shared" si="3"/>
        <v>33734</v>
      </c>
      <c r="O19" s="21">
        <f t="shared" si="3"/>
        <v>33733</v>
      </c>
      <c r="P19" s="21">
        <f t="shared" si="3"/>
        <v>16867</v>
      </c>
      <c r="Q19" s="21">
        <f t="shared" si="3"/>
        <v>0</v>
      </c>
      <c r="R19" s="21">
        <f t="shared" si="3"/>
        <v>50600</v>
      </c>
      <c r="S19" s="21">
        <f t="shared" si="3"/>
        <v>33733</v>
      </c>
      <c r="T19" s="21">
        <f t="shared" si="3"/>
        <v>16867</v>
      </c>
      <c r="U19" s="21">
        <f t="shared" si="3"/>
        <v>16867</v>
      </c>
      <c r="V19" s="21">
        <f t="shared" si="3"/>
        <v>67467</v>
      </c>
      <c r="W19" s="21">
        <f t="shared" si="3"/>
        <v>168668</v>
      </c>
      <c r="X19" s="21">
        <f t="shared" si="3"/>
        <v>9744591</v>
      </c>
      <c r="Y19" s="21">
        <f t="shared" si="3"/>
        <v>-9575923</v>
      </c>
      <c r="Z19" s="4">
        <f>+IF(X19&lt;&gt;0,+(Y19/X19)*100,0)</f>
        <v>-98.26911155121851</v>
      </c>
      <c r="AA19" s="19">
        <f>SUM(AA20:AA23)</f>
        <v>11362234</v>
      </c>
    </row>
    <row r="20" spans="1:27" ht="13.5">
      <c r="A20" s="5" t="s">
        <v>47</v>
      </c>
      <c r="B20" s="3"/>
      <c r="C20" s="22">
        <v>25000000</v>
      </c>
      <c r="D20" s="22"/>
      <c r="E20" s="23">
        <v>9000000</v>
      </c>
      <c r="F20" s="24">
        <v>9000000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9000000</v>
      </c>
      <c r="Y20" s="24">
        <v>-9000000</v>
      </c>
      <c r="Z20" s="6">
        <v>-100</v>
      </c>
      <c r="AA20" s="22">
        <v>9000000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382119</v>
      </c>
      <c r="D23" s="22"/>
      <c r="E23" s="23">
        <v>744559</v>
      </c>
      <c r="F23" s="24">
        <v>2362234</v>
      </c>
      <c r="G23" s="24"/>
      <c r="H23" s="24"/>
      <c r="I23" s="24">
        <v>16867</v>
      </c>
      <c r="J23" s="24">
        <v>16867</v>
      </c>
      <c r="K23" s="24">
        <v>16867</v>
      </c>
      <c r="L23" s="24">
        <v>16867</v>
      </c>
      <c r="M23" s="24"/>
      <c r="N23" s="24">
        <v>33734</v>
      </c>
      <c r="O23" s="24">
        <v>33733</v>
      </c>
      <c r="P23" s="24">
        <v>16867</v>
      </c>
      <c r="Q23" s="24"/>
      <c r="R23" s="24">
        <v>50600</v>
      </c>
      <c r="S23" s="24">
        <v>33733</v>
      </c>
      <c r="T23" s="24">
        <v>16867</v>
      </c>
      <c r="U23" s="24">
        <v>16867</v>
      </c>
      <c r="V23" s="24">
        <v>67467</v>
      </c>
      <c r="W23" s="24">
        <v>168668</v>
      </c>
      <c r="X23" s="24">
        <v>744591</v>
      </c>
      <c r="Y23" s="24">
        <v>-575923</v>
      </c>
      <c r="Z23" s="6">
        <v>-77.35</v>
      </c>
      <c r="AA23" s="22">
        <v>2362234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333017571</v>
      </c>
      <c r="D25" s="40">
        <f>+D5+D9+D15+D19+D24</f>
        <v>0</v>
      </c>
      <c r="E25" s="41">
        <f t="shared" si="4"/>
        <v>344461833</v>
      </c>
      <c r="F25" s="42">
        <f t="shared" si="4"/>
        <v>377079508</v>
      </c>
      <c r="G25" s="42">
        <f t="shared" si="4"/>
        <v>90739994</v>
      </c>
      <c r="H25" s="42">
        <f t="shared" si="4"/>
        <v>7588327</v>
      </c>
      <c r="I25" s="42">
        <f t="shared" si="4"/>
        <v>1480621</v>
      </c>
      <c r="J25" s="42">
        <f t="shared" si="4"/>
        <v>99808942</v>
      </c>
      <c r="K25" s="42">
        <f t="shared" si="4"/>
        <v>2637116</v>
      </c>
      <c r="L25" s="42">
        <f t="shared" si="4"/>
        <v>888550</v>
      </c>
      <c r="M25" s="42">
        <f t="shared" si="4"/>
        <v>71971170</v>
      </c>
      <c r="N25" s="42">
        <f t="shared" si="4"/>
        <v>75496836</v>
      </c>
      <c r="O25" s="42">
        <f t="shared" si="4"/>
        <v>1306745</v>
      </c>
      <c r="P25" s="42">
        <f t="shared" si="4"/>
        <v>452352</v>
      </c>
      <c r="Q25" s="42">
        <f t="shared" si="4"/>
        <v>53713358</v>
      </c>
      <c r="R25" s="42">
        <f t="shared" si="4"/>
        <v>55472455</v>
      </c>
      <c r="S25" s="42">
        <f t="shared" si="4"/>
        <v>766331</v>
      </c>
      <c r="T25" s="42">
        <f t="shared" si="4"/>
        <v>546201</v>
      </c>
      <c r="U25" s="42">
        <f t="shared" si="4"/>
        <v>1132903</v>
      </c>
      <c r="V25" s="42">
        <f t="shared" si="4"/>
        <v>2445435</v>
      </c>
      <c r="W25" s="42">
        <f t="shared" si="4"/>
        <v>233223668</v>
      </c>
      <c r="X25" s="42">
        <f t="shared" si="4"/>
        <v>344461834</v>
      </c>
      <c r="Y25" s="42">
        <f t="shared" si="4"/>
        <v>-111238166</v>
      </c>
      <c r="Z25" s="43">
        <f>+IF(X25&lt;&gt;0,+(Y25/X25)*100,0)</f>
        <v>-32.29332106499787</v>
      </c>
      <c r="AA25" s="40">
        <f>+AA5+AA9+AA15+AA19+AA24</f>
        <v>377079508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225201471</v>
      </c>
      <c r="D28" s="19">
        <f>SUM(D29:D31)</f>
        <v>0</v>
      </c>
      <c r="E28" s="20">
        <f t="shared" si="5"/>
        <v>166596270</v>
      </c>
      <c r="F28" s="21">
        <f t="shared" si="5"/>
        <v>170019270</v>
      </c>
      <c r="G28" s="21">
        <f t="shared" si="5"/>
        <v>10124728</v>
      </c>
      <c r="H28" s="21">
        <f t="shared" si="5"/>
        <v>10496285</v>
      </c>
      <c r="I28" s="21">
        <f t="shared" si="5"/>
        <v>9280166</v>
      </c>
      <c r="J28" s="21">
        <f t="shared" si="5"/>
        <v>29901179</v>
      </c>
      <c r="K28" s="21">
        <f t="shared" si="5"/>
        <v>8970727</v>
      </c>
      <c r="L28" s="21">
        <f t="shared" si="5"/>
        <v>10862657</v>
      </c>
      <c r="M28" s="21">
        <f t="shared" si="5"/>
        <v>10561337</v>
      </c>
      <c r="N28" s="21">
        <f t="shared" si="5"/>
        <v>30394721</v>
      </c>
      <c r="O28" s="21">
        <f t="shared" si="5"/>
        <v>9427767</v>
      </c>
      <c r="P28" s="21">
        <f t="shared" si="5"/>
        <v>10067191</v>
      </c>
      <c r="Q28" s="21">
        <f t="shared" si="5"/>
        <v>9530482</v>
      </c>
      <c r="R28" s="21">
        <f t="shared" si="5"/>
        <v>29025440</v>
      </c>
      <c r="S28" s="21">
        <f t="shared" si="5"/>
        <v>9400331</v>
      </c>
      <c r="T28" s="21">
        <f t="shared" si="5"/>
        <v>10565199</v>
      </c>
      <c r="U28" s="21">
        <f t="shared" si="5"/>
        <v>10659977</v>
      </c>
      <c r="V28" s="21">
        <f t="shared" si="5"/>
        <v>30625507</v>
      </c>
      <c r="W28" s="21">
        <f t="shared" si="5"/>
        <v>119946847</v>
      </c>
      <c r="X28" s="21">
        <f t="shared" si="5"/>
        <v>166595852</v>
      </c>
      <c r="Y28" s="21">
        <f t="shared" si="5"/>
        <v>-46649005</v>
      </c>
      <c r="Z28" s="4">
        <f>+IF(X28&lt;&gt;0,+(Y28/X28)*100,0)</f>
        <v>-28.00130041653138</v>
      </c>
      <c r="AA28" s="19">
        <f>SUM(AA29:AA31)</f>
        <v>170019270</v>
      </c>
    </row>
    <row r="29" spans="1:27" ht="13.5">
      <c r="A29" s="5" t="s">
        <v>33</v>
      </c>
      <c r="B29" s="3"/>
      <c r="C29" s="22">
        <v>18041471</v>
      </c>
      <c r="D29" s="22"/>
      <c r="E29" s="23">
        <v>62898878</v>
      </c>
      <c r="F29" s="24">
        <v>62898878</v>
      </c>
      <c r="G29" s="24">
        <v>5360495</v>
      </c>
      <c r="H29" s="24">
        <v>5071966</v>
      </c>
      <c r="I29" s="24">
        <v>4195448</v>
      </c>
      <c r="J29" s="24">
        <v>14627909</v>
      </c>
      <c r="K29" s="24">
        <v>4424735</v>
      </c>
      <c r="L29" s="24">
        <v>4411058</v>
      </c>
      <c r="M29" s="24">
        <v>4600952</v>
      </c>
      <c r="N29" s="24">
        <v>13436745</v>
      </c>
      <c r="O29" s="24">
        <v>3897652</v>
      </c>
      <c r="P29" s="24">
        <v>5097350</v>
      </c>
      <c r="Q29" s="24">
        <v>4727900</v>
      </c>
      <c r="R29" s="24">
        <v>13722902</v>
      </c>
      <c r="S29" s="24">
        <v>4576271</v>
      </c>
      <c r="T29" s="24">
        <v>5119397</v>
      </c>
      <c r="U29" s="24">
        <v>5173630</v>
      </c>
      <c r="V29" s="24">
        <v>14869298</v>
      </c>
      <c r="W29" s="24">
        <v>56656854</v>
      </c>
      <c r="X29" s="24">
        <v>62898883</v>
      </c>
      <c r="Y29" s="24">
        <v>-6242029</v>
      </c>
      <c r="Z29" s="6">
        <v>-9.92</v>
      </c>
      <c r="AA29" s="22">
        <v>62898878</v>
      </c>
    </row>
    <row r="30" spans="1:27" ht="13.5">
      <c r="A30" s="5" t="s">
        <v>34</v>
      </c>
      <c r="B30" s="3"/>
      <c r="C30" s="25">
        <v>102915823</v>
      </c>
      <c r="D30" s="25"/>
      <c r="E30" s="26">
        <v>73107733</v>
      </c>
      <c r="F30" s="27">
        <v>76630733</v>
      </c>
      <c r="G30" s="27">
        <v>2531081</v>
      </c>
      <c r="H30" s="27">
        <v>2925332</v>
      </c>
      <c r="I30" s="27">
        <v>2150337</v>
      </c>
      <c r="J30" s="27">
        <v>7606750</v>
      </c>
      <c r="K30" s="27">
        <v>2320483</v>
      </c>
      <c r="L30" s="27">
        <v>3112877</v>
      </c>
      <c r="M30" s="27">
        <v>3211014</v>
      </c>
      <c r="N30" s="27">
        <v>8644374</v>
      </c>
      <c r="O30" s="27">
        <v>2373175</v>
      </c>
      <c r="P30" s="27">
        <v>2120499</v>
      </c>
      <c r="Q30" s="27">
        <v>1990347</v>
      </c>
      <c r="R30" s="27">
        <v>6484021</v>
      </c>
      <c r="S30" s="27">
        <v>1856735</v>
      </c>
      <c r="T30" s="27">
        <v>2582582</v>
      </c>
      <c r="U30" s="27">
        <v>1821860</v>
      </c>
      <c r="V30" s="27">
        <v>6261177</v>
      </c>
      <c r="W30" s="27">
        <v>28996322</v>
      </c>
      <c r="X30" s="27">
        <v>73107309</v>
      </c>
      <c r="Y30" s="27">
        <v>-44110987</v>
      </c>
      <c r="Z30" s="7">
        <v>-60.34</v>
      </c>
      <c r="AA30" s="25">
        <v>76630733</v>
      </c>
    </row>
    <row r="31" spans="1:27" ht="13.5">
      <c r="A31" s="5" t="s">
        <v>35</v>
      </c>
      <c r="B31" s="3"/>
      <c r="C31" s="22">
        <v>104244177</v>
      </c>
      <c r="D31" s="22"/>
      <c r="E31" s="23">
        <v>30589659</v>
      </c>
      <c r="F31" s="24">
        <v>30489659</v>
      </c>
      <c r="G31" s="24">
        <v>2233152</v>
      </c>
      <c r="H31" s="24">
        <v>2498987</v>
      </c>
      <c r="I31" s="24">
        <v>2934381</v>
      </c>
      <c r="J31" s="24">
        <v>7666520</v>
      </c>
      <c r="K31" s="24">
        <v>2225509</v>
      </c>
      <c r="L31" s="24">
        <v>3338722</v>
      </c>
      <c r="M31" s="24">
        <v>2749371</v>
      </c>
      <c r="N31" s="24">
        <v>8313602</v>
      </c>
      <c r="O31" s="24">
        <v>3156940</v>
      </c>
      <c r="P31" s="24">
        <v>2849342</v>
      </c>
      <c r="Q31" s="24">
        <v>2812235</v>
      </c>
      <c r="R31" s="24">
        <v>8818517</v>
      </c>
      <c r="S31" s="24">
        <v>2967325</v>
      </c>
      <c r="T31" s="24">
        <v>2863220</v>
      </c>
      <c r="U31" s="24">
        <v>3664487</v>
      </c>
      <c r="V31" s="24">
        <v>9495032</v>
      </c>
      <c r="W31" s="24">
        <v>34293671</v>
      </c>
      <c r="X31" s="24">
        <v>30589660</v>
      </c>
      <c r="Y31" s="24">
        <v>3704011</v>
      </c>
      <c r="Z31" s="6">
        <v>12.11</v>
      </c>
      <c r="AA31" s="22">
        <v>30489659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56115249</v>
      </c>
      <c r="F32" s="21">
        <f t="shared" si="6"/>
        <v>56005249</v>
      </c>
      <c r="G32" s="21">
        <f t="shared" si="6"/>
        <v>2953719</v>
      </c>
      <c r="H32" s="21">
        <f t="shared" si="6"/>
        <v>2621028</v>
      </c>
      <c r="I32" s="21">
        <f t="shared" si="6"/>
        <v>2815033</v>
      </c>
      <c r="J32" s="21">
        <f t="shared" si="6"/>
        <v>8389780</v>
      </c>
      <c r="K32" s="21">
        <f t="shared" si="6"/>
        <v>3025415</v>
      </c>
      <c r="L32" s="21">
        <f t="shared" si="6"/>
        <v>2739522</v>
      </c>
      <c r="M32" s="21">
        <f t="shared" si="6"/>
        <v>2649245</v>
      </c>
      <c r="N32" s="21">
        <f t="shared" si="6"/>
        <v>8414182</v>
      </c>
      <c r="O32" s="21">
        <f t="shared" si="6"/>
        <v>2682846</v>
      </c>
      <c r="P32" s="21">
        <f t="shared" si="6"/>
        <v>3041563</v>
      </c>
      <c r="Q32" s="21">
        <f t="shared" si="6"/>
        <v>2968412</v>
      </c>
      <c r="R32" s="21">
        <f t="shared" si="6"/>
        <v>8692821</v>
      </c>
      <c r="S32" s="21">
        <f t="shared" si="6"/>
        <v>2806422</v>
      </c>
      <c r="T32" s="21">
        <f t="shared" si="6"/>
        <v>2920859</v>
      </c>
      <c r="U32" s="21">
        <f t="shared" si="6"/>
        <v>5309944</v>
      </c>
      <c r="V32" s="21">
        <f t="shared" si="6"/>
        <v>11037225</v>
      </c>
      <c r="W32" s="21">
        <f t="shared" si="6"/>
        <v>36534008</v>
      </c>
      <c r="X32" s="21">
        <f t="shared" si="6"/>
        <v>56115254</v>
      </c>
      <c r="Y32" s="21">
        <f t="shared" si="6"/>
        <v>-19581246</v>
      </c>
      <c r="Z32" s="4">
        <f>+IF(X32&lt;&gt;0,+(Y32/X32)*100,0)</f>
        <v>-34.89469369594229</v>
      </c>
      <c r="AA32" s="19">
        <f>SUM(AA33:AA37)</f>
        <v>56005249</v>
      </c>
    </row>
    <row r="33" spans="1:27" ht="13.5">
      <c r="A33" s="5" t="s">
        <v>37</v>
      </c>
      <c r="B33" s="3"/>
      <c r="C33" s="22"/>
      <c r="D33" s="22"/>
      <c r="E33" s="23">
        <v>52844961</v>
      </c>
      <c r="F33" s="24">
        <v>52834961</v>
      </c>
      <c r="G33" s="24">
        <v>1203034</v>
      </c>
      <c r="H33" s="24">
        <v>936178</v>
      </c>
      <c r="I33" s="24">
        <v>1067547</v>
      </c>
      <c r="J33" s="24">
        <v>3206759</v>
      </c>
      <c r="K33" s="24">
        <v>1301610</v>
      </c>
      <c r="L33" s="24">
        <v>973190</v>
      </c>
      <c r="M33" s="24">
        <v>918543</v>
      </c>
      <c r="N33" s="24">
        <v>3193343</v>
      </c>
      <c r="O33" s="24">
        <v>893444</v>
      </c>
      <c r="P33" s="24">
        <v>1039807</v>
      </c>
      <c r="Q33" s="24">
        <v>1216027</v>
      </c>
      <c r="R33" s="24">
        <v>3149278</v>
      </c>
      <c r="S33" s="24">
        <v>934887</v>
      </c>
      <c r="T33" s="24">
        <v>1053014</v>
      </c>
      <c r="U33" s="24">
        <v>3430545</v>
      </c>
      <c r="V33" s="24">
        <v>5418446</v>
      </c>
      <c r="W33" s="24">
        <v>14967826</v>
      </c>
      <c r="X33" s="24">
        <v>52844966</v>
      </c>
      <c r="Y33" s="24">
        <v>-37877140</v>
      </c>
      <c r="Z33" s="6">
        <v>-71.68</v>
      </c>
      <c r="AA33" s="22">
        <v>52834961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1624107</v>
      </c>
      <c r="F35" s="24">
        <v>1624107</v>
      </c>
      <c r="G35" s="24">
        <v>1553963</v>
      </c>
      <c r="H35" s="24">
        <v>1480301</v>
      </c>
      <c r="I35" s="24">
        <v>1554874</v>
      </c>
      <c r="J35" s="24">
        <v>4589138</v>
      </c>
      <c r="K35" s="24">
        <v>1504607</v>
      </c>
      <c r="L35" s="24">
        <v>1536980</v>
      </c>
      <c r="M35" s="24">
        <v>1533776</v>
      </c>
      <c r="N35" s="24">
        <v>4575363</v>
      </c>
      <c r="O35" s="24">
        <v>1601322</v>
      </c>
      <c r="P35" s="24">
        <v>1820617</v>
      </c>
      <c r="Q35" s="24">
        <v>1576815</v>
      </c>
      <c r="R35" s="24">
        <v>4998754</v>
      </c>
      <c r="S35" s="24">
        <v>1697672</v>
      </c>
      <c r="T35" s="24">
        <v>1655607</v>
      </c>
      <c r="U35" s="24">
        <v>1615915</v>
      </c>
      <c r="V35" s="24">
        <v>4969194</v>
      </c>
      <c r="W35" s="24">
        <v>19132449</v>
      </c>
      <c r="X35" s="24">
        <v>1624104</v>
      </c>
      <c r="Y35" s="24">
        <v>17508345</v>
      </c>
      <c r="Z35" s="6">
        <v>1078.03</v>
      </c>
      <c r="AA35" s="22">
        <v>1624107</v>
      </c>
    </row>
    <row r="36" spans="1:27" ht="13.5">
      <c r="A36" s="5" t="s">
        <v>40</v>
      </c>
      <c r="B36" s="3"/>
      <c r="C36" s="22"/>
      <c r="D36" s="22"/>
      <c r="E36" s="23">
        <v>1646181</v>
      </c>
      <c r="F36" s="24">
        <v>1546181</v>
      </c>
      <c r="G36" s="24">
        <v>196722</v>
      </c>
      <c r="H36" s="24">
        <v>204549</v>
      </c>
      <c r="I36" s="24">
        <v>192612</v>
      </c>
      <c r="J36" s="24">
        <v>593883</v>
      </c>
      <c r="K36" s="24">
        <v>219198</v>
      </c>
      <c r="L36" s="24">
        <v>229352</v>
      </c>
      <c r="M36" s="24">
        <v>196926</v>
      </c>
      <c r="N36" s="24">
        <v>645476</v>
      </c>
      <c r="O36" s="24">
        <v>188080</v>
      </c>
      <c r="P36" s="24">
        <v>181139</v>
      </c>
      <c r="Q36" s="24">
        <v>175570</v>
      </c>
      <c r="R36" s="24">
        <v>544789</v>
      </c>
      <c r="S36" s="24">
        <v>173863</v>
      </c>
      <c r="T36" s="24">
        <v>212238</v>
      </c>
      <c r="U36" s="24">
        <v>263484</v>
      </c>
      <c r="V36" s="24">
        <v>649585</v>
      </c>
      <c r="W36" s="24">
        <v>2433733</v>
      </c>
      <c r="X36" s="24">
        <v>1646184</v>
      </c>
      <c r="Y36" s="24">
        <v>787549</v>
      </c>
      <c r="Z36" s="6">
        <v>47.84</v>
      </c>
      <c r="AA36" s="22">
        <v>1546181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4964487</v>
      </c>
      <c r="D38" s="19">
        <f>SUM(D39:D41)</f>
        <v>0</v>
      </c>
      <c r="E38" s="20">
        <f t="shared" si="7"/>
        <v>51877115</v>
      </c>
      <c r="F38" s="21">
        <f t="shared" si="7"/>
        <v>59104609</v>
      </c>
      <c r="G38" s="21">
        <f t="shared" si="7"/>
        <v>3526214</v>
      </c>
      <c r="H38" s="21">
        <f t="shared" si="7"/>
        <v>3506119</v>
      </c>
      <c r="I38" s="21">
        <f t="shared" si="7"/>
        <v>3771909</v>
      </c>
      <c r="J38" s="21">
        <f t="shared" si="7"/>
        <v>10804242</v>
      </c>
      <c r="K38" s="21">
        <f t="shared" si="7"/>
        <v>5085552</v>
      </c>
      <c r="L38" s="21">
        <f t="shared" si="7"/>
        <v>6764273</v>
      </c>
      <c r="M38" s="21">
        <f t="shared" si="7"/>
        <v>5635218</v>
      </c>
      <c r="N38" s="21">
        <f t="shared" si="7"/>
        <v>17485043</v>
      </c>
      <c r="O38" s="21">
        <f t="shared" si="7"/>
        <v>4076597</v>
      </c>
      <c r="P38" s="21">
        <f t="shared" si="7"/>
        <v>4928199</v>
      </c>
      <c r="Q38" s="21">
        <f t="shared" si="7"/>
        <v>4959943</v>
      </c>
      <c r="R38" s="21">
        <f t="shared" si="7"/>
        <v>13964739</v>
      </c>
      <c r="S38" s="21">
        <f t="shared" si="7"/>
        <v>4613299</v>
      </c>
      <c r="T38" s="21">
        <f t="shared" si="7"/>
        <v>4896871</v>
      </c>
      <c r="U38" s="21">
        <f t="shared" si="7"/>
        <v>4194386</v>
      </c>
      <c r="V38" s="21">
        <f t="shared" si="7"/>
        <v>13704556</v>
      </c>
      <c r="W38" s="21">
        <f t="shared" si="7"/>
        <v>55958580</v>
      </c>
      <c r="X38" s="21">
        <f t="shared" si="7"/>
        <v>51877547</v>
      </c>
      <c r="Y38" s="21">
        <f t="shared" si="7"/>
        <v>4081033</v>
      </c>
      <c r="Z38" s="4">
        <f>+IF(X38&lt;&gt;0,+(Y38/X38)*100,0)</f>
        <v>7.866665322475637</v>
      </c>
      <c r="AA38" s="19">
        <f>SUM(AA39:AA41)</f>
        <v>59104609</v>
      </c>
    </row>
    <row r="39" spans="1:27" ht="13.5">
      <c r="A39" s="5" t="s">
        <v>43</v>
      </c>
      <c r="B39" s="3"/>
      <c r="C39" s="22"/>
      <c r="D39" s="22"/>
      <c r="E39" s="23">
        <v>16201585</v>
      </c>
      <c r="F39" s="24">
        <v>16296585</v>
      </c>
      <c r="G39" s="24">
        <v>496883</v>
      </c>
      <c r="H39" s="24">
        <v>611821</v>
      </c>
      <c r="I39" s="24">
        <v>753931</v>
      </c>
      <c r="J39" s="24">
        <v>1862635</v>
      </c>
      <c r="K39" s="24">
        <v>667009</v>
      </c>
      <c r="L39" s="24">
        <v>706899</v>
      </c>
      <c r="M39" s="24">
        <v>685135</v>
      </c>
      <c r="N39" s="24">
        <v>2059043</v>
      </c>
      <c r="O39" s="24">
        <v>882221</v>
      </c>
      <c r="P39" s="24">
        <v>1606535</v>
      </c>
      <c r="Q39" s="24">
        <v>885737</v>
      </c>
      <c r="R39" s="24">
        <v>3374493</v>
      </c>
      <c r="S39" s="24">
        <v>843391</v>
      </c>
      <c r="T39" s="24">
        <v>836553</v>
      </c>
      <c r="U39" s="24">
        <v>1317800</v>
      </c>
      <c r="V39" s="24">
        <v>2997744</v>
      </c>
      <c r="W39" s="24">
        <v>10293915</v>
      </c>
      <c r="X39" s="24">
        <v>16202016</v>
      </c>
      <c r="Y39" s="24">
        <v>-5908101</v>
      </c>
      <c r="Z39" s="6">
        <v>-36.47</v>
      </c>
      <c r="AA39" s="22">
        <v>16296585</v>
      </c>
    </row>
    <row r="40" spans="1:27" ht="13.5">
      <c r="A40" s="5" t="s">
        <v>44</v>
      </c>
      <c r="B40" s="3"/>
      <c r="C40" s="22">
        <v>4964487</v>
      </c>
      <c r="D40" s="22"/>
      <c r="E40" s="23">
        <v>35675530</v>
      </c>
      <c r="F40" s="24">
        <v>42808024</v>
      </c>
      <c r="G40" s="24">
        <v>3029331</v>
      </c>
      <c r="H40" s="24">
        <v>2894298</v>
      </c>
      <c r="I40" s="24">
        <v>3017978</v>
      </c>
      <c r="J40" s="24">
        <v>8941607</v>
      </c>
      <c r="K40" s="24">
        <v>4418543</v>
      </c>
      <c r="L40" s="24">
        <v>6057374</v>
      </c>
      <c r="M40" s="24">
        <v>4950083</v>
      </c>
      <c r="N40" s="24">
        <v>15426000</v>
      </c>
      <c r="O40" s="24">
        <v>3194376</v>
      </c>
      <c r="P40" s="24">
        <v>3321664</v>
      </c>
      <c r="Q40" s="24">
        <v>4074206</v>
      </c>
      <c r="R40" s="24">
        <v>10590246</v>
      </c>
      <c r="S40" s="24">
        <v>3769908</v>
      </c>
      <c r="T40" s="24">
        <v>4060318</v>
      </c>
      <c r="U40" s="24">
        <v>2876586</v>
      </c>
      <c r="V40" s="24">
        <v>10706812</v>
      </c>
      <c r="W40" s="24">
        <v>45664665</v>
      </c>
      <c r="X40" s="24">
        <v>35675531</v>
      </c>
      <c r="Y40" s="24">
        <v>9989134</v>
      </c>
      <c r="Z40" s="6">
        <v>28</v>
      </c>
      <c r="AA40" s="22">
        <v>42808024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22207086</v>
      </c>
      <c r="D42" s="19">
        <f>SUM(D43:D46)</f>
        <v>0</v>
      </c>
      <c r="E42" s="20">
        <f t="shared" si="8"/>
        <v>10726307</v>
      </c>
      <c r="F42" s="21">
        <f t="shared" si="8"/>
        <v>17662193</v>
      </c>
      <c r="G42" s="21">
        <f t="shared" si="8"/>
        <v>1037150</v>
      </c>
      <c r="H42" s="21">
        <f t="shared" si="8"/>
        <v>1007333</v>
      </c>
      <c r="I42" s="21">
        <f t="shared" si="8"/>
        <v>1065774</v>
      </c>
      <c r="J42" s="21">
        <f t="shared" si="8"/>
        <v>3110257</v>
      </c>
      <c r="K42" s="21">
        <f t="shared" si="8"/>
        <v>1161015</v>
      </c>
      <c r="L42" s="21">
        <f t="shared" si="8"/>
        <v>1162906</v>
      </c>
      <c r="M42" s="21">
        <f t="shared" si="8"/>
        <v>1080477</v>
      </c>
      <c r="N42" s="21">
        <f t="shared" si="8"/>
        <v>3404398</v>
      </c>
      <c r="O42" s="21">
        <f t="shared" si="8"/>
        <v>1094239</v>
      </c>
      <c r="P42" s="21">
        <f t="shared" si="8"/>
        <v>1136492</v>
      </c>
      <c r="Q42" s="21">
        <f t="shared" si="8"/>
        <v>1061360</v>
      </c>
      <c r="R42" s="21">
        <f t="shared" si="8"/>
        <v>3292091</v>
      </c>
      <c r="S42" s="21">
        <f t="shared" si="8"/>
        <v>1046851</v>
      </c>
      <c r="T42" s="21">
        <f t="shared" si="8"/>
        <v>1379826</v>
      </c>
      <c r="U42" s="21">
        <f t="shared" si="8"/>
        <v>1404534</v>
      </c>
      <c r="V42" s="21">
        <f t="shared" si="8"/>
        <v>3831211</v>
      </c>
      <c r="W42" s="21">
        <f t="shared" si="8"/>
        <v>13637957</v>
      </c>
      <c r="X42" s="21">
        <f t="shared" si="8"/>
        <v>10726304</v>
      </c>
      <c r="Y42" s="21">
        <f t="shared" si="8"/>
        <v>2911653</v>
      </c>
      <c r="Z42" s="4">
        <f>+IF(X42&lt;&gt;0,+(Y42/X42)*100,0)</f>
        <v>27.14497929575742</v>
      </c>
      <c r="AA42" s="19">
        <f>SUM(AA43:AA46)</f>
        <v>17662193</v>
      </c>
    </row>
    <row r="43" spans="1:27" ht="13.5">
      <c r="A43" s="5" t="s">
        <v>47</v>
      </c>
      <c r="B43" s="3"/>
      <c r="C43" s="22">
        <v>22207086</v>
      </c>
      <c r="D43" s="22"/>
      <c r="E43" s="23">
        <v>9000000</v>
      </c>
      <c r="F43" s="24">
        <v>14318211</v>
      </c>
      <c r="G43" s="24">
        <v>404353</v>
      </c>
      <c r="H43" s="24">
        <v>434821</v>
      </c>
      <c r="I43" s="24">
        <v>365445</v>
      </c>
      <c r="J43" s="24">
        <v>1204619</v>
      </c>
      <c r="K43" s="24">
        <v>430590</v>
      </c>
      <c r="L43" s="24">
        <v>398030</v>
      </c>
      <c r="M43" s="24">
        <v>418670</v>
      </c>
      <c r="N43" s="24">
        <v>1247290</v>
      </c>
      <c r="O43" s="24">
        <v>447468</v>
      </c>
      <c r="P43" s="24">
        <v>415326</v>
      </c>
      <c r="Q43" s="24">
        <v>441299</v>
      </c>
      <c r="R43" s="24">
        <v>1304093</v>
      </c>
      <c r="S43" s="24">
        <v>464005</v>
      </c>
      <c r="T43" s="24">
        <v>447345</v>
      </c>
      <c r="U43" s="24">
        <v>423901</v>
      </c>
      <c r="V43" s="24">
        <v>1335251</v>
      </c>
      <c r="W43" s="24">
        <v>5091253</v>
      </c>
      <c r="X43" s="24">
        <v>9000000</v>
      </c>
      <c r="Y43" s="24">
        <v>-3908747</v>
      </c>
      <c r="Z43" s="6">
        <v>-43.43</v>
      </c>
      <c r="AA43" s="22">
        <v>14318211</v>
      </c>
    </row>
    <row r="44" spans="1:27" ht="13.5">
      <c r="A44" s="5" t="s">
        <v>48</v>
      </c>
      <c r="B44" s="3"/>
      <c r="C44" s="22"/>
      <c r="D44" s="22"/>
      <c r="E44" s="23"/>
      <c r="F44" s="24"/>
      <c r="G44" s="24">
        <v>3478</v>
      </c>
      <c r="H44" s="24">
        <v>2356</v>
      </c>
      <c r="I44" s="24">
        <v>3366</v>
      </c>
      <c r="J44" s="24">
        <v>9200</v>
      </c>
      <c r="K44" s="24">
        <v>3478</v>
      </c>
      <c r="L44" s="24">
        <v>6956</v>
      </c>
      <c r="M44" s="24">
        <v>4937</v>
      </c>
      <c r="N44" s="24">
        <v>15371</v>
      </c>
      <c r="O44" s="24">
        <v>4937</v>
      </c>
      <c r="P44" s="24"/>
      <c r="Q44" s="24"/>
      <c r="R44" s="24">
        <v>4937</v>
      </c>
      <c r="S44" s="24"/>
      <c r="T44" s="24"/>
      <c r="U44" s="24"/>
      <c r="V44" s="24"/>
      <c r="W44" s="24">
        <v>29508</v>
      </c>
      <c r="X44" s="24"/>
      <c r="Y44" s="24">
        <v>29508</v>
      </c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3478</v>
      </c>
      <c r="H45" s="27">
        <v>2356</v>
      </c>
      <c r="I45" s="27">
        <v>3366</v>
      </c>
      <c r="J45" s="27">
        <v>9200</v>
      </c>
      <c r="K45" s="27">
        <v>3478</v>
      </c>
      <c r="L45" s="27">
        <v>2020</v>
      </c>
      <c r="M45" s="27"/>
      <c r="N45" s="27">
        <v>5498</v>
      </c>
      <c r="O45" s="27"/>
      <c r="P45" s="27"/>
      <c r="Q45" s="27"/>
      <c r="R45" s="27"/>
      <c r="S45" s="27"/>
      <c r="T45" s="27"/>
      <c r="U45" s="27"/>
      <c r="V45" s="27"/>
      <c r="W45" s="27">
        <v>14698</v>
      </c>
      <c r="X45" s="27"/>
      <c r="Y45" s="27">
        <v>14698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1726307</v>
      </c>
      <c r="F46" s="24">
        <v>3343982</v>
      </c>
      <c r="G46" s="24">
        <v>625841</v>
      </c>
      <c r="H46" s="24">
        <v>567800</v>
      </c>
      <c r="I46" s="24">
        <v>693597</v>
      </c>
      <c r="J46" s="24">
        <v>1887238</v>
      </c>
      <c r="K46" s="24">
        <v>723469</v>
      </c>
      <c r="L46" s="24">
        <v>755900</v>
      </c>
      <c r="M46" s="24">
        <v>656870</v>
      </c>
      <c r="N46" s="24">
        <v>2136239</v>
      </c>
      <c r="O46" s="24">
        <v>641834</v>
      </c>
      <c r="P46" s="24">
        <v>721166</v>
      </c>
      <c r="Q46" s="24">
        <v>620061</v>
      </c>
      <c r="R46" s="24">
        <v>1983061</v>
      </c>
      <c r="S46" s="24">
        <v>582846</v>
      </c>
      <c r="T46" s="24">
        <v>932481</v>
      </c>
      <c r="U46" s="24">
        <v>980633</v>
      </c>
      <c r="V46" s="24">
        <v>2495960</v>
      </c>
      <c r="W46" s="24">
        <v>8502498</v>
      </c>
      <c r="X46" s="24">
        <v>1726304</v>
      </c>
      <c r="Y46" s="24">
        <v>6776194</v>
      </c>
      <c r="Z46" s="6">
        <v>392.53</v>
      </c>
      <c r="AA46" s="22">
        <v>3343982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>
        <v>5000</v>
      </c>
      <c r="G47" s="21">
        <v>47602</v>
      </c>
      <c r="H47" s="21">
        <v>43561</v>
      </c>
      <c r="I47" s="21">
        <v>44473</v>
      </c>
      <c r="J47" s="21">
        <v>135636</v>
      </c>
      <c r="K47" s="21">
        <v>48506</v>
      </c>
      <c r="L47" s="21">
        <v>41144</v>
      </c>
      <c r="M47" s="21">
        <v>43025</v>
      </c>
      <c r="N47" s="21">
        <v>132675</v>
      </c>
      <c r="O47" s="21">
        <v>66159</v>
      </c>
      <c r="P47" s="21">
        <v>60294</v>
      </c>
      <c r="Q47" s="21">
        <v>46822</v>
      </c>
      <c r="R47" s="21">
        <v>173275</v>
      </c>
      <c r="S47" s="21">
        <v>41960</v>
      </c>
      <c r="T47" s="21">
        <v>47469</v>
      </c>
      <c r="U47" s="21">
        <v>48423</v>
      </c>
      <c r="V47" s="21">
        <v>137852</v>
      </c>
      <c r="W47" s="21">
        <v>579438</v>
      </c>
      <c r="X47" s="21"/>
      <c r="Y47" s="21">
        <v>579438</v>
      </c>
      <c r="Z47" s="4">
        <v>0</v>
      </c>
      <c r="AA47" s="19">
        <v>5000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252373044</v>
      </c>
      <c r="D48" s="40">
        <f>+D28+D32+D38+D42+D47</f>
        <v>0</v>
      </c>
      <c r="E48" s="41">
        <f t="shared" si="9"/>
        <v>285314941</v>
      </c>
      <c r="F48" s="42">
        <f t="shared" si="9"/>
        <v>302796321</v>
      </c>
      <c r="G48" s="42">
        <f t="shared" si="9"/>
        <v>17689413</v>
      </c>
      <c r="H48" s="42">
        <f t="shared" si="9"/>
        <v>17674326</v>
      </c>
      <c r="I48" s="42">
        <f t="shared" si="9"/>
        <v>16977355</v>
      </c>
      <c r="J48" s="42">
        <f t="shared" si="9"/>
        <v>52341094</v>
      </c>
      <c r="K48" s="42">
        <f t="shared" si="9"/>
        <v>18291215</v>
      </c>
      <c r="L48" s="42">
        <f t="shared" si="9"/>
        <v>21570502</v>
      </c>
      <c r="M48" s="42">
        <f t="shared" si="9"/>
        <v>19969302</v>
      </c>
      <c r="N48" s="42">
        <f t="shared" si="9"/>
        <v>59831019</v>
      </c>
      <c r="O48" s="42">
        <f t="shared" si="9"/>
        <v>17347608</v>
      </c>
      <c r="P48" s="42">
        <f t="shared" si="9"/>
        <v>19233739</v>
      </c>
      <c r="Q48" s="42">
        <f t="shared" si="9"/>
        <v>18567019</v>
      </c>
      <c r="R48" s="42">
        <f t="shared" si="9"/>
        <v>55148366</v>
      </c>
      <c r="S48" s="42">
        <f t="shared" si="9"/>
        <v>17908863</v>
      </c>
      <c r="T48" s="42">
        <f t="shared" si="9"/>
        <v>19810224</v>
      </c>
      <c r="U48" s="42">
        <f t="shared" si="9"/>
        <v>21617264</v>
      </c>
      <c r="V48" s="42">
        <f t="shared" si="9"/>
        <v>59336351</v>
      </c>
      <c r="W48" s="42">
        <f t="shared" si="9"/>
        <v>226656830</v>
      </c>
      <c r="X48" s="42">
        <f t="shared" si="9"/>
        <v>285314957</v>
      </c>
      <c r="Y48" s="42">
        <f t="shared" si="9"/>
        <v>-58658127</v>
      </c>
      <c r="Z48" s="43">
        <f>+IF(X48&lt;&gt;0,+(Y48/X48)*100,0)</f>
        <v>-20.559078856843808</v>
      </c>
      <c r="AA48" s="40">
        <f>+AA28+AA32+AA38+AA42+AA47</f>
        <v>302796321</v>
      </c>
    </row>
    <row r="49" spans="1:27" ht="13.5">
      <c r="A49" s="14" t="s">
        <v>58</v>
      </c>
      <c r="B49" s="15"/>
      <c r="C49" s="44">
        <f aca="true" t="shared" si="10" ref="C49:Y49">+C25-C48</f>
        <v>80644527</v>
      </c>
      <c r="D49" s="44">
        <f>+D25-D48</f>
        <v>0</v>
      </c>
      <c r="E49" s="45">
        <f t="shared" si="10"/>
        <v>59146892</v>
      </c>
      <c r="F49" s="46">
        <f t="shared" si="10"/>
        <v>74283187</v>
      </c>
      <c r="G49" s="46">
        <f t="shared" si="10"/>
        <v>73050581</v>
      </c>
      <c r="H49" s="46">
        <f t="shared" si="10"/>
        <v>-10085999</v>
      </c>
      <c r="I49" s="46">
        <f t="shared" si="10"/>
        <v>-15496734</v>
      </c>
      <c r="J49" s="46">
        <f t="shared" si="10"/>
        <v>47467848</v>
      </c>
      <c r="K49" s="46">
        <f t="shared" si="10"/>
        <v>-15654099</v>
      </c>
      <c r="L49" s="46">
        <f t="shared" si="10"/>
        <v>-20681952</v>
      </c>
      <c r="M49" s="46">
        <f t="shared" si="10"/>
        <v>52001868</v>
      </c>
      <c r="N49" s="46">
        <f t="shared" si="10"/>
        <v>15665817</v>
      </c>
      <c r="O49" s="46">
        <f t="shared" si="10"/>
        <v>-16040863</v>
      </c>
      <c r="P49" s="46">
        <f t="shared" si="10"/>
        <v>-18781387</v>
      </c>
      <c r="Q49" s="46">
        <f t="shared" si="10"/>
        <v>35146339</v>
      </c>
      <c r="R49" s="46">
        <f t="shared" si="10"/>
        <v>324089</v>
      </c>
      <c r="S49" s="46">
        <f t="shared" si="10"/>
        <v>-17142532</v>
      </c>
      <c r="T49" s="46">
        <f t="shared" si="10"/>
        <v>-19264023</v>
      </c>
      <c r="U49" s="46">
        <f t="shared" si="10"/>
        <v>-20484361</v>
      </c>
      <c r="V49" s="46">
        <f t="shared" si="10"/>
        <v>-56890916</v>
      </c>
      <c r="W49" s="46">
        <f t="shared" si="10"/>
        <v>6566838</v>
      </c>
      <c r="X49" s="46">
        <f>IF(F25=F48,0,X25-X48)</f>
        <v>59146877</v>
      </c>
      <c r="Y49" s="46">
        <f t="shared" si="10"/>
        <v>-52580039</v>
      </c>
      <c r="Z49" s="47">
        <f>+IF(X49&lt;&gt;0,+(Y49/X49)*100,0)</f>
        <v>-88.89740535244151</v>
      </c>
      <c r="AA49" s="44">
        <f>+AA25-AA48</f>
        <v>74283187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135794755</v>
      </c>
      <c r="D5" s="19">
        <f>SUM(D6:D8)</f>
        <v>0</v>
      </c>
      <c r="E5" s="20">
        <f t="shared" si="0"/>
        <v>115392384</v>
      </c>
      <c r="F5" s="21">
        <f t="shared" si="0"/>
        <v>135143002</v>
      </c>
      <c r="G5" s="21">
        <f t="shared" si="0"/>
        <v>66842523</v>
      </c>
      <c r="H5" s="21">
        <f t="shared" si="0"/>
        <v>1461144</v>
      </c>
      <c r="I5" s="21">
        <f t="shared" si="0"/>
        <v>836625</v>
      </c>
      <c r="J5" s="21">
        <f t="shared" si="0"/>
        <v>69140292</v>
      </c>
      <c r="K5" s="21">
        <f t="shared" si="0"/>
        <v>504251</v>
      </c>
      <c r="L5" s="21">
        <f t="shared" si="0"/>
        <v>1218375</v>
      </c>
      <c r="M5" s="21">
        <f t="shared" si="0"/>
        <v>28486761</v>
      </c>
      <c r="N5" s="21">
        <f t="shared" si="0"/>
        <v>30209387</v>
      </c>
      <c r="O5" s="21">
        <f t="shared" si="0"/>
        <v>623729</v>
      </c>
      <c r="P5" s="21">
        <f t="shared" si="0"/>
        <v>456300</v>
      </c>
      <c r="Q5" s="21">
        <f t="shared" si="0"/>
        <v>21482346</v>
      </c>
      <c r="R5" s="21">
        <f t="shared" si="0"/>
        <v>22562375</v>
      </c>
      <c r="S5" s="21">
        <f t="shared" si="0"/>
        <v>537638</v>
      </c>
      <c r="T5" s="21">
        <f t="shared" si="0"/>
        <v>597740</v>
      </c>
      <c r="U5" s="21">
        <f t="shared" si="0"/>
        <v>1022954</v>
      </c>
      <c r="V5" s="21">
        <f t="shared" si="0"/>
        <v>2158332</v>
      </c>
      <c r="W5" s="21">
        <f t="shared" si="0"/>
        <v>124070386</v>
      </c>
      <c r="X5" s="21">
        <f t="shared" si="0"/>
        <v>115392627</v>
      </c>
      <c r="Y5" s="21">
        <f t="shared" si="0"/>
        <v>8677759</v>
      </c>
      <c r="Z5" s="4">
        <f>+IF(X5&lt;&gt;0,+(Y5/X5)*100,0)</f>
        <v>7.520202308939548</v>
      </c>
      <c r="AA5" s="19">
        <f>SUM(AA6:AA8)</f>
        <v>135143002</v>
      </c>
    </row>
    <row r="6" spans="1:27" ht="13.5">
      <c r="A6" s="5" t="s">
        <v>33</v>
      </c>
      <c r="B6" s="3"/>
      <c r="C6" s="22">
        <v>52278998</v>
      </c>
      <c r="D6" s="22"/>
      <c r="E6" s="23">
        <v>54123543</v>
      </c>
      <c r="F6" s="24">
        <v>53608473</v>
      </c>
      <c r="G6" s="24">
        <v>19145196</v>
      </c>
      <c r="H6" s="24"/>
      <c r="I6" s="24"/>
      <c r="J6" s="24">
        <v>19145196</v>
      </c>
      <c r="K6" s="24"/>
      <c r="L6" s="24"/>
      <c r="M6" s="24">
        <v>15315979</v>
      </c>
      <c r="N6" s="24">
        <v>15315979</v>
      </c>
      <c r="O6" s="24"/>
      <c r="P6" s="24"/>
      <c r="Q6" s="24">
        <v>11487356</v>
      </c>
      <c r="R6" s="24">
        <v>11487356</v>
      </c>
      <c r="S6" s="24"/>
      <c r="T6" s="24"/>
      <c r="U6" s="24"/>
      <c r="V6" s="24"/>
      <c r="W6" s="24">
        <v>45948531</v>
      </c>
      <c r="X6" s="24">
        <v>54123543</v>
      </c>
      <c r="Y6" s="24">
        <v>-8175012</v>
      </c>
      <c r="Z6" s="6">
        <v>-15.1</v>
      </c>
      <c r="AA6" s="22">
        <v>53608473</v>
      </c>
    </row>
    <row r="7" spans="1:27" ht="13.5">
      <c r="A7" s="5" t="s">
        <v>34</v>
      </c>
      <c r="B7" s="3"/>
      <c r="C7" s="25">
        <v>54400617</v>
      </c>
      <c r="D7" s="25"/>
      <c r="E7" s="26">
        <v>31006000</v>
      </c>
      <c r="F7" s="27">
        <v>49603172</v>
      </c>
      <c r="G7" s="27">
        <v>35121053</v>
      </c>
      <c r="H7" s="27">
        <v>1447700</v>
      </c>
      <c r="I7" s="27">
        <v>823423</v>
      </c>
      <c r="J7" s="27">
        <v>37392176</v>
      </c>
      <c r="K7" s="27">
        <v>351980</v>
      </c>
      <c r="L7" s="27">
        <v>1203797</v>
      </c>
      <c r="M7" s="27">
        <v>2783431</v>
      </c>
      <c r="N7" s="27">
        <v>4339208</v>
      </c>
      <c r="O7" s="27">
        <v>547921</v>
      </c>
      <c r="P7" s="27">
        <v>456300</v>
      </c>
      <c r="Q7" s="27">
        <v>2182436</v>
      </c>
      <c r="R7" s="27">
        <v>3186657</v>
      </c>
      <c r="S7" s="27">
        <v>497086</v>
      </c>
      <c r="T7" s="27">
        <v>581120</v>
      </c>
      <c r="U7" s="27">
        <v>1006437</v>
      </c>
      <c r="V7" s="27">
        <v>2084643</v>
      </c>
      <c r="W7" s="27">
        <v>47002684</v>
      </c>
      <c r="X7" s="27">
        <v>31006243</v>
      </c>
      <c r="Y7" s="27">
        <v>15996441</v>
      </c>
      <c r="Z7" s="7">
        <v>51.59</v>
      </c>
      <c r="AA7" s="25">
        <v>49603172</v>
      </c>
    </row>
    <row r="8" spans="1:27" ht="13.5">
      <c r="A8" s="5" t="s">
        <v>35</v>
      </c>
      <c r="B8" s="3"/>
      <c r="C8" s="22">
        <v>29115140</v>
      </c>
      <c r="D8" s="22"/>
      <c r="E8" s="23">
        <v>30262841</v>
      </c>
      <c r="F8" s="24">
        <v>31931357</v>
      </c>
      <c r="G8" s="24">
        <v>12576274</v>
      </c>
      <c r="H8" s="24">
        <v>13444</v>
      </c>
      <c r="I8" s="24">
        <v>13202</v>
      </c>
      <c r="J8" s="24">
        <v>12602920</v>
      </c>
      <c r="K8" s="24">
        <v>152271</v>
      </c>
      <c r="L8" s="24">
        <v>14578</v>
      </c>
      <c r="M8" s="24">
        <v>10387351</v>
      </c>
      <c r="N8" s="24">
        <v>10554200</v>
      </c>
      <c r="O8" s="24">
        <v>75808</v>
      </c>
      <c r="P8" s="24"/>
      <c r="Q8" s="24">
        <v>7812554</v>
      </c>
      <c r="R8" s="24">
        <v>7888362</v>
      </c>
      <c r="S8" s="24">
        <v>40552</v>
      </c>
      <c r="T8" s="24">
        <v>16620</v>
      </c>
      <c r="U8" s="24">
        <v>16517</v>
      </c>
      <c r="V8" s="24">
        <v>73689</v>
      </c>
      <c r="W8" s="24">
        <v>31119171</v>
      </c>
      <c r="X8" s="24">
        <v>30262841</v>
      </c>
      <c r="Y8" s="24">
        <v>856330</v>
      </c>
      <c r="Z8" s="6">
        <v>2.83</v>
      </c>
      <c r="AA8" s="22">
        <v>31931357</v>
      </c>
    </row>
    <row r="9" spans="1:27" ht="13.5">
      <c r="A9" s="2" t="s">
        <v>36</v>
      </c>
      <c r="B9" s="3"/>
      <c r="C9" s="19">
        <f aca="true" t="shared" si="1" ref="C9:Y9">SUM(C10:C14)</f>
        <v>16361556</v>
      </c>
      <c r="D9" s="19">
        <f>SUM(D10:D14)</f>
        <v>0</v>
      </c>
      <c r="E9" s="20">
        <f t="shared" si="1"/>
        <v>17155074</v>
      </c>
      <c r="F9" s="21">
        <f t="shared" si="1"/>
        <v>20438516</v>
      </c>
      <c r="G9" s="21">
        <f t="shared" si="1"/>
        <v>5808621</v>
      </c>
      <c r="H9" s="21">
        <f t="shared" si="1"/>
        <v>231331</v>
      </c>
      <c r="I9" s="21">
        <f t="shared" si="1"/>
        <v>586029</v>
      </c>
      <c r="J9" s="21">
        <f t="shared" si="1"/>
        <v>6625981</v>
      </c>
      <c r="K9" s="21">
        <f t="shared" si="1"/>
        <v>231481</v>
      </c>
      <c r="L9" s="21">
        <f t="shared" si="1"/>
        <v>458044</v>
      </c>
      <c r="M9" s="21">
        <f t="shared" si="1"/>
        <v>4576118</v>
      </c>
      <c r="N9" s="21">
        <f t="shared" si="1"/>
        <v>5265643</v>
      </c>
      <c r="O9" s="21">
        <f t="shared" si="1"/>
        <v>272364</v>
      </c>
      <c r="P9" s="21">
        <f t="shared" si="1"/>
        <v>506133</v>
      </c>
      <c r="Q9" s="21">
        <f t="shared" si="1"/>
        <v>3570938</v>
      </c>
      <c r="R9" s="21">
        <f t="shared" si="1"/>
        <v>4349435</v>
      </c>
      <c r="S9" s="21">
        <f t="shared" si="1"/>
        <v>198344</v>
      </c>
      <c r="T9" s="21">
        <f t="shared" si="1"/>
        <v>568955</v>
      </c>
      <c r="U9" s="21">
        <f t="shared" si="1"/>
        <v>533230</v>
      </c>
      <c r="V9" s="21">
        <f t="shared" si="1"/>
        <v>1300529</v>
      </c>
      <c r="W9" s="21">
        <f t="shared" si="1"/>
        <v>17541588</v>
      </c>
      <c r="X9" s="21">
        <f t="shared" si="1"/>
        <v>17155074</v>
      </c>
      <c r="Y9" s="21">
        <f t="shared" si="1"/>
        <v>386514</v>
      </c>
      <c r="Z9" s="4">
        <f>+IF(X9&lt;&gt;0,+(Y9/X9)*100,0)</f>
        <v>2.2530593572490565</v>
      </c>
      <c r="AA9" s="19">
        <f>SUM(AA10:AA14)</f>
        <v>20438516</v>
      </c>
    </row>
    <row r="10" spans="1:27" ht="13.5">
      <c r="A10" s="5" t="s">
        <v>37</v>
      </c>
      <c r="B10" s="3"/>
      <c r="C10" s="22"/>
      <c r="D10" s="22"/>
      <c r="E10" s="23">
        <v>974312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974311</v>
      </c>
      <c r="Y10" s="24">
        <v>-974311</v>
      </c>
      <c r="Z10" s="6">
        <v>-100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16361556</v>
      </c>
      <c r="D12" s="22"/>
      <c r="E12" s="23">
        <v>16180762</v>
      </c>
      <c r="F12" s="24">
        <v>20438516</v>
      </c>
      <c r="G12" s="24">
        <v>5808621</v>
      </c>
      <c r="H12" s="24">
        <v>231331</v>
      </c>
      <c r="I12" s="24">
        <v>586029</v>
      </c>
      <c r="J12" s="24">
        <v>6625981</v>
      </c>
      <c r="K12" s="24">
        <v>231481</v>
      </c>
      <c r="L12" s="24">
        <v>458044</v>
      </c>
      <c r="M12" s="24">
        <v>4576118</v>
      </c>
      <c r="N12" s="24">
        <v>5265643</v>
      </c>
      <c r="O12" s="24">
        <v>272364</v>
      </c>
      <c r="P12" s="24">
        <v>506133</v>
      </c>
      <c r="Q12" s="24">
        <v>3570938</v>
      </c>
      <c r="R12" s="24">
        <v>4349435</v>
      </c>
      <c r="S12" s="24">
        <v>198344</v>
      </c>
      <c r="T12" s="24">
        <v>568955</v>
      </c>
      <c r="U12" s="24">
        <v>533230</v>
      </c>
      <c r="V12" s="24">
        <v>1300529</v>
      </c>
      <c r="W12" s="24">
        <v>17541588</v>
      </c>
      <c r="X12" s="24">
        <v>16180763</v>
      </c>
      <c r="Y12" s="24">
        <v>1360825</v>
      </c>
      <c r="Z12" s="6">
        <v>8.41</v>
      </c>
      <c r="AA12" s="22">
        <v>20438516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91784496</v>
      </c>
      <c r="D15" s="19">
        <f>SUM(D16:D18)</f>
        <v>0</v>
      </c>
      <c r="E15" s="20">
        <f t="shared" si="2"/>
        <v>94144296</v>
      </c>
      <c r="F15" s="21">
        <f t="shared" si="2"/>
        <v>95333622</v>
      </c>
      <c r="G15" s="21">
        <f t="shared" si="2"/>
        <v>18398278</v>
      </c>
      <c r="H15" s="21">
        <f t="shared" si="2"/>
        <v>1559</v>
      </c>
      <c r="I15" s="21">
        <f t="shared" si="2"/>
        <v>9165921</v>
      </c>
      <c r="J15" s="21">
        <f t="shared" si="2"/>
        <v>27565758</v>
      </c>
      <c r="K15" s="21">
        <f t="shared" si="2"/>
        <v>17074</v>
      </c>
      <c r="L15" s="21">
        <f t="shared" si="2"/>
        <v>-203</v>
      </c>
      <c r="M15" s="21">
        <f t="shared" si="2"/>
        <v>18562575</v>
      </c>
      <c r="N15" s="21">
        <f t="shared" si="2"/>
        <v>18579446</v>
      </c>
      <c r="O15" s="21">
        <f t="shared" si="2"/>
        <v>4378326</v>
      </c>
      <c r="P15" s="21">
        <f t="shared" si="2"/>
        <v>3823</v>
      </c>
      <c r="Q15" s="21">
        <f t="shared" si="2"/>
        <v>8820616</v>
      </c>
      <c r="R15" s="21">
        <f t="shared" si="2"/>
        <v>13202765</v>
      </c>
      <c r="S15" s="21">
        <f t="shared" si="2"/>
        <v>4349239</v>
      </c>
      <c r="T15" s="21">
        <f t="shared" si="2"/>
        <v>11190226</v>
      </c>
      <c r="U15" s="21">
        <f t="shared" si="2"/>
        <v>8064027</v>
      </c>
      <c r="V15" s="21">
        <f t="shared" si="2"/>
        <v>23603492</v>
      </c>
      <c r="W15" s="21">
        <f t="shared" si="2"/>
        <v>82951461</v>
      </c>
      <c r="X15" s="21">
        <f t="shared" si="2"/>
        <v>94144471</v>
      </c>
      <c r="Y15" s="21">
        <f t="shared" si="2"/>
        <v>-11193010</v>
      </c>
      <c r="Z15" s="4">
        <f>+IF(X15&lt;&gt;0,+(Y15/X15)*100,0)</f>
        <v>-11.88918465535804</v>
      </c>
      <c r="AA15" s="19">
        <f>SUM(AA16:AA18)</f>
        <v>95333622</v>
      </c>
    </row>
    <row r="16" spans="1:27" ht="13.5">
      <c r="A16" s="5" t="s">
        <v>43</v>
      </c>
      <c r="B16" s="3"/>
      <c r="C16" s="22">
        <v>19838610</v>
      </c>
      <c r="D16" s="22"/>
      <c r="E16" s="23">
        <v>22013000</v>
      </c>
      <c r="F16" s="24">
        <v>50928957</v>
      </c>
      <c r="G16" s="24">
        <v>12470339</v>
      </c>
      <c r="H16" s="24">
        <v>1559</v>
      </c>
      <c r="I16" s="24">
        <v>6452</v>
      </c>
      <c r="J16" s="24">
        <v>12478350</v>
      </c>
      <c r="K16" s="24">
        <v>17074</v>
      </c>
      <c r="L16" s="24">
        <v>2693</v>
      </c>
      <c r="M16" s="24">
        <v>9966872</v>
      </c>
      <c r="N16" s="24">
        <v>9986639</v>
      </c>
      <c r="O16" s="24">
        <v>16675</v>
      </c>
      <c r="P16" s="24">
        <v>3823</v>
      </c>
      <c r="Q16" s="24">
        <v>7555748</v>
      </c>
      <c r="R16" s="24">
        <v>7576246</v>
      </c>
      <c r="S16" s="24">
        <v>19843</v>
      </c>
      <c r="T16" s="24">
        <v>17405</v>
      </c>
      <c r="U16" s="24">
        <v>128291</v>
      </c>
      <c r="V16" s="24">
        <v>165539</v>
      </c>
      <c r="W16" s="24">
        <v>30206774</v>
      </c>
      <c r="X16" s="24">
        <v>22013174</v>
      </c>
      <c r="Y16" s="24">
        <v>8193600</v>
      </c>
      <c r="Z16" s="6">
        <v>37.22</v>
      </c>
      <c r="AA16" s="22">
        <v>50928957</v>
      </c>
    </row>
    <row r="17" spans="1:27" ht="13.5">
      <c r="A17" s="5" t="s">
        <v>44</v>
      </c>
      <c r="B17" s="3"/>
      <c r="C17" s="22">
        <v>71945886</v>
      </c>
      <c r="D17" s="22"/>
      <c r="E17" s="23">
        <v>72131296</v>
      </c>
      <c r="F17" s="24">
        <v>44404665</v>
      </c>
      <c r="G17" s="24">
        <v>5927939</v>
      </c>
      <c r="H17" s="24"/>
      <c r="I17" s="24">
        <v>9159469</v>
      </c>
      <c r="J17" s="24">
        <v>15087408</v>
      </c>
      <c r="K17" s="24"/>
      <c r="L17" s="24">
        <v>-2896</v>
      </c>
      <c r="M17" s="24">
        <v>8595703</v>
      </c>
      <c r="N17" s="24">
        <v>8592807</v>
      </c>
      <c r="O17" s="24">
        <v>4361651</v>
      </c>
      <c r="P17" s="24"/>
      <c r="Q17" s="24">
        <v>1264868</v>
      </c>
      <c r="R17" s="24">
        <v>5626519</v>
      </c>
      <c r="S17" s="24">
        <v>4329396</v>
      </c>
      <c r="T17" s="24">
        <v>11172821</v>
      </c>
      <c r="U17" s="24">
        <v>7935736</v>
      </c>
      <c r="V17" s="24">
        <v>23437953</v>
      </c>
      <c r="W17" s="24">
        <v>52744687</v>
      </c>
      <c r="X17" s="24">
        <v>72131297</v>
      </c>
      <c r="Y17" s="24">
        <v>-19386610</v>
      </c>
      <c r="Z17" s="6">
        <v>-26.88</v>
      </c>
      <c r="AA17" s="22">
        <v>44404665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18239865</v>
      </c>
      <c r="D19" s="19">
        <f>SUM(D20:D23)</f>
        <v>0</v>
      </c>
      <c r="E19" s="20">
        <f t="shared" si="3"/>
        <v>24525816</v>
      </c>
      <c r="F19" s="21">
        <f t="shared" si="3"/>
        <v>19816405</v>
      </c>
      <c r="G19" s="21">
        <f t="shared" si="3"/>
        <v>9683038</v>
      </c>
      <c r="H19" s="21">
        <f t="shared" si="3"/>
        <v>101764</v>
      </c>
      <c r="I19" s="21">
        <f t="shared" si="3"/>
        <v>110809</v>
      </c>
      <c r="J19" s="21">
        <f t="shared" si="3"/>
        <v>9895611</v>
      </c>
      <c r="K19" s="21">
        <f t="shared" si="3"/>
        <v>129158</v>
      </c>
      <c r="L19" s="21">
        <f t="shared" si="3"/>
        <v>130691</v>
      </c>
      <c r="M19" s="21">
        <f t="shared" si="3"/>
        <v>7789100</v>
      </c>
      <c r="N19" s="21">
        <f t="shared" si="3"/>
        <v>8048949</v>
      </c>
      <c r="O19" s="21">
        <f t="shared" si="3"/>
        <v>128134</v>
      </c>
      <c r="P19" s="21">
        <f t="shared" si="3"/>
        <v>130909</v>
      </c>
      <c r="Q19" s="21">
        <f t="shared" si="3"/>
        <v>5874196</v>
      </c>
      <c r="R19" s="21">
        <f t="shared" si="3"/>
        <v>6133239</v>
      </c>
      <c r="S19" s="21">
        <f t="shared" si="3"/>
        <v>107020</v>
      </c>
      <c r="T19" s="21">
        <f t="shared" si="3"/>
        <v>-31027</v>
      </c>
      <c r="U19" s="21">
        <f t="shared" si="3"/>
        <v>145976</v>
      </c>
      <c r="V19" s="21">
        <f t="shared" si="3"/>
        <v>221969</v>
      </c>
      <c r="W19" s="21">
        <f t="shared" si="3"/>
        <v>24299768</v>
      </c>
      <c r="X19" s="21">
        <f t="shared" si="3"/>
        <v>24525819</v>
      </c>
      <c r="Y19" s="21">
        <f t="shared" si="3"/>
        <v>-226051</v>
      </c>
      <c r="Z19" s="4">
        <f>+IF(X19&lt;&gt;0,+(Y19/X19)*100,0)</f>
        <v>-0.9216858364648293</v>
      </c>
      <c r="AA19" s="19">
        <f>SUM(AA20:AA23)</f>
        <v>19816405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18239865</v>
      </c>
      <c r="D23" s="22"/>
      <c r="E23" s="23">
        <v>24525816</v>
      </c>
      <c r="F23" s="24">
        <v>19816405</v>
      </c>
      <c r="G23" s="24">
        <v>9683038</v>
      </c>
      <c r="H23" s="24">
        <v>101764</v>
      </c>
      <c r="I23" s="24">
        <v>110809</v>
      </c>
      <c r="J23" s="24">
        <v>9895611</v>
      </c>
      <c r="K23" s="24">
        <v>129158</v>
      </c>
      <c r="L23" s="24">
        <v>130691</v>
      </c>
      <c r="M23" s="24">
        <v>7789100</v>
      </c>
      <c r="N23" s="24">
        <v>8048949</v>
      </c>
      <c r="O23" s="24">
        <v>128134</v>
      </c>
      <c r="P23" s="24">
        <v>130909</v>
      </c>
      <c r="Q23" s="24">
        <v>5874196</v>
      </c>
      <c r="R23" s="24">
        <v>6133239</v>
      </c>
      <c r="S23" s="24">
        <v>107020</v>
      </c>
      <c r="T23" s="24">
        <v>-31027</v>
      </c>
      <c r="U23" s="24">
        <v>145976</v>
      </c>
      <c r="V23" s="24">
        <v>221969</v>
      </c>
      <c r="W23" s="24">
        <v>24299768</v>
      </c>
      <c r="X23" s="24">
        <v>24525819</v>
      </c>
      <c r="Y23" s="24">
        <v>-226051</v>
      </c>
      <c r="Z23" s="6">
        <v>-0.92</v>
      </c>
      <c r="AA23" s="22">
        <v>19816405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262180672</v>
      </c>
      <c r="D25" s="40">
        <f>+D5+D9+D15+D19+D24</f>
        <v>0</v>
      </c>
      <c r="E25" s="41">
        <f t="shared" si="4"/>
        <v>251217570</v>
      </c>
      <c r="F25" s="42">
        <f t="shared" si="4"/>
        <v>270731545</v>
      </c>
      <c r="G25" s="42">
        <f t="shared" si="4"/>
        <v>100732460</v>
      </c>
      <c r="H25" s="42">
        <f t="shared" si="4"/>
        <v>1795798</v>
      </c>
      <c r="I25" s="42">
        <f t="shared" si="4"/>
        <v>10699384</v>
      </c>
      <c r="J25" s="42">
        <f t="shared" si="4"/>
        <v>113227642</v>
      </c>
      <c r="K25" s="42">
        <f t="shared" si="4"/>
        <v>881964</v>
      </c>
      <c r="L25" s="42">
        <f t="shared" si="4"/>
        <v>1806907</v>
      </c>
      <c r="M25" s="42">
        <f t="shared" si="4"/>
        <v>59414554</v>
      </c>
      <c r="N25" s="42">
        <f t="shared" si="4"/>
        <v>62103425</v>
      </c>
      <c r="O25" s="42">
        <f t="shared" si="4"/>
        <v>5402553</v>
      </c>
      <c r="P25" s="42">
        <f t="shared" si="4"/>
        <v>1097165</v>
      </c>
      <c r="Q25" s="42">
        <f t="shared" si="4"/>
        <v>39748096</v>
      </c>
      <c r="R25" s="42">
        <f t="shared" si="4"/>
        <v>46247814</v>
      </c>
      <c r="S25" s="42">
        <f t="shared" si="4"/>
        <v>5192241</v>
      </c>
      <c r="T25" s="42">
        <f t="shared" si="4"/>
        <v>12325894</v>
      </c>
      <c r="U25" s="42">
        <f t="shared" si="4"/>
        <v>9766187</v>
      </c>
      <c r="V25" s="42">
        <f t="shared" si="4"/>
        <v>27284322</v>
      </c>
      <c r="W25" s="42">
        <f t="shared" si="4"/>
        <v>248863203</v>
      </c>
      <c r="X25" s="42">
        <f t="shared" si="4"/>
        <v>251217991</v>
      </c>
      <c r="Y25" s="42">
        <f t="shared" si="4"/>
        <v>-2354788</v>
      </c>
      <c r="Z25" s="43">
        <f>+IF(X25&lt;&gt;0,+(Y25/X25)*100,0)</f>
        <v>-0.9373484719890145</v>
      </c>
      <c r="AA25" s="40">
        <f>+AA5+AA9+AA15+AA19+AA24</f>
        <v>270731545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115892108</v>
      </c>
      <c r="D28" s="19">
        <f>SUM(D29:D31)</f>
        <v>0</v>
      </c>
      <c r="E28" s="20">
        <f t="shared" si="5"/>
        <v>137118234</v>
      </c>
      <c r="F28" s="21">
        <f t="shared" si="5"/>
        <v>130009157</v>
      </c>
      <c r="G28" s="21">
        <f t="shared" si="5"/>
        <v>7106638</v>
      </c>
      <c r="H28" s="21">
        <f t="shared" si="5"/>
        <v>5138403</v>
      </c>
      <c r="I28" s="21">
        <f t="shared" si="5"/>
        <v>8443903</v>
      </c>
      <c r="J28" s="21">
        <f t="shared" si="5"/>
        <v>20688944</v>
      </c>
      <c r="K28" s="21">
        <f t="shared" si="5"/>
        <v>6492500</v>
      </c>
      <c r="L28" s="21">
        <f t="shared" si="5"/>
        <v>6502863</v>
      </c>
      <c r="M28" s="21">
        <f t="shared" si="5"/>
        <v>6628709</v>
      </c>
      <c r="N28" s="21">
        <f t="shared" si="5"/>
        <v>19624072</v>
      </c>
      <c r="O28" s="21">
        <f t="shared" si="5"/>
        <v>8649980</v>
      </c>
      <c r="P28" s="21">
        <f t="shared" si="5"/>
        <v>6930105</v>
      </c>
      <c r="Q28" s="21">
        <f t="shared" si="5"/>
        <v>7560977</v>
      </c>
      <c r="R28" s="21">
        <f t="shared" si="5"/>
        <v>23141062</v>
      </c>
      <c r="S28" s="21">
        <f t="shared" si="5"/>
        <v>6646084</v>
      </c>
      <c r="T28" s="21">
        <f t="shared" si="5"/>
        <v>7539132</v>
      </c>
      <c r="U28" s="21">
        <f t="shared" si="5"/>
        <v>7777438</v>
      </c>
      <c r="V28" s="21">
        <f t="shared" si="5"/>
        <v>21962654</v>
      </c>
      <c r="W28" s="21">
        <f t="shared" si="5"/>
        <v>85416732</v>
      </c>
      <c r="X28" s="21">
        <f t="shared" si="5"/>
        <v>137118237</v>
      </c>
      <c r="Y28" s="21">
        <f t="shared" si="5"/>
        <v>-51701505</v>
      </c>
      <c r="Z28" s="4">
        <f>+IF(X28&lt;&gt;0,+(Y28/X28)*100,0)</f>
        <v>-37.70578307537604</v>
      </c>
      <c r="AA28" s="19">
        <f>SUM(AA29:AA31)</f>
        <v>130009157</v>
      </c>
    </row>
    <row r="29" spans="1:27" ht="13.5">
      <c r="A29" s="5" t="s">
        <v>33</v>
      </c>
      <c r="B29" s="3"/>
      <c r="C29" s="22">
        <v>46458642</v>
      </c>
      <c r="D29" s="22"/>
      <c r="E29" s="23">
        <v>54691518</v>
      </c>
      <c r="F29" s="24">
        <v>52163304</v>
      </c>
      <c r="G29" s="24">
        <v>3622287</v>
      </c>
      <c r="H29" s="24">
        <v>1587641</v>
      </c>
      <c r="I29" s="24">
        <v>5069396</v>
      </c>
      <c r="J29" s="24">
        <v>10279324</v>
      </c>
      <c r="K29" s="24">
        <v>2909916</v>
      </c>
      <c r="L29" s="24">
        <v>3165923</v>
      </c>
      <c r="M29" s="24">
        <v>4197680</v>
      </c>
      <c r="N29" s="24">
        <v>10273519</v>
      </c>
      <c r="O29" s="24">
        <v>3580490</v>
      </c>
      <c r="P29" s="24">
        <v>3469865</v>
      </c>
      <c r="Q29" s="24">
        <v>4542679</v>
      </c>
      <c r="R29" s="24">
        <v>11593034</v>
      </c>
      <c r="S29" s="24">
        <v>3238259</v>
      </c>
      <c r="T29" s="24">
        <v>3946236</v>
      </c>
      <c r="U29" s="24">
        <v>3342214</v>
      </c>
      <c r="V29" s="24">
        <v>10526709</v>
      </c>
      <c r="W29" s="24">
        <v>42672586</v>
      </c>
      <c r="X29" s="24">
        <v>54691520</v>
      </c>
      <c r="Y29" s="24">
        <v>-12018934</v>
      </c>
      <c r="Z29" s="6">
        <v>-21.98</v>
      </c>
      <c r="AA29" s="22">
        <v>52163304</v>
      </c>
    </row>
    <row r="30" spans="1:27" ht="13.5">
      <c r="A30" s="5" t="s">
        <v>34</v>
      </c>
      <c r="B30" s="3"/>
      <c r="C30" s="25">
        <v>44009278</v>
      </c>
      <c r="D30" s="25"/>
      <c r="E30" s="26">
        <v>54121175</v>
      </c>
      <c r="F30" s="27">
        <v>47871796</v>
      </c>
      <c r="G30" s="27">
        <v>1338270</v>
      </c>
      <c r="H30" s="27">
        <v>1318399</v>
      </c>
      <c r="I30" s="27">
        <v>1834368</v>
      </c>
      <c r="J30" s="27">
        <v>4491037</v>
      </c>
      <c r="K30" s="27">
        <v>2119504</v>
      </c>
      <c r="L30" s="27">
        <v>1460676</v>
      </c>
      <c r="M30" s="27">
        <v>957392</v>
      </c>
      <c r="N30" s="27">
        <v>4537572</v>
      </c>
      <c r="O30" s="27">
        <v>3399213</v>
      </c>
      <c r="P30" s="27">
        <v>1208906</v>
      </c>
      <c r="Q30" s="27">
        <v>1248191</v>
      </c>
      <c r="R30" s="27">
        <v>5856310</v>
      </c>
      <c r="S30" s="27">
        <v>1466282</v>
      </c>
      <c r="T30" s="27">
        <v>1711867</v>
      </c>
      <c r="U30" s="27">
        <v>2216323</v>
      </c>
      <c r="V30" s="27">
        <v>5394472</v>
      </c>
      <c r="W30" s="27">
        <v>20279391</v>
      </c>
      <c r="X30" s="27">
        <v>54121174</v>
      </c>
      <c r="Y30" s="27">
        <v>-33841783</v>
      </c>
      <c r="Z30" s="7">
        <v>-62.53</v>
      </c>
      <c r="AA30" s="25">
        <v>47871796</v>
      </c>
    </row>
    <row r="31" spans="1:27" ht="13.5">
      <c r="A31" s="5" t="s">
        <v>35</v>
      </c>
      <c r="B31" s="3"/>
      <c r="C31" s="22">
        <v>25424188</v>
      </c>
      <c r="D31" s="22"/>
      <c r="E31" s="23">
        <v>28305541</v>
      </c>
      <c r="F31" s="24">
        <v>29974057</v>
      </c>
      <c r="G31" s="24">
        <v>2146081</v>
      </c>
      <c r="H31" s="24">
        <v>2232363</v>
      </c>
      <c r="I31" s="24">
        <v>1540139</v>
      </c>
      <c r="J31" s="24">
        <v>5918583</v>
      </c>
      <c r="K31" s="24">
        <v>1463080</v>
      </c>
      <c r="L31" s="24">
        <v>1876264</v>
      </c>
      <c r="M31" s="24">
        <v>1473637</v>
      </c>
      <c r="N31" s="24">
        <v>4812981</v>
      </c>
      <c r="O31" s="24">
        <v>1670277</v>
      </c>
      <c r="P31" s="24">
        <v>2251334</v>
      </c>
      <c r="Q31" s="24">
        <v>1770107</v>
      </c>
      <c r="R31" s="24">
        <v>5691718</v>
      </c>
      <c r="S31" s="24">
        <v>1941543</v>
      </c>
      <c r="T31" s="24">
        <v>1881029</v>
      </c>
      <c r="U31" s="24">
        <v>2218901</v>
      </c>
      <c r="V31" s="24">
        <v>6041473</v>
      </c>
      <c r="W31" s="24">
        <v>22464755</v>
      </c>
      <c r="X31" s="24">
        <v>28305543</v>
      </c>
      <c r="Y31" s="24">
        <v>-5840788</v>
      </c>
      <c r="Z31" s="6">
        <v>-20.63</v>
      </c>
      <c r="AA31" s="22">
        <v>29974057</v>
      </c>
    </row>
    <row r="32" spans="1:27" ht="13.5">
      <c r="A32" s="2" t="s">
        <v>36</v>
      </c>
      <c r="B32" s="3"/>
      <c r="C32" s="19">
        <f aca="true" t="shared" si="6" ref="C32:Y32">SUM(C33:C37)</f>
        <v>18284050</v>
      </c>
      <c r="D32" s="19">
        <f>SUM(D33:D37)</f>
        <v>0</v>
      </c>
      <c r="E32" s="20">
        <f t="shared" si="6"/>
        <v>17019291</v>
      </c>
      <c r="F32" s="21">
        <f t="shared" si="6"/>
        <v>20368830</v>
      </c>
      <c r="G32" s="21">
        <f t="shared" si="6"/>
        <v>1436671</v>
      </c>
      <c r="H32" s="21">
        <f t="shared" si="6"/>
        <v>1806188</v>
      </c>
      <c r="I32" s="21">
        <f t="shared" si="6"/>
        <v>1836032</v>
      </c>
      <c r="J32" s="21">
        <f t="shared" si="6"/>
        <v>5078891</v>
      </c>
      <c r="K32" s="21">
        <f t="shared" si="6"/>
        <v>1718022</v>
      </c>
      <c r="L32" s="21">
        <f t="shared" si="6"/>
        <v>1633382</v>
      </c>
      <c r="M32" s="21">
        <f t="shared" si="6"/>
        <v>1662093</v>
      </c>
      <c r="N32" s="21">
        <f t="shared" si="6"/>
        <v>5013497</v>
      </c>
      <c r="O32" s="21">
        <f t="shared" si="6"/>
        <v>1549301</v>
      </c>
      <c r="P32" s="21">
        <f t="shared" si="6"/>
        <v>1530495</v>
      </c>
      <c r="Q32" s="21">
        <f t="shared" si="6"/>
        <v>1523744</v>
      </c>
      <c r="R32" s="21">
        <f t="shared" si="6"/>
        <v>4603540</v>
      </c>
      <c r="S32" s="21">
        <f t="shared" si="6"/>
        <v>1320539</v>
      </c>
      <c r="T32" s="21">
        <f t="shared" si="6"/>
        <v>1386547</v>
      </c>
      <c r="U32" s="21">
        <f t="shared" si="6"/>
        <v>1402423</v>
      </c>
      <c r="V32" s="21">
        <f t="shared" si="6"/>
        <v>4109509</v>
      </c>
      <c r="W32" s="21">
        <f t="shared" si="6"/>
        <v>18805437</v>
      </c>
      <c r="X32" s="21">
        <f t="shared" si="6"/>
        <v>17019291</v>
      </c>
      <c r="Y32" s="21">
        <f t="shared" si="6"/>
        <v>1786146</v>
      </c>
      <c r="Z32" s="4">
        <f>+IF(X32&lt;&gt;0,+(Y32/X32)*100,0)</f>
        <v>10.494832011509763</v>
      </c>
      <c r="AA32" s="19">
        <f>SUM(AA33:AA37)</f>
        <v>20368830</v>
      </c>
    </row>
    <row r="33" spans="1:27" ht="13.5">
      <c r="A33" s="5" t="s">
        <v>37</v>
      </c>
      <c r="B33" s="3"/>
      <c r="C33" s="22"/>
      <c r="D33" s="22"/>
      <c r="E33" s="23">
        <v>857220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857220</v>
      </c>
      <c r="Y33" s="24">
        <v>-857220</v>
      </c>
      <c r="Z33" s="6">
        <v>-100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18284050</v>
      </c>
      <c r="D35" s="22"/>
      <c r="E35" s="23">
        <v>16162071</v>
      </c>
      <c r="F35" s="24">
        <v>20368830</v>
      </c>
      <c r="G35" s="24">
        <v>1436671</v>
      </c>
      <c r="H35" s="24">
        <v>1806188</v>
      </c>
      <c r="I35" s="24">
        <v>1836032</v>
      </c>
      <c r="J35" s="24">
        <v>5078891</v>
      </c>
      <c r="K35" s="24">
        <v>1718022</v>
      </c>
      <c r="L35" s="24">
        <v>1633382</v>
      </c>
      <c r="M35" s="24">
        <v>1662093</v>
      </c>
      <c r="N35" s="24">
        <v>5013497</v>
      </c>
      <c r="O35" s="24">
        <v>1549301</v>
      </c>
      <c r="P35" s="24">
        <v>1530495</v>
      </c>
      <c r="Q35" s="24">
        <v>1523744</v>
      </c>
      <c r="R35" s="24">
        <v>4603540</v>
      </c>
      <c r="S35" s="24">
        <v>1320539</v>
      </c>
      <c r="T35" s="24">
        <v>1386547</v>
      </c>
      <c r="U35" s="24">
        <v>1402423</v>
      </c>
      <c r="V35" s="24">
        <v>4109509</v>
      </c>
      <c r="W35" s="24">
        <v>18805437</v>
      </c>
      <c r="X35" s="24">
        <v>16162071</v>
      </c>
      <c r="Y35" s="24">
        <v>2643366</v>
      </c>
      <c r="Z35" s="6">
        <v>16.36</v>
      </c>
      <c r="AA35" s="22">
        <v>20368830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136185596</v>
      </c>
      <c r="D38" s="19">
        <f>SUM(D39:D41)</f>
        <v>0</v>
      </c>
      <c r="E38" s="20">
        <f t="shared" si="7"/>
        <v>58014140</v>
      </c>
      <c r="F38" s="21">
        <f t="shared" si="7"/>
        <v>56299444</v>
      </c>
      <c r="G38" s="21">
        <f t="shared" si="7"/>
        <v>2553873</v>
      </c>
      <c r="H38" s="21">
        <f t="shared" si="7"/>
        <v>1809288</v>
      </c>
      <c r="I38" s="21">
        <f t="shared" si="7"/>
        <v>5366430</v>
      </c>
      <c r="J38" s="21">
        <f t="shared" si="7"/>
        <v>9729591</v>
      </c>
      <c r="K38" s="21">
        <f t="shared" si="7"/>
        <v>6981802</v>
      </c>
      <c r="L38" s="21">
        <f t="shared" si="7"/>
        <v>3948899</v>
      </c>
      <c r="M38" s="21">
        <f t="shared" si="7"/>
        <v>4711714</v>
      </c>
      <c r="N38" s="21">
        <f t="shared" si="7"/>
        <v>15642415</v>
      </c>
      <c r="O38" s="21">
        <f t="shared" si="7"/>
        <v>4995651</v>
      </c>
      <c r="P38" s="21">
        <f t="shared" si="7"/>
        <v>1768766</v>
      </c>
      <c r="Q38" s="21">
        <f t="shared" si="7"/>
        <v>2493670</v>
      </c>
      <c r="R38" s="21">
        <f t="shared" si="7"/>
        <v>9258087</v>
      </c>
      <c r="S38" s="21">
        <f t="shared" si="7"/>
        <v>5415955</v>
      </c>
      <c r="T38" s="21">
        <f t="shared" si="7"/>
        <v>2516680</v>
      </c>
      <c r="U38" s="21">
        <f t="shared" si="7"/>
        <v>3354743</v>
      </c>
      <c r="V38" s="21">
        <f t="shared" si="7"/>
        <v>11287378</v>
      </c>
      <c r="W38" s="21">
        <f t="shared" si="7"/>
        <v>45917471</v>
      </c>
      <c r="X38" s="21">
        <f t="shared" si="7"/>
        <v>58014141</v>
      </c>
      <c r="Y38" s="21">
        <f t="shared" si="7"/>
        <v>-12096670</v>
      </c>
      <c r="Z38" s="4">
        <f>+IF(X38&lt;&gt;0,+(Y38/X38)*100,0)</f>
        <v>-20.85124383725685</v>
      </c>
      <c r="AA38" s="19">
        <f>SUM(AA39:AA41)</f>
        <v>56299444</v>
      </c>
    </row>
    <row r="39" spans="1:27" ht="13.5">
      <c r="A39" s="5" t="s">
        <v>43</v>
      </c>
      <c r="B39" s="3"/>
      <c r="C39" s="22">
        <v>15663266</v>
      </c>
      <c r="D39" s="22"/>
      <c r="E39" s="23">
        <v>18325973</v>
      </c>
      <c r="F39" s="24">
        <v>40498784</v>
      </c>
      <c r="G39" s="24">
        <v>1188603</v>
      </c>
      <c r="H39" s="24">
        <v>683438</v>
      </c>
      <c r="I39" s="24">
        <v>1043567</v>
      </c>
      <c r="J39" s="24">
        <v>2915608</v>
      </c>
      <c r="K39" s="24">
        <v>1573020</v>
      </c>
      <c r="L39" s="24">
        <v>2229421</v>
      </c>
      <c r="M39" s="24">
        <v>615454</v>
      </c>
      <c r="N39" s="24">
        <v>4417895</v>
      </c>
      <c r="O39" s="24">
        <v>1188919</v>
      </c>
      <c r="P39" s="24">
        <v>838848</v>
      </c>
      <c r="Q39" s="24">
        <v>957102</v>
      </c>
      <c r="R39" s="24">
        <v>2984869</v>
      </c>
      <c r="S39" s="24">
        <v>1029037</v>
      </c>
      <c r="T39" s="24">
        <v>1211714</v>
      </c>
      <c r="U39" s="24">
        <v>2038594</v>
      </c>
      <c r="V39" s="24">
        <v>4279345</v>
      </c>
      <c r="W39" s="24">
        <v>14597717</v>
      </c>
      <c r="X39" s="24">
        <v>18325974</v>
      </c>
      <c r="Y39" s="24">
        <v>-3728257</v>
      </c>
      <c r="Z39" s="6">
        <v>-20.34</v>
      </c>
      <c r="AA39" s="22">
        <v>40498784</v>
      </c>
    </row>
    <row r="40" spans="1:27" ht="13.5">
      <c r="A40" s="5" t="s">
        <v>44</v>
      </c>
      <c r="B40" s="3"/>
      <c r="C40" s="22">
        <v>120522330</v>
      </c>
      <c r="D40" s="22"/>
      <c r="E40" s="23">
        <v>39688167</v>
      </c>
      <c r="F40" s="24">
        <v>15800660</v>
      </c>
      <c r="G40" s="24">
        <v>1365270</v>
      </c>
      <c r="H40" s="24">
        <v>1125850</v>
      </c>
      <c r="I40" s="24">
        <v>4322863</v>
      </c>
      <c r="J40" s="24">
        <v>6813983</v>
      </c>
      <c r="K40" s="24">
        <v>5408782</v>
      </c>
      <c r="L40" s="24">
        <v>1719478</v>
      </c>
      <c r="M40" s="24">
        <v>4096260</v>
      </c>
      <c r="N40" s="24">
        <v>11224520</v>
      </c>
      <c r="O40" s="24">
        <v>3806732</v>
      </c>
      <c r="P40" s="24">
        <v>929918</v>
      </c>
      <c r="Q40" s="24">
        <v>1536568</v>
      </c>
      <c r="R40" s="24">
        <v>6273218</v>
      </c>
      <c r="S40" s="24">
        <v>4386918</v>
      </c>
      <c r="T40" s="24">
        <v>1304966</v>
      </c>
      <c r="U40" s="24">
        <v>1316149</v>
      </c>
      <c r="V40" s="24">
        <v>7008033</v>
      </c>
      <c r="W40" s="24">
        <v>31319754</v>
      </c>
      <c r="X40" s="24">
        <v>39688167</v>
      </c>
      <c r="Y40" s="24">
        <v>-8368413</v>
      </c>
      <c r="Z40" s="6">
        <v>-21.09</v>
      </c>
      <c r="AA40" s="22">
        <v>15800660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14657490</v>
      </c>
      <c r="D42" s="19">
        <f>SUM(D43:D46)</f>
        <v>0</v>
      </c>
      <c r="E42" s="20">
        <f t="shared" si="8"/>
        <v>22262960</v>
      </c>
      <c r="F42" s="21">
        <f t="shared" si="8"/>
        <v>19204804</v>
      </c>
      <c r="G42" s="21">
        <f t="shared" si="8"/>
        <v>1552359</v>
      </c>
      <c r="H42" s="21">
        <f t="shared" si="8"/>
        <v>1479686</v>
      </c>
      <c r="I42" s="21">
        <f t="shared" si="8"/>
        <v>1395003</v>
      </c>
      <c r="J42" s="21">
        <f t="shared" si="8"/>
        <v>4427048</v>
      </c>
      <c r="K42" s="21">
        <f t="shared" si="8"/>
        <v>1229333</v>
      </c>
      <c r="L42" s="21">
        <f t="shared" si="8"/>
        <v>1227756</v>
      </c>
      <c r="M42" s="21">
        <f t="shared" si="8"/>
        <v>1325416</v>
      </c>
      <c r="N42" s="21">
        <f t="shared" si="8"/>
        <v>3782505</v>
      </c>
      <c r="O42" s="21">
        <f t="shared" si="8"/>
        <v>1114583</v>
      </c>
      <c r="P42" s="21">
        <f t="shared" si="8"/>
        <v>1080205</v>
      </c>
      <c r="Q42" s="21">
        <f t="shared" si="8"/>
        <v>1122502</v>
      </c>
      <c r="R42" s="21">
        <f t="shared" si="8"/>
        <v>3317290</v>
      </c>
      <c r="S42" s="21">
        <f t="shared" si="8"/>
        <v>1090176</v>
      </c>
      <c r="T42" s="21">
        <f t="shared" si="8"/>
        <v>1392582</v>
      </c>
      <c r="U42" s="21">
        <f t="shared" si="8"/>
        <v>1447502</v>
      </c>
      <c r="V42" s="21">
        <f t="shared" si="8"/>
        <v>3930260</v>
      </c>
      <c r="W42" s="21">
        <f t="shared" si="8"/>
        <v>15457103</v>
      </c>
      <c r="X42" s="21">
        <f t="shared" si="8"/>
        <v>22262961</v>
      </c>
      <c r="Y42" s="21">
        <f t="shared" si="8"/>
        <v>-6805858</v>
      </c>
      <c r="Z42" s="4">
        <f>+IF(X42&lt;&gt;0,+(Y42/X42)*100,0)</f>
        <v>-30.570318117163303</v>
      </c>
      <c r="AA42" s="19">
        <f>SUM(AA43:AA46)</f>
        <v>19204804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14657490</v>
      </c>
      <c r="D46" s="22"/>
      <c r="E46" s="23">
        <v>22262960</v>
      </c>
      <c r="F46" s="24">
        <v>19204804</v>
      </c>
      <c r="G46" s="24">
        <v>1552359</v>
      </c>
      <c r="H46" s="24">
        <v>1479686</v>
      </c>
      <c r="I46" s="24">
        <v>1395003</v>
      </c>
      <c r="J46" s="24">
        <v>4427048</v>
      </c>
      <c r="K46" s="24">
        <v>1229333</v>
      </c>
      <c r="L46" s="24">
        <v>1227756</v>
      </c>
      <c r="M46" s="24">
        <v>1325416</v>
      </c>
      <c r="N46" s="24">
        <v>3782505</v>
      </c>
      <c r="O46" s="24">
        <v>1114583</v>
      </c>
      <c r="P46" s="24">
        <v>1080205</v>
      </c>
      <c r="Q46" s="24">
        <v>1122502</v>
      </c>
      <c r="R46" s="24">
        <v>3317290</v>
      </c>
      <c r="S46" s="24">
        <v>1090176</v>
      </c>
      <c r="T46" s="24">
        <v>1392582</v>
      </c>
      <c r="U46" s="24">
        <v>1447502</v>
      </c>
      <c r="V46" s="24">
        <v>3930260</v>
      </c>
      <c r="W46" s="24">
        <v>15457103</v>
      </c>
      <c r="X46" s="24">
        <v>22262961</v>
      </c>
      <c r="Y46" s="24">
        <v>-6805858</v>
      </c>
      <c r="Z46" s="6">
        <v>-30.57</v>
      </c>
      <c r="AA46" s="22">
        <v>19204804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285019244</v>
      </c>
      <c r="D48" s="40">
        <f>+D28+D32+D38+D42+D47</f>
        <v>0</v>
      </c>
      <c r="E48" s="41">
        <f t="shared" si="9"/>
        <v>234414625</v>
      </c>
      <c r="F48" s="42">
        <f t="shared" si="9"/>
        <v>225882235</v>
      </c>
      <c r="G48" s="42">
        <f t="shared" si="9"/>
        <v>12649541</v>
      </c>
      <c r="H48" s="42">
        <f t="shared" si="9"/>
        <v>10233565</v>
      </c>
      <c r="I48" s="42">
        <f t="shared" si="9"/>
        <v>17041368</v>
      </c>
      <c r="J48" s="42">
        <f t="shared" si="9"/>
        <v>39924474</v>
      </c>
      <c r="K48" s="42">
        <f t="shared" si="9"/>
        <v>16421657</v>
      </c>
      <c r="L48" s="42">
        <f t="shared" si="9"/>
        <v>13312900</v>
      </c>
      <c r="M48" s="42">
        <f t="shared" si="9"/>
        <v>14327932</v>
      </c>
      <c r="N48" s="42">
        <f t="shared" si="9"/>
        <v>44062489</v>
      </c>
      <c r="O48" s="42">
        <f t="shared" si="9"/>
        <v>16309515</v>
      </c>
      <c r="P48" s="42">
        <f t="shared" si="9"/>
        <v>11309571</v>
      </c>
      <c r="Q48" s="42">
        <f t="shared" si="9"/>
        <v>12700893</v>
      </c>
      <c r="R48" s="42">
        <f t="shared" si="9"/>
        <v>40319979</v>
      </c>
      <c r="S48" s="42">
        <f t="shared" si="9"/>
        <v>14472754</v>
      </c>
      <c r="T48" s="42">
        <f t="shared" si="9"/>
        <v>12834941</v>
      </c>
      <c r="U48" s="42">
        <f t="shared" si="9"/>
        <v>13982106</v>
      </c>
      <c r="V48" s="42">
        <f t="shared" si="9"/>
        <v>41289801</v>
      </c>
      <c r="W48" s="42">
        <f t="shared" si="9"/>
        <v>165596743</v>
      </c>
      <c r="X48" s="42">
        <f t="shared" si="9"/>
        <v>234414630</v>
      </c>
      <c r="Y48" s="42">
        <f t="shared" si="9"/>
        <v>-68817887</v>
      </c>
      <c r="Z48" s="43">
        <f>+IF(X48&lt;&gt;0,+(Y48/X48)*100,0)</f>
        <v>-29.35733448036072</v>
      </c>
      <c r="AA48" s="40">
        <f>+AA28+AA32+AA38+AA42+AA47</f>
        <v>225882235</v>
      </c>
    </row>
    <row r="49" spans="1:27" ht="13.5">
      <c r="A49" s="14" t="s">
        <v>58</v>
      </c>
      <c r="B49" s="15"/>
      <c r="C49" s="44">
        <f aca="true" t="shared" si="10" ref="C49:Y49">+C25-C48</f>
        <v>-22838572</v>
      </c>
      <c r="D49" s="44">
        <f>+D25-D48</f>
        <v>0</v>
      </c>
      <c r="E49" s="45">
        <f t="shared" si="10"/>
        <v>16802945</v>
      </c>
      <c r="F49" s="46">
        <f t="shared" si="10"/>
        <v>44849310</v>
      </c>
      <c r="G49" s="46">
        <f t="shared" si="10"/>
        <v>88082919</v>
      </c>
      <c r="H49" s="46">
        <f t="shared" si="10"/>
        <v>-8437767</v>
      </c>
      <c r="I49" s="46">
        <f t="shared" si="10"/>
        <v>-6341984</v>
      </c>
      <c r="J49" s="46">
        <f t="shared" si="10"/>
        <v>73303168</v>
      </c>
      <c r="K49" s="46">
        <f t="shared" si="10"/>
        <v>-15539693</v>
      </c>
      <c r="L49" s="46">
        <f t="shared" si="10"/>
        <v>-11505993</v>
      </c>
      <c r="M49" s="46">
        <f t="shared" si="10"/>
        <v>45086622</v>
      </c>
      <c r="N49" s="46">
        <f t="shared" si="10"/>
        <v>18040936</v>
      </c>
      <c r="O49" s="46">
        <f t="shared" si="10"/>
        <v>-10906962</v>
      </c>
      <c r="P49" s="46">
        <f t="shared" si="10"/>
        <v>-10212406</v>
      </c>
      <c r="Q49" s="46">
        <f t="shared" si="10"/>
        <v>27047203</v>
      </c>
      <c r="R49" s="46">
        <f t="shared" si="10"/>
        <v>5927835</v>
      </c>
      <c r="S49" s="46">
        <f t="shared" si="10"/>
        <v>-9280513</v>
      </c>
      <c r="T49" s="46">
        <f t="shared" si="10"/>
        <v>-509047</v>
      </c>
      <c r="U49" s="46">
        <f t="shared" si="10"/>
        <v>-4215919</v>
      </c>
      <c r="V49" s="46">
        <f t="shared" si="10"/>
        <v>-14005479</v>
      </c>
      <c r="W49" s="46">
        <f t="shared" si="10"/>
        <v>83266460</v>
      </c>
      <c r="X49" s="46">
        <f>IF(F25=F48,0,X25-X48)</f>
        <v>16803361</v>
      </c>
      <c r="Y49" s="46">
        <f t="shared" si="10"/>
        <v>66463099</v>
      </c>
      <c r="Z49" s="47">
        <f>+IF(X49&lt;&gt;0,+(Y49/X49)*100,0)</f>
        <v>395.5345540692722</v>
      </c>
      <c r="AA49" s="44">
        <f>+AA25-AA48</f>
        <v>44849310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531643737</v>
      </c>
      <c r="D5" s="19">
        <f>SUM(D6:D8)</f>
        <v>0</v>
      </c>
      <c r="E5" s="20">
        <f t="shared" si="0"/>
        <v>512223862</v>
      </c>
      <c r="F5" s="21">
        <f t="shared" si="0"/>
        <v>507341556</v>
      </c>
      <c r="G5" s="21">
        <f t="shared" si="0"/>
        <v>294662639</v>
      </c>
      <c r="H5" s="21">
        <f t="shared" si="0"/>
        <v>5869985</v>
      </c>
      <c r="I5" s="21">
        <f t="shared" si="0"/>
        <v>6814631</v>
      </c>
      <c r="J5" s="21">
        <f t="shared" si="0"/>
        <v>307347255</v>
      </c>
      <c r="K5" s="21">
        <f t="shared" si="0"/>
        <v>11599153</v>
      </c>
      <c r="L5" s="21">
        <f t="shared" si="0"/>
        <v>6013750</v>
      </c>
      <c r="M5" s="21">
        <f t="shared" si="0"/>
        <v>88961273</v>
      </c>
      <c r="N5" s="21">
        <f t="shared" si="0"/>
        <v>106574176</v>
      </c>
      <c r="O5" s="21">
        <f t="shared" si="0"/>
        <v>6303697</v>
      </c>
      <c r="P5" s="21">
        <f t="shared" si="0"/>
        <v>8906662</v>
      </c>
      <c r="Q5" s="21">
        <f t="shared" si="0"/>
        <v>72636300</v>
      </c>
      <c r="R5" s="21">
        <f t="shared" si="0"/>
        <v>87846659</v>
      </c>
      <c r="S5" s="21">
        <f t="shared" si="0"/>
        <v>5953299</v>
      </c>
      <c r="T5" s="21">
        <f t="shared" si="0"/>
        <v>5176223</v>
      </c>
      <c r="U5" s="21">
        <f t="shared" si="0"/>
        <v>11624995</v>
      </c>
      <c r="V5" s="21">
        <f t="shared" si="0"/>
        <v>22754517</v>
      </c>
      <c r="W5" s="21">
        <f t="shared" si="0"/>
        <v>524522607</v>
      </c>
      <c r="X5" s="21">
        <f t="shared" si="0"/>
        <v>512224889</v>
      </c>
      <c r="Y5" s="21">
        <f t="shared" si="0"/>
        <v>12297718</v>
      </c>
      <c r="Z5" s="4">
        <f>+IF(X5&lt;&gt;0,+(Y5/X5)*100,0)</f>
        <v>2.4008435091876215</v>
      </c>
      <c r="AA5" s="19">
        <f>SUM(AA6:AA8)</f>
        <v>507341556</v>
      </c>
    </row>
    <row r="6" spans="1:27" ht="13.5">
      <c r="A6" s="5" t="s">
        <v>33</v>
      </c>
      <c r="B6" s="3"/>
      <c r="C6" s="22">
        <v>2162023</v>
      </c>
      <c r="D6" s="22"/>
      <c r="E6" s="23">
        <v>2648000</v>
      </c>
      <c r="F6" s="24">
        <v>1349000</v>
      </c>
      <c r="G6" s="24">
        <v>288986</v>
      </c>
      <c r="H6" s="24">
        <v>93461</v>
      </c>
      <c r="I6" s="24">
        <v>86971</v>
      </c>
      <c r="J6" s="24">
        <v>469418</v>
      </c>
      <c r="K6" s="24">
        <v>72578</v>
      </c>
      <c r="L6" s="24">
        <v>128947</v>
      </c>
      <c r="M6" s="24">
        <v>123115</v>
      </c>
      <c r="N6" s="24">
        <v>324640</v>
      </c>
      <c r="O6" s="24">
        <v>54694</v>
      </c>
      <c r="P6" s="24">
        <v>63686</v>
      </c>
      <c r="Q6" s="24">
        <v>90981</v>
      </c>
      <c r="R6" s="24">
        <v>209361</v>
      </c>
      <c r="S6" s="24">
        <v>82184</v>
      </c>
      <c r="T6" s="24">
        <v>114389</v>
      </c>
      <c r="U6" s="24">
        <v>40999</v>
      </c>
      <c r="V6" s="24">
        <v>237572</v>
      </c>
      <c r="W6" s="24">
        <v>1240991</v>
      </c>
      <c r="X6" s="24">
        <v>2648351</v>
      </c>
      <c r="Y6" s="24">
        <v>-1407360</v>
      </c>
      <c r="Z6" s="6">
        <v>-53.14</v>
      </c>
      <c r="AA6" s="22">
        <v>1349000</v>
      </c>
    </row>
    <row r="7" spans="1:27" ht="13.5">
      <c r="A7" s="5" t="s">
        <v>34</v>
      </c>
      <c r="B7" s="3"/>
      <c r="C7" s="25">
        <v>525889714</v>
      </c>
      <c r="D7" s="25"/>
      <c r="E7" s="26">
        <v>507160601</v>
      </c>
      <c r="F7" s="27">
        <v>504289085</v>
      </c>
      <c r="G7" s="27">
        <v>294373653</v>
      </c>
      <c r="H7" s="27">
        <v>5644996</v>
      </c>
      <c r="I7" s="27">
        <v>6727660</v>
      </c>
      <c r="J7" s="27">
        <v>306746309</v>
      </c>
      <c r="K7" s="27">
        <v>11434639</v>
      </c>
      <c r="L7" s="27">
        <v>5884803</v>
      </c>
      <c r="M7" s="27">
        <v>88838158</v>
      </c>
      <c r="N7" s="27">
        <v>106157600</v>
      </c>
      <c r="O7" s="27">
        <v>6034006</v>
      </c>
      <c r="P7" s="27">
        <v>8842976</v>
      </c>
      <c r="Q7" s="27">
        <v>72545319</v>
      </c>
      <c r="R7" s="27">
        <v>87422301</v>
      </c>
      <c r="S7" s="27">
        <v>5716536</v>
      </c>
      <c r="T7" s="27">
        <v>5061834</v>
      </c>
      <c r="U7" s="27">
        <v>11583996</v>
      </c>
      <c r="V7" s="27">
        <v>22362366</v>
      </c>
      <c r="W7" s="27">
        <v>522688576</v>
      </c>
      <c r="X7" s="27">
        <v>507161008</v>
      </c>
      <c r="Y7" s="27">
        <v>15527568</v>
      </c>
      <c r="Z7" s="7">
        <v>3.06</v>
      </c>
      <c r="AA7" s="25">
        <v>504289085</v>
      </c>
    </row>
    <row r="8" spans="1:27" ht="13.5">
      <c r="A8" s="5" t="s">
        <v>35</v>
      </c>
      <c r="B8" s="3"/>
      <c r="C8" s="22">
        <v>3592000</v>
      </c>
      <c r="D8" s="22"/>
      <c r="E8" s="23">
        <v>2415261</v>
      </c>
      <c r="F8" s="24">
        <v>1703471</v>
      </c>
      <c r="G8" s="24"/>
      <c r="H8" s="24">
        <v>131528</v>
      </c>
      <c r="I8" s="24"/>
      <c r="J8" s="24">
        <v>131528</v>
      </c>
      <c r="K8" s="24">
        <v>91936</v>
      </c>
      <c r="L8" s="24"/>
      <c r="M8" s="24"/>
      <c r="N8" s="24">
        <v>91936</v>
      </c>
      <c r="O8" s="24">
        <v>214997</v>
      </c>
      <c r="P8" s="24"/>
      <c r="Q8" s="24"/>
      <c r="R8" s="24">
        <v>214997</v>
      </c>
      <c r="S8" s="24">
        <v>154579</v>
      </c>
      <c r="T8" s="24"/>
      <c r="U8" s="24"/>
      <c r="V8" s="24">
        <v>154579</v>
      </c>
      <c r="W8" s="24">
        <v>593040</v>
      </c>
      <c r="X8" s="24">
        <v>2415530</v>
      </c>
      <c r="Y8" s="24">
        <v>-1822490</v>
      </c>
      <c r="Z8" s="6">
        <v>-75.45</v>
      </c>
      <c r="AA8" s="22">
        <v>1703471</v>
      </c>
    </row>
    <row r="9" spans="1:27" ht="13.5">
      <c r="A9" s="2" t="s">
        <v>36</v>
      </c>
      <c r="B9" s="3"/>
      <c r="C9" s="19">
        <f aca="true" t="shared" si="1" ref="C9:Y9">SUM(C10:C14)</f>
        <v>70295230</v>
      </c>
      <c r="D9" s="19">
        <f>SUM(D10:D14)</f>
        <v>0</v>
      </c>
      <c r="E9" s="20">
        <f t="shared" si="1"/>
        <v>89042837</v>
      </c>
      <c r="F9" s="21">
        <f t="shared" si="1"/>
        <v>87994848</v>
      </c>
      <c r="G9" s="21">
        <f t="shared" si="1"/>
        <v>5290012</v>
      </c>
      <c r="H9" s="21">
        <f t="shared" si="1"/>
        <v>1464413</v>
      </c>
      <c r="I9" s="21">
        <f t="shared" si="1"/>
        <v>11131352</v>
      </c>
      <c r="J9" s="21">
        <f t="shared" si="1"/>
        <v>17885777</v>
      </c>
      <c r="K9" s="21">
        <f t="shared" si="1"/>
        <v>2422513</v>
      </c>
      <c r="L9" s="21">
        <f t="shared" si="1"/>
        <v>4327037</v>
      </c>
      <c r="M9" s="21">
        <f t="shared" si="1"/>
        <v>3399242</v>
      </c>
      <c r="N9" s="21">
        <f t="shared" si="1"/>
        <v>10148792</v>
      </c>
      <c r="O9" s="21">
        <f t="shared" si="1"/>
        <v>805483</v>
      </c>
      <c r="P9" s="21">
        <f t="shared" si="1"/>
        <v>1346601</v>
      </c>
      <c r="Q9" s="21">
        <f t="shared" si="1"/>
        <v>5074468</v>
      </c>
      <c r="R9" s="21">
        <f t="shared" si="1"/>
        <v>7226552</v>
      </c>
      <c r="S9" s="21">
        <f t="shared" si="1"/>
        <v>3108984</v>
      </c>
      <c r="T9" s="21">
        <f t="shared" si="1"/>
        <v>72834</v>
      </c>
      <c r="U9" s="21">
        <f t="shared" si="1"/>
        <v>5561308</v>
      </c>
      <c r="V9" s="21">
        <f t="shared" si="1"/>
        <v>8743126</v>
      </c>
      <c r="W9" s="21">
        <f t="shared" si="1"/>
        <v>44004247</v>
      </c>
      <c r="X9" s="21">
        <f t="shared" si="1"/>
        <v>89042450</v>
      </c>
      <c r="Y9" s="21">
        <f t="shared" si="1"/>
        <v>-45038203</v>
      </c>
      <c r="Z9" s="4">
        <f>+IF(X9&lt;&gt;0,+(Y9/X9)*100,0)</f>
        <v>-50.5805972319944</v>
      </c>
      <c r="AA9" s="19">
        <f>SUM(AA10:AA14)</f>
        <v>87994848</v>
      </c>
    </row>
    <row r="10" spans="1:27" ht="13.5">
      <c r="A10" s="5" t="s">
        <v>37</v>
      </c>
      <c r="B10" s="3"/>
      <c r="C10" s="22">
        <v>647231</v>
      </c>
      <c r="D10" s="22"/>
      <c r="E10" s="23">
        <v>1927000</v>
      </c>
      <c r="F10" s="24">
        <v>2620848</v>
      </c>
      <c r="G10" s="24">
        <v>40783</v>
      </c>
      <c r="H10" s="24">
        <v>600916</v>
      </c>
      <c r="I10" s="24">
        <v>72751</v>
      </c>
      <c r="J10" s="24">
        <v>714450</v>
      </c>
      <c r="K10" s="24">
        <v>102313</v>
      </c>
      <c r="L10" s="24">
        <v>1005529</v>
      </c>
      <c r="M10" s="24">
        <v>58954</v>
      </c>
      <c r="N10" s="24">
        <v>1166796</v>
      </c>
      <c r="O10" s="24">
        <v>132974</v>
      </c>
      <c r="P10" s="24">
        <v>756984</v>
      </c>
      <c r="Q10" s="24">
        <v>261757</v>
      </c>
      <c r="R10" s="24">
        <v>1151715</v>
      </c>
      <c r="S10" s="24">
        <v>3015176</v>
      </c>
      <c r="T10" s="24">
        <v>50346</v>
      </c>
      <c r="U10" s="24">
        <v>5482992</v>
      </c>
      <c r="V10" s="24">
        <v>8548514</v>
      </c>
      <c r="W10" s="24">
        <v>11581475</v>
      </c>
      <c r="X10" s="24">
        <v>1926824</v>
      </c>
      <c r="Y10" s="24">
        <v>9654651</v>
      </c>
      <c r="Z10" s="6">
        <v>501.07</v>
      </c>
      <c r="AA10" s="22">
        <v>2620848</v>
      </c>
    </row>
    <row r="11" spans="1:27" ht="13.5">
      <c r="A11" s="5" t="s">
        <v>38</v>
      </c>
      <c r="B11" s="3"/>
      <c r="C11" s="22">
        <v>17000</v>
      </c>
      <c r="D11" s="22"/>
      <c r="E11" s="23">
        <v>10071000</v>
      </c>
      <c r="F11" s="24">
        <v>71000</v>
      </c>
      <c r="G11" s="24"/>
      <c r="H11" s="24">
        <v>88</v>
      </c>
      <c r="I11" s="24"/>
      <c r="J11" s="24">
        <v>88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v>2158</v>
      </c>
      <c r="V11" s="24">
        <v>2158</v>
      </c>
      <c r="W11" s="24">
        <v>2246</v>
      </c>
      <c r="X11" s="24">
        <v>10070624</v>
      </c>
      <c r="Y11" s="24">
        <v>-10068378</v>
      </c>
      <c r="Z11" s="6">
        <v>-99.98</v>
      </c>
      <c r="AA11" s="22">
        <v>71000</v>
      </c>
    </row>
    <row r="12" spans="1:27" ht="13.5">
      <c r="A12" s="5" t="s">
        <v>39</v>
      </c>
      <c r="B12" s="3"/>
      <c r="C12" s="22">
        <v>21593000</v>
      </c>
      <c r="D12" s="22"/>
      <c r="E12" s="23">
        <v>16677087</v>
      </c>
      <c r="F12" s="24">
        <v>24806000</v>
      </c>
      <c r="G12" s="24">
        <v>3601065</v>
      </c>
      <c r="H12" s="24">
        <v>744973</v>
      </c>
      <c r="I12" s="24">
        <v>241908</v>
      </c>
      <c r="J12" s="24">
        <v>4587946</v>
      </c>
      <c r="K12" s="24">
        <v>419748</v>
      </c>
      <c r="L12" s="24">
        <v>186146</v>
      </c>
      <c r="M12" s="24">
        <v>148516</v>
      </c>
      <c r="N12" s="24">
        <v>754410</v>
      </c>
      <c r="O12" s="24">
        <v>1073248</v>
      </c>
      <c r="P12" s="24">
        <v>160444</v>
      </c>
      <c r="Q12" s="24">
        <v>197841</v>
      </c>
      <c r="R12" s="24">
        <v>1431533</v>
      </c>
      <c r="S12" s="24">
        <v>93808</v>
      </c>
      <c r="T12" s="24">
        <v>22488</v>
      </c>
      <c r="U12" s="24">
        <v>76158</v>
      </c>
      <c r="V12" s="24">
        <v>192454</v>
      </c>
      <c r="W12" s="24">
        <v>6966343</v>
      </c>
      <c r="X12" s="24">
        <v>16677252</v>
      </c>
      <c r="Y12" s="24">
        <v>-9710909</v>
      </c>
      <c r="Z12" s="6">
        <v>-58.23</v>
      </c>
      <c r="AA12" s="22">
        <v>24806000</v>
      </c>
    </row>
    <row r="13" spans="1:27" ht="13.5">
      <c r="A13" s="5" t="s">
        <v>40</v>
      </c>
      <c r="B13" s="3"/>
      <c r="C13" s="22">
        <v>48037999</v>
      </c>
      <c r="D13" s="22"/>
      <c r="E13" s="23">
        <v>51518250</v>
      </c>
      <c r="F13" s="24">
        <v>51647000</v>
      </c>
      <c r="G13" s="24">
        <v>1648164</v>
      </c>
      <c r="H13" s="24">
        <v>118436</v>
      </c>
      <c r="I13" s="24">
        <v>10816693</v>
      </c>
      <c r="J13" s="24">
        <v>12583293</v>
      </c>
      <c r="K13" s="24">
        <v>1900452</v>
      </c>
      <c r="L13" s="24">
        <v>3135362</v>
      </c>
      <c r="M13" s="24">
        <v>3191772</v>
      </c>
      <c r="N13" s="24">
        <v>8227586</v>
      </c>
      <c r="O13" s="24">
        <v>-400739</v>
      </c>
      <c r="P13" s="24">
        <v>429173</v>
      </c>
      <c r="Q13" s="24">
        <v>4614870</v>
      </c>
      <c r="R13" s="24">
        <v>4643304</v>
      </c>
      <c r="S13" s="24"/>
      <c r="T13" s="24"/>
      <c r="U13" s="24"/>
      <c r="V13" s="24"/>
      <c r="W13" s="24">
        <v>25454183</v>
      </c>
      <c r="X13" s="24">
        <v>51518250</v>
      </c>
      <c r="Y13" s="24">
        <v>-26064067</v>
      </c>
      <c r="Z13" s="6">
        <v>-50.59</v>
      </c>
      <c r="AA13" s="22">
        <v>51647000</v>
      </c>
    </row>
    <row r="14" spans="1:27" ht="13.5">
      <c r="A14" s="5" t="s">
        <v>41</v>
      </c>
      <c r="B14" s="3"/>
      <c r="C14" s="25"/>
      <c r="D14" s="25"/>
      <c r="E14" s="26">
        <v>8849500</v>
      </c>
      <c r="F14" s="27">
        <v>8850000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8849500</v>
      </c>
      <c r="Y14" s="27">
        <v>-8849500</v>
      </c>
      <c r="Z14" s="7">
        <v>-100</v>
      </c>
      <c r="AA14" s="25">
        <v>8850000</v>
      </c>
    </row>
    <row r="15" spans="1:27" ht="13.5">
      <c r="A15" s="2" t="s">
        <v>42</v>
      </c>
      <c r="B15" s="8"/>
      <c r="C15" s="19">
        <f aca="true" t="shared" si="2" ref="C15:Y15">SUM(C16:C18)</f>
        <v>192208999</v>
      </c>
      <c r="D15" s="19">
        <f>SUM(D16:D18)</f>
        <v>0</v>
      </c>
      <c r="E15" s="20">
        <f t="shared" si="2"/>
        <v>106768983</v>
      </c>
      <c r="F15" s="21">
        <f t="shared" si="2"/>
        <v>122904000</v>
      </c>
      <c r="G15" s="21">
        <f t="shared" si="2"/>
        <v>3917584</v>
      </c>
      <c r="H15" s="21">
        <f t="shared" si="2"/>
        <v>10932786</v>
      </c>
      <c r="I15" s="21">
        <f t="shared" si="2"/>
        <v>8554405</v>
      </c>
      <c r="J15" s="21">
        <f t="shared" si="2"/>
        <v>23404775</v>
      </c>
      <c r="K15" s="21">
        <f t="shared" si="2"/>
        <v>7884655</v>
      </c>
      <c r="L15" s="21">
        <f t="shared" si="2"/>
        <v>13814969</v>
      </c>
      <c r="M15" s="21">
        <f t="shared" si="2"/>
        <v>7688766</v>
      </c>
      <c r="N15" s="21">
        <f t="shared" si="2"/>
        <v>29388390</v>
      </c>
      <c r="O15" s="21">
        <f t="shared" si="2"/>
        <v>3186051</v>
      </c>
      <c r="P15" s="21">
        <f t="shared" si="2"/>
        <v>1457492</v>
      </c>
      <c r="Q15" s="21">
        <f t="shared" si="2"/>
        <v>10833018</v>
      </c>
      <c r="R15" s="21">
        <f t="shared" si="2"/>
        <v>15476561</v>
      </c>
      <c r="S15" s="21">
        <f t="shared" si="2"/>
        <v>5313812</v>
      </c>
      <c r="T15" s="21">
        <f t="shared" si="2"/>
        <v>9626865</v>
      </c>
      <c r="U15" s="21">
        <f t="shared" si="2"/>
        <v>33002782</v>
      </c>
      <c r="V15" s="21">
        <f t="shared" si="2"/>
        <v>47943459</v>
      </c>
      <c r="W15" s="21">
        <f t="shared" si="2"/>
        <v>116213185</v>
      </c>
      <c r="X15" s="21">
        <f t="shared" si="2"/>
        <v>106767897</v>
      </c>
      <c r="Y15" s="21">
        <f t="shared" si="2"/>
        <v>9445288</v>
      </c>
      <c r="Z15" s="4">
        <f>+IF(X15&lt;&gt;0,+(Y15/X15)*100,0)</f>
        <v>8.84656180874294</v>
      </c>
      <c r="AA15" s="19">
        <f>SUM(AA16:AA18)</f>
        <v>122904000</v>
      </c>
    </row>
    <row r="16" spans="1:27" ht="13.5">
      <c r="A16" s="5" t="s">
        <v>43</v>
      </c>
      <c r="B16" s="3"/>
      <c r="C16" s="22">
        <v>111523000</v>
      </c>
      <c r="D16" s="22"/>
      <c r="E16" s="23">
        <v>1770000</v>
      </c>
      <c r="F16" s="24">
        <v>2851000</v>
      </c>
      <c r="G16" s="24">
        <v>112689</v>
      </c>
      <c r="H16" s="24">
        <v>172110</v>
      </c>
      <c r="I16" s="24">
        <v>379885</v>
      </c>
      <c r="J16" s="24">
        <v>664684</v>
      </c>
      <c r="K16" s="24">
        <v>70642</v>
      </c>
      <c r="L16" s="24">
        <v>129414</v>
      </c>
      <c r="M16" s="24">
        <v>36006</v>
      </c>
      <c r="N16" s="24">
        <v>236062</v>
      </c>
      <c r="O16" s="24">
        <v>81803</v>
      </c>
      <c r="P16" s="24">
        <v>61007</v>
      </c>
      <c r="Q16" s="24">
        <v>113091</v>
      </c>
      <c r="R16" s="24">
        <v>255901</v>
      </c>
      <c r="S16" s="24">
        <v>135925</v>
      </c>
      <c r="T16" s="24">
        <v>5680970</v>
      </c>
      <c r="U16" s="24">
        <v>7184941</v>
      </c>
      <c r="V16" s="24">
        <v>13001836</v>
      </c>
      <c r="W16" s="24">
        <v>14158483</v>
      </c>
      <c r="X16" s="24">
        <v>1769708</v>
      </c>
      <c r="Y16" s="24">
        <v>12388775</v>
      </c>
      <c r="Z16" s="6">
        <v>700.05</v>
      </c>
      <c r="AA16" s="22">
        <v>2851000</v>
      </c>
    </row>
    <row r="17" spans="1:27" ht="13.5">
      <c r="A17" s="5" t="s">
        <v>44</v>
      </c>
      <c r="B17" s="3"/>
      <c r="C17" s="22">
        <v>80685999</v>
      </c>
      <c r="D17" s="22"/>
      <c r="E17" s="23">
        <v>104998983</v>
      </c>
      <c r="F17" s="24">
        <v>120053000</v>
      </c>
      <c r="G17" s="24">
        <v>3804895</v>
      </c>
      <c r="H17" s="24">
        <v>10760676</v>
      </c>
      <c r="I17" s="24">
        <v>8174520</v>
      </c>
      <c r="J17" s="24">
        <v>22740091</v>
      </c>
      <c r="K17" s="24">
        <v>7814013</v>
      </c>
      <c r="L17" s="24">
        <v>13685555</v>
      </c>
      <c r="M17" s="24">
        <v>7652760</v>
      </c>
      <c r="N17" s="24">
        <v>29152328</v>
      </c>
      <c r="O17" s="24">
        <v>3104248</v>
      </c>
      <c r="P17" s="24">
        <v>1396485</v>
      </c>
      <c r="Q17" s="24">
        <v>10719927</v>
      </c>
      <c r="R17" s="24">
        <v>15220660</v>
      </c>
      <c r="S17" s="24">
        <v>5177887</v>
      </c>
      <c r="T17" s="24">
        <v>3945895</v>
      </c>
      <c r="U17" s="24">
        <v>25817841</v>
      </c>
      <c r="V17" s="24">
        <v>34941623</v>
      </c>
      <c r="W17" s="24">
        <v>102054702</v>
      </c>
      <c r="X17" s="24">
        <v>104998189</v>
      </c>
      <c r="Y17" s="24">
        <v>-2943487</v>
      </c>
      <c r="Z17" s="6">
        <v>-2.8</v>
      </c>
      <c r="AA17" s="22">
        <v>120053000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390534602</v>
      </c>
      <c r="D19" s="19">
        <f>SUM(D20:D23)</f>
        <v>0</v>
      </c>
      <c r="E19" s="20">
        <f t="shared" si="3"/>
        <v>459541848</v>
      </c>
      <c r="F19" s="21">
        <f t="shared" si="3"/>
        <v>447039710</v>
      </c>
      <c r="G19" s="21">
        <f t="shared" si="3"/>
        <v>59784878</v>
      </c>
      <c r="H19" s="21">
        <f t="shared" si="3"/>
        <v>41290323</v>
      </c>
      <c r="I19" s="21">
        <f t="shared" si="3"/>
        <v>33169089</v>
      </c>
      <c r="J19" s="21">
        <f t="shared" si="3"/>
        <v>134244290</v>
      </c>
      <c r="K19" s="21">
        <f t="shared" si="3"/>
        <v>42971145</v>
      </c>
      <c r="L19" s="21">
        <f t="shared" si="3"/>
        <v>26320365</v>
      </c>
      <c r="M19" s="21">
        <f t="shared" si="3"/>
        <v>35314464</v>
      </c>
      <c r="N19" s="21">
        <f t="shared" si="3"/>
        <v>104605974</v>
      </c>
      <c r="O19" s="21">
        <f t="shared" si="3"/>
        <v>28251992</v>
      </c>
      <c r="P19" s="21">
        <f t="shared" si="3"/>
        <v>24272770</v>
      </c>
      <c r="Q19" s="21">
        <f t="shared" si="3"/>
        <v>25617319</v>
      </c>
      <c r="R19" s="21">
        <f t="shared" si="3"/>
        <v>78142081</v>
      </c>
      <c r="S19" s="21">
        <f t="shared" si="3"/>
        <v>28453313</v>
      </c>
      <c r="T19" s="21">
        <f t="shared" si="3"/>
        <v>41452760</v>
      </c>
      <c r="U19" s="21">
        <f t="shared" si="3"/>
        <v>33384259</v>
      </c>
      <c r="V19" s="21">
        <f t="shared" si="3"/>
        <v>103290332</v>
      </c>
      <c r="W19" s="21">
        <f t="shared" si="3"/>
        <v>420282677</v>
      </c>
      <c r="X19" s="21">
        <f t="shared" si="3"/>
        <v>459541601</v>
      </c>
      <c r="Y19" s="21">
        <f t="shared" si="3"/>
        <v>-39258924</v>
      </c>
      <c r="Z19" s="4">
        <f>+IF(X19&lt;&gt;0,+(Y19/X19)*100,0)</f>
        <v>-8.543062024106062</v>
      </c>
      <c r="AA19" s="19">
        <f>SUM(AA20:AA23)</f>
        <v>447039710</v>
      </c>
    </row>
    <row r="20" spans="1:27" ht="13.5">
      <c r="A20" s="5" t="s">
        <v>47</v>
      </c>
      <c r="B20" s="3"/>
      <c r="C20" s="22">
        <v>354331081</v>
      </c>
      <c r="D20" s="22"/>
      <c r="E20" s="23">
        <v>419407848</v>
      </c>
      <c r="F20" s="24">
        <v>408407710</v>
      </c>
      <c r="G20" s="24">
        <v>27625134</v>
      </c>
      <c r="H20" s="24">
        <v>40887196</v>
      </c>
      <c r="I20" s="24">
        <v>32766483</v>
      </c>
      <c r="J20" s="24">
        <v>101278813</v>
      </c>
      <c r="K20" s="24">
        <v>41606455</v>
      </c>
      <c r="L20" s="24">
        <v>25899813</v>
      </c>
      <c r="M20" s="24">
        <v>35120179</v>
      </c>
      <c r="N20" s="24">
        <v>102626447</v>
      </c>
      <c r="O20" s="24">
        <v>27728525</v>
      </c>
      <c r="P20" s="24">
        <v>24221879</v>
      </c>
      <c r="Q20" s="24">
        <v>25017484</v>
      </c>
      <c r="R20" s="24">
        <v>76967888</v>
      </c>
      <c r="S20" s="24">
        <v>27969823</v>
      </c>
      <c r="T20" s="24">
        <v>41069519</v>
      </c>
      <c r="U20" s="24">
        <v>33544012</v>
      </c>
      <c r="V20" s="24">
        <v>102583354</v>
      </c>
      <c r="W20" s="24">
        <v>383456502</v>
      </c>
      <c r="X20" s="24">
        <v>419407399</v>
      </c>
      <c r="Y20" s="24">
        <v>-35950897</v>
      </c>
      <c r="Z20" s="6">
        <v>-8.57</v>
      </c>
      <c r="AA20" s="22">
        <v>408407710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36203521</v>
      </c>
      <c r="D23" s="22"/>
      <c r="E23" s="23">
        <v>40134000</v>
      </c>
      <c r="F23" s="24">
        <v>38632000</v>
      </c>
      <c r="G23" s="24">
        <v>32159744</v>
      </c>
      <c r="H23" s="24">
        <v>403127</v>
      </c>
      <c r="I23" s="24">
        <v>402606</v>
      </c>
      <c r="J23" s="24">
        <v>32965477</v>
      </c>
      <c r="K23" s="24">
        <v>1364690</v>
      </c>
      <c r="L23" s="24">
        <v>420552</v>
      </c>
      <c r="M23" s="24">
        <v>194285</v>
      </c>
      <c r="N23" s="24">
        <v>1979527</v>
      </c>
      <c r="O23" s="24">
        <v>523467</v>
      </c>
      <c r="P23" s="24">
        <v>50891</v>
      </c>
      <c r="Q23" s="24">
        <v>599835</v>
      </c>
      <c r="R23" s="24">
        <v>1174193</v>
      </c>
      <c r="S23" s="24">
        <v>483490</v>
      </c>
      <c r="T23" s="24">
        <v>383241</v>
      </c>
      <c r="U23" s="24">
        <v>-159753</v>
      </c>
      <c r="V23" s="24">
        <v>706978</v>
      </c>
      <c r="W23" s="24">
        <v>36826175</v>
      </c>
      <c r="X23" s="24">
        <v>40134202</v>
      </c>
      <c r="Y23" s="24">
        <v>-3308027</v>
      </c>
      <c r="Z23" s="6">
        <v>-8.24</v>
      </c>
      <c r="AA23" s="22">
        <v>38632000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1184682568</v>
      </c>
      <c r="D25" s="40">
        <f>+D5+D9+D15+D19+D24</f>
        <v>0</v>
      </c>
      <c r="E25" s="41">
        <f t="shared" si="4"/>
        <v>1167577530</v>
      </c>
      <c r="F25" s="42">
        <f t="shared" si="4"/>
        <v>1165280114</v>
      </c>
      <c r="G25" s="42">
        <f t="shared" si="4"/>
        <v>363655113</v>
      </c>
      <c r="H25" s="42">
        <f t="shared" si="4"/>
        <v>59557507</v>
      </c>
      <c r="I25" s="42">
        <f t="shared" si="4"/>
        <v>59669477</v>
      </c>
      <c r="J25" s="42">
        <f t="shared" si="4"/>
        <v>482882097</v>
      </c>
      <c r="K25" s="42">
        <f t="shared" si="4"/>
        <v>64877466</v>
      </c>
      <c r="L25" s="42">
        <f t="shared" si="4"/>
        <v>50476121</v>
      </c>
      <c r="M25" s="42">
        <f t="shared" si="4"/>
        <v>135363745</v>
      </c>
      <c r="N25" s="42">
        <f t="shared" si="4"/>
        <v>250717332</v>
      </c>
      <c r="O25" s="42">
        <f t="shared" si="4"/>
        <v>38547223</v>
      </c>
      <c r="P25" s="42">
        <f t="shared" si="4"/>
        <v>35983525</v>
      </c>
      <c r="Q25" s="42">
        <f t="shared" si="4"/>
        <v>114161105</v>
      </c>
      <c r="R25" s="42">
        <f t="shared" si="4"/>
        <v>188691853</v>
      </c>
      <c r="S25" s="42">
        <f t="shared" si="4"/>
        <v>42829408</v>
      </c>
      <c r="T25" s="42">
        <f t="shared" si="4"/>
        <v>56328682</v>
      </c>
      <c r="U25" s="42">
        <f t="shared" si="4"/>
        <v>83573344</v>
      </c>
      <c r="V25" s="42">
        <f t="shared" si="4"/>
        <v>182731434</v>
      </c>
      <c r="W25" s="42">
        <f t="shared" si="4"/>
        <v>1105022716</v>
      </c>
      <c r="X25" s="42">
        <f t="shared" si="4"/>
        <v>1167576837</v>
      </c>
      <c r="Y25" s="42">
        <f t="shared" si="4"/>
        <v>-62554121</v>
      </c>
      <c r="Z25" s="43">
        <f>+IF(X25&lt;&gt;0,+(Y25/X25)*100,0)</f>
        <v>-5.357602088161329</v>
      </c>
      <c r="AA25" s="40">
        <f>+AA5+AA9+AA15+AA19+AA24</f>
        <v>1165280114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492279383</v>
      </c>
      <c r="D28" s="19">
        <f>SUM(D29:D31)</f>
        <v>0</v>
      </c>
      <c r="E28" s="20">
        <f t="shared" si="5"/>
        <v>568421700</v>
      </c>
      <c r="F28" s="21">
        <f t="shared" si="5"/>
        <v>556199150</v>
      </c>
      <c r="G28" s="21">
        <f t="shared" si="5"/>
        <v>38276917</v>
      </c>
      <c r="H28" s="21">
        <f t="shared" si="5"/>
        <v>43721962</v>
      </c>
      <c r="I28" s="21">
        <f t="shared" si="5"/>
        <v>17477360</v>
      </c>
      <c r="J28" s="21">
        <f t="shared" si="5"/>
        <v>99476239</v>
      </c>
      <c r="K28" s="21">
        <f t="shared" si="5"/>
        <v>25656782</v>
      </c>
      <c r="L28" s="21">
        <f t="shared" si="5"/>
        <v>23302771</v>
      </c>
      <c r="M28" s="21">
        <f t="shared" si="5"/>
        <v>23575644</v>
      </c>
      <c r="N28" s="21">
        <f t="shared" si="5"/>
        <v>72535197</v>
      </c>
      <c r="O28" s="21">
        <f t="shared" si="5"/>
        <v>27637011</v>
      </c>
      <c r="P28" s="21">
        <f t="shared" si="5"/>
        <v>17171626</v>
      </c>
      <c r="Q28" s="21">
        <f t="shared" si="5"/>
        <v>18400837</v>
      </c>
      <c r="R28" s="21">
        <f t="shared" si="5"/>
        <v>63209474</v>
      </c>
      <c r="S28" s="21">
        <f t="shared" si="5"/>
        <v>16095499</v>
      </c>
      <c r="T28" s="21">
        <f t="shared" si="5"/>
        <v>19094841</v>
      </c>
      <c r="U28" s="21">
        <f t="shared" si="5"/>
        <v>52265878</v>
      </c>
      <c r="V28" s="21">
        <f t="shared" si="5"/>
        <v>87456218</v>
      </c>
      <c r="W28" s="21">
        <f t="shared" si="5"/>
        <v>322677128</v>
      </c>
      <c r="X28" s="21">
        <f t="shared" si="5"/>
        <v>568421094</v>
      </c>
      <c r="Y28" s="21">
        <f t="shared" si="5"/>
        <v>-245743966</v>
      </c>
      <c r="Z28" s="4">
        <f>+IF(X28&lt;&gt;0,+(Y28/X28)*100,0)</f>
        <v>-43.232731612877124</v>
      </c>
      <c r="AA28" s="19">
        <f>SUM(AA29:AA31)</f>
        <v>556199150</v>
      </c>
    </row>
    <row r="29" spans="1:27" ht="13.5">
      <c r="A29" s="5" t="s">
        <v>33</v>
      </c>
      <c r="B29" s="3"/>
      <c r="C29" s="22">
        <v>75472067</v>
      </c>
      <c r="D29" s="22"/>
      <c r="E29" s="23">
        <v>92985700</v>
      </c>
      <c r="F29" s="24">
        <v>89088420</v>
      </c>
      <c r="G29" s="24">
        <v>7282224</v>
      </c>
      <c r="H29" s="24">
        <v>6467549</v>
      </c>
      <c r="I29" s="24">
        <v>4467365</v>
      </c>
      <c r="J29" s="24">
        <v>18217138</v>
      </c>
      <c r="K29" s="24">
        <v>6943162</v>
      </c>
      <c r="L29" s="24">
        <v>6624948</v>
      </c>
      <c r="M29" s="24">
        <v>5922305</v>
      </c>
      <c r="N29" s="24">
        <v>19490415</v>
      </c>
      <c r="O29" s="24">
        <v>6779552</v>
      </c>
      <c r="P29" s="24">
        <v>6654701</v>
      </c>
      <c r="Q29" s="24">
        <v>7225665</v>
      </c>
      <c r="R29" s="24">
        <v>20659918</v>
      </c>
      <c r="S29" s="24">
        <v>6784542</v>
      </c>
      <c r="T29" s="24">
        <v>5568564</v>
      </c>
      <c r="U29" s="24">
        <v>7216284</v>
      </c>
      <c r="V29" s="24">
        <v>19569390</v>
      </c>
      <c r="W29" s="24">
        <v>77936861</v>
      </c>
      <c r="X29" s="24">
        <v>92985561</v>
      </c>
      <c r="Y29" s="24">
        <v>-15048700</v>
      </c>
      <c r="Z29" s="6">
        <v>-16.18</v>
      </c>
      <c r="AA29" s="22">
        <v>89088420</v>
      </c>
    </row>
    <row r="30" spans="1:27" ht="13.5">
      <c r="A30" s="5" t="s">
        <v>34</v>
      </c>
      <c r="B30" s="3"/>
      <c r="C30" s="25">
        <v>372721316</v>
      </c>
      <c r="D30" s="25"/>
      <c r="E30" s="26">
        <v>427519000</v>
      </c>
      <c r="F30" s="27">
        <v>413475000</v>
      </c>
      <c r="G30" s="27">
        <v>28275844</v>
      </c>
      <c r="H30" s="27">
        <v>24670833</v>
      </c>
      <c r="I30" s="27">
        <v>6856981</v>
      </c>
      <c r="J30" s="27">
        <v>59803658</v>
      </c>
      <c r="K30" s="27">
        <v>14440160</v>
      </c>
      <c r="L30" s="27">
        <v>14459284</v>
      </c>
      <c r="M30" s="27">
        <v>11903036</v>
      </c>
      <c r="N30" s="27">
        <v>40802480</v>
      </c>
      <c r="O30" s="27">
        <v>16973617</v>
      </c>
      <c r="P30" s="27">
        <v>8270097</v>
      </c>
      <c r="Q30" s="27">
        <v>9040308</v>
      </c>
      <c r="R30" s="27">
        <v>34284022</v>
      </c>
      <c r="S30" s="27">
        <v>5982085</v>
      </c>
      <c r="T30" s="27">
        <v>10505541</v>
      </c>
      <c r="U30" s="27">
        <v>39104099</v>
      </c>
      <c r="V30" s="27">
        <v>55591725</v>
      </c>
      <c r="W30" s="27">
        <v>190481885</v>
      </c>
      <c r="X30" s="27">
        <v>427518790</v>
      </c>
      <c r="Y30" s="27">
        <v>-237036905</v>
      </c>
      <c r="Z30" s="7">
        <v>-55.44</v>
      </c>
      <c r="AA30" s="25">
        <v>413475000</v>
      </c>
    </row>
    <row r="31" spans="1:27" ht="13.5">
      <c r="A31" s="5" t="s">
        <v>35</v>
      </c>
      <c r="B31" s="3"/>
      <c r="C31" s="22">
        <v>44086000</v>
      </c>
      <c r="D31" s="22"/>
      <c r="E31" s="23">
        <v>47917000</v>
      </c>
      <c r="F31" s="24">
        <v>53635730</v>
      </c>
      <c r="G31" s="24">
        <v>2718849</v>
      </c>
      <c r="H31" s="24">
        <v>12583580</v>
      </c>
      <c r="I31" s="24">
        <v>6153014</v>
      </c>
      <c r="J31" s="24">
        <v>21455443</v>
      </c>
      <c r="K31" s="24">
        <v>4273460</v>
      </c>
      <c r="L31" s="24">
        <v>2218539</v>
      </c>
      <c r="M31" s="24">
        <v>5750303</v>
      </c>
      <c r="N31" s="24">
        <v>12242302</v>
      </c>
      <c r="O31" s="24">
        <v>3883842</v>
      </c>
      <c r="P31" s="24">
        <v>2246828</v>
      </c>
      <c r="Q31" s="24">
        <v>2134864</v>
      </c>
      <c r="R31" s="24">
        <v>8265534</v>
      </c>
      <c r="S31" s="24">
        <v>3328872</v>
      </c>
      <c r="T31" s="24">
        <v>3020736</v>
      </c>
      <c r="U31" s="24">
        <v>5945495</v>
      </c>
      <c r="V31" s="24">
        <v>12295103</v>
      </c>
      <c r="W31" s="24">
        <v>54258382</v>
      </c>
      <c r="X31" s="24">
        <v>47916743</v>
      </c>
      <c r="Y31" s="24">
        <v>6341639</v>
      </c>
      <c r="Z31" s="6">
        <v>13.23</v>
      </c>
      <c r="AA31" s="22">
        <v>53635730</v>
      </c>
    </row>
    <row r="32" spans="1:27" ht="13.5">
      <c r="A32" s="2" t="s">
        <v>36</v>
      </c>
      <c r="B32" s="3"/>
      <c r="C32" s="19">
        <f aca="true" t="shared" si="6" ref="C32:Y32">SUM(C33:C37)</f>
        <v>125512000</v>
      </c>
      <c r="D32" s="19">
        <f>SUM(D33:D37)</f>
        <v>0</v>
      </c>
      <c r="E32" s="20">
        <f t="shared" si="6"/>
        <v>139899962</v>
      </c>
      <c r="F32" s="21">
        <f t="shared" si="6"/>
        <v>139504512</v>
      </c>
      <c r="G32" s="21">
        <f t="shared" si="6"/>
        <v>11164234</v>
      </c>
      <c r="H32" s="21">
        <f t="shared" si="6"/>
        <v>10812208</v>
      </c>
      <c r="I32" s="21">
        <f t="shared" si="6"/>
        <v>11000244</v>
      </c>
      <c r="J32" s="21">
        <f t="shared" si="6"/>
        <v>32976686</v>
      </c>
      <c r="K32" s="21">
        <f t="shared" si="6"/>
        <v>10830438</v>
      </c>
      <c r="L32" s="21">
        <f t="shared" si="6"/>
        <v>12123743</v>
      </c>
      <c r="M32" s="21">
        <f t="shared" si="6"/>
        <v>10751501</v>
      </c>
      <c r="N32" s="21">
        <f t="shared" si="6"/>
        <v>33705682</v>
      </c>
      <c r="O32" s="21">
        <f t="shared" si="6"/>
        <v>16425273</v>
      </c>
      <c r="P32" s="21">
        <f t="shared" si="6"/>
        <v>12130106</v>
      </c>
      <c r="Q32" s="21">
        <f t="shared" si="6"/>
        <v>11795965</v>
      </c>
      <c r="R32" s="21">
        <f t="shared" si="6"/>
        <v>40351344</v>
      </c>
      <c r="S32" s="21">
        <f t="shared" si="6"/>
        <v>14948911</v>
      </c>
      <c r="T32" s="21">
        <f t="shared" si="6"/>
        <v>13373096</v>
      </c>
      <c r="U32" s="21">
        <f t="shared" si="6"/>
        <v>15731206</v>
      </c>
      <c r="V32" s="21">
        <f t="shared" si="6"/>
        <v>44053213</v>
      </c>
      <c r="W32" s="21">
        <f t="shared" si="6"/>
        <v>151086925</v>
      </c>
      <c r="X32" s="21">
        <f t="shared" si="6"/>
        <v>139899230</v>
      </c>
      <c r="Y32" s="21">
        <f t="shared" si="6"/>
        <v>11187695</v>
      </c>
      <c r="Z32" s="4">
        <f>+IF(X32&lt;&gt;0,+(Y32/X32)*100,0)</f>
        <v>7.996966816758033</v>
      </c>
      <c r="AA32" s="19">
        <f>SUM(AA33:AA37)</f>
        <v>139504512</v>
      </c>
    </row>
    <row r="33" spans="1:27" ht="13.5">
      <c r="A33" s="5" t="s">
        <v>37</v>
      </c>
      <c r="B33" s="3"/>
      <c r="C33" s="22">
        <v>5583000</v>
      </c>
      <c r="D33" s="22"/>
      <c r="E33" s="23">
        <v>13804000</v>
      </c>
      <c r="F33" s="24">
        <v>14736475</v>
      </c>
      <c r="G33" s="24">
        <v>1462586</v>
      </c>
      <c r="H33" s="24">
        <v>1499939</v>
      </c>
      <c r="I33" s="24">
        <v>1452846</v>
      </c>
      <c r="J33" s="24">
        <v>4415371</v>
      </c>
      <c r="K33" s="24">
        <v>1399932</v>
      </c>
      <c r="L33" s="24">
        <v>2068119</v>
      </c>
      <c r="M33" s="24">
        <v>1429489</v>
      </c>
      <c r="N33" s="24">
        <v>4897540</v>
      </c>
      <c r="O33" s="24">
        <v>1491273</v>
      </c>
      <c r="P33" s="24">
        <v>1332991</v>
      </c>
      <c r="Q33" s="24">
        <v>1550575</v>
      </c>
      <c r="R33" s="24">
        <v>4374839</v>
      </c>
      <c r="S33" s="24">
        <v>4211045</v>
      </c>
      <c r="T33" s="24">
        <v>2501802</v>
      </c>
      <c r="U33" s="24">
        <v>5977048</v>
      </c>
      <c r="V33" s="24">
        <v>12689895</v>
      </c>
      <c r="W33" s="24">
        <v>26377645</v>
      </c>
      <c r="X33" s="24">
        <v>13803847</v>
      </c>
      <c r="Y33" s="24">
        <v>12573798</v>
      </c>
      <c r="Z33" s="6">
        <v>91.09</v>
      </c>
      <c r="AA33" s="22">
        <v>14736475</v>
      </c>
    </row>
    <row r="34" spans="1:27" ht="13.5">
      <c r="A34" s="5" t="s">
        <v>38</v>
      </c>
      <c r="B34" s="3"/>
      <c r="C34" s="22">
        <v>1910000</v>
      </c>
      <c r="D34" s="22"/>
      <c r="E34" s="23">
        <v>12603000</v>
      </c>
      <c r="F34" s="24">
        <v>2603000</v>
      </c>
      <c r="G34" s="24">
        <v>877962</v>
      </c>
      <c r="H34" s="24">
        <v>759731</v>
      </c>
      <c r="I34" s="24">
        <v>440326</v>
      </c>
      <c r="J34" s="24">
        <v>2078019</v>
      </c>
      <c r="K34" s="24">
        <v>652272</v>
      </c>
      <c r="L34" s="24">
        <v>618828</v>
      </c>
      <c r="M34" s="24">
        <v>872982</v>
      </c>
      <c r="N34" s="24">
        <v>2144082</v>
      </c>
      <c r="O34" s="24">
        <v>1075813</v>
      </c>
      <c r="P34" s="24">
        <v>956258</v>
      </c>
      <c r="Q34" s="24">
        <v>850191</v>
      </c>
      <c r="R34" s="24">
        <v>2882262</v>
      </c>
      <c r="S34" s="24">
        <v>783275</v>
      </c>
      <c r="T34" s="24">
        <v>1317034</v>
      </c>
      <c r="U34" s="24">
        <v>516832</v>
      </c>
      <c r="V34" s="24">
        <v>2617141</v>
      </c>
      <c r="W34" s="24">
        <v>9721504</v>
      </c>
      <c r="X34" s="24">
        <v>12602612</v>
      </c>
      <c r="Y34" s="24">
        <v>-2881108</v>
      </c>
      <c r="Z34" s="6">
        <v>-22.86</v>
      </c>
      <c r="AA34" s="22">
        <v>2603000</v>
      </c>
    </row>
    <row r="35" spans="1:27" ht="13.5">
      <c r="A35" s="5" t="s">
        <v>39</v>
      </c>
      <c r="B35" s="3"/>
      <c r="C35" s="22">
        <v>97790000</v>
      </c>
      <c r="D35" s="22"/>
      <c r="E35" s="23">
        <v>92147492</v>
      </c>
      <c r="F35" s="24">
        <v>92222111</v>
      </c>
      <c r="G35" s="24">
        <v>8356467</v>
      </c>
      <c r="H35" s="24">
        <v>7996763</v>
      </c>
      <c r="I35" s="24">
        <v>8337042</v>
      </c>
      <c r="J35" s="24">
        <v>24690272</v>
      </c>
      <c r="K35" s="24">
        <v>8197171</v>
      </c>
      <c r="L35" s="24">
        <v>8945353</v>
      </c>
      <c r="M35" s="24">
        <v>7964117</v>
      </c>
      <c r="N35" s="24">
        <v>25106641</v>
      </c>
      <c r="O35" s="24">
        <v>12957298</v>
      </c>
      <c r="P35" s="24">
        <v>9405247</v>
      </c>
      <c r="Q35" s="24">
        <v>8946579</v>
      </c>
      <c r="R35" s="24">
        <v>31309124</v>
      </c>
      <c r="S35" s="24">
        <v>9466069</v>
      </c>
      <c r="T35" s="24">
        <v>8881438</v>
      </c>
      <c r="U35" s="24">
        <v>8770357</v>
      </c>
      <c r="V35" s="24">
        <v>27117864</v>
      </c>
      <c r="W35" s="24">
        <v>108223901</v>
      </c>
      <c r="X35" s="24">
        <v>92148388</v>
      </c>
      <c r="Y35" s="24">
        <v>16075513</v>
      </c>
      <c r="Z35" s="6">
        <v>17.45</v>
      </c>
      <c r="AA35" s="22">
        <v>92222111</v>
      </c>
    </row>
    <row r="36" spans="1:27" ht="13.5">
      <c r="A36" s="5" t="s">
        <v>40</v>
      </c>
      <c r="B36" s="3"/>
      <c r="C36" s="22">
        <v>20229000</v>
      </c>
      <c r="D36" s="22"/>
      <c r="E36" s="23">
        <v>7734000</v>
      </c>
      <c r="F36" s="24">
        <v>13365447</v>
      </c>
      <c r="G36" s="24">
        <v>467219</v>
      </c>
      <c r="H36" s="24">
        <v>555775</v>
      </c>
      <c r="I36" s="24">
        <v>770030</v>
      </c>
      <c r="J36" s="24">
        <v>1793024</v>
      </c>
      <c r="K36" s="24">
        <v>581063</v>
      </c>
      <c r="L36" s="24">
        <v>491443</v>
      </c>
      <c r="M36" s="24">
        <v>484913</v>
      </c>
      <c r="N36" s="24">
        <v>1557419</v>
      </c>
      <c r="O36" s="24">
        <v>900889</v>
      </c>
      <c r="P36" s="24">
        <v>435610</v>
      </c>
      <c r="Q36" s="24">
        <v>448620</v>
      </c>
      <c r="R36" s="24">
        <v>1785119</v>
      </c>
      <c r="S36" s="24">
        <v>488522</v>
      </c>
      <c r="T36" s="24">
        <v>672822</v>
      </c>
      <c r="U36" s="24">
        <v>466969</v>
      </c>
      <c r="V36" s="24">
        <v>1628313</v>
      </c>
      <c r="W36" s="24">
        <v>6763875</v>
      </c>
      <c r="X36" s="24">
        <v>7733655</v>
      </c>
      <c r="Y36" s="24">
        <v>-969780</v>
      </c>
      <c r="Z36" s="6">
        <v>-12.54</v>
      </c>
      <c r="AA36" s="22">
        <v>13365447</v>
      </c>
    </row>
    <row r="37" spans="1:27" ht="13.5">
      <c r="A37" s="5" t="s">
        <v>41</v>
      </c>
      <c r="B37" s="3"/>
      <c r="C37" s="25"/>
      <c r="D37" s="25"/>
      <c r="E37" s="26">
        <v>13611470</v>
      </c>
      <c r="F37" s="27">
        <v>16577479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13610728</v>
      </c>
      <c r="Y37" s="27">
        <v>-13610728</v>
      </c>
      <c r="Z37" s="7">
        <v>-100</v>
      </c>
      <c r="AA37" s="25">
        <v>16577479</v>
      </c>
    </row>
    <row r="38" spans="1:27" ht="13.5">
      <c r="A38" s="2" t="s">
        <v>42</v>
      </c>
      <c r="B38" s="8"/>
      <c r="C38" s="19">
        <f aca="true" t="shared" si="7" ref="C38:Y38">SUM(C39:C41)</f>
        <v>75013560</v>
      </c>
      <c r="D38" s="19">
        <f>SUM(D39:D41)</f>
        <v>0</v>
      </c>
      <c r="E38" s="20">
        <f t="shared" si="7"/>
        <v>111233407</v>
      </c>
      <c r="F38" s="21">
        <f t="shared" si="7"/>
        <v>111196120</v>
      </c>
      <c r="G38" s="21">
        <f t="shared" si="7"/>
        <v>6855494</v>
      </c>
      <c r="H38" s="21">
        <f t="shared" si="7"/>
        <v>7628071</v>
      </c>
      <c r="I38" s="21">
        <f t="shared" si="7"/>
        <v>7323674</v>
      </c>
      <c r="J38" s="21">
        <f t="shared" si="7"/>
        <v>21807239</v>
      </c>
      <c r="K38" s="21">
        <f t="shared" si="7"/>
        <v>6744254</v>
      </c>
      <c r="L38" s="21">
        <f t="shared" si="7"/>
        <v>10932729</v>
      </c>
      <c r="M38" s="21">
        <f t="shared" si="7"/>
        <v>5987872</v>
      </c>
      <c r="N38" s="21">
        <f t="shared" si="7"/>
        <v>23664855</v>
      </c>
      <c r="O38" s="21">
        <f t="shared" si="7"/>
        <v>8441442</v>
      </c>
      <c r="P38" s="21">
        <f t="shared" si="7"/>
        <v>7105614</v>
      </c>
      <c r="Q38" s="21">
        <f t="shared" si="7"/>
        <v>10653282</v>
      </c>
      <c r="R38" s="21">
        <f t="shared" si="7"/>
        <v>26200338</v>
      </c>
      <c r="S38" s="21">
        <f t="shared" si="7"/>
        <v>7004323</v>
      </c>
      <c r="T38" s="21">
        <f t="shared" si="7"/>
        <v>5106433</v>
      </c>
      <c r="U38" s="21">
        <f t="shared" si="7"/>
        <v>7135246</v>
      </c>
      <c r="V38" s="21">
        <f t="shared" si="7"/>
        <v>19246002</v>
      </c>
      <c r="W38" s="21">
        <f t="shared" si="7"/>
        <v>90918434</v>
      </c>
      <c r="X38" s="21">
        <f t="shared" si="7"/>
        <v>111232972</v>
      </c>
      <c r="Y38" s="21">
        <f t="shared" si="7"/>
        <v>-20314538</v>
      </c>
      <c r="Z38" s="4">
        <f>+IF(X38&lt;&gt;0,+(Y38/X38)*100,0)</f>
        <v>-18.263054231797383</v>
      </c>
      <c r="AA38" s="19">
        <f>SUM(AA39:AA41)</f>
        <v>111196120</v>
      </c>
    </row>
    <row r="39" spans="1:27" ht="13.5">
      <c r="A39" s="5" t="s">
        <v>43</v>
      </c>
      <c r="B39" s="3"/>
      <c r="C39" s="22">
        <v>20866000</v>
      </c>
      <c r="D39" s="22"/>
      <c r="E39" s="23">
        <v>25860461</v>
      </c>
      <c r="F39" s="24">
        <v>26949000</v>
      </c>
      <c r="G39" s="24">
        <v>1651919</v>
      </c>
      <c r="H39" s="24">
        <v>1778581</v>
      </c>
      <c r="I39" s="24">
        <v>1360915</v>
      </c>
      <c r="J39" s="24">
        <v>4791415</v>
      </c>
      <c r="K39" s="24">
        <v>1428241</v>
      </c>
      <c r="L39" s="24">
        <v>1698180</v>
      </c>
      <c r="M39" s="24">
        <v>1514377</v>
      </c>
      <c r="N39" s="24">
        <v>4640798</v>
      </c>
      <c r="O39" s="24">
        <v>1559393</v>
      </c>
      <c r="P39" s="24">
        <v>1405478</v>
      </c>
      <c r="Q39" s="24">
        <v>1259129</v>
      </c>
      <c r="R39" s="24">
        <v>4224000</v>
      </c>
      <c r="S39" s="24">
        <v>1412176</v>
      </c>
      <c r="T39" s="24">
        <v>1368258</v>
      </c>
      <c r="U39" s="24">
        <v>1239411</v>
      </c>
      <c r="V39" s="24">
        <v>4019845</v>
      </c>
      <c r="W39" s="24">
        <v>17676058</v>
      </c>
      <c r="X39" s="24">
        <v>25859816</v>
      </c>
      <c r="Y39" s="24">
        <v>-8183758</v>
      </c>
      <c r="Z39" s="6">
        <v>-31.65</v>
      </c>
      <c r="AA39" s="22">
        <v>26949000</v>
      </c>
    </row>
    <row r="40" spans="1:27" ht="13.5">
      <c r="A40" s="5" t="s">
        <v>44</v>
      </c>
      <c r="B40" s="3"/>
      <c r="C40" s="22">
        <v>50426000</v>
      </c>
      <c r="D40" s="22"/>
      <c r="E40" s="23">
        <v>80563546</v>
      </c>
      <c r="F40" s="24">
        <v>79188558</v>
      </c>
      <c r="G40" s="24">
        <v>4842798</v>
      </c>
      <c r="H40" s="24">
        <v>5454167</v>
      </c>
      <c r="I40" s="24">
        <v>5889716</v>
      </c>
      <c r="J40" s="24">
        <v>16186681</v>
      </c>
      <c r="K40" s="24">
        <v>4950859</v>
      </c>
      <c r="L40" s="24">
        <v>8874404</v>
      </c>
      <c r="M40" s="24">
        <v>4076690</v>
      </c>
      <c r="N40" s="24">
        <v>17901953</v>
      </c>
      <c r="O40" s="24">
        <v>6513762</v>
      </c>
      <c r="P40" s="24">
        <v>4993132</v>
      </c>
      <c r="Q40" s="24">
        <v>9019729</v>
      </c>
      <c r="R40" s="24">
        <v>20526623</v>
      </c>
      <c r="S40" s="24">
        <v>5149461</v>
      </c>
      <c r="T40" s="24">
        <v>3294998</v>
      </c>
      <c r="U40" s="24">
        <v>5505230</v>
      </c>
      <c r="V40" s="24">
        <v>13949689</v>
      </c>
      <c r="W40" s="24">
        <v>68564946</v>
      </c>
      <c r="X40" s="24">
        <v>80564376</v>
      </c>
      <c r="Y40" s="24">
        <v>-11999430</v>
      </c>
      <c r="Z40" s="6">
        <v>-14.89</v>
      </c>
      <c r="AA40" s="22">
        <v>79188558</v>
      </c>
    </row>
    <row r="41" spans="1:27" ht="13.5">
      <c r="A41" s="5" t="s">
        <v>45</v>
      </c>
      <c r="B41" s="3"/>
      <c r="C41" s="22">
        <v>3721560</v>
      </c>
      <c r="D41" s="22"/>
      <c r="E41" s="23">
        <v>4809400</v>
      </c>
      <c r="F41" s="24">
        <v>5058562</v>
      </c>
      <c r="G41" s="24">
        <v>360777</v>
      </c>
      <c r="H41" s="24">
        <v>395323</v>
      </c>
      <c r="I41" s="24">
        <v>73043</v>
      </c>
      <c r="J41" s="24">
        <v>829143</v>
      </c>
      <c r="K41" s="24">
        <v>365154</v>
      </c>
      <c r="L41" s="24">
        <v>360145</v>
      </c>
      <c r="M41" s="24">
        <v>396805</v>
      </c>
      <c r="N41" s="24">
        <v>1122104</v>
      </c>
      <c r="O41" s="24">
        <v>368287</v>
      </c>
      <c r="P41" s="24">
        <v>707004</v>
      </c>
      <c r="Q41" s="24">
        <v>374424</v>
      </c>
      <c r="R41" s="24">
        <v>1449715</v>
      </c>
      <c r="S41" s="24">
        <v>442686</v>
      </c>
      <c r="T41" s="24">
        <v>443177</v>
      </c>
      <c r="U41" s="24">
        <v>390605</v>
      </c>
      <c r="V41" s="24">
        <v>1276468</v>
      </c>
      <c r="W41" s="24">
        <v>4677430</v>
      </c>
      <c r="X41" s="24">
        <v>4808780</v>
      </c>
      <c r="Y41" s="24">
        <v>-131350</v>
      </c>
      <c r="Z41" s="6">
        <v>-2.73</v>
      </c>
      <c r="AA41" s="22">
        <v>5058562</v>
      </c>
    </row>
    <row r="42" spans="1:27" ht="13.5">
      <c r="A42" s="2" t="s">
        <v>46</v>
      </c>
      <c r="B42" s="8"/>
      <c r="C42" s="19">
        <f aca="true" t="shared" si="8" ref="C42:Y42">SUM(C43:C46)</f>
        <v>318777600</v>
      </c>
      <c r="D42" s="19">
        <f>SUM(D43:D46)</f>
        <v>0</v>
      </c>
      <c r="E42" s="20">
        <f t="shared" si="8"/>
        <v>330957367</v>
      </c>
      <c r="F42" s="21">
        <f t="shared" si="8"/>
        <v>343083977</v>
      </c>
      <c r="G42" s="21">
        <f t="shared" si="8"/>
        <v>39752359</v>
      </c>
      <c r="H42" s="21">
        <f t="shared" si="8"/>
        <v>41120530</v>
      </c>
      <c r="I42" s="21">
        <f t="shared" si="8"/>
        <v>2764826</v>
      </c>
      <c r="J42" s="21">
        <f t="shared" si="8"/>
        <v>83637715</v>
      </c>
      <c r="K42" s="21">
        <f t="shared" si="8"/>
        <v>45003458</v>
      </c>
      <c r="L42" s="21">
        <f t="shared" si="8"/>
        <v>30508524</v>
      </c>
      <c r="M42" s="21">
        <f t="shared" si="8"/>
        <v>21153982</v>
      </c>
      <c r="N42" s="21">
        <f t="shared" si="8"/>
        <v>96665964</v>
      </c>
      <c r="O42" s="21">
        <f t="shared" si="8"/>
        <v>26098351</v>
      </c>
      <c r="P42" s="21">
        <f t="shared" si="8"/>
        <v>24275923</v>
      </c>
      <c r="Q42" s="21">
        <f t="shared" si="8"/>
        <v>21593884</v>
      </c>
      <c r="R42" s="21">
        <f t="shared" si="8"/>
        <v>71968158</v>
      </c>
      <c r="S42" s="21">
        <f t="shared" si="8"/>
        <v>26182618</v>
      </c>
      <c r="T42" s="21">
        <f t="shared" si="8"/>
        <v>34193401</v>
      </c>
      <c r="U42" s="21">
        <f t="shared" si="8"/>
        <v>43663659</v>
      </c>
      <c r="V42" s="21">
        <f t="shared" si="8"/>
        <v>104039678</v>
      </c>
      <c r="W42" s="21">
        <f t="shared" si="8"/>
        <v>356311515</v>
      </c>
      <c r="X42" s="21">
        <f t="shared" si="8"/>
        <v>330957982</v>
      </c>
      <c r="Y42" s="21">
        <f t="shared" si="8"/>
        <v>25353533</v>
      </c>
      <c r="Z42" s="4">
        <f>+IF(X42&lt;&gt;0,+(Y42/X42)*100,0)</f>
        <v>7.660650106332834</v>
      </c>
      <c r="AA42" s="19">
        <f>SUM(AA43:AA46)</f>
        <v>343083977</v>
      </c>
    </row>
    <row r="43" spans="1:27" ht="13.5">
      <c r="A43" s="5" t="s">
        <v>47</v>
      </c>
      <c r="B43" s="3"/>
      <c r="C43" s="22">
        <v>265265600</v>
      </c>
      <c r="D43" s="22"/>
      <c r="E43" s="23">
        <v>276684459</v>
      </c>
      <c r="F43" s="24">
        <v>287155116</v>
      </c>
      <c r="G43" s="24">
        <v>35551903</v>
      </c>
      <c r="H43" s="24">
        <v>34886450</v>
      </c>
      <c r="I43" s="24">
        <v>722783</v>
      </c>
      <c r="J43" s="24">
        <v>71161136</v>
      </c>
      <c r="K43" s="24">
        <v>41045114</v>
      </c>
      <c r="L43" s="24">
        <v>26010880</v>
      </c>
      <c r="M43" s="24">
        <v>17220786</v>
      </c>
      <c r="N43" s="24">
        <v>84276780</v>
      </c>
      <c r="O43" s="24">
        <v>20794156</v>
      </c>
      <c r="P43" s="24">
        <v>19884317</v>
      </c>
      <c r="Q43" s="24">
        <v>17609520</v>
      </c>
      <c r="R43" s="24">
        <v>58287993</v>
      </c>
      <c r="S43" s="24">
        <v>20488486</v>
      </c>
      <c r="T43" s="24">
        <v>29285677</v>
      </c>
      <c r="U43" s="24">
        <v>38065413</v>
      </c>
      <c r="V43" s="24">
        <v>87839576</v>
      </c>
      <c r="W43" s="24">
        <v>301565485</v>
      </c>
      <c r="X43" s="24">
        <v>276685107</v>
      </c>
      <c r="Y43" s="24">
        <v>24880378</v>
      </c>
      <c r="Z43" s="6">
        <v>8.99</v>
      </c>
      <c r="AA43" s="22">
        <v>287155116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27951000</v>
      </c>
      <c r="D45" s="25"/>
      <c r="E45" s="26">
        <v>3813500</v>
      </c>
      <c r="F45" s="27">
        <v>3208357</v>
      </c>
      <c r="G45" s="27">
        <v>203253</v>
      </c>
      <c r="H45" s="27">
        <v>206586</v>
      </c>
      <c r="I45" s="27">
        <v>221759</v>
      </c>
      <c r="J45" s="27">
        <v>631598</v>
      </c>
      <c r="K45" s="27">
        <v>190005</v>
      </c>
      <c r="L45" s="27">
        <v>179604</v>
      </c>
      <c r="M45" s="27">
        <v>179579</v>
      </c>
      <c r="N45" s="27">
        <v>549188</v>
      </c>
      <c r="O45" s="27">
        <v>539300</v>
      </c>
      <c r="P45" s="27">
        <v>252889</v>
      </c>
      <c r="Q45" s="27">
        <v>232900</v>
      </c>
      <c r="R45" s="27">
        <v>1025089</v>
      </c>
      <c r="S45" s="27">
        <v>164018</v>
      </c>
      <c r="T45" s="27">
        <v>206056</v>
      </c>
      <c r="U45" s="27">
        <v>194984</v>
      </c>
      <c r="V45" s="27">
        <v>565058</v>
      </c>
      <c r="W45" s="27">
        <v>2770933</v>
      </c>
      <c r="X45" s="27">
        <v>3813214</v>
      </c>
      <c r="Y45" s="27">
        <v>-1042281</v>
      </c>
      <c r="Z45" s="7">
        <v>-27.33</v>
      </c>
      <c r="AA45" s="25">
        <v>3208357</v>
      </c>
    </row>
    <row r="46" spans="1:27" ht="13.5">
      <c r="A46" s="5" t="s">
        <v>50</v>
      </c>
      <c r="B46" s="3"/>
      <c r="C46" s="22">
        <v>25561000</v>
      </c>
      <c r="D46" s="22"/>
      <c r="E46" s="23">
        <v>50459408</v>
      </c>
      <c r="F46" s="24">
        <v>52720504</v>
      </c>
      <c r="G46" s="24">
        <v>3997203</v>
      </c>
      <c r="H46" s="24">
        <v>6027494</v>
      </c>
      <c r="I46" s="24">
        <v>1820284</v>
      </c>
      <c r="J46" s="24">
        <v>11844981</v>
      </c>
      <c r="K46" s="24">
        <v>3768339</v>
      </c>
      <c r="L46" s="24">
        <v>4318040</v>
      </c>
      <c r="M46" s="24">
        <v>3753617</v>
      </c>
      <c r="N46" s="24">
        <v>11839996</v>
      </c>
      <c r="O46" s="24">
        <v>4764895</v>
      </c>
      <c r="P46" s="24">
        <v>4138717</v>
      </c>
      <c r="Q46" s="24">
        <v>3751464</v>
      </c>
      <c r="R46" s="24">
        <v>12655076</v>
      </c>
      <c r="S46" s="24">
        <v>5530114</v>
      </c>
      <c r="T46" s="24">
        <v>4701668</v>
      </c>
      <c r="U46" s="24">
        <v>5403262</v>
      </c>
      <c r="V46" s="24">
        <v>15635044</v>
      </c>
      <c r="W46" s="24">
        <v>51975097</v>
      </c>
      <c r="X46" s="24">
        <v>50459661</v>
      </c>
      <c r="Y46" s="24">
        <v>1515436</v>
      </c>
      <c r="Z46" s="6">
        <v>3</v>
      </c>
      <c r="AA46" s="22">
        <v>52720504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1011582543</v>
      </c>
      <c r="D48" s="40">
        <f>+D28+D32+D38+D42+D47</f>
        <v>0</v>
      </c>
      <c r="E48" s="41">
        <f t="shared" si="9"/>
        <v>1150512436</v>
      </c>
      <c r="F48" s="42">
        <f t="shared" si="9"/>
        <v>1149983759</v>
      </c>
      <c r="G48" s="42">
        <f t="shared" si="9"/>
        <v>96049004</v>
      </c>
      <c r="H48" s="42">
        <f t="shared" si="9"/>
        <v>103282771</v>
      </c>
      <c r="I48" s="42">
        <f t="shared" si="9"/>
        <v>38566104</v>
      </c>
      <c r="J48" s="42">
        <f t="shared" si="9"/>
        <v>237897879</v>
      </c>
      <c r="K48" s="42">
        <f t="shared" si="9"/>
        <v>88234932</v>
      </c>
      <c r="L48" s="42">
        <f t="shared" si="9"/>
        <v>76867767</v>
      </c>
      <c r="M48" s="42">
        <f t="shared" si="9"/>
        <v>61468999</v>
      </c>
      <c r="N48" s="42">
        <f t="shared" si="9"/>
        <v>226571698</v>
      </c>
      <c r="O48" s="42">
        <f t="shared" si="9"/>
        <v>78602077</v>
      </c>
      <c r="P48" s="42">
        <f t="shared" si="9"/>
        <v>60683269</v>
      </c>
      <c r="Q48" s="42">
        <f t="shared" si="9"/>
        <v>62443968</v>
      </c>
      <c r="R48" s="42">
        <f t="shared" si="9"/>
        <v>201729314</v>
      </c>
      <c r="S48" s="42">
        <f t="shared" si="9"/>
        <v>64231351</v>
      </c>
      <c r="T48" s="42">
        <f t="shared" si="9"/>
        <v>71767771</v>
      </c>
      <c r="U48" s="42">
        <f t="shared" si="9"/>
        <v>118795989</v>
      </c>
      <c r="V48" s="42">
        <f t="shared" si="9"/>
        <v>254795111</v>
      </c>
      <c r="W48" s="42">
        <f t="shared" si="9"/>
        <v>920994002</v>
      </c>
      <c r="X48" s="42">
        <f t="shared" si="9"/>
        <v>1150511278</v>
      </c>
      <c r="Y48" s="42">
        <f t="shared" si="9"/>
        <v>-229517276</v>
      </c>
      <c r="Z48" s="43">
        <f>+IF(X48&lt;&gt;0,+(Y48/X48)*100,0)</f>
        <v>-19.94915481393482</v>
      </c>
      <c r="AA48" s="40">
        <f>+AA28+AA32+AA38+AA42+AA47</f>
        <v>1149983759</v>
      </c>
    </row>
    <row r="49" spans="1:27" ht="13.5">
      <c r="A49" s="14" t="s">
        <v>58</v>
      </c>
      <c r="B49" s="15"/>
      <c r="C49" s="44">
        <f aca="true" t="shared" si="10" ref="C49:Y49">+C25-C48</f>
        <v>173100025</v>
      </c>
      <c r="D49" s="44">
        <f>+D25-D48</f>
        <v>0</v>
      </c>
      <c r="E49" s="45">
        <f t="shared" si="10"/>
        <v>17065094</v>
      </c>
      <c r="F49" s="46">
        <f t="shared" si="10"/>
        <v>15296355</v>
      </c>
      <c r="G49" s="46">
        <f t="shared" si="10"/>
        <v>267606109</v>
      </c>
      <c r="H49" s="46">
        <f t="shared" si="10"/>
        <v>-43725264</v>
      </c>
      <c r="I49" s="46">
        <f t="shared" si="10"/>
        <v>21103373</v>
      </c>
      <c r="J49" s="46">
        <f t="shared" si="10"/>
        <v>244984218</v>
      </c>
      <c r="K49" s="46">
        <f t="shared" si="10"/>
        <v>-23357466</v>
      </c>
      <c r="L49" s="46">
        <f t="shared" si="10"/>
        <v>-26391646</v>
      </c>
      <c r="M49" s="46">
        <f t="shared" si="10"/>
        <v>73894746</v>
      </c>
      <c r="N49" s="46">
        <f t="shared" si="10"/>
        <v>24145634</v>
      </c>
      <c r="O49" s="46">
        <f t="shared" si="10"/>
        <v>-40054854</v>
      </c>
      <c r="P49" s="46">
        <f t="shared" si="10"/>
        <v>-24699744</v>
      </c>
      <c r="Q49" s="46">
        <f t="shared" si="10"/>
        <v>51717137</v>
      </c>
      <c r="R49" s="46">
        <f t="shared" si="10"/>
        <v>-13037461</v>
      </c>
      <c r="S49" s="46">
        <f t="shared" si="10"/>
        <v>-21401943</v>
      </c>
      <c r="T49" s="46">
        <f t="shared" si="10"/>
        <v>-15439089</v>
      </c>
      <c r="U49" s="46">
        <f t="shared" si="10"/>
        <v>-35222645</v>
      </c>
      <c r="V49" s="46">
        <f t="shared" si="10"/>
        <v>-72063677</v>
      </c>
      <c r="W49" s="46">
        <f t="shared" si="10"/>
        <v>184028714</v>
      </c>
      <c r="X49" s="46">
        <f>IF(F25=F48,0,X25-X48)</f>
        <v>17065559</v>
      </c>
      <c r="Y49" s="46">
        <f t="shared" si="10"/>
        <v>166963155</v>
      </c>
      <c r="Z49" s="47">
        <f>+IF(X49&lt;&gt;0,+(Y49/X49)*100,0)</f>
        <v>978.363234395076</v>
      </c>
      <c r="AA49" s="44">
        <f>+AA25-AA48</f>
        <v>15296355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1683123893</v>
      </c>
      <c r="D5" s="19">
        <f>SUM(D6:D8)</f>
        <v>0</v>
      </c>
      <c r="E5" s="20">
        <f t="shared" si="0"/>
        <v>383235138</v>
      </c>
      <c r="F5" s="21">
        <f t="shared" si="0"/>
        <v>383235138</v>
      </c>
      <c r="G5" s="21">
        <f t="shared" si="0"/>
        <v>305844247</v>
      </c>
      <c r="H5" s="21">
        <f t="shared" si="0"/>
        <v>33256987</v>
      </c>
      <c r="I5" s="21">
        <f t="shared" si="0"/>
        <v>26830688</v>
      </c>
      <c r="J5" s="21">
        <f t="shared" si="0"/>
        <v>365931922</v>
      </c>
      <c r="K5" s="21">
        <f t="shared" si="0"/>
        <v>26726019</v>
      </c>
      <c r="L5" s="21">
        <f t="shared" si="0"/>
        <v>29370073</v>
      </c>
      <c r="M5" s="21">
        <f t="shared" si="0"/>
        <v>267271016</v>
      </c>
      <c r="N5" s="21">
        <f t="shared" si="0"/>
        <v>323367108</v>
      </c>
      <c r="O5" s="21">
        <f t="shared" si="0"/>
        <v>82878212</v>
      </c>
      <c r="P5" s="21">
        <f t="shared" si="0"/>
        <v>26784238</v>
      </c>
      <c r="Q5" s="21">
        <f t="shared" si="0"/>
        <v>208389511</v>
      </c>
      <c r="R5" s="21">
        <f t="shared" si="0"/>
        <v>318051961</v>
      </c>
      <c r="S5" s="21">
        <f t="shared" si="0"/>
        <v>30428170</v>
      </c>
      <c r="T5" s="21">
        <f t="shared" si="0"/>
        <v>25151515</v>
      </c>
      <c r="U5" s="21">
        <f t="shared" si="0"/>
        <v>28602146</v>
      </c>
      <c r="V5" s="21">
        <f t="shared" si="0"/>
        <v>84181831</v>
      </c>
      <c r="W5" s="21">
        <f t="shared" si="0"/>
        <v>1091532822</v>
      </c>
      <c r="X5" s="21">
        <f t="shared" si="0"/>
        <v>357382827</v>
      </c>
      <c r="Y5" s="21">
        <f t="shared" si="0"/>
        <v>734149995</v>
      </c>
      <c r="Z5" s="4">
        <f>+IF(X5&lt;&gt;0,+(Y5/X5)*100,0)</f>
        <v>205.4239710292515</v>
      </c>
      <c r="AA5" s="19">
        <f>SUM(AA6:AA8)</f>
        <v>383235138</v>
      </c>
    </row>
    <row r="6" spans="1:27" ht="13.5">
      <c r="A6" s="5" t="s">
        <v>33</v>
      </c>
      <c r="B6" s="3"/>
      <c r="C6" s="22">
        <v>1683123893</v>
      </c>
      <c r="D6" s="22"/>
      <c r="E6" s="23">
        <v>166939915</v>
      </c>
      <c r="F6" s="24">
        <v>166939915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155811382</v>
      </c>
      <c r="Y6" s="24">
        <v>-155811382</v>
      </c>
      <c r="Z6" s="6">
        <v>-100</v>
      </c>
      <c r="AA6" s="22">
        <v>166939915</v>
      </c>
    </row>
    <row r="7" spans="1:27" ht="13.5">
      <c r="A7" s="5" t="s">
        <v>34</v>
      </c>
      <c r="B7" s="3"/>
      <c r="C7" s="25"/>
      <c r="D7" s="25"/>
      <c r="E7" s="26">
        <v>128770084</v>
      </c>
      <c r="F7" s="27">
        <v>128770084</v>
      </c>
      <c r="G7" s="27">
        <v>305844247</v>
      </c>
      <c r="H7" s="27">
        <v>33256987</v>
      </c>
      <c r="I7" s="27">
        <v>26830688</v>
      </c>
      <c r="J7" s="27">
        <v>365931922</v>
      </c>
      <c r="K7" s="27">
        <v>26726019</v>
      </c>
      <c r="L7" s="27">
        <v>29370073</v>
      </c>
      <c r="M7" s="27">
        <v>267271016</v>
      </c>
      <c r="N7" s="27">
        <v>323367108</v>
      </c>
      <c r="O7" s="27">
        <v>82878212</v>
      </c>
      <c r="P7" s="27">
        <v>26784238</v>
      </c>
      <c r="Q7" s="27">
        <v>208389511</v>
      </c>
      <c r="R7" s="27">
        <v>318051961</v>
      </c>
      <c r="S7" s="27">
        <v>30428170</v>
      </c>
      <c r="T7" s="27">
        <v>25151515</v>
      </c>
      <c r="U7" s="27">
        <v>28602146</v>
      </c>
      <c r="V7" s="27">
        <v>84181831</v>
      </c>
      <c r="W7" s="27">
        <v>1091532822</v>
      </c>
      <c r="X7" s="27">
        <v>119184667</v>
      </c>
      <c r="Y7" s="27">
        <v>972348155</v>
      </c>
      <c r="Z7" s="7">
        <v>815.83</v>
      </c>
      <c r="AA7" s="25">
        <v>128770084</v>
      </c>
    </row>
    <row r="8" spans="1:27" ht="13.5">
      <c r="A8" s="5" t="s">
        <v>35</v>
      </c>
      <c r="B8" s="3"/>
      <c r="C8" s="22"/>
      <c r="D8" s="22"/>
      <c r="E8" s="23">
        <v>87525139</v>
      </c>
      <c r="F8" s="24">
        <v>87525139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82386778</v>
      </c>
      <c r="Y8" s="24">
        <v>-82386778</v>
      </c>
      <c r="Z8" s="6">
        <v>-100</v>
      </c>
      <c r="AA8" s="22">
        <v>87525139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61717761</v>
      </c>
      <c r="F9" s="21">
        <f t="shared" si="1"/>
        <v>61717761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55560084</v>
      </c>
      <c r="Y9" s="21">
        <f t="shared" si="1"/>
        <v>-55560084</v>
      </c>
      <c r="Z9" s="4">
        <f>+IF(X9&lt;&gt;0,+(Y9/X9)*100,0)</f>
        <v>-100</v>
      </c>
      <c r="AA9" s="19">
        <f>SUM(AA10:AA14)</f>
        <v>61717761</v>
      </c>
    </row>
    <row r="10" spans="1:27" ht="13.5">
      <c r="A10" s="5" t="s">
        <v>37</v>
      </c>
      <c r="B10" s="3"/>
      <c r="C10" s="22"/>
      <c r="D10" s="22"/>
      <c r="E10" s="23">
        <v>12425264</v>
      </c>
      <c r="F10" s="24">
        <v>12425264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11319489</v>
      </c>
      <c r="Y10" s="24">
        <v>-11319489</v>
      </c>
      <c r="Z10" s="6">
        <v>-100</v>
      </c>
      <c r="AA10" s="22">
        <v>12425264</v>
      </c>
    </row>
    <row r="11" spans="1:27" ht="13.5">
      <c r="A11" s="5" t="s">
        <v>38</v>
      </c>
      <c r="B11" s="3"/>
      <c r="C11" s="22"/>
      <c r="D11" s="22"/>
      <c r="E11" s="23">
        <v>4285174</v>
      </c>
      <c r="F11" s="24">
        <v>4285174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4040260</v>
      </c>
      <c r="Y11" s="24">
        <v>-4040260</v>
      </c>
      <c r="Z11" s="6">
        <v>-100</v>
      </c>
      <c r="AA11" s="22">
        <v>4285174</v>
      </c>
    </row>
    <row r="12" spans="1:27" ht="13.5">
      <c r="A12" s="5" t="s">
        <v>39</v>
      </c>
      <c r="B12" s="3"/>
      <c r="C12" s="22"/>
      <c r="D12" s="22"/>
      <c r="E12" s="23">
        <v>24965437</v>
      </c>
      <c r="F12" s="24">
        <v>24965437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23682734</v>
      </c>
      <c r="Y12" s="24">
        <v>-23682734</v>
      </c>
      <c r="Z12" s="6">
        <v>-100</v>
      </c>
      <c r="AA12" s="22">
        <v>24965437</v>
      </c>
    </row>
    <row r="13" spans="1:27" ht="13.5">
      <c r="A13" s="5" t="s">
        <v>40</v>
      </c>
      <c r="B13" s="3"/>
      <c r="C13" s="22"/>
      <c r="D13" s="22"/>
      <c r="E13" s="23">
        <v>12917402</v>
      </c>
      <c r="F13" s="24">
        <v>12917402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10699179</v>
      </c>
      <c r="Y13" s="24">
        <v>-10699179</v>
      </c>
      <c r="Z13" s="6">
        <v>-100</v>
      </c>
      <c r="AA13" s="22">
        <v>12917402</v>
      </c>
    </row>
    <row r="14" spans="1:27" ht="13.5">
      <c r="A14" s="5" t="s">
        <v>41</v>
      </c>
      <c r="B14" s="3"/>
      <c r="C14" s="25"/>
      <c r="D14" s="25"/>
      <c r="E14" s="26">
        <v>7124484</v>
      </c>
      <c r="F14" s="27">
        <v>7124484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5818422</v>
      </c>
      <c r="Y14" s="27">
        <v>-5818422</v>
      </c>
      <c r="Z14" s="7">
        <v>-100</v>
      </c>
      <c r="AA14" s="25">
        <v>7124484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134216686</v>
      </c>
      <c r="F15" s="21">
        <f t="shared" si="2"/>
        <v>134216686</v>
      </c>
      <c r="G15" s="21">
        <f t="shared" si="2"/>
        <v>0</v>
      </c>
      <c r="H15" s="21">
        <f t="shared" si="2"/>
        <v>803000</v>
      </c>
      <c r="I15" s="21">
        <f t="shared" si="2"/>
        <v>0</v>
      </c>
      <c r="J15" s="21">
        <f t="shared" si="2"/>
        <v>803000</v>
      </c>
      <c r="K15" s="21">
        <f t="shared" si="2"/>
        <v>0</v>
      </c>
      <c r="L15" s="21">
        <f t="shared" si="2"/>
        <v>0</v>
      </c>
      <c r="M15" s="21">
        <f t="shared" si="2"/>
        <v>1446000</v>
      </c>
      <c r="N15" s="21">
        <f t="shared" si="2"/>
        <v>1446000</v>
      </c>
      <c r="O15" s="21">
        <f t="shared" si="2"/>
        <v>0</v>
      </c>
      <c r="P15" s="21">
        <f t="shared" si="2"/>
        <v>0</v>
      </c>
      <c r="Q15" s="21">
        <f t="shared" si="2"/>
        <v>964000</v>
      </c>
      <c r="R15" s="21">
        <f t="shared" si="2"/>
        <v>964000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3213000</v>
      </c>
      <c r="X15" s="21">
        <f t="shared" si="2"/>
        <v>116972557</v>
      </c>
      <c r="Y15" s="21">
        <f t="shared" si="2"/>
        <v>-113759557</v>
      </c>
      <c r="Z15" s="4">
        <f>+IF(X15&lt;&gt;0,+(Y15/X15)*100,0)</f>
        <v>-97.25320187708644</v>
      </c>
      <c r="AA15" s="19">
        <f>SUM(AA16:AA18)</f>
        <v>134216686</v>
      </c>
    </row>
    <row r="16" spans="1:27" ht="13.5">
      <c r="A16" s="5" t="s">
        <v>43</v>
      </c>
      <c r="B16" s="3"/>
      <c r="C16" s="22"/>
      <c r="D16" s="22"/>
      <c r="E16" s="23">
        <v>77439479</v>
      </c>
      <c r="F16" s="24">
        <v>77439479</v>
      </c>
      <c r="G16" s="24"/>
      <c r="H16" s="24">
        <v>803000</v>
      </c>
      <c r="I16" s="24"/>
      <c r="J16" s="24">
        <v>803000</v>
      </c>
      <c r="K16" s="24"/>
      <c r="L16" s="24"/>
      <c r="M16" s="24">
        <v>1446000</v>
      </c>
      <c r="N16" s="24">
        <v>1446000</v>
      </c>
      <c r="O16" s="24"/>
      <c r="P16" s="24"/>
      <c r="Q16" s="24">
        <v>964000</v>
      </c>
      <c r="R16" s="24">
        <v>964000</v>
      </c>
      <c r="S16" s="24"/>
      <c r="T16" s="24"/>
      <c r="U16" s="24"/>
      <c r="V16" s="24"/>
      <c r="W16" s="24">
        <v>3213000</v>
      </c>
      <c r="X16" s="24">
        <v>65198340</v>
      </c>
      <c r="Y16" s="24">
        <v>-61985340</v>
      </c>
      <c r="Z16" s="6">
        <v>-95.07</v>
      </c>
      <c r="AA16" s="22">
        <v>77439479</v>
      </c>
    </row>
    <row r="17" spans="1:27" ht="13.5">
      <c r="A17" s="5" t="s">
        <v>44</v>
      </c>
      <c r="B17" s="3"/>
      <c r="C17" s="22"/>
      <c r="D17" s="22"/>
      <c r="E17" s="23">
        <v>32497633</v>
      </c>
      <c r="F17" s="24">
        <v>32497633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27858435</v>
      </c>
      <c r="Y17" s="24">
        <v>-27858435</v>
      </c>
      <c r="Z17" s="6">
        <v>-100</v>
      </c>
      <c r="AA17" s="22">
        <v>32497633</v>
      </c>
    </row>
    <row r="18" spans="1:27" ht="13.5">
      <c r="A18" s="5" t="s">
        <v>45</v>
      </c>
      <c r="B18" s="3"/>
      <c r="C18" s="22"/>
      <c r="D18" s="22"/>
      <c r="E18" s="23">
        <v>24279574</v>
      </c>
      <c r="F18" s="24">
        <v>24279574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23915782</v>
      </c>
      <c r="Y18" s="24">
        <v>-23915782</v>
      </c>
      <c r="Z18" s="6">
        <v>-100</v>
      </c>
      <c r="AA18" s="22">
        <v>24279574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1629732458</v>
      </c>
      <c r="F19" s="21">
        <f t="shared" si="3"/>
        <v>1629732458</v>
      </c>
      <c r="G19" s="21">
        <f t="shared" si="3"/>
        <v>189883000</v>
      </c>
      <c r="H19" s="21">
        <f t="shared" si="3"/>
        <v>171592000</v>
      </c>
      <c r="I19" s="21">
        <f t="shared" si="3"/>
        <v>27435000</v>
      </c>
      <c r="J19" s="21">
        <f t="shared" si="3"/>
        <v>388910000</v>
      </c>
      <c r="K19" s="21">
        <f t="shared" si="3"/>
        <v>54870000</v>
      </c>
      <c r="L19" s="21">
        <f t="shared" si="3"/>
        <v>102955000</v>
      </c>
      <c r="M19" s="21">
        <f t="shared" si="3"/>
        <v>185574000</v>
      </c>
      <c r="N19" s="21">
        <f t="shared" si="3"/>
        <v>343399000</v>
      </c>
      <c r="O19" s="21">
        <f t="shared" si="3"/>
        <v>96070000</v>
      </c>
      <c r="P19" s="21">
        <f t="shared" si="3"/>
        <v>0</v>
      </c>
      <c r="Q19" s="21">
        <f t="shared" si="3"/>
        <v>143642000</v>
      </c>
      <c r="R19" s="21">
        <f t="shared" si="3"/>
        <v>239712000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972021000</v>
      </c>
      <c r="X19" s="21">
        <f t="shared" si="3"/>
        <v>546722735</v>
      </c>
      <c r="Y19" s="21">
        <f t="shared" si="3"/>
        <v>425298265</v>
      </c>
      <c r="Z19" s="4">
        <f>+IF(X19&lt;&gt;0,+(Y19/X19)*100,0)</f>
        <v>77.79048460459578</v>
      </c>
      <c r="AA19" s="19">
        <f>SUM(AA20:AA23)</f>
        <v>1629732458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1629732458</v>
      </c>
      <c r="F21" s="24">
        <v>1629732458</v>
      </c>
      <c r="G21" s="24">
        <v>189883000</v>
      </c>
      <c r="H21" s="24">
        <v>171592000</v>
      </c>
      <c r="I21" s="24">
        <v>27435000</v>
      </c>
      <c r="J21" s="24">
        <v>388910000</v>
      </c>
      <c r="K21" s="24">
        <v>54870000</v>
      </c>
      <c r="L21" s="24">
        <v>102955000</v>
      </c>
      <c r="M21" s="24">
        <v>185574000</v>
      </c>
      <c r="N21" s="24">
        <v>343399000</v>
      </c>
      <c r="O21" s="24">
        <v>96070000</v>
      </c>
      <c r="P21" s="24"/>
      <c r="Q21" s="24">
        <v>143642000</v>
      </c>
      <c r="R21" s="24">
        <v>239712000</v>
      </c>
      <c r="S21" s="24"/>
      <c r="T21" s="24"/>
      <c r="U21" s="24"/>
      <c r="V21" s="24"/>
      <c r="W21" s="24">
        <v>972021000</v>
      </c>
      <c r="X21" s="24">
        <v>546722735</v>
      </c>
      <c r="Y21" s="24">
        <v>425298265</v>
      </c>
      <c r="Z21" s="6">
        <v>77.79</v>
      </c>
      <c r="AA21" s="22">
        <v>1629732458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2939254</v>
      </c>
      <c r="F24" s="21">
        <v>2939254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2926149</v>
      </c>
      <c r="Y24" s="21">
        <v>-2926149</v>
      </c>
      <c r="Z24" s="4">
        <v>-100</v>
      </c>
      <c r="AA24" s="19">
        <v>2939254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1683123893</v>
      </c>
      <c r="D25" s="40">
        <f>+D5+D9+D15+D19+D24</f>
        <v>0</v>
      </c>
      <c r="E25" s="41">
        <f t="shared" si="4"/>
        <v>2211841297</v>
      </c>
      <c r="F25" s="42">
        <f t="shared" si="4"/>
        <v>2211841297</v>
      </c>
      <c r="G25" s="42">
        <f t="shared" si="4"/>
        <v>495727247</v>
      </c>
      <c r="H25" s="42">
        <f t="shared" si="4"/>
        <v>205651987</v>
      </c>
      <c r="I25" s="42">
        <f t="shared" si="4"/>
        <v>54265688</v>
      </c>
      <c r="J25" s="42">
        <f t="shared" si="4"/>
        <v>755644922</v>
      </c>
      <c r="K25" s="42">
        <f t="shared" si="4"/>
        <v>81596019</v>
      </c>
      <c r="L25" s="42">
        <f t="shared" si="4"/>
        <v>132325073</v>
      </c>
      <c r="M25" s="42">
        <f t="shared" si="4"/>
        <v>454291016</v>
      </c>
      <c r="N25" s="42">
        <f t="shared" si="4"/>
        <v>668212108</v>
      </c>
      <c r="O25" s="42">
        <f t="shared" si="4"/>
        <v>178948212</v>
      </c>
      <c r="P25" s="42">
        <f t="shared" si="4"/>
        <v>26784238</v>
      </c>
      <c r="Q25" s="42">
        <f t="shared" si="4"/>
        <v>352995511</v>
      </c>
      <c r="R25" s="42">
        <f t="shared" si="4"/>
        <v>558727961</v>
      </c>
      <c r="S25" s="42">
        <f t="shared" si="4"/>
        <v>30428170</v>
      </c>
      <c r="T25" s="42">
        <f t="shared" si="4"/>
        <v>25151515</v>
      </c>
      <c r="U25" s="42">
        <f t="shared" si="4"/>
        <v>28602146</v>
      </c>
      <c r="V25" s="42">
        <f t="shared" si="4"/>
        <v>84181831</v>
      </c>
      <c r="W25" s="42">
        <f t="shared" si="4"/>
        <v>2066766822</v>
      </c>
      <c r="X25" s="42">
        <f t="shared" si="4"/>
        <v>1079564352</v>
      </c>
      <c r="Y25" s="42">
        <f t="shared" si="4"/>
        <v>987202470</v>
      </c>
      <c r="Z25" s="43">
        <f>+IF(X25&lt;&gt;0,+(Y25/X25)*100,0)</f>
        <v>91.44452279950792</v>
      </c>
      <c r="AA25" s="40">
        <f>+AA5+AA9+AA15+AA19+AA24</f>
        <v>2211841297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1281850521</v>
      </c>
      <c r="D28" s="19">
        <f>SUM(D29:D31)</f>
        <v>0</v>
      </c>
      <c r="E28" s="20">
        <f t="shared" si="5"/>
        <v>383235138</v>
      </c>
      <c r="F28" s="21">
        <f t="shared" si="5"/>
        <v>383235138</v>
      </c>
      <c r="G28" s="21">
        <f t="shared" si="5"/>
        <v>23408219</v>
      </c>
      <c r="H28" s="21">
        <f t="shared" si="5"/>
        <v>21995471</v>
      </c>
      <c r="I28" s="21">
        <f t="shared" si="5"/>
        <v>31477698</v>
      </c>
      <c r="J28" s="21">
        <f t="shared" si="5"/>
        <v>76881388</v>
      </c>
      <c r="K28" s="21">
        <f t="shared" si="5"/>
        <v>26246430</v>
      </c>
      <c r="L28" s="21">
        <f t="shared" si="5"/>
        <v>29491043</v>
      </c>
      <c r="M28" s="21">
        <f t="shared" si="5"/>
        <v>24919967</v>
      </c>
      <c r="N28" s="21">
        <f t="shared" si="5"/>
        <v>80657440</v>
      </c>
      <c r="O28" s="21">
        <f t="shared" si="5"/>
        <v>30987680</v>
      </c>
      <c r="P28" s="21">
        <f t="shared" si="5"/>
        <v>23448660</v>
      </c>
      <c r="Q28" s="21">
        <f t="shared" si="5"/>
        <v>30174143</v>
      </c>
      <c r="R28" s="21">
        <f t="shared" si="5"/>
        <v>84610483</v>
      </c>
      <c r="S28" s="21">
        <f t="shared" si="5"/>
        <v>32929468</v>
      </c>
      <c r="T28" s="21">
        <f t="shared" si="5"/>
        <v>39488299</v>
      </c>
      <c r="U28" s="21">
        <f t="shared" si="5"/>
        <v>45160912</v>
      </c>
      <c r="V28" s="21">
        <f t="shared" si="5"/>
        <v>117578679</v>
      </c>
      <c r="W28" s="21">
        <f t="shared" si="5"/>
        <v>359727990</v>
      </c>
      <c r="X28" s="21">
        <f t="shared" si="5"/>
        <v>357382824</v>
      </c>
      <c r="Y28" s="21">
        <f t="shared" si="5"/>
        <v>2345166</v>
      </c>
      <c r="Z28" s="4">
        <f>+IF(X28&lt;&gt;0,+(Y28/X28)*100,0)</f>
        <v>0.6562055707523314</v>
      </c>
      <c r="AA28" s="19">
        <f>SUM(AA29:AA31)</f>
        <v>383235138</v>
      </c>
    </row>
    <row r="29" spans="1:27" ht="13.5">
      <c r="A29" s="5" t="s">
        <v>33</v>
      </c>
      <c r="B29" s="3"/>
      <c r="C29" s="22">
        <v>1281850521</v>
      </c>
      <c r="D29" s="22"/>
      <c r="E29" s="23">
        <v>166939915</v>
      </c>
      <c r="F29" s="24">
        <v>166939915</v>
      </c>
      <c r="G29" s="24">
        <v>7459372</v>
      </c>
      <c r="H29" s="24">
        <v>11034799</v>
      </c>
      <c r="I29" s="24">
        <v>12988774</v>
      </c>
      <c r="J29" s="24">
        <v>31482945</v>
      </c>
      <c r="K29" s="24">
        <v>11876961</v>
      </c>
      <c r="L29" s="24">
        <v>11600858</v>
      </c>
      <c r="M29" s="24">
        <v>11971859</v>
      </c>
      <c r="N29" s="24">
        <v>35449678</v>
      </c>
      <c r="O29" s="24">
        <v>14992905</v>
      </c>
      <c r="P29" s="24">
        <v>11735333</v>
      </c>
      <c r="Q29" s="24">
        <v>14343185</v>
      </c>
      <c r="R29" s="24">
        <v>41071423</v>
      </c>
      <c r="S29" s="24">
        <v>14516917</v>
      </c>
      <c r="T29" s="24">
        <v>17819353</v>
      </c>
      <c r="U29" s="24">
        <v>26658723</v>
      </c>
      <c r="V29" s="24">
        <v>58994993</v>
      </c>
      <c r="W29" s="24">
        <v>166999039</v>
      </c>
      <c r="X29" s="24">
        <v>155811376</v>
      </c>
      <c r="Y29" s="24">
        <v>11187663</v>
      </c>
      <c r="Z29" s="6">
        <v>7.18</v>
      </c>
      <c r="AA29" s="22">
        <v>166939915</v>
      </c>
    </row>
    <row r="30" spans="1:27" ht="13.5">
      <c r="A30" s="5" t="s">
        <v>34</v>
      </c>
      <c r="B30" s="3"/>
      <c r="C30" s="25"/>
      <c r="D30" s="25"/>
      <c r="E30" s="26">
        <v>128770084</v>
      </c>
      <c r="F30" s="27">
        <v>128770084</v>
      </c>
      <c r="G30" s="27">
        <v>11405744</v>
      </c>
      <c r="H30" s="27">
        <v>4683162</v>
      </c>
      <c r="I30" s="27">
        <v>7981783</v>
      </c>
      <c r="J30" s="27">
        <v>24070689</v>
      </c>
      <c r="K30" s="27">
        <v>5809908</v>
      </c>
      <c r="L30" s="27">
        <v>11488589</v>
      </c>
      <c r="M30" s="27">
        <v>5609573</v>
      </c>
      <c r="N30" s="27">
        <v>22908070</v>
      </c>
      <c r="O30" s="27">
        <v>10237266</v>
      </c>
      <c r="P30" s="27">
        <v>5330671</v>
      </c>
      <c r="Q30" s="27">
        <v>6612450</v>
      </c>
      <c r="R30" s="27">
        <v>22180387</v>
      </c>
      <c r="S30" s="27">
        <v>12144257</v>
      </c>
      <c r="T30" s="27">
        <v>14947731</v>
      </c>
      <c r="U30" s="27">
        <v>8492426</v>
      </c>
      <c r="V30" s="27">
        <v>35584414</v>
      </c>
      <c r="W30" s="27">
        <v>104743560</v>
      </c>
      <c r="X30" s="27">
        <v>119184668</v>
      </c>
      <c r="Y30" s="27">
        <v>-14441108</v>
      </c>
      <c r="Z30" s="7">
        <v>-12.12</v>
      </c>
      <c r="AA30" s="25">
        <v>128770084</v>
      </c>
    </row>
    <row r="31" spans="1:27" ht="13.5">
      <c r="A31" s="5" t="s">
        <v>35</v>
      </c>
      <c r="B31" s="3"/>
      <c r="C31" s="22"/>
      <c r="D31" s="22"/>
      <c r="E31" s="23">
        <v>87525139</v>
      </c>
      <c r="F31" s="24">
        <v>87525139</v>
      </c>
      <c r="G31" s="24">
        <v>4543103</v>
      </c>
      <c r="H31" s="24">
        <v>6277510</v>
      </c>
      <c r="I31" s="24">
        <v>10507141</v>
      </c>
      <c r="J31" s="24">
        <v>21327754</v>
      </c>
      <c r="K31" s="24">
        <v>8559561</v>
      </c>
      <c r="L31" s="24">
        <v>6401596</v>
      </c>
      <c r="M31" s="24">
        <v>7338535</v>
      </c>
      <c r="N31" s="24">
        <v>22299692</v>
      </c>
      <c r="O31" s="24">
        <v>5757509</v>
      </c>
      <c r="P31" s="24">
        <v>6382656</v>
      </c>
      <c r="Q31" s="24">
        <v>9218508</v>
      </c>
      <c r="R31" s="24">
        <v>21358673</v>
      </c>
      <c r="S31" s="24">
        <v>6268294</v>
      </c>
      <c r="T31" s="24">
        <v>6721215</v>
      </c>
      <c r="U31" s="24">
        <v>10009763</v>
      </c>
      <c r="V31" s="24">
        <v>22999272</v>
      </c>
      <c r="W31" s="24">
        <v>87985391</v>
      </c>
      <c r="X31" s="24">
        <v>82386780</v>
      </c>
      <c r="Y31" s="24">
        <v>5598611</v>
      </c>
      <c r="Z31" s="6">
        <v>6.8</v>
      </c>
      <c r="AA31" s="22">
        <v>87525139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61717761</v>
      </c>
      <c r="F32" s="21">
        <f t="shared" si="6"/>
        <v>61717761</v>
      </c>
      <c r="G32" s="21">
        <f t="shared" si="6"/>
        <v>3758912</v>
      </c>
      <c r="H32" s="21">
        <f t="shared" si="6"/>
        <v>4818631</v>
      </c>
      <c r="I32" s="21">
        <f t="shared" si="6"/>
        <v>5028272</v>
      </c>
      <c r="J32" s="21">
        <f t="shared" si="6"/>
        <v>13605815</v>
      </c>
      <c r="K32" s="21">
        <f t="shared" si="6"/>
        <v>5346540</v>
      </c>
      <c r="L32" s="21">
        <f t="shared" si="6"/>
        <v>4388384</v>
      </c>
      <c r="M32" s="21">
        <f t="shared" si="6"/>
        <v>5356732</v>
      </c>
      <c r="N32" s="21">
        <f t="shared" si="6"/>
        <v>15091656</v>
      </c>
      <c r="O32" s="21">
        <f t="shared" si="6"/>
        <v>4826786</v>
      </c>
      <c r="P32" s="21">
        <f t="shared" si="6"/>
        <v>5164242</v>
      </c>
      <c r="Q32" s="21">
        <f t="shared" si="6"/>
        <v>5337797</v>
      </c>
      <c r="R32" s="21">
        <f t="shared" si="6"/>
        <v>15328825</v>
      </c>
      <c r="S32" s="21">
        <f t="shared" si="6"/>
        <v>5540967</v>
      </c>
      <c r="T32" s="21">
        <f t="shared" si="6"/>
        <v>5611690</v>
      </c>
      <c r="U32" s="21">
        <f t="shared" si="6"/>
        <v>6315139</v>
      </c>
      <c r="V32" s="21">
        <f t="shared" si="6"/>
        <v>17467796</v>
      </c>
      <c r="W32" s="21">
        <f t="shared" si="6"/>
        <v>61494092</v>
      </c>
      <c r="X32" s="21">
        <f t="shared" si="6"/>
        <v>55560086</v>
      </c>
      <c r="Y32" s="21">
        <f t="shared" si="6"/>
        <v>5934006</v>
      </c>
      <c r="Z32" s="4">
        <f>+IF(X32&lt;&gt;0,+(Y32/X32)*100,0)</f>
        <v>10.680339839646756</v>
      </c>
      <c r="AA32" s="19">
        <f>SUM(AA33:AA37)</f>
        <v>61717761</v>
      </c>
    </row>
    <row r="33" spans="1:27" ht="13.5">
      <c r="A33" s="5" t="s">
        <v>37</v>
      </c>
      <c r="B33" s="3"/>
      <c r="C33" s="22"/>
      <c r="D33" s="22"/>
      <c r="E33" s="23">
        <v>12425264</v>
      </c>
      <c r="F33" s="24">
        <v>12425264</v>
      </c>
      <c r="G33" s="24">
        <v>807522</v>
      </c>
      <c r="H33" s="24">
        <v>826863</v>
      </c>
      <c r="I33" s="24">
        <v>993621</v>
      </c>
      <c r="J33" s="24">
        <v>2628006</v>
      </c>
      <c r="K33" s="24">
        <v>969967</v>
      </c>
      <c r="L33" s="24">
        <v>832024</v>
      </c>
      <c r="M33" s="24">
        <v>960426</v>
      </c>
      <c r="N33" s="24">
        <v>2762417</v>
      </c>
      <c r="O33" s="24">
        <v>933996</v>
      </c>
      <c r="P33" s="24">
        <v>1360875</v>
      </c>
      <c r="Q33" s="24">
        <v>1349962</v>
      </c>
      <c r="R33" s="24">
        <v>3644833</v>
      </c>
      <c r="S33" s="24">
        <v>1668662</v>
      </c>
      <c r="T33" s="24">
        <v>773184</v>
      </c>
      <c r="U33" s="24">
        <v>954818</v>
      </c>
      <c r="V33" s="24">
        <v>3396664</v>
      </c>
      <c r="W33" s="24">
        <v>12431920</v>
      </c>
      <c r="X33" s="24">
        <v>11319492</v>
      </c>
      <c r="Y33" s="24">
        <v>1112428</v>
      </c>
      <c r="Z33" s="6">
        <v>9.83</v>
      </c>
      <c r="AA33" s="22">
        <v>12425264</v>
      </c>
    </row>
    <row r="34" spans="1:27" ht="13.5">
      <c r="A34" s="5" t="s">
        <v>38</v>
      </c>
      <c r="B34" s="3"/>
      <c r="C34" s="22"/>
      <c r="D34" s="22"/>
      <c r="E34" s="23">
        <v>4285174</v>
      </c>
      <c r="F34" s="24">
        <v>4285174</v>
      </c>
      <c r="G34" s="24">
        <v>195668</v>
      </c>
      <c r="H34" s="24">
        <v>213576</v>
      </c>
      <c r="I34" s="24">
        <v>421382</v>
      </c>
      <c r="J34" s="24">
        <v>830626</v>
      </c>
      <c r="K34" s="24">
        <v>301332</v>
      </c>
      <c r="L34" s="24">
        <v>310551</v>
      </c>
      <c r="M34" s="24">
        <v>740278</v>
      </c>
      <c r="N34" s="24">
        <v>1352161</v>
      </c>
      <c r="O34" s="24">
        <v>209703</v>
      </c>
      <c r="P34" s="24">
        <v>264965</v>
      </c>
      <c r="Q34" s="24">
        <v>306406</v>
      </c>
      <c r="R34" s="24">
        <v>781074</v>
      </c>
      <c r="S34" s="24">
        <v>345274</v>
      </c>
      <c r="T34" s="24">
        <v>987935</v>
      </c>
      <c r="U34" s="24">
        <v>661224</v>
      </c>
      <c r="V34" s="24">
        <v>1994433</v>
      </c>
      <c r="W34" s="24">
        <v>4958294</v>
      </c>
      <c r="X34" s="24">
        <v>4040256</v>
      </c>
      <c r="Y34" s="24">
        <v>918038</v>
      </c>
      <c r="Z34" s="6">
        <v>22.72</v>
      </c>
      <c r="AA34" s="22">
        <v>4285174</v>
      </c>
    </row>
    <row r="35" spans="1:27" ht="13.5">
      <c r="A35" s="5" t="s">
        <v>39</v>
      </c>
      <c r="B35" s="3"/>
      <c r="C35" s="22"/>
      <c r="D35" s="22"/>
      <c r="E35" s="23">
        <v>24965437</v>
      </c>
      <c r="F35" s="24">
        <v>24965437</v>
      </c>
      <c r="G35" s="24">
        <v>1868184</v>
      </c>
      <c r="H35" s="24">
        <v>3022329</v>
      </c>
      <c r="I35" s="24">
        <v>2350270</v>
      </c>
      <c r="J35" s="24">
        <v>7240783</v>
      </c>
      <c r="K35" s="24">
        <v>2447491</v>
      </c>
      <c r="L35" s="24">
        <v>2094992</v>
      </c>
      <c r="M35" s="24">
        <v>2371595</v>
      </c>
      <c r="N35" s="24">
        <v>6914078</v>
      </c>
      <c r="O35" s="24">
        <v>2852523</v>
      </c>
      <c r="P35" s="24">
        <v>2531138</v>
      </c>
      <c r="Q35" s="24">
        <v>2698133</v>
      </c>
      <c r="R35" s="24">
        <v>8081794</v>
      </c>
      <c r="S35" s="24">
        <v>2819257</v>
      </c>
      <c r="T35" s="24">
        <v>3063354</v>
      </c>
      <c r="U35" s="24">
        <v>3027157</v>
      </c>
      <c r="V35" s="24">
        <v>8909768</v>
      </c>
      <c r="W35" s="24">
        <v>31146423</v>
      </c>
      <c r="X35" s="24">
        <v>23682732</v>
      </c>
      <c r="Y35" s="24">
        <v>7463691</v>
      </c>
      <c r="Z35" s="6">
        <v>31.52</v>
      </c>
      <c r="AA35" s="22">
        <v>24965437</v>
      </c>
    </row>
    <row r="36" spans="1:27" ht="13.5">
      <c r="A36" s="5" t="s">
        <v>40</v>
      </c>
      <c r="B36" s="3"/>
      <c r="C36" s="22"/>
      <c r="D36" s="22"/>
      <c r="E36" s="23">
        <v>12917402</v>
      </c>
      <c r="F36" s="24">
        <v>12917402</v>
      </c>
      <c r="G36" s="24">
        <v>703165</v>
      </c>
      <c r="H36" s="24">
        <v>514433</v>
      </c>
      <c r="I36" s="24">
        <v>696167</v>
      </c>
      <c r="J36" s="24">
        <v>1913765</v>
      </c>
      <c r="K36" s="24">
        <v>864960</v>
      </c>
      <c r="L36" s="24">
        <v>711504</v>
      </c>
      <c r="M36" s="24">
        <v>937832</v>
      </c>
      <c r="N36" s="24">
        <v>2514296</v>
      </c>
      <c r="O36" s="24">
        <v>500597</v>
      </c>
      <c r="P36" s="24">
        <v>654045</v>
      </c>
      <c r="Q36" s="24">
        <v>734452</v>
      </c>
      <c r="R36" s="24">
        <v>1889094</v>
      </c>
      <c r="S36" s="24">
        <v>537549</v>
      </c>
      <c r="T36" s="24">
        <v>641054</v>
      </c>
      <c r="U36" s="24">
        <v>871375</v>
      </c>
      <c r="V36" s="24">
        <v>2049978</v>
      </c>
      <c r="W36" s="24">
        <v>8367133</v>
      </c>
      <c r="X36" s="24">
        <v>10699183</v>
      </c>
      <c r="Y36" s="24">
        <v>-2332050</v>
      </c>
      <c r="Z36" s="6">
        <v>-21.8</v>
      </c>
      <c r="AA36" s="22">
        <v>12917402</v>
      </c>
    </row>
    <row r="37" spans="1:27" ht="13.5">
      <c r="A37" s="5" t="s">
        <v>41</v>
      </c>
      <c r="B37" s="3"/>
      <c r="C37" s="25"/>
      <c r="D37" s="25"/>
      <c r="E37" s="26">
        <v>7124484</v>
      </c>
      <c r="F37" s="27">
        <v>7124484</v>
      </c>
      <c r="G37" s="27">
        <v>184373</v>
      </c>
      <c r="H37" s="27">
        <v>241430</v>
      </c>
      <c r="I37" s="27">
        <v>566832</v>
      </c>
      <c r="J37" s="27">
        <v>992635</v>
      </c>
      <c r="K37" s="27">
        <v>762790</v>
      </c>
      <c r="L37" s="27">
        <v>439313</v>
      </c>
      <c r="M37" s="27">
        <v>346601</v>
      </c>
      <c r="N37" s="27">
        <v>1548704</v>
      </c>
      <c r="O37" s="27">
        <v>329967</v>
      </c>
      <c r="P37" s="27">
        <v>353219</v>
      </c>
      <c r="Q37" s="27">
        <v>248844</v>
      </c>
      <c r="R37" s="27">
        <v>932030</v>
      </c>
      <c r="S37" s="27">
        <v>170225</v>
      </c>
      <c r="T37" s="27">
        <v>146163</v>
      </c>
      <c r="U37" s="27">
        <v>800565</v>
      </c>
      <c r="V37" s="27">
        <v>1116953</v>
      </c>
      <c r="W37" s="27">
        <v>4590322</v>
      </c>
      <c r="X37" s="27">
        <v>5818423</v>
      </c>
      <c r="Y37" s="27">
        <v>-1228101</v>
      </c>
      <c r="Z37" s="7">
        <v>-21.11</v>
      </c>
      <c r="AA37" s="25">
        <v>7124484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131157313</v>
      </c>
      <c r="F38" s="21">
        <f t="shared" si="7"/>
        <v>131157313</v>
      </c>
      <c r="G38" s="21">
        <f t="shared" si="7"/>
        <v>11816285</v>
      </c>
      <c r="H38" s="21">
        <f t="shared" si="7"/>
        <v>10228761</v>
      </c>
      <c r="I38" s="21">
        <f t="shared" si="7"/>
        <v>9827616</v>
      </c>
      <c r="J38" s="21">
        <f t="shared" si="7"/>
        <v>31872662</v>
      </c>
      <c r="K38" s="21">
        <f t="shared" si="7"/>
        <v>11409310</v>
      </c>
      <c r="L38" s="21">
        <f t="shared" si="7"/>
        <v>11422773</v>
      </c>
      <c r="M38" s="21">
        <f t="shared" si="7"/>
        <v>8027025</v>
      </c>
      <c r="N38" s="21">
        <f t="shared" si="7"/>
        <v>30859108</v>
      </c>
      <c r="O38" s="21">
        <f t="shared" si="7"/>
        <v>9922165</v>
      </c>
      <c r="P38" s="21">
        <f t="shared" si="7"/>
        <v>3649166</v>
      </c>
      <c r="Q38" s="21">
        <f t="shared" si="7"/>
        <v>13530840</v>
      </c>
      <c r="R38" s="21">
        <f t="shared" si="7"/>
        <v>27102171</v>
      </c>
      <c r="S38" s="21">
        <f t="shared" si="7"/>
        <v>4138553</v>
      </c>
      <c r="T38" s="21">
        <f t="shared" si="7"/>
        <v>7762221</v>
      </c>
      <c r="U38" s="21">
        <f t="shared" si="7"/>
        <v>10652940</v>
      </c>
      <c r="V38" s="21">
        <f t="shared" si="7"/>
        <v>22553714</v>
      </c>
      <c r="W38" s="21">
        <f t="shared" si="7"/>
        <v>112387655</v>
      </c>
      <c r="X38" s="21">
        <f t="shared" si="7"/>
        <v>117975655</v>
      </c>
      <c r="Y38" s="21">
        <f t="shared" si="7"/>
        <v>-5588000</v>
      </c>
      <c r="Z38" s="4">
        <f>+IF(X38&lt;&gt;0,+(Y38/X38)*100,0)</f>
        <v>-4.736570439045242</v>
      </c>
      <c r="AA38" s="19">
        <f>SUM(AA39:AA41)</f>
        <v>131157313</v>
      </c>
    </row>
    <row r="39" spans="1:27" ht="13.5">
      <c r="A39" s="5" t="s">
        <v>43</v>
      </c>
      <c r="B39" s="3"/>
      <c r="C39" s="22"/>
      <c r="D39" s="22"/>
      <c r="E39" s="23">
        <v>77153105</v>
      </c>
      <c r="F39" s="24">
        <v>77153105</v>
      </c>
      <c r="G39" s="24">
        <v>8957674</v>
      </c>
      <c r="H39" s="24">
        <v>8315391</v>
      </c>
      <c r="I39" s="24">
        <v>6275344</v>
      </c>
      <c r="J39" s="24">
        <v>23548409</v>
      </c>
      <c r="K39" s="24">
        <v>6887196</v>
      </c>
      <c r="L39" s="24">
        <v>5218049</v>
      </c>
      <c r="M39" s="24">
        <v>3338376</v>
      </c>
      <c r="N39" s="24">
        <v>15443621</v>
      </c>
      <c r="O39" s="24">
        <v>7561346</v>
      </c>
      <c r="P39" s="24">
        <v>1745596</v>
      </c>
      <c r="Q39" s="24">
        <v>10802226</v>
      </c>
      <c r="R39" s="24">
        <v>20109168</v>
      </c>
      <c r="S39" s="24">
        <v>1812440</v>
      </c>
      <c r="T39" s="24">
        <v>2787718</v>
      </c>
      <c r="U39" s="24">
        <v>5656630</v>
      </c>
      <c r="V39" s="24">
        <v>10256788</v>
      </c>
      <c r="W39" s="24">
        <v>69357986</v>
      </c>
      <c r="X39" s="24">
        <v>66201433</v>
      </c>
      <c r="Y39" s="24">
        <v>3156553</v>
      </c>
      <c r="Z39" s="6">
        <v>4.77</v>
      </c>
      <c r="AA39" s="22">
        <v>77153105</v>
      </c>
    </row>
    <row r="40" spans="1:27" ht="13.5">
      <c r="A40" s="5" t="s">
        <v>44</v>
      </c>
      <c r="B40" s="3"/>
      <c r="C40" s="22"/>
      <c r="D40" s="22"/>
      <c r="E40" s="23">
        <v>29724634</v>
      </c>
      <c r="F40" s="24">
        <v>29724634</v>
      </c>
      <c r="G40" s="24">
        <v>770874</v>
      </c>
      <c r="H40" s="24">
        <v>157499</v>
      </c>
      <c r="I40" s="24">
        <v>1767555</v>
      </c>
      <c r="J40" s="24">
        <v>2695928</v>
      </c>
      <c r="K40" s="24">
        <v>2900619</v>
      </c>
      <c r="L40" s="24">
        <v>4149020</v>
      </c>
      <c r="M40" s="24">
        <v>2938639</v>
      </c>
      <c r="N40" s="24">
        <v>9988278</v>
      </c>
      <c r="O40" s="24">
        <v>358277</v>
      </c>
      <c r="P40" s="24">
        <v>69001</v>
      </c>
      <c r="Q40" s="24">
        <v>596573</v>
      </c>
      <c r="R40" s="24">
        <v>1023851</v>
      </c>
      <c r="S40" s="24">
        <v>646817</v>
      </c>
      <c r="T40" s="24">
        <v>2885739</v>
      </c>
      <c r="U40" s="24">
        <v>2400843</v>
      </c>
      <c r="V40" s="24">
        <v>5933399</v>
      </c>
      <c r="W40" s="24">
        <v>19641456</v>
      </c>
      <c r="X40" s="24">
        <v>27858435</v>
      </c>
      <c r="Y40" s="24">
        <v>-8216979</v>
      </c>
      <c r="Z40" s="6">
        <v>-29.5</v>
      </c>
      <c r="AA40" s="22">
        <v>29724634</v>
      </c>
    </row>
    <row r="41" spans="1:27" ht="13.5">
      <c r="A41" s="5" t="s">
        <v>45</v>
      </c>
      <c r="B41" s="3"/>
      <c r="C41" s="22"/>
      <c r="D41" s="22"/>
      <c r="E41" s="23">
        <v>24279574</v>
      </c>
      <c r="F41" s="24">
        <v>24279574</v>
      </c>
      <c r="G41" s="24">
        <v>2087737</v>
      </c>
      <c r="H41" s="24">
        <v>1755871</v>
      </c>
      <c r="I41" s="24">
        <v>1784717</v>
      </c>
      <c r="J41" s="24">
        <v>5628325</v>
      </c>
      <c r="K41" s="24">
        <v>1621495</v>
      </c>
      <c r="L41" s="24">
        <v>2055704</v>
      </c>
      <c r="M41" s="24">
        <v>1750010</v>
      </c>
      <c r="N41" s="24">
        <v>5427209</v>
      </c>
      <c r="O41" s="24">
        <v>2002542</v>
      </c>
      <c r="P41" s="24">
        <v>1834569</v>
      </c>
      <c r="Q41" s="24">
        <v>2132041</v>
      </c>
      <c r="R41" s="24">
        <v>5969152</v>
      </c>
      <c r="S41" s="24">
        <v>1679296</v>
      </c>
      <c r="T41" s="24">
        <v>2088764</v>
      </c>
      <c r="U41" s="24">
        <v>2595467</v>
      </c>
      <c r="V41" s="24">
        <v>6363527</v>
      </c>
      <c r="W41" s="24">
        <v>23388213</v>
      </c>
      <c r="X41" s="24">
        <v>23915787</v>
      </c>
      <c r="Y41" s="24">
        <v>-527574</v>
      </c>
      <c r="Z41" s="6">
        <v>-2.21</v>
      </c>
      <c r="AA41" s="22">
        <v>24279574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555711458</v>
      </c>
      <c r="F42" s="21">
        <f t="shared" si="8"/>
        <v>555711458</v>
      </c>
      <c r="G42" s="21">
        <f t="shared" si="8"/>
        <v>17200517</v>
      </c>
      <c r="H42" s="21">
        <f t="shared" si="8"/>
        <v>21882546</v>
      </c>
      <c r="I42" s="21">
        <f t="shared" si="8"/>
        <v>29911157</v>
      </c>
      <c r="J42" s="21">
        <f t="shared" si="8"/>
        <v>68994220</v>
      </c>
      <c r="K42" s="21">
        <f t="shared" si="8"/>
        <v>25073420</v>
      </c>
      <c r="L42" s="21">
        <f t="shared" si="8"/>
        <v>33974186</v>
      </c>
      <c r="M42" s="21">
        <f t="shared" si="8"/>
        <v>29427374</v>
      </c>
      <c r="N42" s="21">
        <f t="shared" si="8"/>
        <v>88474980</v>
      </c>
      <c r="O42" s="21">
        <f t="shared" si="8"/>
        <v>20737518</v>
      </c>
      <c r="P42" s="21">
        <f t="shared" si="8"/>
        <v>26427776</v>
      </c>
      <c r="Q42" s="21">
        <f t="shared" si="8"/>
        <v>41421745</v>
      </c>
      <c r="R42" s="21">
        <f t="shared" si="8"/>
        <v>88587039</v>
      </c>
      <c r="S42" s="21">
        <f t="shared" si="8"/>
        <v>23985387</v>
      </c>
      <c r="T42" s="21">
        <f t="shared" si="8"/>
        <v>50426497</v>
      </c>
      <c r="U42" s="21">
        <f t="shared" si="8"/>
        <v>39733503</v>
      </c>
      <c r="V42" s="21">
        <f t="shared" si="8"/>
        <v>114145387</v>
      </c>
      <c r="W42" s="21">
        <f t="shared" si="8"/>
        <v>360201626</v>
      </c>
      <c r="X42" s="21">
        <f t="shared" si="8"/>
        <v>544722738</v>
      </c>
      <c r="Y42" s="21">
        <f t="shared" si="8"/>
        <v>-184521112</v>
      </c>
      <c r="Z42" s="4">
        <f>+IF(X42&lt;&gt;0,+(Y42/X42)*100,0)</f>
        <v>-33.87431791033478</v>
      </c>
      <c r="AA42" s="19">
        <f>SUM(AA43:AA46)</f>
        <v>555711458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555711458</v>
      </c>
      <c r="F44" s="24">
        <v>555711458</v>
      </c>
      <c r="G44" s="24">
        <v>17200517</v>
      </c>
      <c r="H44" s="24">
        <v>21882546</v>
      </c>
      <c r="I44" s="24">
        <v>29911157</v>
      </c>
      <c r="J44" s="24">
        <v>68994220</v>
      </c>
      <c r="K44" s="24">
        <v>25073420</v>
      </c>
      <c r="L44" s="24">
        <v>33974186</v>
      </c>
      <c r="M44" s="24">
        <v>29427374</v>
      </c>
      <c r="N44" s="24">
        <v>88474980</v>
      </c>
      <c r="O44" s="24">
        <v>20737518</v>
      </c>
      <c r="P44" s="24">
        <v>26427776</v>
      </c>
      <c r="Q44" s="24">
        <v>41421745</v>
      </c>
      <c r="R44" s="24">
        <v>88587039</v>
      </c>
      <c r="S44" s="24">
        <v>23985387</v>
      </c>
      <c r="T44" s="24">
        <v>50426497</v>
      </c>
      <c r="U44" s="24">
        <v>39733503</v>
      </c>
      <c r="V44" s="24">
        <v>114145387</v>
      </c>
      <c r="W44" s="24">
        <v>360201626</v>
      </c>
      <c r="X44" s="24">
        <v>535722738</v>
      </c>
      <c r="Y44" s="24">
        <v>-175521112</v>
      </c>
      <c r="Z44" s="6">
        <v>-32.76</v>
      </c>
      <c r="AA44" s="22">
        <v>555711458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9000000</v>
      </c>
      <c r="Y45" s="27">
        <v>-9000000</v>
      </c>
      <c r="Z45" s="7">
        <v>-100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2939254</v>
      </c>
      <c r="F47" s="21">
        <v>2939254</v>
      </c>
      <c r="G47" s="21">
        <v>100483</v>
      </c>
      <c r="H47" s="21">
        <v>61050</v>
      </c>
      <c r="I47" s="21">
        <v>484527</v>
      </c>
      <c r="J47" s="21">
        <v>646060</v>
      </c>
      <c r="K47" s="21">
        <v>267954</v>
      </c>
      <c r="L47" s="21">
        <v>170883</v>
      </c>
      <c r="M47" s="21">
        <v>203576</v>
      </c>
      <c r="N47" s="21">
        <v>642413</v>
      </c>
      <c r="O47" s="21">
        <v>190991</v>
      </c>
      <c r="P47" s="21">
        <v>97561</v>
      </c>
      <c r="Q47" s="21">
        <v>461150</v>
      </c>
      <c r="R47" s="21">
        <v>749702</v>
      </c>
      <c r="S47" s="21">
        <v>93405</v>
      </c>
      <c r="T47" s="21">
        <v>236632</v>
      </c>
      <c r="U47" s="21">
        <v>312289</v>
      </c>
      <c r="V47" s="21">
        <v>642326</v>
      </c>
      <c r="W47" s="21">
        <v>2680501</v>
      </c>
      <c r="X47" s="21">
        <v>2926152</v>
      </c>
      <c r="Y47" s="21">
        <v>-245651</v>
      </c>
      <c r="Z47" s="4">
        <v>-8.4</v>
      </c>
      <c r="AA47" s="19">
        <v>2939254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1281850521</v>
      </c>
      <c r="D48" s="40">
        <f>+D28+D32+D38+D42+D47</f>
        <v>0</v>
      </c>
      <c r="E48" s="41">
        <f t="shared" si="9"/>
        <v>1134760924</v>
      </c>
      <c r="F48" s="42">
        <f t="shared" si="9"/>
        <v>1134760924</v>
      </c>
      <c r="G48" s="42">
        <f t="shared" si="9"/>
        <v>56284416</v>
      </c>
      <c r="H48" s="42">
        <f t="shared" si="9"/>
        <v>58986459</v>
      </c>
      <c r="I48" s="42">
        <f t="shared" si="9"/>
        <v>76729270</v>
      </c>
      <c r="J48" s="42">
        <f t="shared" si="9"/>
        <v>192000145</v>
      </c>
      <c r="K48" s="42">
        <f t="shared" si="9"/>
        <v>68343654</v>
      </c>
      <c r="L48" s="42">
        <f t="shared" si="9"/>
        <v>79447269</v>
      </c>
      <c r="M48" s="42">
        <f t="shared" si="9"/>
        <v>67934674</v>
      </c>
      <c r="N48" s="42">
        <f t="shared" si="9"/>
        <v>215725597</v>
      </c>
      <c r="O48" s="42">
        <f t="shared" si="9"/>
        <v>66665140</v>
      </c>
      <c r="P48" s="42">
        <f t="shared" si="9"/>
        <v>58787405</v>
      </c>
      <c r="Q48" s="42">
        <f t="shared" si="9"/>
        <v>90925675</v>
      </c>
      <c r="R48" s="42">
        <f t="shared" si="9"/>
        <v>216378220</v>
      </c>
      <c r="S48" s="42">
        <f t="shared" si="9"/>
        <v>66687780</v>
      </c>
      <c r="T48" s="42">
        <f t="shared" si="9"/>
        <v>103525339</v>
      </c>
      <c r="U48" s="42">
        <f t="shared" si="9"/>
        <v>102174783</v>
      </c>
      <c r="V48" s="42">
        <f t="shared" si="9"/>
        <v>272387902</v>
      </c>
      <c r="W48" s="42">
        <f t="shared" si="9"/>
        <v>896491864</v>
      </c>
      <c r="X48" s="42">
        <f t="shared" si="9"/>
        <v>1078567455</v>
      </c>
      <c r="Y48" s="42">
        <f t="shared" si="9"/>
        <v>-182075591</v>
      </c>
      <c r="Z48" s="43">
        <f>+IF(X48&lt;&gt;0,+(Y48/X48)*100,0)</f>
        <v>-16.881242814803826</v>
      </c>
      <c r="AA48" s="40">
        <f>+AA28+AA32+AA38+AA42+AA47</f>
        <v>1134760924</v>
      </c>
    </row>
    <row r="49" spans="1:27" ht="13.5">
      <c r="A49" s="14" t="s">
        <v>58</v>
      </c>
      <c r="B49" s="15"/>
      <c r="C49" s="44">
        <f aca="true" t="shared" si="10" ref="C49:Y49">+C25-C48</f>
        <v>401273372</v>
      </c>
      <c r="D49" s="44">
        <f>+D25-D48</f>
        <v>0</v>
      </c>
      <c r="E49" s="45">
        <f t="shared" si="10"/>
        <v>1077080373</v>
      </c>
      <c r="F49" s="46">
        <f t="shared" si="10"/>
        <v>1077080373</v>
      </c>
      <c r="G49" s="46">
        <f t="shared" si="10"/>
        <v>439442831</v>
      </c>
      <c r="H49" s="46">
        <f t="shared" si="10"/>
        <v>146665528</v>
      </c>
      <c r="I49" s="46">
        <f t="shared" si="10"/>
        <v>-22463582</v>
      </c>
      <c r="J49" s="46">
        <f t="shared" si="10"/>
        <v>563644777</v>
      </c>
      <c r="K49" s="46">
        <f t="shared" si="10"/>
        <v>13252365</v>
      </c>
      <c r="L49" s="46">
        <f t="shared" si="10"/>
        <v>52877804</v>
      </c>
      <c r="M49" s="46">
        <f t="shared" si="10"/>
        <v>386356342</v>
      </c>
      <c r="N49" s="46">
        <f t="shared" si="10"/>
        <v>452486511</v>
      </c>
      <c r="O49" s="46">
        <f t="shared" si="10"/>
        <v>112283072</v>
      </c>
      <c r="P49" s="46">
        <f t="shared" si="10"/>
        <v>-32003167</v>
      </c>
      <c r="Q49" s="46">
        <f t="shared" si="10"/>
        <v>262069836</v>
      </c>
      <c r="R49" s="46">
        <f t="shared" si="10"/>
        <v>342349741</v>
      </c>
      <c r="S49" s="46">
        <f t="shared" si="10"/>
        <v>-36259610</v>
      </c>
      <c r="T49" s="46">
        <f t="shared" si="10"/>
        <v>-78373824</v>
      </c>
      <c r="U49" s="46">
        <f t="shared" si="10"/>
        <v>-73572637</v>
      </c>
      <c r="V49" s="46">
        <f t="shared" si="10"/>
        <v>-188206071</v>
      </c>
      <c r="W49" s="46">
        <f t="shared" si="10"/>
        <v>1170274958</v>
      </c>
      <c r="X49" s="46">
        <f>IF(F25=F48,0,X25-X48)</f>
        <v>996897</v>
      </c>
      <c r="Y49" s="46">
        <f t="shared" si="10"/>
        <v>1169278061</v>
      </c>
      <c r="Z49" s="47">
        <f>+IF(X49&lt;&gt;0,+(Y49/X49)*100,0)</f>
        <v>117291.76243884774</v>
      </c>
      <c r="AA49" s="44">
        <f>+AA25-AA48</f>
        <v>1077080373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200754944</v>
      </c>
      <c r="D5" s="19">
        <f>SUM(D6:D8)</f>
        <v>0</v>
      </c>
      <c r="E5" s="20">
        <f t="shared" si="0"/>
        <v>207936798</v>
      </c>
      <c r="F5" s="21">
        <f t="shared" si="0"/>
        <v>211080591</v>
      </c>
      <c r="G5" s="21">
        <f t="shared" si="0"/>
        <v>87232746</v>
      </c>
      <c r="H5" s="21">
        <f t="shared" si="0"/>
        <v>3084247</v>
      </c>
      <c r="I5" s="21">
        <f t="shared" si="0"/>
        <v>5041749</v>
      </c>
      <c r="J5" s="21">
        <f t="shared" si="0"/>
        <v>95358742</v>
      </c>
      <c r="K5" s="21">
        <f t="shared" si="0"/>
        <v>3445483</v>
      </c>
      <c r="L5" s="21">
        <f t="shared" si="0"/>
        <v>3169123</v>
      </c>
      <c r="M5" s="21">
        <f t="shared" si="0"/>
        <v>53136918</v>
      </c>
      <c r="N5" s="21">
        <f t="shared" si="0"/>
        <v>59751524</v>
      </c>
      <c r="O5" s="21">
        <f t="shared" si="0"/>
        <v>10439279</v>
      </c>
      <c r="P5" s="21">
        <f t="shared" si="0"/>
        <v>3821222</v>
      </c>
      <c r="Q5" s="21">
        <f t="shared" si="0"/>
        <v>34378667</v>
      </c>
      <c r="R5" s="21">
        <f t="shared" si="0"/>
        <v>48639168</v>
      </c>
      <c r="S5" s="21">
        <f t="shared" si="0"/>
        <v>3519131</v>
      </c>
      <c r="T5" s="21">
        <f t="shared" si="0"/>
        <v>1922542</v>
      </c>
      <c r="U5" s="21">
        <f t="shared" si="0"/>
        <v>6709758</v>
      </c>
      <c r="V5" s="21">
        <f t="shared" si="0"/>
        <v>12151431</v>
      </c>
      <c r="W5" s="21">
        <f t="shared" si="0"/>
        <v>215900865</v>
      </c>
      <c r="X5" s="21">
        <f t="shared" si="0"/>
        <v>207936794</v>
      </c>
      <c r="Y5" s="21">
        <f t="shared" si="0"/>
        <v>7964071</v>
      </c>
      <c r="Z5" s="4">
        <f>+IF(X5&lt;&gt;0,+(Y5/X5)*100,0)</f>
        <v>3.8300441431255305</v>
      </c>
      <c r="AA5" s="19">
        <f>SUM(AA6:AA8)</f>
        <v>211080591</v>
      </c>
    </row>
    <row r="6" spans="1:27" ht="13.5">
      <c r="A6" s="5" t="s">
        <v>33</v>
      </c>
      <c r="B6" s="3"/>
      <c r="C6" s="22"/>
      <c r="D6" s="22"/>
      <c r="E6" s="23"/>
      <c r="F6" s="24">
        <v>2267783</v>
      </c>
      <c r="G6" s="24"/>
      <c r="H6" s="24"/>
      <c r="I6" s="24">
        <v>2128837</v>
      </c>
      <c r="J6" s="24">
        <v>2128837</v>
      </c>
      <c r="K6" s="24"/>
      <c r="L6" s="24"/>
      <c r="M6" s="24">
        <v>35000</v>
      </c>
      <c r="N6" s="24">
        <v>35000</v>
      </c>
      <c r="O6" s="24"/>
      <c r="P6" s="24"/>
      <c r="Q6" s="24"/>
      <c r="R6" s="24"/>
      <c r="S6" s="24"/>
      <c r="T6" s="24">
        <v>103945</v>
      </c>
      <c r="U6" s="24"/>
      <c r="V6" s="24">
        <v>103945</v>
      </c>
      <c r="W6" s="24">
        <v>2267782</v>
      </c>
      <c r="X6" s="24"/>
      <c r="Y6" s="24">
        <v>2267782</v>
      </c>
      <c r="Z6" s="6">
        <v>0</v>
      </c>
      <c r="AA6" s="22">
        <v>2267783</v>
      </c>
    </row>
    <row r="7" spans="1:27" ht="13.5">
      <c r="A7" s="5" t="s">
        <v>34</v>
      </c>
      <c r="B7" s="3"/>
      <c r="C7" s="25">
        <v>200584162</v>
      </c>
      <c r="D7" s="25"/>
      <c r="E7" s="26">
        <v>206962672</v>
      </c>
      <c r="F7" s="27">
        <v>206962672</v>
      </c>
      <c r="G7" s="27">
        <v>87232746</v>
      </c>
      <c r="H7" s="27">
        <v>3084247</v>
      </c>
      <c r="I7" s="27">
        <v>2866931</v>
      </c>
      <c r="J7" s="27">
        <v>93183924</v>
      </c>
      <c r="K7" s="27">
        <v>3215772</v>
      </c>
      <c r="L7" s="27">
        <v>3129182</v>
      </c>
      <c r="M7" s="27">
        <v>53061303</v>
      </c>
      <c r="N7" s="27">
        <v>59406257</v>
      </c>
      <c r="O7" s="27">
        <v>10350274</v>
      </c>
      <c r="P7" s="27">
        <v>3777950</v>
      </c>
      <c r="Q7" s="27">
        <v>34332080</v>
      </c>
      <c r="R7" s="27">
        <v>48460304</v>
      </c>
      <c r="S7" s="27">
        <v>3375458</v>
      </c>
      <c r="T7" s="27">
        <v>1692617</v>
      </c>
      <c r="U7" s="27">
        <v>6573423</v>
      </c>
      <c r="V7" s="27">
        <v>11641498</v>
      </c>
      <c r="W7" s="27">
        <v>212691983</v>
      </c>
      <c r="X7" s="27">
        <v>206962668</v>
      </c>
      <c r="Y7" s="27">
        <v>5729315</v>
      </c>
      <c r="Z7" s="7">
        <v>2.77</v>
      </c>
      <c r="AA7" s="25">
        <v>206962672</v>
      </c>
    </row>
    <row r="8" spans="1:27" ht="13.5">
      <c r="A8" s="5" t="s">
        <v>35</v>
      </c>
      <c r="B8" s="3"/>
      <c r="C8" s="22">
        <v>170782</v>
      </c>
      <c r="D8" s="22"/>
      <c r="E8" s="23">
        <v>974126</v>
      </c>
      <c r="F8" s="24">
        <v>1850136</v>
      </c>
      <c r="G8" s="24"/>
      <c r="H8" s="24"/>
      <c r="I8" s="24">
        <v>45981</v>
      </c>
      <c r="J8" s="24">
        <v>45981</v>
      </c>
      <c r="K8" s="24">
        <v>229711</v>
      </c>
      <c r="L8" s="24">
        <v>39941</v>
      </c>
      <c r="M8" s="24">
        <v>40615</v>
      </c>
      <c r="N8" s="24">
        <v>310267</v>
      </c>
      <c r="O8" s="24">
        <v>89005</v>
      </c>
      <c r="P8" s="24">
        <v>43272</v>
      </c>
      <c r="Q8" s="24">
        <v>46587</v>
      </c>
      <c r="R8" s="24">
        <v>178864</v>
      </c>
      <c r="S8" s="24">
        <v>143673</v>
      </c>
      <c r="T8" s="24">
        <v>125980</v>
      </c>
      <c r="U8" s="24">
        <v>136335</v>
      </c>
      <c r="V8" s="24">
        <v>405988</v>
      </c>
      <c r="W8" s="24">
        <v>941100</v>
      </c>
      <c r="X8" s="24">
        <v>974126</v>
      </c>
      <c r="Y8" s="24">
        <v>-33026</v>
      </c>
      <c r="Z8" s="6">
        <v>-3.39</v>
      </c>
      <c r="AA8" s="22">
        <v>1850136</v>
      </c>
    </row>
    <row r="9" spans="1:27" ht="13.5">
      <c r="A9" s="2" t="s">
        <v>36</v>
      </c>
      <c r="B9" s="3"/>
      <c r="C9" s="19">
        <f aca="true" t="shared" si="1" ref="C9:Y9">SUM(C10:C14)</f>
        <v>21082953</v>
      </c>
      <c r="D9" s="19">
        <f>SUM(D10:D14)</f>
        <v>0</v>
      </c>
      <c r="E9" s="20">
        <f t="shared" si="1"/>
        <v>17350670</v>
      </c>
      <c r="F9" s="21">
        <f t="shared" si="1"/>
        <v>4777500</v>
      </c>
      <c r="G9" s="21">
        <f t="shared" si="1"/>
        <v>1132288</v>
      </c>
      <c r="H9" s="21">
        <f t="shared" si="1"/>
        <v>1155092</v>
      </c>
      <c r="I9" s="21">
        <f t="shared" si="1"/>
        <v>1291014</v>
      </c>
      <c r="J9" s="21">
        <f t="shared" si="1"/>
        <v>3578394</v>
      </c>
      <c r="K9" s="21">
        <f t="shared" si="1"/>
        <v>1160668</v>
      </c>
      <c r="L9" s="21">
        <f t="shared" si="1"/>
        <v>1432308</v>
      </c>
      <c r="M9" s="21">
        <f t="shared" si="1"/>
        <v>1007298</v>
      </c>
      <c r="N9" s="21">
        <f t="shared" si="1"/>
        <v>3600274</v>
      </c>
      <c r="O9" s="21">
        <f t="shared" si="1"/>
        <v>2173743</v>
      </c>
      <c r="P9" s="21">
        <f t="shared" si="1"/>
        <v>1703669</v>
      </c>
      <c r="Q9" s="21">
        <f t="shared" si="1"/>
        <v>3208577</v>
      </c>
      <c r="R9" s="21">
        <f t="shared" si="1"/>
        <v>7085989</v>
      </c>
      <c r="S9" s="21">
        <f t="shared" si="1"/>
        <v>1171603</v>
      </c>
      <c r="T9" s="21">
        <f t="shared" si="1"/>
        <v>1002856</v>
      </c>
      <c r="U9" s="21">
        <f t="shared" si="1"/>
        <v>1028377</v>
      </c>
      <c r="V9" s="21">
        <f t="shared" si="1"/>
        <v>3202836</v>
      </c>
      <c r="W9" s="21">
        <f t="shared" si="1"/>
        <v>17467493</v>
      </c>
      <c r="X9" s="21">
        <f t="shared" si="1"/>
        <v>17350672</v>
      </c>
      <c r="Y9" s="21">
        <f t="shared" si="1"/>
        <v>116821</v>
      </c>
      <c r="Z9" s="4">
        <f>+IF(X9&lt;&gt;0,+(Y9/X9)*100,0)</f>
        <v>0.6732938067182643</v>
      </c>
      <c r="AA9" s="19">
        <f>SUM(AA10:AA14)</f>
        <v>4777500</v>
      </c>
    </row>
    <row r="10" spans="1:27" ht="13.5">
      <c r="A10" s="5" t="s">
        <v>37</v>
      </c>
      <c r="B10" s="3"/>
      <c r="C10" s="22">
        <v>14702037</v>
      </c>
      <c r="D10" s="22"/>
      <c r="E10" s="23">
        <v>12573170</v>
      </c>
      <c r="F10" s="24"/>
      <c r="G10" s="24">
        <v>745117</v>
      </c>
      <c r="H10" s="24">
        <v>741709</v>
      </c>
      <c r="I10" s="24">
        <v>757676</v>
      </c>
      <c r="J10" s="24">
        <v>2244502</v>
      </c>
      <c r="K10" s="24">
        <v>958041</v>
      </c>
      <c r="L10" s="24">
        <v>1432308</v>
      </c>
      <c r="M10" s="24">
        <v>1007298</v>
      </c>
      <c r="N10" s="24">
        <v>3397647</v>
      </c>
      <c r="O10" s="24">
        <v>2173743</v>
      </c>
      <c r="P10" s="24">
        <v>1703669</v>
      </c>
      <c r="Q10" s="24">
        <v>3208577</v>
      </c>
      <c r="R10" s="24">
        <v>7085989</v>
      </c>
      <c r="S10" s="24">
        <v>1171603</v>
      </c>
      <c r="T10" s="24">
        <v>1002856</v>
      </c>
      <c r="U10" s="24">
        <v>1028377</v>
      </c>
      <c r="V10" s="24">
        <v>3202836</v>
      </c>
      <c r="W10" s="24">
        <v>15930974</v>
      </c>
      <c r="X10" s="24">
        <v>12573176</v>
      </c>
      <c r="Y10" s="24">
        <v>3357798</v>
      </c>
      <c r="Z10" s="6">
        <v>26.71</v>
      </c>
      <c r="AA10" s="22"/>
    </row>
    <row r="11" spans="1:27" ht="13.5">
      <c r="A11" s="5" t="s">
        <v>38</v>
      </c>
      <c r="B11" s="3"/>
      <c r="C11" s="22">
        <v>586188</v>
      </c>
      <c r="D11" s="22"/>
      <c r="E11" s="23"/>
      <c r="F11" s="24"/>
      <c r="G11" s="24">
        <v>36402</v>
      </c>
      <c r="H11" s="24">
        <v>49087</v>
      </c>
      <c r="I11" s="24">
        <v>49479</v>
      </c>
      <c r="J11" s="24">
        <v>134968</v>
      </c>
      <c r="K11" s="24">
        <v>-134968</v>
      </c>
      <c r="L11" s="24"/>
      <c r="M11" s="24"/>
      <c r="N11" s="24">
        <v>-134968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5130002</v>
      </c>
      <c r="D12" s="22"/>
      <c r="E12" s="23">
        <v>4777500</v>
      </c>
      <c r="F12" s="24">
        <v>4777500</v>
      </c>
      <c r="G12" s="24">
        <v>350769</v>
      </c>
      <c r="H12" s="24">
        <v>364296</v>
      </c>
      <c r="I12" s="24">
        <v>483859</v>
      </c>
      <c r="J12" s="24">
        <v>1198924</v>
      </c>
      <c r="K12" s="24">
        <v>337595</v>
      </c>
      <c r="L12" s="24"/>
      <c r="M12" s="24"/>
      <c r="N12" s="24">
        <v>337595</v>
      </c>
      <c r="O12" s="24"/>
      <c r="P12" s="24"/>
      <c r="Q12" s="24"/>
      <c r="R12" s="24"/>
      <c r="S12" s="24"/>
      <c r="T12" s="24"/>
      <c r="U12" s="24"/>
      <c r="V12" s="24"/>
      <c r="W12" s="24">
        <v>1536519</v>
      </c>
      <c r="X12" s="24">
        <v>4777500</v>
      </c>
      <c r="Y12" s="24">
        <v>-3240981</v>
      </c>
      <c r="Z12" s="6">
        <v>-67.84</v>
      </c>
      <c r="AA12" s="22">
        <v>4777500</v>
      </c>
    </row>
    <row r="13" spans="1:27" ht="13.5">
      <c r="A13" s="5" t="s">
        <v>40</v>
      </c>
      <c r="B13" s="3"/>
      <c r="C13" s="22">
        <v>664726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-4</v>
      </c>
      <c r="Y13" s="24">
        <v>4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1413360</v>
      </c>
      <c r="D15" s="19">
        <f>SUM(D16:D18)</f>
        <v>0</v>
      </c>
      <c r="E15" s="20">
        <f t="shared" si="2"/>
        <v>1533030</v>
      </c>
      <c r="F15" s="21">
        <f t="shared" si="2"/>
        <v>49994874</v>
      </c>
      <c r="G15" s="21">
        <f t="shared" si="2"/>
        <v>8534</v>
      </c>
      <c r="H15" s="21">
        <f t="shared" si="2"/>
        <v>32721</v>
      </c>
      <c r="I15" s="21">
        <f t="shared" si="2"/>
        <v>23455</v>
      </c>
      <c r="J15" s="21">
        <f t="shared" si="2"/>
        <v>64710</v>
      </c>
      <c r="K15" s="21">
        <f t="shared" si="2"/>
        <v>8626</v>
      </c>
      <c r="L15" s="21">
        <f t="shared" si="2"/>
        <v>1820749</v>
      </c>
      <c r="M15" s="21">
        <f t="shared" si="2"/>
        <v>2860826</v>
      </c>
      <c r="N15" s="21">
        <f t="shared" si="2"/>
        <v>4690201</v>
      </c>
      <c r="O15" s="21">
        <f t="shared" si="2"/>
        <v>4813630</v>
      </c>
      <c r="P15" s="21">
        <f t="shared" si="2"/>
        <v>846897</v>
      </c>
      <c r="Q15" s="21">
        <f t="shared" si="2"/>
        <v>8091159</v>
      </c>
      <c r="R15" s="21">
        <f t="shared" si="2"/>
        <v>13751686</v>
      </c>
      <c r="S15" s="21">
        <f t="shared" si="2"/>
        <v>2750666</v>
      </c>
      <c r="T15" s="21">
        <f t="shared" si="2"/>
        <v>10462783</v>
      </c>
      <c r="U15" s="21">
        <f t="shared" si="2"/>
        <v>5476983</v>
      </c>
      <c r="V15" s="21">
        <f t="shared" si="2"/>
        <v>18690432</v>
      </c>
      <c r="W15" s="21">
        <f t="shared" si="2"/>
        <v>37197029</v>
      </c>
      <c r="X15" s="21">
        <f t="shared" si="2"/>
        <v>1533036</v>
      </c>
      <c r="Y15" s="21">
        <f t="shared" si="2"/>
        <v>35663993</v>
      </c>
      <c r="Z15" s="4">
        <f>+IF(X15&lt;&gt;0,+(Y15/X15)*100,0)</f>
        <v>2326.3636992216752</v>
      </c>
      <c r="AA15" s="19">
        <f>SUM(AA16:AA18)</f>
        <v>49994874</v>
      </c>
    </row>
    <row r="16" spans="1:27" ht="13.5">
      <c r="A16" s="5" t="s">
        <v>43</v>
      </c>
      <c r="B16" s="3"/>
      <c r="C16" s="22">
        <v>1413360</v>
      </c>
      <c r="D16" s="22"/>
      <c r="E16" s="23">
        <v>1533030</v>
      </c>
      <c r="F16" s="24">
        <v>2145342</v>
      </c>
      <c r="G16" s="24">
        <v>8534</v>
      </c>
      <c r="H16" s="24">
        <v>32721</v>
      </c>
      <c r="I16" s="24">
        <v>23455</v>
      </c>
      <c r="J16" s="24">
        <v>64710</v>
      </c>
      <c r="K16" s="24">
        <v>8626</v>
      </c>
      <c r="L16" s="24">
        <v>-445020</v>
      </c>
      <c r="M16" s="24">
        <v>749622</v>
      </c>
      <c r="N16" s="24">
        <v>313228</v>
      </c>
      <c r="O16" s="24">
        <v>100175</v>
      </c>
      <c r="P16" s="24">
        <v>53452</v>
      </c>
      <c r="Q16" s="24">
        <v>23597</v>
      </c>
      <c r="R16" s="24">
        <v>177224</v>
      </c>
      <c r="S16" s="24">
        <v>114391</v>
      </c>
      <c r="T16" s="24">
        <v>49050</v>
      </c>
      <c r="U16" s="24">
        <v>143266</v>
      </c>
      <c r="V16" s="24">
        <v>306707</v>
      </c>
      <c r="W16" s="24">
        <v>861869</v>
      </c>
      <c r="X16" s="24">
        <v>1533036</v>
      </c>
      <c r="Y16" s="24">
        <v>-671167</v>
      </c>
      <c r="Z16" s="6">
        <v>-43.78</v>
      </c>
      <c r="AA16" s="22">
        <v>2145342</v>
      </c>
    </row>
    <row r="17" spans="1:27" ht="13.5">
      <c r="A17" s="5" t="s">
        <v>44</v>
      </c>
      <c r="B17" s="3"/>
      <c r="C17" s="22"/>
      <c r="D17" s="22"/>
      <c r="E17" s="23"/>
      <c r="F17" s="24">
        <v>47849532</v>
      </c>
      <c r="G17" s="24"/>
      <c r="H17" s="24"/>
      <c r="I17" s="24"/>
      <c r="J17" s="24"/>
      <c r="K17" s="24"/>
      <c r="L17" s="24">
        <v>2265769</v>
      </c>
      <c r="M17" s="24">
        <v>2111204</v>
      </c>
      <c r="N17" s="24">
        <v>4376973</v>
      </c>
      <c r="O17" s="24">
        <v>4713455</v>
      </c>
      <c r="P17" s="24">
        <v>793445</v>
      </c>
      <c r="Q17" s="24">
        <v>8067562</v>
      </c>
      <c r="R17" s="24">
        <v>13574462</v>
      </c>
      <c r="S17" s="24">
        <v>2636275</v>
      </c>
      <c r="T17" s="24">
        <v>10413733</v>
      </c>
      <c r="U17" s="24">
        <v>5333717</v>
      </c>
      <c r="V17" s="24">
        <v>18383725</v>
      </c>
      <c r="W17" s="24">
        <v>36335160</v>
      </c>
      <c r="X17" s="24"/>
      <c r="Y17" s="24">
        <v>36335160</v>
      </c>
      <c r="Z17" s="6">
        <v>0</v>
      </c>
      <c r="AA17" s="22">
        <v>47849532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137347862</v>
      </c>
      <c r="D19" s="19">
        <f>SUM(D20:D23)</f>
        <v>0</v>
      </c>
      <c r="E19" s="20">
        <f t="shared" si="3"/>
        <v>187197969</v>
      </c>
      <c r="F19" s="21">
        <f t="shared" si="3"/>
        <v>152636207</v>
      </c>
      <c r="G19" s="21">
        <f t="shared" si="3"/>
        <v>9932552</v>
      </c>
      <c r="H19" s="21">
        <f t="shared" si="3"/>
        <v>-3637000</v>
      </c>
      <c r="I19" s="21">
        <f t="shared" si="3"/>
        <v>5448276</v>
      </c>
      <c r="J19" s="21">
        <f t="shared" si="3"/>
        <v>11743828</v>
      </c>
      <c r="K19" s="21">
        <f t="shared" si="3"/>
        <v>19225282</v>
      </c>
      <c r="L19" s="21">
        <f t="shared" si="3"/>
        <v>4731669</v>
      </c>
      <c r="M19" s="21">
        <f t="shared" si="3"/>
        <v>10734255</v>
      </c>
      <c r="N19" s="21">
        <f t="shared" si="3"/>
        <v>34691206</v>
      </c>
      <c r="O19" s="21">
        <f t="shared" si="3"/>
        <v>10453541</v>
      </c>
      <c r="P19" s="21">
        <f t="shared" si="3"/>
        <v>19088986</v>
      </c>
      <c r="Q19" s="21">
        <f t="shared" si="3"/>
        <v>24215803</v>
      </c>
      <c r="R19" s="21">
        <f t="shared" si="3"/>
        <v>53758330</v>
      </c>
      <c r="S19" s="21">
        <f t="shared" si="3"/>
        <v>4186280</v>
      </c>
      <c r="T19" s="21">
        <f t="shared" si="3"/>
        <v>22759169</v>
      </c>
      <c r="U19" s="21">
        <f t="shared" si="3"/>
        <v>12585171</v>
      </c>
      <c r="V19" s="21">
        <f t="shared" si="3"/>
        <v>39530620</v>
      </c>
      <c r="W19" s="21">
        <f t="shared" si="3"/>
        <v>139723984</v>
      </c>
      <c r="X19" s="21">
        <f t="shared" si="3"/>
        <v>187197964</v>
      </c>
      <c r="Y19" s="21">
        <f t="shared" si="3"/>
        <v>-47473980</v>
      </c>
      <c r="Z19" s="4">
        <f>+IF(X19&lt;&gt;0,+(Y19/X19)*100,0)</f>
        <v>-25.3603078717245</v>
      </c>
      <c r="AA19" s="19">
        <f>SUM(AA20:AA23)</f>
        <v>152636207</v>
      </c>
    </row>
    <row r="20" spans="1:27" ht="13.5">
      <c r="A20" s="5" t="s">
        <v>47</v>
      </c>
      <c r="B20" s="3"/>
      <c r="C20" s="22">
        <v>137347862</v>
      </c>
      <c r="D20" s="22"/>
      <c r="E20" s="23">
        <v>187197969</v>
      </c>
      <c r="F20" s="24">
        <v>140063037</v>
      </c>
      <c r="G20" s="24">
        <v>9932552</v>
      </c>
      <c r="H20" s="24">
        <v>-3637000</v>
      </c>
      <c r="I20" s="24">
        <v>5448276</v>
      </c>
      <c r="J20" s="24">
        <v>11743828</v>
      </c>
      <c r="K20" s="24">
        <v>19225282</v>
      </c>
      <c r="L20" s="24">
        <v>4731669</v>
      </c>
      <c r="M20" s="24">
        <v>10734255</v>
      </c>
      <c r="N20" s="24">
        <v>34691206</v>
      </c>
      <c r="O20" s="24">
        <v>10453541</v>
      </c>
      <c r="P20" s="24">
        <v>19088986</v>
      </c>
      <c r="Q20" s="24">
        <v>24215803</v>
      </c>
      <c r="R20" s="24">
        <v>53758330</v>
      </c>
      <c r="S20" s="24">
        <v>4186280</v>
      </c>
      <c r="T20" s="24">
        <v>22759169</v>
      </c>
      <c r="U20" s="24">
        <v>12585171</v>
      </c>
      <c r="V20" s="24">
        <v>39530620</v>
      </c>
      <c r="W20" s="24">
        <v>139723984</v>
      </c>
      <c r="X20" s="24">
        <v>187197964</v>
      </c>
      <c r="Y20" s="24">
        <v>-47473980</v>
      </c>
      <c r="Z20" s="6">
        <v>-25.36</v>
      </c>
      <c r="AA20" s="22">
        <v>140063037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>
        <v>12573170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>
        <v>12573170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360599119</v>
      </c>
      <c r="D25" s="40">
        <f>+D5+D9+D15+D19+D24</f>
        <v>0</v>
      </c>
      <c r="E25" s="41">
        <f t="shared" si="4"/>
        <v>414018467</v>
      </c>
      <c r="F25" s="42">
        <f t="shared" si="4"/>
        <v>418489172</v>
      </c>
      <c r="G25" s="42">
        <f t="shared" si="4"/>
        <v>98306120</v>
      </c>
      <c r="H25" s="42">
        <f t="shared" si="4"/>
        <v>635060</v>
      </c>
      <c r="I25" s="42">
        <f t="shared" si="4"/>
        <v>11804494</v>
      </c>
      <c r="J25" s="42">
        <f t="shared" si="4"/>
        <v>110745674</v>
      </c>
      <c r="K25" s="42">
        <f t="shared" si="4"/>
        <v>23840059</v>
      </c>
      <c r="L25" s="42">
        <f t="shared" si="4"/>
        <v>11153849</v>
      </c>
      <c r="M25" s="42">
        <f t="shared" si="4"/>
        <v>67739297</v>
      </c>
      <c r="N25" s="42">
        <f t="shared" si="4"/>
        <v>102733205</v>
      </c>
      <c r="O25" s="42">
        <f t="shared" si="4"/>
        <v>27880193</v>
      </c>
      <c r="P25" s="42">
        <f t="shared" si="4"/>
        <v>25460774</v>
      </c>
      <c r="Q25" s="42">
        <f t="shared" si="4"/>
        <v>69894206</v>
      </c>
      <c r="R25" s="42">
        <f t="shared" si="4"/>
        <v>123235173</v>
      </c>
      <c r="S25" s="42">
        <f t="shared" si="4"/>
        <v>11627680</v>
      </c>
      <c r="T25" s="42">
        <f t="shared" si="4"/>
        <v>36147350</v>
      </c>
      <c r="U25" s="42">
        <f t="shared" si="4"/>
        <v>25800289</v>
      </c>
      <c r="V25" s="42">
        <f t="shared" si="4"/>
        <v>73575319</v>
      </c>
      <c r="W25" s="42">
        <f t="shared" si="4"/>
        <v>410289371</v>
      </c>
      <c r="X25" s="42">
        <f t="shared" si="4"/>
        <v>414018466</v>
      </c>
      <c r="Y25" s="42">
        <f t="shared" si="4"/>
        <v>-3729095</v>
      </c>
      <c r="Z25" s="43">
        <f>+IF(X25&lt;&gt;0,+(Y25/X25)*100,0)</f>
        <v>-0.9007074095096039</v>
      </c>
      <c r="AA25" s="40">
        <f>+AA5+AA9+AA15+AA19+AA24</f>
        <v>418489172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117387399</v>
      </c>
      <c r="D28" s="19">
        <f>SUM(D29:D31)</f>
        <v>0</v>
      </c>
      <c r="E28" s="20">
        <f t="shared" si="5"/>
        <v>148012263</v>
      </c>
      <c r="F28" s="21">
        <f t="shared" si="5"/>
        <v>154295928</v>
      </c>
      <c r="G28" s="21">
        <f t="shared" si="5"/>
        <v>6803780</v>
      </c>
      <c r="H28" s="21">
        <f t="shared" si="5"/>
        <v>10307075</v>
      </c>
      <c r="I28" s="21">
        <f t="shared" si="5"/>
        <v>13241106</v>
      </c>
      <c r="J28" s="21">
        <f t="shared" si="5"/>
        <v>30351961</v>
      </c>
      <c r="K28" s="21">
        <f t="shared" si="5"/>
        <v>11725974</v>
      </c>
      <c r="L28" s="21">
        <f t="shared" si="5"/>
        <v>12588287</v>
      </c>
      <c r="M28" s="21">
        <f t="shared" si="5"/>
        <v>12142541</v>
      </c>
      <c r="N28" s="21">
        <f t="shared" si="5"/>
        <v>36456802</v>
      </c>
      <c r="O28" s="21">
        <f t="shared" si="5"/>
        <v>10184327</v>
      </c>
      <c r="P28" s="21">
        <f t="shared" si="5"/>
        <v>11479492</v>
      </c>
      <c r="Q28" s="21">
        <f t="shared" si="5"/>
        <v>14469457</v>
      </c>
      <c r="R28" s="21">
        <f t="shared" si="5"/>
        <v>36133276</v>
      </c>
      <c r="S28" s="21">
        <f t="shared" si="5"/>
        <v>9269069</v>
      </c>
      <c r="T28" s="21">
        <f t="shared" si="5"/>
        <v>8831888</v>
      </c>
      <c r="U28" s="21">
        <f t="shared" si="5"/>
        <v>7394934</v>
      </c>
      <c r="V28" s="21">
        <f t="shared" si="5"/>
        <v>25495891</v>
      </c>
      <c r="W28" s="21">
        <f t="shared" si="5"/>
        <v>128437930</v>
      </c>
      <c r="X28" s="21">
        <f t="shared" si="5"/>
        <v>148012269</v>
      </c>
      <c r="Y28" s="21">
        <f t="shared" si="5"/>
        <v>-19574339</v>
      </c>
      <c r="Z28" s="4">
        <f>+IF(X28&lt;&gt;0,+(Y28/X28)*100,0)</f>
        <v>-13.22480841098382</v>
      </c>
      <c r="AA28" s="19">
        <f>SUM(AA29:AA31)</f>
        <v>154295928</v>
      </c>
    </row>
    <row r="29" spans="1:27" ht="13.5">
      <c r="A29" s="5" t="s">
        <v>33</v>
      </c>
      <c r="B29" s="3"/>
      <c r="C29" s="22">
        <v>32668857</v>
      </c>
      <c r="D29" s="22"/>
      <c r="E29" s="23">
        <v>43969762</v>
      </c>
      <c r="F29" s="24">
        <v>47800545</v>
      </c>
      <c r="G29" s="24">
        <v>2305872</v>
      </c>
      <c r="H29" s="24">
        <v>3274366</v>
      </c>
      <c r="I29" s="24">
        <v>6000299</v>
      </c>
      <c r="J29" s="24">
        <v>11580537</v>
      </c>
      <c r="K29" s="24">
        <v>3682709</v>
      </c>
      <c r="L29" s="24">
        <v>5446416</v>
      </c>
      <c r="M29" s="24">
        <v>3342322</v>
      </c>
      <c r="N29" s="24">
        <v>12471447</v>
      </c>
      <c r="O29" s="24">
        <v>2523207</v>
      </c>
      <c r="P29" s="24">
        <v>4290884</v>
      </c>
      <c r="Q29" s="24">
        <v>4116376</v>
      </c>
      <c r="R29" s="24">
        <v>10930467</v>
      </c>
      <c r="S29" s="24">
        <v>3205270</v>
      </c>
      <c r="T29" s="24">
        <v>3339473</v>
      </c>
      <c r="U29" s="24">
        <v>2600517</v>
      </c>
      <c r="V29" s="24">
        <v>9145260</v>
      </c>
      <c r="W29" s="24">
        <v>44127711</v>
      </c>
      <c r="X29" s="24">
        <v>43969765</v>
      </c>
      <c r="Y29" s="24">
        <v>157946</v>
      </c>
      <c r="Z29" s="6">
        <v>0.36</v>
      </c>
      <c r="AA29" s="22">
        <v>47800545</v>
      </c>
    </row>
    <row r="30" spans="1:27" ht="13.5">
      <c r="A30" s="5" t="s">
        <v>34</v>
      </c>
      <c r="B30" s="3"/>
      <c r="C30" s="25">
        <v>48200392</v>
      </c>
      <c r="D30" s="25"/>
      <c r="E30" s="26">
        <v>56345689</v>
      </c>
      <c r="F30" s="27">
        <v>58760870</v>
      </c>
      <c r="G30" s="27">
        <v>2127675</v>
      </c>
      <c r="H30" s="27">
        <v>4195964</v>
      </c>
      <c r="I30" s="27">
        <v>4327806</v>
      </c>
      <c r="J30" s="27">
        <v>10651445</v>
      </c>
      <c r="K30" s="27">
        <v>4741449</v>
      </c>
      <c r="L30" s="27">
        <v>4324418</v>
      </c>
      <c r="M30" s="27">
        <v>4721725</v>
      </c>
      <c r="N30" s="27">
        <v>13787592</v>
      </c>
      <c r="O30" s="27">
        <v>4207672</v>
      </c>
      <c r="P30" s="27">
        <v>3034954</v>
      </c>
      <c r="Q30" s="27">
        <v>7054588</v>
      </c>
      <c r="R30" s="27">
        <v>14297214</v>
      </c>
      <c r="S30" s="27">
        <v>2257004</v>
      </c>
      <c r="T30" s="27">
        <v>3269655</v>
      </c>
      <c r="U30" s="27">
        <v>-600587</v>
      </c>
      <c r="V30" s="27">
        <v>4926072</v>
      </c>
      <c r="W30" s="27">
        <v>43662323</v>
      </c>
      <c r="X30" s="27">
        <v>56345690</v>
      </c>
      <c r="Y30" s="27">
        <v>-12683367</v>
      </c>
      <c r="Z30" s="7">
        <v>-22.51</v>
      </c>
      <c r="AA30" s="25">
        <v>58760870</v>
      </c>
    </row>
    <row r="31" spans="1:27" ht="13.5">
      <c r="A31" s="5" t="s">
        <v>35</v>
      </c>
      <c r="B31" s="3"/>
      <c r="C31" s="22">
        <v>36518150</v>
      </c>
      <c r="D31" s="22"/>
      <c r="E31" s="23">
        <v>47696812</v>
      </c>
      <c r="F31" s="24">
        <v>47734513</v>
      </c>
      <c r="G31" s="24">
        <v>2370233</v>
      </c>
      <c r="H31" s="24">
        <v>2836745</v>
      </c>
      <c r="I31" s="24">
        <v>2913001</v>
      </c>
      <c r="J31" s="24">
        <v>8119979</v>
      </c>
      <c r="K31" s="24">
        <v>3301816</v>
      </c>
      <c r="L31" s="24">
        <v>2817453</v>
      </c>
      <c r="M31" s="24">
        <v>4078494</v>
      </c>
      <c r="N31" s="24">
        <v>10197763</v>
      </c>
      <c r="O31" s="24">
        <v>3453448</v>
      </c>
      <c r="P31" s="24">
        <v>4153654</v>
      </c>
      <c r="Q31" s="24">
        <v>3298493</v>
      </c>
      <c r="R31" s="24">
        <v>10905595</v>
      </c>
      <c r="S31" s="24">
        <v>3806795</v>
      </c>
      <c r="T31" s="24">
        <v>2222760</v>
      </c>
      <c r="U31" s="24">
        <v>5395004</v>
      </c>
      <c r="V31" s="24">
        <v>11424559</v>
      </c>
      <c r="W31" s="24">
        <v>40647896</v>
      </c>
      <c r="X31" s="24">
        <v>47696814</v>
      </c>
      <c r="Y31" s="24">
        <v>-7048918</v>
      </c>
      <c r="Z31" s="6">
        <v>-14.78</v>
      </c>
      <c r="AA31" s="22">
        <v>47734513</v>
      </c>
    </row>
    <row r="32" spans="1:27" ht="13.5">
      <c r="A32" s="2" t="s">
        <v>36</v>
      </c>
      <c r="B32" s="3"/>
      <c r="C32" s="19">
        <f aca="true" t="shared" si="6" ref="C32:Y32">SUM(C33:C37)</f>
        <v>46912577</v>
      </c>
      <c r="D32" s="19">
        <f>SUM(D33:D37)</f>
        <v>0</v>
      </c>
      <c r="E32" s="20">
        <f t="shared" si="6"/>
        <v>39866140</v>
      </c>
      <c r="F32" s="21">
        <f t="shared" si="6"/>
        <v>14186453</v>
      </c>
      <c r="G32" s="21">
        <f t="shared" si="6"/>
        <v>2404241</v>
      </c>
      <c r="H32" s="21">
        <f t="shared" si="6"/>
        <v>2172555</v>
      </c>
      <c r="I32" s="21">
        <f t="shared" si="6"/>
        <v>2608208</v>
      </c>
      <c r="J32" s="21">
        <f t="shared" si="6"/>
        <v>7185004</v>
      </c>
      <c r="K32" s="21">
        <f t="shared" si="6"/>
        <v>3081432</v>
      </c>
      <c r="L32" s="21">
        <f t="shared" si="6"/>
        <v>2512303</v>
      </c>
      <c r="M32" s="21">
        <f t="shared" si="6"/>
        <v>3777533</v>
      </c>
      <c r="N32" s="21">
        <f t="shared" si="6"/>
        <v>9371268</v>
      </c>
      <c r="O32" s="21">
        <f t="shared" si="6"/>
        <v>2792529</v>
      </c>
      <c r="P32" s="21">
        <f t="shared" si="6"/>
        <v>3275041</v>
      </c>
      <c r="Q32" s="21">
        <f t="shared" si="6"/>
        <v>3454483</v>
      </c>
      <c r="R32" s="21">
        <f t="shared" si="6"/>
        <v>9522053</v>
      </c>
      <c r="S32" s="21">
        <f t="shared" si="6"/>
        <v>1458017</v>
      </c>
      <c r="T32" s="21">
        <f t="shared" si="6"/>
        <v>3223846</v>
      </c>
      <c r="U32" s="21">
        <f t="shared" si="6"/>
        <v>2084366</v>
      </c>
      <c r="V32" s="21">
        <f t="shared" si="6"/>
        <v>6766229</v>
      </c>
      <c r="W32" s="21">
        <f t="shared" si="6"/>
        <v>32844554</v>
      </c>
      <c r="X32" s="21">
        <f t="shared" si="6"/>
        <v>39866132</v>
      </c>
      <c r="Y32" s="21">
        <f t="shared" si="6"/>
        <v>-7021578</v>
      </c>
      <c r="Z32" s="4">
        <f>+IF(X32&lt;&gt;0,+(Y32/X32)*100,0)</f>
        <v>-17.612890059160993</v>
      </c>
      <c r="AA32" s="19">
        <f>SUM(AA33:AA37)</f>
        <v>14186453</v>
      </c>
    </row>
    <row r="33" spans="1:27" ht="13.5">
      <c r="A33" s="5" t="s">
        <v>37</v>
      </c>
      <c r="B33" s="3"/>
      <c r="C33" s="22">
        <v>22169287</v>
      </c>
      <c r="D33" s="22"/>
      <c r="E33" s="23">
        <v>22750669</v>
      </c>
      <c r="F33" s="24"/>
      <c r="G33" s="24">
        <v>1107511</v>
      </c>
      <c r="H33" s="24">
        <v>909485</v>
      </c>
      <c r="I33" s="24">
        <v>1015267</v>
      </c>
      <c r="J33" s="24">
        <v>3032263</v>
      </c>
      <c r="K33" s="24">
        <v>1752096</v>
      </c>
      <c r="L33" s="24">
        <v>2512303</v>
      </c>
      <c r="M33" s="24">
        <v>3777533</v>
      </c>
      <c r="N33" s="24">
        <v>8041932</v>
      </c>
      <c r="O33" s="24">
        <v>2792529</v>
      </c>
      <c r="P33" s="24">
        <v>3275041</v>
      </c>
      <c r="Q33" s="24">
        <v>3454483</v>
      </c>
      <c r="R33" s="24">
        <v>9522053</v>
      </c>
      <c r="S33" s="24">
        <v>1458017</v>
      </c>
      <c r="T33" s="24">
        <v>3223846</v>
      </c>
      <c r="U33" s="24">
        <v>2084366</v>
      </c>
      <c r="V33" s="24">
        <v>6766229</v>
      </c>
      <c r="W33" s="24">
        <v>27362477</v>
      </c>
      <c r="X33" s="24">
        <v>22750667</v>
      </c>
      <c r="Y33" s="24">
        <v>4611810</v>
      </c>
      <c r="Z33" s="6">
        <v>20.27</v>
      </c>
      <c r="AA33" s="22"/>
    </row>
    <row r="34" spans="1:27" ht="13.5">
      <c r="A34" s="5" t="s">
        <v>38</v>
      </c>
      <c r="B34" s="3"/>
      <c r="C34" s="22">
        <v>8473483</v>
      </c>
      <c r="D34" s="22"/>
      <c r="E34" s="23">
        <v>2041019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2041017</v>
      </c>
      <c r="Y34" s="24">
        <v>-2041017</v>
      </c>
      <c r="Z34" s="6">
        <v>-100</v>
      </c>
      <c r="AA34" s="22"/>
    </row>
    <row r="35" spans="1:27" ht="13.5">
      <c r="A35" s="5" t="s">
        <v>39</v>
      </c>
      <c r="B35" s="3"/>
      <c r="C35" s="22">
        <v>13471769</v>
      </c>
      <c r="D35" s="22"/>
      <c r="E35" s="23">
        <v>15074452</v>
      </c>
      <c r="F35" s="24">
        <v>14186453</v>
      </c>
      <c r="G35" s="24">
        <v>1096215</v>
      </c>
      <c r="H35" s="24">
        <v>1024137</v>
      </c>
      <c r="I35" s="24">
        <v>1146543</v>
      </c>
      <c r="J35" s="24">
        <v>3266895</v>
      </c>
      <c r="K35" s="24">
        <v>1072407</v>
      </c>
      <c r="L35" s="24"/>
      <c r="M35" s="24"/>
      <c r="N35" s="24">
        <v>1072407</v>
      </c>
      <c r="O35" s="24"/>
      <c r="P35" s="24"/>
      <c r="Q35" s="24"/>
      <c r="R35" s="24"/>
      <c r="S35" s="24"/>
      <c r="T35" s="24"/>
      <c r="U35" s="24"/>
      <c r="V35" s="24"/>
      <c r="W35" s="24">
        <v>4339302</v>
      </c>
      <c r="X35" s="24">
        <v>15074448</v>
      </c>
      <c r="Y35" s="24">
        <v>-10735146</v>
      </c>
      <c r="Z35" s="6">
        <v>-71.21</v>
      </c>
      <c r="AA35" s="22">
        <v>14186453</v>
      </c>
    </row>
    <row r="36" spans="1:27" ht="13.5">
      <c r="A36" s="5" t="s">
        <v>40</v>
      </c>
      <c r="B36" s="3"/>
      <c r="C36" s="22">
        <v>2798038</v>
      </c>
      <c r="D36" s="22"/>
      <c r="E36" s="23"/>
      <c r="F36" s="24"/>
      <c r="G36" s="24">
        <v>200515</v>
      </c>
      <c r="H36" s="24">
        <v>238933</v>
      </c>
      <c r="I36" s="24">
        <v>446398</v>
      </c>
      <c r="J36" s="24">
        <v>885846</v>
      </c>
      <c r="K36" s="24">
        <v>256929</v>
      </c>
      <c r="L36" s="24"/>
      <c r="M36" s="24"/>
      <c r="N36" s="24">
        <v>256929</v>
      </c>
      <c r="O36" s="24"/>
      <c r="P36" s="24"/>
      <c r="Q36" s="24"/>
      <c r="R36" s="24"/>
      <c r="S36" s="24"/>
      <c r="T36" s="24"/>
      <c r="U36" s="24"/>
      <c r="V36" s="24"/>
      <c r="W36" s="24">
        <v>1142775</v>
      </c>
      <c r="X36" s="24"/>
      <c r="Y36" s="24">
        <v>1142775</v>
      </c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16204768</v>
      </c>
      <c r="D38" s="19">
        <f>SUM(D39:D41)</f>
        <v>0</v>
      </c>
      <c r="E38" s="20">
        <f t="shared" si="7"/>
        <v>14177598</v>
      </c>
      <c r="F38" s="21">
        <f t="shared" si="7"/>
        <v>43392363</v>
      </c>
      <c r="G38" s="21">
        <f t="shared" si="7"/>
        <v>387629</v>
      </c>
      <c r="H38" s="21">
        <f t="shared" si="7"/>
        <v>493513</v>
      </c>
      <c r="I38" s="21">
        <f t="shared" si="7"/>
        <v>1460240</v>
      </c>
      <c r="J38" s="21">
        <f t="shared" si="7"/>
        <v>2341382</v>
      </c>
      <c r="K38" s="21">
        <f t="shared" si="7"/>
        <v>402495</v>
      </c>
      <c r="L38" s="21">
        <f t="shared" si="7"/>
        <v>3437225</v>
      </c>
      <c r="M38" s="21">
        <f t="shared" si="7"/>
        <v>2731324</v>
      </c>
      <c r="N38" s="21">
        <f t="shared" si="7"/>
        <v>6571044</v>
      </c>
      <c r="O38" s="21">
        <f t="shared" si="7"/>
        <v>2150021</v>
      </c>
      <c r="P38" s="21">
        <f t="shared" si="7"/>
        <v>2781039</v>
      </c>
      <c r="Q38" s="21">
        <f t="shared" si="7"/>
        <v>1326715</v>
      </c>
      <c r="R38" s="21">
        <f t="shared" si="7"/>
        <v>6257775</v>
      </c>
      <c r="S38" s="21">
        <f t="shared" si="7"/>
        <v>-751417</v>
      </c>
      <c r="T38" s="21">
        <f t="shared" si="7"/>
        <v>11046871</v>
      </c>
      <c r="U38" s="21">
        <f t="shared" si="7"/>
        <v>1759023</v>
      </c>
      <c r="V38" s="21">
        <f t="shared" si="7"/>
        <v>12054477</v>
      </c>
      <c r="W38" s="21">
        <f t="shared" si="7"/>
        <v>27224678</v>
      </c>
      <c r="X38" s="21">
        <f t="shared" si="7"/>
        <v>14177595</v>
      </c>
      <c r="Y38" s="21">
        <f t="shared" si="7"/>
        <v>13047083</v>
      </c>
      <c r="Z38" s="4">
        <f>+IF(X38&lt;&gt;0,+(Y38/X38)*100,0)</f>
        <v>92.02606648024577</v>
      </c>
      <c r="AA38" s="19">
        <f>SUM(AA39:AA41)</f>
        <v>43392363</v>
      </c>
    </row>
    <row r="39" spans="1:27" ht="13.5">
      <c r="A39" s="5" t="s">
        <v>43</v>
      </c>
      <c r="B39" s="3"/>
      <c r="C39" s="22">
        <v>16204768</v>
      </c>
      <c r="D39" s="22"/>
      <c r="E39" s="23">
        <v>14177598</v>
      </c>
      <c r="F39" s="24">
        <v>14368557</v>
      </c>
      <c r="G39" s="24">
        <v>387629</v>
      </c>
      <c r="H39" s="24">
        <v>493513</v>
      </c>
      <c r="I39" s="24">
        <v>1460240</v>
      </c>
      <c r="J39" s="24">
        <v>2341382</v>
      </c>
      <c r="K39" s="24">
        <v>402495</v>
      </c>
      <c r="L39" s="24">
        <v>2071475</v>
      </c>
      <c r="M39" s="24">
        <v>1123432</v>
      </c>
      <c r="N39" s="24">
        <v>3597402</v>
      </c>
      <c r="O39" s="24">
        <v>657181</v>
      </c>
      <c r="P39" s="24">
        <v>1298471</v>
      </c>
      <c r="Q39" s="24">
        <v>887377</v>
      </c>
      <c r="R39" s="24">
        <v>2843029</v>
      </c>
      <c r="S39" s="24">
        <v>229624</v>
      </c>
      <c r="T39" s="24">
        <v>1288930</v>
      </c>
      <c r="U39" s="24">
        <v>698096</v>
      </c>
      <c r="V39" s="24">
        <v>2216650</v>
      </c>
      <c r="W39" s="24">
        <v>10998463</v>
      </c>
      <c r="X39" s="24">
        <v>14177595</v>
      </c>
      <c r="Y39" s="24">
        <v>-3179132</v>
      </c>
      <c r="Z39" s="6">
        <v>-22.42</v>
      </c>
      <c r="AA39" s="22">
        <v>14368557</v>
      </c>
    </row>
    <row r="40" spans="1:27" ht="13.5">
      <c r="A40" s="5" t="s">
        <v>44</v>
      </c>
      <c r="B40" s="3"/>
      <c r="C40" s="22"/>
      <c r="D40" s="22"/>
      <c r="E40" s="23"/>
      <c r="F40" s="24">
        <v>29023806</v>
      </c>
      <c r="G40" s="24"/>
      <c r="H40" s="24"/>
      <c r="I40" s="24"/>
      <c r="J40" s="24"/>
      <c r="K40" s="24"/>
      <c r="L40" s="24">
        <v>1365750</v>
      </c>
      <c r="M40" s="24">
        <v>1607892</v>
      </c>
      <c r="N40" s="24">
        <v>2973642</v>
      </c>
      <c r="O40" s="24">
        <v>1492840</v>
      </c>
      <c r="P40" s="24">
        <v>1482568</v>
      </c>
      <c r="Q40" s="24">
        <v>439338</v>
      </c>
      <c r="R40" s="24">
        <v>3414746</v>
      </c>
      <c r="S40" s="24">
        <v>-981041</v>
      </c>
      <c r="T40" s="24">
        <v>9757941</v>
      </c>
      <c r="U40" s="24">
        <v>1060927</v>
      </c>
      <c r="V40" s="24">
        <v>9837827</v>
      </c>
      <c r="W40" s="24">
        <v>16226215</v>
      </c>
      <c r="X40" s="24"/>
      <c r="Y40" s="24">
        <v>16226215</v>
      </c>
      <c r="Z40" s="6">
        <v>0</v>
      </c>
      <c r="AA40" s="22">
        <v>29023806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80325849</v>
      </c>
      <c r="D42" s="19">
        <f>SUM(D43:D46)</f>
        <v>0</v>
      </c>
      <c r="E42" s="20">
        <f t="shared" si="8"/>
        <v>87294032</v>
      </c>
      <c r="F42" s="21">
        <f t="shared" si="8"/>
        <v>81440512</v>
      </c>
      <c r="G42" s="21">
        <f t="shared" si="8"/>
        <v>6200614</v>
      </c>
      <c r="H42" s="21">
        <f t="shared" si="8"/>
        <v>7865985</v>
      </c>
      <c r="I42" s="21">
        <f t="shared" si="8"/>
        <v>7558453</v>
      </c>
      <c r="J42" s="21">
        <f t="shared" si="8"/>
        <v>21625052</v>
      </c>
      <c r="K42" s="21">
        <f t="shared" si="8"/>
        <v>5381175</v>
      </c>
      <c r="L42" s="21">
        <f t="shared" si="8"/>
        <v>3775593</v>
      </c>
      <c r="M42" s="21">
        <f t="shared" si="8"/>
        <v>4010647</v>
      </c>
      <c r="N42" s="21">
        <f t="shared" si="8"/>
        <v>13167415</v>
      </c>
      <c r="O42" s="21">
        <f t="shared" si="8"/>
        <v>3774129</v>
      </c>
      <c r="P42" s="21">
        <f t="shared" si="8"/>
        <v>4693352</v>
      </c>
      <c r="Q42" s="21">
        <f t="shared" si="8"/>
        <v>1500309</v>
      </c>
      <c r="R42" s="21">
        <f t="shared" si="8"/>
        <v>9967790</v>
      </c>
      <c r="S42" s="21">
        <f t="shared" si="8"/>
        <v>2850493</v>
      </c>
      <c r="T42" s="21">
        <f t="shared" si="8"/>
        <v>5719037</v>
      </c>
      <c r="U42" s="21">
        <f t="shared" si="8"/>
        <v>4473574</v>
      </c>
      <c r="V42" s="21">
        <f t="shared" si="8"/>
        <v>13043104</v>
      </c>
      <c r="W42" s="21">
        <f t="shared" si="8"/>
        <v>57803361</v>
      </c>
      <c r="X42" s="21">
        <f t="shared" si="8"/>
        <v>87294036</v>
      </c>
      <c r="Y42" s="21">
        <f t="shared" si="8"/>
        <v>-29490675</v>
      </c>
      <c r="Z42" s="4">
        <f>+IF(X42&lt;&gt;0,+(Y42/X42)*100,0)</f>
        <v>-33.78314985917251</v>
      </c>
      <c r="AA42" s="19">
        <f>SUM(AA43:AA46)</f>
        <v>81440512</v>
      </c>
    </row>
    <row r="43" spans="1:27" ht="13.5">
      <c r="A43" s="5" t="s">
        <v>47</v>
      </c>
      <c r="B43" s="3"/>
      <c r="C43" s="22">
        <v>80325849</v>
      </c>
      <c r="D43" s="22"/>
      <c r="E43" s="23">
        <v>87294032</v>
      </c>
      <c r="F43" s="24">
        <v>56798824</v>
      </c>
      <c r="G43" s="24">
        <v>6200614</v>
      </c>
      <c r="H43" s="24">
        <v>7865985</v>
      </c>
      <c r="I43" s="24">
        <v>7558453</v>
      </c>
      <c r="J43" s="24">
        <v>21625052</v>
      </c>
      <c r="K43" s="24">
        <v>5381175</v>
      </c>
      <c r="L43" s="24">
        <v>3775593</v>
      </c>
      <c r="M43" s="24">
        <v>4010647</v>
      </c>
      <c r="N43" s="24">
        <v>13167415</v>
      </c>
      <c r="O43" s="24">
        <v>3774129</v>
      </c>
      <c r="P43" s="24">
        <v>4693352</v>
      </c>
      <c r="Q43" s="24">
        <v>1500309</v>
      </c>
      <c r="R43" s="24">
        <v>9967790</v>
      </c>
      <c r="S43" s="24">
        <v>2850493</v>
      </c>
      <c r="T43" s="24">
        <v>5719037</v>
      </c>
      <c r="U43" s="24">
        <v>4473574</v>
      </c>
      <c r="V43" s="24">
        <v>13043104</v>
      </c>
      <c r="W43" s="24">
        <v>57803361</v>
      </c>
      <c r="X43" s="24">
        <v>87294036</v>
      </c>
      <c r="Y43" s="24">
        <v>-29490675</v>
      </c>
      <c r="Z43" s="6">
        <v>-33.78</v>
      </c>
      <c r="AA43" s="22">
        <v>56798824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>
        <v>24641688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>
        <v>24641688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260830593</v>
      </c>
      <c r="D48" s="40">
        <f>+D28+D32+D38+D42+D47</f>
        <v>0</v>
      </c>
      <c r="E48" s="41">
        <f t="shared" si="9"/>
        <v>289350033</v>
      </c>
      <c r="F48" s="42">
        <f t="shared" si="9"/>
        <v>293315256</v>
      </c>
      <c r="G48" s="42">
        <f t="shared" si="9"/>
        <v>15796264</v>
      </c>
      <c r="H48" s="42">
        <f t="shared" si="9"/>
        <v>20839128</v>
      </c>
      <c r="I48" s="42">
        <f t="shared" si="9"/>
        <v>24868007</v>
      </c>
      <c r="J48" s="42">
        <f t="shared" si="9"/>
        <v>61503399</v>
      </c>
      <c r="K48" s="42">
        <f t="shared" si="9"/>
        <v>20591076</v>
      </c>
      <c r="L48" s="42">
        <f t="shared" si="9"/>
        <v>22313408</v>
      </c>
      <c r="M48" s="42">
        <f t="shared" si="9"/>
        <v>22662045</v>
      </c>
      <c r="N48" s="42">
        <f t="shared" si="9"/>
        <v>65566529</v>
      </c>
      <c r="O48" s="42">
        <f t="shared" si="9"/>
        <v>18901006</v>
      </c>
      <c r="P48" s="42">
        <f t="shared" si="9"/>
        <v>22228924</v>
      </c>
      <c r="Q48" s="42">
        <f t="shared" si="9"/>
        <v>20750964</v>
      </c>
      <c r="R48" s="42">
        <f t="shared" si="9"/>
        <v>61880894</v>
      </c>
      <c r="S48" s="42">
        <f t="shared" si="9"/>
        <v>12826162</v>
      </c>
      <c r="T48" s="42">
        <f t="shared" si="9"/>
        <v>28821642</v>
      </c>
      <c r="U48" s="42">
        <f t="shared" si="9"/>
        <v>15711897</v>
      </c>
      <c r="V48" s="42">
        <f t="shared" si="9"/>
        <v>57359701</v>
      </c>
      <c r="W48" s="42">
        <f t="shared" si="9"/>
        <v>246310523</v>
      </c>
      <c r="X48" s="42">
        <f t="shared" si="9"/>
        <v>289350032</v>
      </c>
      <c r="Y48" s="42">
        <f t="shared" si="9"/>
        <v>-43039509</v>
      </c>
      <c r="Z48" s="43">
        <f>+IF(X48&lt;&gt;0,+(Y48/X48)*100,0)</f>
        <v>-14.874547862500323</v>
      </c>
      <c r="AA48" s="40">
        <f>+AA28+AA32+AA38+AA42+AA47</f>
        <v>293315256</v>
      </c>
    </row>
    <row r="49" spans="1:27" ht="13.5">
      <c r="A49" s="14" t="s">
        <v>58</v>
      </c>
      <c r="B49" s="15"/>
      <c r="C49" s="44">
        <f aca="true" t="shared" si="10" ref="C49:Y49">+C25-C48</f>
        <v>99768526</v>
      </c>
      <c r="D49" s="44">
        <f>+D25-D48</f>
        <v>0</v>
      </c>
      <c r="E49" s="45">
        <f t="shared" si="10"/>
        <v>124668434</v>
      </c>
      <c r="F49" s="46">
        <f t="shared" si="10"/>
        <v>125173916</v>
      </c>
      <c r="G49" s="46">
        <f t="shared" si="10"/>
        <v>82509856</v>
      </c>
      <c r="H49" s="46">
        <f t="shared" si="10"/>
        <v>-20204068</v>
      </c>
      <c r="I49" s="46">
        <f t="shared" si="10"/>
        <v>-13063513</v>
      </c>
      <c r="J49" s="46">
        <f t="shared" si="10"/>
        <v>49242275</v>
      </c>
      <c r="K49" s="46">
        <f t="shared" si="10"/>
        <v>3248983</v>
      </c>
      <c r="L49" s="46">
        <f t="shared" si="10"/>
        <v>-11159559</v>
      </c>
      <c r="M49" s="46">
        <f t="shared" si="10"/>
        <v>45077252</v>
      </c>
      <c r="N49" s="46">
        <f t="shared" si="10"/>
        <v>37166676</v>
      </c>
      <c r="O49" s="46">
        <f t="shared" si="10"/>
        <v>8979187</v>
      </c>
      <c r="P49" s="46">
        <f t="shared" si="10"/>
        <v>3231850</v>
      </c>
      <c r="Q49" s="46">
        <f t="shared" si="10"/>
        <v>49143242</v>
      </c>
      <c r="R49" s="46">
        <f t="shared" si="10"/>
        <v>61354279</v>
      </c>
      <c r="S49" s="46">
        <f t="shared" si="10"/>
        <v>-1198482</v>
      </c>
      <c r="T49" s="46">
        <f t="shared" si="10"/>
        <v>7325708</v>
      </c>
      <c r="U49" s="46">
        <f t="shared" si="10"/>
        <v>10088392</v>
      </c>
      <c r="V49" s="46">
        <f t="shared" si="10"/>
        <v>16215618</v>
      </c>
      <c r="W49" s="46">
        <f t="shared" si="10"/>
        <v>163978848</v>
      </c>
      <c r="X49" s="46">
        <f>IF(F25=F48,0,X25-X48)</f>
        <v>124668434</v>
      </c>
      <c r="Y49" s="46">
        <f t="shared" si="10"/>
        <v>39310414</v>
      </c>
      <c r="Z49" s="47">
        <f>+IF(X49&lt;&gt;0,+(Y49/X49)*100,0)</f>
        <v>31.531970635004527</v>
      </c>
      <c r="AA49" s="44">
        <f>+AA25-AA48</f>
        <v>125173916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194103549</v>
      </c>
      <c r="D5" s="19">
        <f>SUM(D6:D8)</f>
        <v>0</v>
      </c>
      <c r="E5" s="20">
        <f t="shared" si="0"/>
        <v>228374046</v>
      </c>
      <c r="F5" s="21">
        <f t="shared" si="0"/>
        <v>228374046</v>
      </c>
      <c r="G5" s="21">
        <f t="shared" si="0"/>
        <v>8225004</v>
      </c>
      <c r="H5" s="21">
        <f t="shared" si="0"/>
        <v>71797234</v>
      </c>
      <c r="I5" s="21">
        <f t="shared" si="0"/>
        <v>814312</v>
      </c>
      <c r="J5" s="21">
        <f t="shared" si="0"/>
        <v>80836550</v>
      </c>
      <c r="K5" s="21">
        <f t="shared" si="0"/>
        <v>1143382</v>
      </c>
      <c r="L5" s="21">
        <f t="shared" si="0"/>
        <v>914223</v>
      </c>
      <c r="M5" s="21">
        <f t="shared" si="0"/>
        <v>55004659</v>
      </c>
      <c r="N5" s="21">
        <f t="shared" si="0"/>
        <v>57062264</v>
      </c>
      <c r="O5" s="21">
        <f t="shared" si="0"/>
        <v>1301706</v>
      </c>
      <c r="P5" s="21">
        <f t="shared" si="0"/>
        <v>2015486</v>
      </c>
      <c r="Q5" s="21">
        <f t="shared" si="0"/>
        <v>1139833</v>
      </c>
      <c r="R5" s="21">
        <f t="shared" si="0"/>
        <v>4457025</v>
      </c>
      <c r="S5" s="21">
        <f t="shared" si="0"/>
        <v>637099</v>
      </c>
      <c r="T5" s="21">
        <f t="shared" si="0"/>
        <v>2822435</v>
      </c>
      <c r="U5" s="21">
        <f t="shared" si="0"/>
        <v>2179187</v>
      </c>
      <c r="V5" s="21">
        <f t="shared" si="0"/>
        <v>5638721</v>
      </c>
      <c r="W5" s="21">
        <f t="shared" si="0"/>
        <v>147994560</v>
      </c>
      <c r="X5" s="21">
        <f t="shared" si="0"/>
        <v>228374046</v>
      </c>
      <c r="Y5" s="21">
        <f t="shared" si="0"/>
        <v>-80379486</v>
      </c>
      <c r="Z5" s="4">
        <f>+IF(X5&lt;&gt;0,+(Y5/X5)*100,0)</f>
        <v>-35.19641894858753</v>
      </c>
      <c r="AA5" s="19">
        <f>SUM(AA6:AA8)</f>
        <v>228374046</v>
      </c>
    </row>
    <row r="6" spans="1:27" ht="13.5">
      <c r="A6" s="5" t="s">
        <v>33</v>
      </c>
      <c r="B6" s="3"/>
      <c r="C6" s="22">
        <v>200000</v>
      </c>
      <c r="D6" s="22"/>
      <c r="E6" s="23">
        <v>437674</v>
      </c>
      <c r="F6" s="24">
        <v>437674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437674</v>
      </c>
      <c r="Y6" s="24">
        <v>-437674</v>
      </c>
      <c r="Z6" s="6">
        <v>-100</v>
      </c>
      <c r="AA6" s="22">
        <v>437674</v>
      </c>
    </row>
    <row r="7" spans="1:27" ht="13.5">
      <c r="A7" s="5" t="s">
        <v>34</v>
      </c>
      <c r="B7" s="3"/>
      <c r="C7" s="25">
        <v>193759726</v>
      </c>
      <c r="D7" s="25"/>
      <c r="E7" s="26">
        <v>227815472</v>
      </c>
      <c r="F7" s="27">
        <v>227815472</v>
      </c>
      <c r="G7" s="27">
        <v>8225004</v>
      </c>
      <c r="H7" s="27">
        <v>71752907</v>
      </c>
      <c r="I7" s="27">
        <v>814312</v>
      </c>
      <c r="J7" s="27">
        <v>80792223</v>
      </c>
      <c r="K7" s="27">
        <v>1133264</v>
      </c>
      <c r="L7" s="27">
        <v>914223</v>
      </c>
      <c r="M7" s="27">
        <v>55004659</v>
      </c>
      <c r="N7" s="27">
        <v>57052146</v>
      </c>
      <c r="O7" s="27">
        <v>1241846</v>
      </c>
      <c r="P7" s="27">
        <v>2015486</v>
      </c>
      <c r="Q7" s="27">
        <v>1139833</v>
      </c>
      <c r="R7" s="27">
        <v>4397165</v>
      </c>
      <c r="S7" s="27">
        <v>605144</v>
      </c>
      <c r="T7" s="27">
        <v>2822435</v>
      </c>
      <c r="U7" s="27">
        <v>2179187</v>
      </c>
      <c r="V7" s="27">
        <v>5606766</v>
      </c>
      <c r="W7" s="27">
        <v>147848300</v>
      </c>
      <c r="X7" s="27">
        <v>227815472</v>
      </c>
      <c r="Y7" s="27">
        <v>-79967172</v>
      </c>
      <c r="Z7" s="7">
        <v>-35.1</v>
      </c>
      <c r="AA7" s="25">
        <v>227815472</v>
      </c>
    </row>
    <row r="8" spans="1:27" ht="13.5">
      <c r="A8" s="5" t="s">
        <v>35</v>
      </c>
      <c r="B8" s="3"/>
      <c r="C8" s="22">
        <v>143823</v>
      </c>
      <c r="D8" s="22"/>
      <c r="E8" s="23">
        <v>120900</v>
      </c>
      <c r="F8" s="24">
        <v>120900</v>
      </c>
      <c r="G8" s="24"/>
      <c r="H8" s="24">
        <v>44327</v>
      </c>
      <c r="I8" s="24"/>
      <c r="J8" s="24">
        <v>44327</v>
      </c>
      <c r="K8" s="24">
        <v>10118</v>
      </c>
      <c r="L8" s="24"/>
      <c r="M8" s="24"/>
      <c r="N8" s="24">
        <v>10118</v>
      </c>
      <c r="O8" s="24">
        <v>59860</v>
      </c>
      <c r="P8" s="24"/>
      <c r="Q8" s="24"/>
      <c r="R8" s="24">
        <v>59860</v>
      </c>
      <c r="S8" s="24">
        <v>31955</v>
      </c>
      <c r="T8" s="24"/>
      <c r="U8" s="24"/>
      <c r="V8" s="24">
        <v>31955</v>
      </c>
      <c r="W8" s="24">
        <v>146260</v>
      </c>
      <c r="X8" s="24">
        <v>120900</v>
      </c>
      <c r="Y8" s="24">
        <v>25360</v>
      </c>
      <c r="Z8" s="6">
        <v>20.98</v>
      </c>
      <c r="AA8" s="22">
        <v>120900</v>
      </c>
    </row>
    <row r="9" spans="1:27" ht="13.5">
      <c r="A9" s="2" t="s">
        <v>36</v>
      </c>
      <c r="B9" s="3"/>
      <c r="C9" s="19">
        <f aca="true" t="shared" si="1" ref="C9:Y9">SUM(C10:C14)</f>
        <v>6680254</v>
      </c>
      <c r="D9" s="19">
        <f>SUM(D10:D14)</f>
        <v>0</v>
      </c>
      <c r="E9" s="20">
        <f t="shared" si="1"/>
        <v>10442020</v>
      </c>
      <c r="F9" s="21">
        <f t="shared" si="1"/>
        <v>10442020</v>
      </c>
      <c r="G9" s="21">
        <f t="shared" si="1"/>
        <v>624</v>
      </c>
      <c r="H9" s="21">
        <f t="shared" si="1"/>
        <v>937254</v>
      </c>
      <c r="I9" s="21">
        <f t="shared" si="1"/>
        <v>305017</v>
      </c>
      <c r="J9" s="21">
        <f t="shared" si="1"/>
        <v>1242895</v>
      </c>
      <c r="K9" s="21">
        <f t="shared" si="1"/>
        <v>435333</v>
      </c>
      <c r="L9" s="21">
        <f t="shared" si="1"/>
        <v>218299</v>
      </c>
      <c r="M9" s="21">
        <f t="shared" si="1"/>
        <v>341090</v>
      </c>
      <c r="N9" s="21">
        <f t="shared" si="1"/>
        <v>994722</v>
      </c>
      <c r="O9" s="21">
        <f t="shared" si="1"/>
        <v>359761</v>
      </c>
      <c r="P9" s="21">
        <f t="shared" si="1"/>
        <v>1066681</v>
      </c>
      <c r="Q9" s="21">
        <f t="shared" si="1"/>
        <v>575077</v>
      </c>
      <c r="R9" s="21">
        <f t="shared" si="1"/>
        <v>2001519</v>
      </c>
      <c r="S9" s="21">
        <f t="shared" si="1"/>
        <v>359486</v>
      </c>
      <c r="T9" s="21">
        <f t="shared" si="1"/>
        <v>483789</v>
      </c>
      <c r="U9" s="21">
        <f t="shared" si="1"/>
        <v>499403</v>
      </c>
      <c r="V9" s="21">
        <f t="shared" si="1"/>
        <v>1342678</v>
      </c>
      <c r="W9" s="21">
        <f t="shared" si="1"/>
        <v>5581814</v>
      </c>
      <c r="X9" s="21">
        <f t="shared" si="1"/>
        <v>10442020</v>
      </c>
      <c r="Y9" s="21">
        <f t="shared" si="1"/>
        <v>-4860206</v>
      </c>
      <c r="Z9" s="4">
        <f>+IF(X9&lt;&gt;0,+(Y9/X9)*100,0)</f>
        <v>-46.54469154435636</v>
      </c>
      <c r="AA9" s="19">
        <f>SUM(AA10:AA14)</f>
        <v>10442020</v>
      </c>
    </row>
    <row r="10" spans="1:27" ht="13.5">
      <c r="A10" s="5" t="s">
        <v>37</v>
      </c>
      <c r="B10" s="3"/>
      <c r="C10" s="22">
        <v>238424</v>
      </c>
      <c r="D10" s="22"/>
      <c r="E10" s="23">
        <v>340519</v>
      </c>
      <c r="F10" s="24">
        <v>340519</v>
      </c>
      <c r="G10" s="24">
        <v>324</v>
      </c>
      <c r="H10" s="24">
        <v>18113</v>
      </c>
      <c r="I10" s="24">
        <v>17029</v>
      </c>
      <c r="J10" s="24">
        <v>35466</v>
      </c>
      <c r="K10" s="24">
        <v>13605</v>
      </c>
      <c r="L10" s="24">
        <v>18683</v>
      </c>
      <c r="M10" s="24">
        <v>25560</v>
      </c>
      <c r="N10" s="24">
        <v>57848</v>
      </c>
      <c r="O10" s="24">
        <v>42636</v>
      </c>
      <c r="P10" s="24">
        <v>18388</v>
      </c>
      <c r="Q10" s="24">
        <v>30448</v>
      </c>
      <c r="R10" s="24">
        <v>91472</v>
      </c>
      <c r="S10" s="24">
        <v>21411</v>
      </c>
      <c r="T10" s="24">
        <v>29880</v>
      </c>
      <c r="U10" s="24">
        <v>9202</v>
      </c>
      <c r="V10" s="24">
        <v>60493</v>
      </c>
      <c r="W10" s="24">
        <v>245279</v>
      </c>
      <c r="X10" s="24">
        <v>340519</v>
      </c>
      <c r="Y10" s="24">
        <v>-95240</v>
      </c>
      <c r="Z10" s="6">
        <v>-27.97</v>
      </c>
      <c r="AA10" s="22">
        <v>340519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6441830</v>
      </c>
      <c r="D12" s="22"/>
      <c r="E12" s="23">
        <v>10101501</v>
      </c>
      <c r="F12" s="24">
        <v>10101501</v>
      </c>
      <c r="G12" s="24">
        <v>300</v>
      </c>
      <c r="H12" s="24">
        <v>919141</v>
      </c>
      <c r="I12" s="24">
        <v>287988</v>
      </c>
      <c r="J12" s="24">
        <v>1207429</v>
      </c>
      <c r="K12" s="24">
        <v>421728</v>
      </c>
      <c r="L12" s="24">
        <v>199616</v>
      </c>
      <c r="M12" s="24">
        <v>315530</v>
      </c>
      <c r="N12" s="24">
        <v>936874</v>
      </c>
      <c r="O12" s="24">
        <v>317125</v>
      </c>
      <c r="P12" s="24">
        <v>1048293</v>
      </c>
      <c r="Q12" s="24">
        <v>544629</v>
      </c>
      <c r="R12" s="24">
        <v>1910047</v>
      </c>
      <c r="S12" s="24">
        <v>338075</v>
      </c>
      <c r="T12" s="24">
        <v>453909</v>
      </c>
      <c r="U12" s="24">
        <v>490201</v>
      </c>
      <c r="V12" s="24">
        <v>1282185</v>
      </c>
      <c r="W12" s="24">
        <v>5336535</v>
      </c>
      <c r="X12" s="24">
        <v>10101501</v>
      </c>
      <c r="Y12" s="24">
        <v>-4764966</v>
      </c>
      <c r="Z12" s="6">
        <v>-47.17</v>
      </c>
      <c r="AA12" s="22">
        <v>10101501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83925984</v>
      </c>
      <c r="D15" s="19">
        <f>SUM(D16:D18)</f>
        <v>0</v>
      </c>
      <c r="E15" s="20">
        <f t="shared" si="2"/>
        <v>61347878</v>
      </c>
      <c r="F15" s="21">
        <f t="shared" si="2"/>
        <v>61347878</v>
      </c>
      <c r="G15" s="21">
        <f t="shared" si="2"/>
        <v>6689</v>
      </c>
      <c r="H15" s="21">
        <f t="shared" si="2"/>
        <v>12159601</v>
      </c>
      <c r="I15" s="21">
        <f t="shared" si="2"/>
        <v>60050</v>
      </c>
      <c r="J15" s="21">
        <f t="shared" si="2"/>
        <v>12226340</v>
      </c>
      <c r="K15" s="21">
        <f t="shared" si="2"/>
        <v>159684</v>
      </c>
      <c r="L15" s="21">
        <f t="shared" si="2"/>
        <v>7555720</v>
      </c>
      <c r="M15" s="21">
        <f t="shared" si="2"/>
        <v>37465</v>
      </c>
      <c r="N15" s="21">
        <f t="shared" si="2"/>
        <v>7752869</v>
      </c>
      <c r="O15" s="21">
        <f t="shared" si="2"/>
        <v>5862292</v>
      </c>
      <c r="P15" s="21">
        <f t="shared" si="2"/>
        <v>16518740</v>
      </c>
      <c r="Q15" s="21">
        <f t="shared" si="2"/>
        <v>3593606</v>
      </c>
      <c r="R15" s="21">
        <f t="shared" si="2"/>
        <v>25974638</v>
      </c>
      <c r="S15" s="21">
        <f t="shared" si="2"/>
        <v>6882629</v>
      </c>
      <c r="T15" s="21">
        <f t="shared" si="2"/>
        <v>4204581</v>
      </c>
      <c r="U15" s="21">
        <f t="shared" si="2"/>
        <v>16192070</v>
      </c>
      <c r="V15" s="21">
        <f t="shared" si="2"/>
        <v>27279280</v>
      </c>
      <c r="W15" s="21">
        <f t="shared" si="2"/>
        <v>73233127</v>
      </c>
      <c r="X15" s="21">
        <f t="shared" si="2"/>
        <v>61346893</v>
      </c>
      <c r="Y15" s="21">
        <f t="shared" si="2"/>
        <v>11886234</v>
      </c>
      <c r="Z15" s="4">
        <f>+IF(X15&lt;&gt;0,+(Y15/X15)*100,0)</f>
        <v>19.3754457947854</v>
      </c>
      <c r="AA15" s="19">
        <f>SUM(AA16:AA18)</f>
        <v>61347878</v>
      </c>
    </row>
    <row r="16" spans="1:27" ht="13.5">
      <c r="A16" s="5" t="s">
        <v>43</v>
      </c>
      <c r="B16" s="3"/>
      <c r="C16" s="22">
        <v>1326433</v>
      </c>
      <c r="D16" s="22"/>
      <c r="E16" s="23">
        <v>714668</v>
      </c>
      <c r="F16" s="24">
        <v>714668</v>
      </c>
      <c r="G16" s="24">
        <v>896</v>
      </c>
      <c r="H16" s="24">
        <v>35381</v>
      </c>
      <c r="I16" s="24">
        <v>27182</v>
      </c>
      <c r="J16" s="24">
        <v>63459</v>
      </c>
      <c r="K16" s="24">
        <v>21616</v>
      </c>
      <c r="L16" s="24">
        <v>36054</v>
      </c>
      <c r="M16" s="24">
        <v>29796</v>
      </c>
      <c r="N16" s="24">
        <v>87466</v>
      </c>
      <c r="O16" s="24">
        <v>27727</v>
      </c>
      <c r="P16" s="24">
        <v>21486</v>
      </c>
      <c r="Q16" s="24">
        <v>69897</v>
      </c>
      <c r="R16" s="24">
        <v>119110</v>
      </c>
      <c r="S16" s="24">
        <v>17008</v>
      </c>
      <c r="T16" s="24">
        <v>547790</v>
      </c>
      <c r="U16" s="24">
        <v>12230</v>
      </c>
      <c r="V16" s="24">
        <v>577028</v>
      </c>
      <c r="W16" s="24">
        <v>847063</v>
      </c>
      <c r="X16" s="24">
        <v>713683</v>
      </c>
      <c r="Y16" s="24">
        <v>133380</v>
      </c>
      <c r="Z16" s="6">
        <v>18.69</v>
      </c>
      <c r="AA16" s="22">
        <v>714668</v>
      </c>
    </row>
    <row r="17" spans="1:27" ht="13.5">
      <c r="A17" s="5" t="s">
        <v>44</v>
      </c>
      <c r="B17" s="3"/>
      <c r="C17" s="22">
        <v>82599551</v>
      </c>
      <c r="D17" s="22"/>
      <c r="E17" s="23">
        <v>60633210</v>
      </c>
      <c r="F17" s="24">
        <v>60633210</v>
      </c>
      <c r="G17" s="24">
        <v>5793</v>
      </c>
      <c r="H17" s="24">
        <v>12124220</v>
      </c>
      <c r="I17" s="24">
        <v>32868</v>
      </c>
      <c r="J17" s="24">
        <v>12162881</v>
      </c>
      <c r="K17" s="24">
        <v>138068</v>
      </c>
      <c r="L17" s="24">
        <v>7519666</v>
      </c>
      <c r="M17" s="24">
        <v>7669</v>
      </c>
      <c r="N17" s="24">
        <v>7665403</v>
      </c>
      <c r="O17" s="24">
        <v>5834565</v>
      </c>
      <c r="P17" s="24">
        <v>16497254</v>
      </c>
      <c r="Q17" s="24">
        <v>3523709</v>
      </c>
      <c r="R17" s="24">
        <v>25855528</v>
      </c>
      <c r="S17" s="24">
        <v>6865621</v>
      </c>
      <c r="T17" s="24">
        <v>3656791</v>
      </c>
      <c r="U17" s="24">
        <v>16179840</v>
      </c>
      <c r="V17" s="24">
        <v>26702252</v>
      </c>
      <c r="W17" s="24">
        <v>72386064</v>
      </c>
      <c r="X17" s="24">
        <v>60633210</v>
      </c>
      <c r="Y17" s="24">
        <v>11752854</v>
      </c>
      <c r="Z17" s="6">
        <v>19.38</v>
      </c>
      <c r="AA17" s="22">
        <v>60633210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1724538</v>
      </c>
      <c r="D19" s="19">
        <f>SUM(D20:D23)</f>
        <v>0</v>
      </c>
      <c r="E19" s="20">
        <f t="shared" si="3"/>
        <v>4011000</v>
      </c>
      <c r="F19" s="21">
        <f t="shared" si="3"/>
        <v>4011000</v>
      </c>
      <c r="G19" s="21">
        <f t="shared" si="3"/>
        <v>151874</v>
      </c>
      <c r="H19" s="21">
        <f t="shared" si="3"/>
        <v>151285</v>
      </c>
      <c r="I19" s="21">
        <f t="shared" si="3"/>
        <v>151065</v>
      </c>
      <c r="J19" s="21">
        <f t="shared" si="3"/>
        <v>454224</v>
      </c>
      <c r="K19" s="21">
        <f t="shared" si="3"/>
        <v>133485</v>
      </c>
      <c r="L19" s="21">
        <f t="shared" si="3"/>
        <v>148937</v>
      </c>
      <c r="M19" s="21">
        <f t="shared" si="3"/>
        <v>149437</v>
      </c>
      <c r="N19" s="21">
        <f t="shared" si="3"/>
        <v>431859</v>
      </c>
      <c r="O19" s="21">
        <f t="shared" si="3"/>
        <v>177437</v>
      </c>
      <c r="P19" s="21">
        <f t="shared" si="3"/>
        <v>1125364</v>
      </c>
      <c r="Q19" s="21">
        <f t="shared" si="3"/>
        <v>105890</v>
      </c>
      <c r="R19" s="21">
        <f t="shared" si="3"/>
        <v>1408691</v>
      </c>
      <c r="S19" s="21">
        <f t="shared" si="3"/>
        <v>0</v>
      </c>
      <c r="T19" s="21">
        <f t="shared" si="3"/>
        <v>256823</v>
      </c>
      <c r="U19" s="21">
        <f t="shared" si="3"/>
        <v>-645972</v>
      </c>
      <c r="V19" s="21">
        <f t="shared" si="3"/>
        <v>-389149</v>
      </c>
      <c r="W19" s="21">
        <f t="shared" si="3"/>
        <v>1905625</v>
      </c>
      <c r="X19" s="21">
        <f t="shared" si="3"/>
        <v>4011000</v>
      </c>
      <c r="Y19" s="21">
        <f t="shared" si="3"/>
        <v>-2105375</v>
      </c>
      <c r="Z19" s="4">
        <f>+IF(X19&lt;&gt;0,+(Y19/X19)*100,0)</f>
        <v>-52.490027424582394</v>
      </c>
      <c r="AA19" s="19">
        <f>SUM(AA20:AA23)</f>
        <v>4011000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1724538</v>
      </c>
      <c r="D23" s="22"/>
      <c r="E23" s="23">
        <v>4011000</v>
      </c>
      <c r="F23" s="24">
        <v>4011000</v>
      </c>
      <c r="G23" s="24">
        <v>151874</v>
      </c>
      <c r="H23" s="24">
        <v>151285</v>
      </c>
      <c r="I23" s="24">
        <v>151065</v>
      </c>
      <c r="J23" s="24">
        <v>454224</v>
      </c>
      <c r="K23" s="24">
        <v>133485</v>
      </c>
      <c r="L23" s="24">
        <v>148937</v>
      </c>
      <c r="M23" s="24">
        <v>149437</v>
      </c>
      <c r="N23" s="24">
        <v>431859</v>
      </c>
      <c r="O23" s="24">
        <v>177437</v>
      </c>
      <c r="P23" s="24">
        <v>1125364</v>
      </c>
      <c r="Q23" s="24">
        <v>105890</v>
      </c>
      <c r="R23" s="24">
        <v>1408691</v>
      </c>
      <c r="S23" s="24"/>
      <c r="T23" s="24">
        <v>256823</v>
      </c>
      <c r="U23" s="24">
        <v>-645972</v>
      </c>
      <c r="V23" s="24">
        <v>-389149</v>
      </c>
      <c r="W23" s="24">
        <v>1905625</v>
      </c>
      <c r="X23" s="24">
        <v>4011000</v>
      </c>
      <c r="Y23" s="24">
        <v>-2105375</v>
      </c>
      <c r="Z23" s="6">
        <v>-52.49</v>
      </c>
      <c r="AA23" s="22">
        <v>4011000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286434325</v>
      </c>
      <c r="D25" s="40">
        <f>+D5+D9+D15+D19+D24</f>
        <v>0</v>
      </c>
      <c r="E25" s="41">
        <f t="shared" si="4"/>
        <v>304174944</v>
      </c>
      <c r="F25" s="42">
        <f t="shared" si="4"/>
        <v>304174944</v>
      </c>
      <c r="G25" s="42">
        <f t="shared" si="4"/>
        <v>8384191</v>
      </c>
      <c r="H25" s="42">
        <f t="shared" si="4"/>
        <v>85045374</v>
      </c>
      <c r="I25" s="42">
        <f t="shared" si="4"/>
        <v>1330444</v>
      </c>
      <c r="J25" s="42">
        <f t="shared" si="4"/>
        <v>94760009</v>
      </c>
      <c r="K25" s="42">
        <f t="shared" si="4"/>
        <v>1871884</v>
      </c>
      <c r="L25" s="42">
        <f t="shared" si="4"/>
        <v>8837179</v>
      </c>
      <c r="M25" s="42">
        <f t="shared" si="4"/>
        <v>55532651</v>
      </c>
      <c r="N25" s="42">
        <f t="shared" si="4"/>
        <v>66241714</v>
      </c>
      <c r="O25" s="42">
        <f t="shared" si="4"/>
        <v>7701196</v>
      </c>
      <c r="P25" s="42">
        <f t="shared" si="4"/>
        <v>20726271</v>
      </c>
      <c r="Q25" s="42">
        <f t="shared" si="4"/>
        <v>5414406</v>
      </c>
      <c r="R25" s="42">
        <f t="shared" si="4"/>
        <v>33841873</v>
      </c>
      <c r="S25" s="42">
        <f t="shared" si="4"/>
        <v>7879214</v>
      </c>
      <c r="T25" s="42">
        <f t="shared" si="4"/>
        <v>7767628</v>
      </c>
      <c r="U25" s="42">
        <f t="shared" si="4"/>
        <v>18224688</v>
      </c>
      <c r="V25" s="42">
        <f t="shared" si="4"/>
        <v>33871530</v>
      </c>
      <c r="W25" s="42">
        <f t="shared" si="4"/>
        <v>228715126</v>
      </c>
      <c r="X25" s="42">
        <f t="shared" si="4"/>
        <v>304173959</v>
      </c>
      <c r="Y25" s="42">
        <f t="shared" si="4"/>
        <v>-75458833</v>
      </c>
      <c r="Z25" s="43">
        <f>+IF(X25&lt;&gt;0,+(Y25/X25)*100,0)</f>
        <v>-24.807788690418434</v>
      </c>
      <c r="AA25" s="40">
        <f>+AA5+AA9+AA15+AA19+AA24</f>
        <v>304174944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125281671</v>
      </c>
      <c r="D28" s="19">
        <f>SUM(D29:D31)</f>
        <v>0</v>
      </c>
      <c r="E28" s="20">
        <f t="shared" si="5"/>
        <v>160086750</v>
      </c>
      <c r="F28" s="21">
        <f t="shared" si="5"/>
        <v>160086750</v>
      </c>
      <c r="G28" s="21">
        <f t="shared" si="5"/>
        <v>885345</v>
      </c>
      <c r="H28" s="21">
        <f t="shared" si="5"/>
        <v>7183626</v>
      </c>
      <c r="I28" s="21">
        <f t="shared" si="5"/>
        <v>7261266</v>
      </c>
      <c r="J28" s="21">
        <f t="shared" si="5"/>
        <v>15330237</v>
      </c>
      <c r="K28" s="21">
        <f t="shared" si="5"/>
        <v>7122432</v>
      </c>
      <c r="L28" s="21">
        <f t="shared" si="5"/>
        <v>8206732</v>
      </c>
      <c r="M28" s="21">
        <f t="shared" si="5"/>
        <v>8453686</v>
      </c>
      <c r="N28" s="21">
        <f t="shared" si="5"/>
        <v>23782850</v>
      </c>
      <c r="O28" s="21">
        <f t="shared" si="5"/>
        <v>5917941</v>
      </c>
      <c r="P28" s="21">
        <f t="shared" si="5"/>
        <v>23094470</v>
      </c>
      <c r="Q28" s="21">
        <f t="shared" si="5"/>
        <v>6308456</v>
      </c>
      <c r="R28" s="21">
        <f t="shared" si="5"/>
        <v>35320867</v>
      </c>
      <c r="S28" s="21">
        <f t="shared" si="5"/>
        <v>3061529</v>
      </c>
      <c r="T28" s="21">
        <f t="shared" si="5"/>
        <v>10705490</v>
      </c>
      <c r="U28" s="21">
        <f t="shared" si="5"/>
        <v>8295489</v>
      </c>
      <c r="V28" s="21">
        <f t="shared" si="5"/>
        <v>22062508</v>
      </c>
      <c r="W28" s="21">
        <f t="shared" si="5"/>
        <v>96496462</v>
      </c>
      <c r="X28" s="21">
        <f t="shared" si="5"/>
        <v>160086763</v>
      </c>
      <c r="Y28" s="21">
        <f t="shared" si="5"/>
        <v>-63590301</v>
      </c>
      <c r="Z28" s="4">
        <f>+IF(X28&lt;&gt;0,+(Y28/X28)*100,0)</f>
        <v>-39.72239790993837</v>
      </c>
      <c r="AA28" s="19">
        <f>SUM(AA29:AA31)</f>
        <v>160086750</v>
      </c>
    </row>
    <row r="29" spans="1:27" ht="13.5">
      <c r="A29" s="5" t="s">
        <v>33</v>
      </c>
      <c r="B29" s="3"/>
      <c r="C29" s="22">
        <v>45558206</v>
      </c>
      <c r="D29" s="22"/>
      <c r="E29" s="23">
        <v>50508704</v>
      </c>
      <c r="F29" s="24">
        <v>50508704</v>
      </c>
      <c r="G29" s="24">
        <v>340358</v>
      </c>
      <c r="H29" s="24">
        <v>3756762</v>
      </c>
      <c r="I29" s="24">
        <v>2593401</v>
      </c>
      <c r="J29" s="24">
        <v>6690521</v>
      </c>
      <c r="K29" s="24">
        <v>3618589</v>
      </c>
      <c r="L29" s="24">
        <v>4078448</v>
      </c>
      <c r="M29" s="24">
        <v>3904219</v>
      </c>
      <c r="N29" s="24">
        <v>11601256</v>
      </c>
      <c r="O29" s="24">
        <v>3543844</v>
      </c>
      <c r="P29" s="24">
        <v>3643291</v>
      </c>
      <c r="Q29" s="24">
        <v>1527288</v>
      </c>
      <c r="R29" s="24">
        <v>8714423</v>
      </c>
      <c r="S29" s="24">
        <v>1677057</v>
      </c>
      <c r="T29" s="24">
        <v>4536923</v>
      </c>
      <c r="U29" s="24">
        <v>2631893</v>
      </c>
      <c r="V29" s="24">
        <v>8845873</v>
      </c>
      <c r="W29" s="24">
        <v>35852073</v>
      </c>
      <c r="X29" s="24">
        <v>50507834</v>
      </c>
      <c r="Y29" s="24">
        <v>-14655761</v>
      </c>
      <c r="Z29" s="6">
        <v>-29.02</v>
      </c>
      <c r="AA29" s="22">
        <v>50508704</v>
      </c>
    </row>
    <row r="30" spans="1:27" ht="13.5">
      <c r="A30" s="5" t="s">
        <v>34</v>
      </c>
      <c r="B30" s="3"/>
      <c r="C30" s="25">
        <v>62112424</v>
      </c>
      <c r="D30" s="25"/>
      <c r="E30" s="26">
        <v>90286974</v>
      </c>
      <c r="F30" s="27">
        <v>90286974</v>
      </c>
      <c r="G30" s="27">
        <v>250276</v>
      </c>
      <c r="H30" s="27">
        <v>1797930</v>
      </c>
      <c r="I30" s="27">
        <v>3190546</v>
      </c>
      <c r="J30" s="27">
        <v>5238752</v>
      </c>
      <c r="K30" s="27">
        <v>1798478</v>
      </c>
      <c r="L30" s="27">
        <v>2449618</v>
      </c>
      <c r="M30" s="27">
        <v>2652146</v>
      </c>
      <c r="N30" s="27">
        <v>6900242</v>
      </c>
      <c r="O30" s="27">
        <v>1012103</v>
      </c>
      <c r="P30" s="27">
        <v>17556119</v>
      </c>
      <c r="Q30" s="27">
        <v>3501317</v>
      </c>
      <c r="R30" s="27">
        <v>22069539</v>
      </c>
      <c r="S30" s="27">
        <v>741424</v>
      </c>
      <c r="T30" s="27">
        <v>2665458</v>
      </c>
      <c r="U30" s="27">
        <v>4031707</v>
      </c>
      <c r="V30" s="27">
        <v>7438589</v>
      </c>
      <c r="W30" s="27">
        <v>41647122</v>
      </c>
      <c r="X30" s="27">
        <v>90288010</v>
      </c>
      <c r="Y30" s="27">
        <v>-48640888</v>
      </c>
      <c r="Z30" s="7">
        <v>-53.87</v>
      </c>
      <c r="AA30" s="25">
        <v>90286974</v>
      </c>
    </row>
    <row r="31" spans="1:27" ht="13.5">
      <c r="A31" s="5" t="s">
        <v>35</v>
      </c>
      <c r="B31" s="3"/>
      <c r="C31" s="22">
        <v>17611041</v>
      </c>
      <c r="D31" s="22"/>
      <c r="E31" s="23">
        <v>19291072</v>
      </c>
      <c r="F31" s="24">
        <v>19291072</v>
      </c>
      <c r="G31" s="24">
        <v>294711</v>
      </c>
      <c r="H31" s="24">
        <v>1628934</v>
      </c>
      <c r="I31" s="24">
        <v>1477319</v>
      </c>
      <c r="J31" s="24">
        <v>3400964</v>
      </c>
      <c r="K31" s="24">
        <v>1705365</v>
      </c>
      <c r="L31" s="24">
        <v>1678666</v>
      </c>
      <c r="M31" s="24">
        <v>1897321</v>
      </c>
      <c r="N31" s="24">
        <v>5281352</v>
      </c>
      <c r="O31" s="24">
        <v>1361994</v>
      </c>
      <c r="P31" s="24">
        <v>1895060</v>
      </c>
      <c r="Q31" s="24">
        <v>1279851</v>
      </c>
      <c r="R31" s="24">
        <v>4536905</v>
      </c>
      <c r="S31" s="24">
        <v>643048</v>
      </c>
      <c r="T31" s="24">
        <v>3503109</v>
      </c>
      <c r="U31" s="24">
        <v>1631889</v>
      </c>
      <c r="V31" s="24">
        <v>5778046</v>
      </c>
      <c r="W31" s="24">
        <v>18997267</v>
      </c>
      <c r="X31" s="24">
        <v>19290919</v>
      </c>
      <c r="Y31" s="24">
        <v>-293652</v>
      </c>
      <c r="Z31" s="6">
        <v>-1.52</v>
      </c>
      <c r="AA31" s="22">
        <v>19291072</v>
      </c>
    </row>
    <row r="32" spans="1:27" ht="13.5">
      <c r="A32" s="2" t="s">
        <v>36</v>
      </c>
      <c r="B32" s="3"/>
      <c r="C32" s="19">
        <f aca="true" t="shared" si="6" ref="C32:Y32">SUM(C33:C37)</f>
        <v>19627116</v>
      </c>
      <c r="D32" s="19">
        <f>SUM(D33:D37)</f>
        <v>0</v>
      </c>
      <c r="E32" s="20">
        <f t="shared" si="6"/>
        <v>22646137</v>
      </c>
      <c r="F32" s="21">
        <f t="shared" si="6"/>
        <v>22646137</v>
      </c>
      <c r="G32" s="21">
        <f t="shared" si="6"/>
        <v>1685412</v>
      </c>
      <c r="H32" s="21">
        <f t="shared" si="6"/>
        <v>3525781</v>
      </c>
      <c r="I32" s="21">
        <f t="shared" si="6"/>
        <v>2212325</v>
      </c>
      <c r="J32" s="21">
        <f t="shared" si="6"/>
        <v>7423518</v>
      </c>
      <c r="K32" s="21">
        <f t="shared" si="6"/>
        <v>2260688</v>
      </c>
      <c r="L32" s="21">
        <f t="shared" si="6"/>
        <v>2087742</v>
      </c>
      <c r="M32" s="21">
        <f t="shared" si="6"/>
        <v>1450409</v>
      </c>
      <c r="N32" s="21">
        <f t="shared" si="6"/>
        <v>5798839</v>
      </c>
      <c r="O32" s="21">
        <f t="shared" si="6"/>
        <v>2921716</v>
      </c>
      <c r="P32" s="21">
        <f t="shared" si="6"/>
        <v>1816226</v>
      </c>
      <c r="Q32" s="21">
        <f t="shared" si="6"/>
        <v>2340697</v>
      </c>
      <c r="R32" s="21">
        <f t="shared" si="6"/>
        <v>7078639</v>
      </c>
      <c r="S32" s="21">
        <f t="shared" si="6"/>
        <v>1570448</v>
      </c>
      <c r="T32" s="21">
        <f t="shared" si="6"/>
        <v>3747890</v>
      </c>
      <c r="U32" s="21">
        <f t="shared" si="6"/>
        <v>3568325</v>
      </c>
      <c r="V32" s="21">
        <f t="shared" si="6"/>
        <v>8886663</v>
      </c>
      <c r="W32" s="21">
        <f t="shared" si="6"/>
        <v>29187659</v>
      </c>
      <c r="X32" s="21">
        <f t="shared" si="6"/>
        <v>22644800</v>
      </c>
      <c r="Y32" s="21">
        <f t="shared" si="6"/>
        <v>6542859</v>
      </c>
      <c r="Z32" s="4">
        <f>+IF(X32&lt;&gt;0,+(Y32/X32)*100,0)</f>
        <v>28.893428071786904</v>
      </c>
      <c r="AA32" s="19">
        <f>SUM(AA33:AA37)</f>
        <v>22646137</v>
      </c>
    </row>
    <row r="33" spans="1:27" ht="13.5">
      <c r="A33" s="5" t="s">
        <v>37</v>
      </c>
      <c r="B33" s="3"/>
      <c r="C33" s="22">
        <v>3705650</v>
      </c>
      <c r="D33" s="22"/>
      <c r="E33" s="23">
        <v>4019332</v>
      </c>
      <c r="F33" s="24">
        <v>4019332</v>
      </c>
      <c r="G33" s="24">
        <v>139123</v>
      </c>
      <c r="H33" s="24">
        <v>1655842</v>
      </c>
      <c r="I33" s="24">
        <v>1169235</v>
      </c>
      <c r="J33" s="24">
        <v>2964200</v>
      </c>
      <c r="K33" s="24">
        <v>843866</v>
      </c>
      <c r="L33" s="24">
        <v>503395</v>
      </c>
      <c r="M33" s="24">
        <v>475946</v>
      </c>
      <c r="N33" s="24">
        <v>1823207</v>
      </c>
      <c r="O33" s="24">
        <v>1241851</v>
      </c>
      <c r="P33" s="24">
        <v>439049</v>
      </c>
      <c r="Q33" s="24">
        <v>953286</v>
      </c>
      <c r="R33" s="24">
        <v>2634186</v>
      </c>
      <c r="S33" s="24">
        <v>565722</v>
      </c>
      <c r="T33" s="24">
        <v>909564</v>
      </c>
      <c r="U33" s="24">
        <v>1213019</v>
      </c>
      <c r="V33" s="24">
        <v>2688305</v>
      </c>
      <c r="W33" s="24">
        <v>10109898</v>
      </c>
      <c r="X33" s="24">
        <v>4019010</v>
      </c>
      <c r="Y33" s="24">
        <v>6090888</v>
      </c>
      <c r="Z33" s="6">
        <v>151.55</v>
      </c>
      <c r="AA33" s="22">
        <v>4019332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15921466</v>
      </c>
      <c r="D35" s="22"/>
      <c r="E35" s="23">
        <v>18626805</v>
      </c>
      <c r="F35" s="24">
        <v>18626805</v>
      </c>
      <c r="G35" s="24">
        <v>1546289</v>
      </c>
      <c r="H35" s="24">
        <v>1869939</v>
      </c>
      <c r="I35" s="24">
        <v>1043090</v>
      </c>
      <c r="J35" s="24">
        <v>4459318</v>
      </c>
      <c r="K35" s="24">
        <v>1416822</v>
      </c>
      <c r="L35" s="24">
        <v>1584347</v>
      </c>
      <c r="M35" s="24">
        <v>974463</v>
      </c>
      <c r="N35" s="24">
        <v>3975632</v>
      </c>
      <c r="O35" s="24">
        <v>1679865</v>
      </c>
      <c r="P35" s="24">
        <v>1377177</v>
      </c>
      <c r="Q35" s="24">
        <v>1387411</v>
      </c>
      <c r="R35" s="24">
        <v>4444453</v>
      </c>
      <c r="S35" s="24">
        <v>1004726</v>
      </c>
      <c r="T35" s="24">
        <v>2838326</v>
      </c>
      <c r="U35" s="24">
        <v>2355306</v>
      </c>
      <c r="V35" s="24">
        <v>6198358</v>
      </c>
      <c r="W35" s="24">
        <v>19077761</v>
      </c>
      <c r="X35" s="24">
        <v>18625790</v>
      </c>
      <c r="Y35" s="24">
        <v>451971</v>
      </c>
      <c r="Z35" s="6">
        <v>2.43</v>
      </c>
      <c r="AA35" s="22">
        <v>18626805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31412116</v>
      </c>
      <c r="D38" s="19">
        <f>SUM(D39:D41)</f>
        <v>0</v>
      </c>
      <c r="E38" s="20">
        <f t="shared" si="7"/>
        <v>34612598</v>
      </c>
      <c r="F38" s="21">
        <f t="shared" si="7"/>
        <v>34612598</v>
      </c>
      <c r="G38" s="21">
        <f t="shared" si="7"/>
        <v>215402</v>
      </c>
      <c r="H38" s="21">
        <f t="shared" si="7"/>
        <v>2602729</v>
      </c>
      <c r="I38" s="21">
        <f t="shared" si="7"/>
        <v>3120416</v>
      </c>
      <c r="J38" s="21">
        <f t="shared" si="7"/>
        <v>5938547</v>
      </c>
      <c r="K38" s="21">
        <f t="shared" si="7"/>
        <v>1607406</v>
      </c>
      <c r="L38" s="21">
        <f t="shared" si="7"/>
        <v>2962549</v>
      </c>
      <c r="M38" s="21">
        <f t="shared" si="7"/>
        <v>3406919</v>
      </c>
      <c r="N38" s="21">
        <f t="shared" si="7"/>
        <v>7976874</v>
      </c>
      <c r="O38" s="21">
        <f t="shared" si="7"/>
        <v>1794094</v>
      </c>
      <c r="P38" s="21">
        <f t="shared" si="7"/>
        <v>1935438</v>
      </c>
      <c r="Q38" s="21">
        <f t="shared" si="7"/>
        <v>2387304</v>
      </c>
      <c r="R38" s="21">
        <f t="shared" si="7"/>
        <v>6116836</v>
      </c>
      <c r="S38" s="21">
        <f t="shared" si="7"/>
        <v>1112039</v>
      </c>
      <c r="T38" s="21">
        <f t="shared" si="7"/>
        <v>3600927</v>
      </c>
      <c r="U38" s="21">
        <f t="shared" si="7"/>
        <v>3083603</v>
      </c>
      <c r="V38" s="21">
        <f t="shared" si="7"/>
        <v>7796569</v>
      </c>
      <c r="W38" s="21">
        <f t="shared" si="7"/>
        <v>27828826</v>
      </c>
      <c r="X38" s="21">
        <f t="shared" si="7"/>
        <v>34612361</v>
      </c>
      <c r="Y38" s="21">
        <f t="shared" si="7"/>
        <v>-6783535</v>
      </c>
      <c r="Z38" s="4">
        <f>+IF(X38&lt;&gt;0,+(Y38/X38)*100,0)</f>
        <v>-19.59859080401941</v>
      </c>
      <c r="AA38" s="19">
        <f>SUM(AA39:AA41)</f>
        <v>34612598</v>
      </c>
    </row>
    <row r="39" spans="1:27" ht="13.5">
      <c r="A39" s="5" t="s">
        <v>43</v>
      </c>
      <c r="B39" s="3"/>
      <c r="C39" s="22">
        <v>13749154</v>
      </c>
      <c r="D39" s="22"/>
      <c r="E39" s="23">
        <v>16717921</v>
      </c>
      <c r="F39" s="24">
        <v>16717921</v>
      </c>
      <c r="G39" s="24">
        <v>61550</v>
      </c>
      <c r="H39" s="24">
        <v>534522</v>
      </c>
      <c r="I39" s="24">
        <v>527732</v>
      </c>
      <c r="J39" s="24">
        <v>1123804</v>
      </c>
      <c r="K39" s="24">
        <v>594175</v>
      </c>
      <c r="L39" s="24">
        <v>1230149</v>
      </c>
      <c r="M39" s="24">
        <v>1924082</v>
      </c>
      <c r="N39" s="24">
        <v>3748406</v>
      </c>
      <c r="O39" s="24">
        <v>1005471</v>
      </c>
      <c r="P39" s="24">
        <v>820302</v>
      </c>
      <c r="Q39" s="24">
        <v>1406866</v>
      </c>
      <c r="R39" s="24">
        <v>3232639</v>
      </c>
      <c r="S39" s="24">
        <v>362772</v>
      </c>
      <c r="T39" s="24">
        <v>1160632</v>
      </c>
      <c r="U39" s="24">
        <v>1393152</v>
      </c>
      <c r="V39" s="24">
        <v>2916556</v>
      </c>
      <c r="W39" s="24">
        <v>11021405</v>
      </c>
      <c r="X39" s="24">
        <v>16717921</v>
      </c>
      <c r="Y39" s="24">
        <v>-5696516</v>
      </c>
      <c r="Z39" s="6">
        <v>-34.07</v>
      </c>
      <c r="AA39" s="22">
        <v>16717921</v>
      </c>
    </row>
    <row r="40" spans="1:27" ht="13.5">
      <c r="A40" s="5" t="s">
        <v>44</v>
      </c>
      <c r="B40" s="3"/>
      <c r="C40" s="22">
        <v>17662962</v>
      </c>
      <c r="D40" s="22"/>
      <c r="E40" s="23">
        <v>17894677</v>
      </c>
      <c r="F40" s="24">
        <v>17894677</v>
      </c>
      <c r="G40" s="24">
        <v>153852</v>
      </c>
      <c r="H40" s="24">
        <v>2068207</v>
      </c>
      <c r="I40" s="24">
        <v>2592684</v>
      </c>
      <c r="J40" s="24">
        <v>4814743</v>
      </c>
      <c r="K40" s="24">
        <v>1013231</v>
      </c>
      <c r="L40" s="24">
        <v>1732400</v>
      </c>
      <c r="M40" s="24">
        <v>1482837</v>
      </c>
      <c r="N40" s="24">
        <v>4228468</v>
      </c>
      <c r="O40" s="24">
        <v>788623</v>
      </c>
      <c r="P40" s="24">
        <v>1115136</v>
      </c>
      <c r="Q40" s="24">
        <v>980438</v>
      </c>
      <c r="R40" s="24">
        <v>2884197</v>
      </c>
      <c r="S40" s="24">
        <v>749267</v>
      </c>
      <c r="T40" s="24">
        <v>2440295</v>
      </c>
      <c r="U40" s="24">
        <v>1690451</v>
      </c>
      <c r="V40" s="24">
        <v>4880013</v>
      </c>
      <c r="W40" s="24">
        <v>16807421</v>
      </c>
      <c r="X40" s="24">
        <v>17894440</v>
      </c>
      <c r="Y40" s="24">
        <v>-1087019</v>
      </c>
      <c r="Z40" s="6">
        <v>-6.07</v>
      </c>
      <c r="AA40" s="22">
        <v>17894677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13742003</v>
      </c>
      <c r="D42" s="19">
        <f>SUM(D43:D46)</f>
        <v>0</v>
      </c>
      <c r="E42" s="20">
        <f t="shared" si="8"/>
        <v>14590607</v>
      </c>
      <c r="F42" s="21">
        <f t="shared" si="8"/>
        <v>14590607</v>
      </c>
      <c r="G42" s="21">
        <f t="shared" si="8"/>
        <v>28717</v>
      </c>
      <c r="H42" s="21">
        <f t="shared" si="8"/>
        <v>2645622</v>
      </c>
      <c r="I42" s="21">
        <f t="shared" si="8"/>
        <v>1308565</v>
      </c>
      <c r="J42" s="21">
        <f t="shared" si="8"/>
        <v>3982904</v>
      </c>
      <c r="K42" s="21">
        <f t="shared" si="8"/>
        <v>1302514</v>
      </c>
      <c r="L42" s="21">
        <f t="shared" si="8"/>
        <v>1927224</v>
      </c>
      <c r="M42" s="21">
        <f t="shared" si="8"/>
        <v>1417844</v>
      </c>
      <c r="N42" s="21">
        <f t="shared" si="8"/>
        <v>4647582</v>
      </c>
      <c r="O42" s="21">
        <f t="shared" si="8"/>
        <v>1402196</v>
      </c>
      <c r="P42" s="21">
        <f t="shared" si="8"/>
        <v>1911829</v>
      </c>
      <c r="Q42" s="21">
        <f t="shared" si="8"/>
        <v>1803270</v>
      </c>
      <c r="R42" s="21">
        <f t="shared" si="8"/>
        <v>5117295</v>
      </c>
      <c r="S42" s="21">
        <f t="shared" si="8"/>
        <v>1168276</v>
      </c>
      <c r="T42" s="21">
        <f t="shared" si="8"/>
        <v>1838773</v>
      </c>
      <c r="U42" s="21">
        <f t="shared" si="8"/>
        <v>1623808</v>
      </c>
      <c r="V42" s="21">
        <f t="shared" si="8"/>
        <v>4630857</v>
      </c>
      <c r="W42" s="21">
        <f t="shared" si="8"/>
        <v>18378638</v>
      </c>
      <c r="X42" s="21">
        <f t="shared" si="8"/>
        <v>14591314</v>
      </c>
      <c r="Y42" s="21">
        <f t="shared" si="8"/>
        <v>3787324</v>
      </c>
      <c r="Z42" s="4">
        <f>+IF(X42&lt;&gt;0,+(Y42/X42)*100,0)</f>
        <v>25.95601739500637</v>
      </c>
      <c r="AA42" s="19">
        <f>SUM(AA43:AA46)</f>
        <v>14590607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13742003</v>
      </c>
      <c r="D46" s="22"/>
      <c r="E46" s="23">
        <v>14590607</v>
      </c>
      <c r="F46" s="24">
        <v>14590607</v>
      </c>
      <c r="G46" s="24">
        <v>28717</v>
      </c>
      <c r="H46" s="24">
        <v>2645622</v>
      </c>
      <c r="I46" s="24">
        <v>1308565</v>
      </c>
      <c r="J46" s="24">
        <v>3982904</v>
      </c>
      <c r="K46" s="24">
        <v>1302514</v>
      </c>
      <c r="L46" s="24">
        <v>1927224</v>
      </c>
      <c r="M46" s="24">
        <v>1417844</v>
      </c>
      <c r="N46" s="24">
        <v>4647582</v>
      </c>
      <c r="O46" s="24">
        <v>1402196</v>
      </c>
      <c r="P46" s="24">
        <v>1911829</v>
      </c>
      <c r="Q46" s="24">
        <v>1803270</v>
      </c>
      <c r="R46" s="24">
        <v>5117295</v>
      </c>
      <c r="S46" s="24">
        <v>1168276</v>
      </c>
      <c r="T46" s="24">
        <v>1838773</v>
      </c>
      <c r="U46" s="24">
        <v>1623808</v>
      </c>
      <c r="V46" s="24">
        <v>4630857</v>
      </c>
      <c r="W46" s="24">
        <v>18378638</v>
      </c>
      <c r="X46" s="24">
        <v>14591314</v>
      </c>
      <c r="Y46" s="24">
        <v>3787324</v>
      </c>
      <c r="Z46" s="6">
        <v>25.96</v>
      </c>
      <c r="AA46" s="22">
        <v>14590607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190062906</v>
      </c>
      <c r="D48" s="40">
        <f>+D28+D32+D38+D42+D47</f>
        <v>0</v>
      </c>
      <c r="E48" s="41">
        <f t="shared" si="9"/>
        <v>231936092</v>
      </c>
      <c r="F48" s="42">
        <f t="shared" si="9"/>
        <v>231936092</v>
      </c>
      <c r="G48" s="42">
        <f t="shared" si="9"/>
        <v>2814876</v>
      </c>
      <c r="H48" s="42">
        <f t="shared" si="9"/>
        <v>15957758</v>
      </c>
      <c r="I48" s="42">
        <f t="shared" si="9"/>
        <v>13902572</v>
      </c>
      <c r="J48" s="42">
        <f t="shared" si="9"/>
        <v>32675206</v>
      </c>
      <c r="K48" s="42">
        <f t="shared" si="9"/>
        <v>12293040</v>
      </c>
      <c r="L48" s="42">
        <f t="shared" si="9"/>
        <v>15184247</v>
      </c>
      <c r="M48" s="42">
        <f t="shared" si="9"/>
        <v>14728858</v>
      </c>
      <c r="N48" s="42">
        <f t="shared" si="9"/>
        <v>42206145</v>
      </c>
      <c r="O48" s="42">
        <f t="shared" si="9"/>
        <v>12035947</v>
      </c>
      <c r="P48" s="42">
        <f t="shared" si="9"/>
        <v>28757963</v>
      </c>
      <c r="Q48" s="42">
        <f t="shared" si="9"/>
        <v>12839727</v>
      </c>
      <c r="R48" s="42">
        <f t="shared" si="9"/>
        <v>53633637</v>
      </c>
      <c r="S48" s="42">
        <f t="shared" si="9"/>
        <v>6912292</v>
      </c>
      <c r="T48" s="42">
        <f t="shared" si="9"/>
        <v>19893080</v>
      </c>
      <c r="U48" s="42">
        <f t="shared" si="9"/>
        <v>16571225</v>
      </c>
      <c r="V48" s="42">
        <f t="shared" si="9"/>
        <v>43376597</v>
      </c>
      <c r="W48" s="42">
        <f t="shared" si="9"/>
        <v>171891585</v>
      </c>
      <c r="X48" s="42">
        <f t="shared" si="9"/>
        <v>231935238</v>
      </c>
      <c r="Y48" s="42">
        <f t="shared" si="9"/>
        <v>-60043653</v>
      </c>
      <c r="Z48" s="43">
        <f>+IF(X48&lt;&gt;0,+(Y48/X48)*100,0)</f>
        <v>-25.88811149084642</v>
      </c>
      <c r="AA48" s="40">
        <f>+AA28+AA32+AA38+AA42+AA47</f>
        <v>231936092</v>
      </c>
    </row>
    <row r="49" spans="1:27" ht="13.5">
      <c r="A49" s="14" t="s">
        <v>58</v>
      </c>
      <c r="B49" s="15"/>
      <c r="C49" s="44">
        <f aca="true" t="shared" si="10" ref="C49:Y49">+C25-C48</f>
        <v>96371419</v>
      </c>
      <c r="D49" s="44">
        <f>+D25-D48</f>
        <v>0</v>
      </c>
      <c r="E49" s="45">
        <f t="shared" si="10"/>
        <v>72238852</v>
      </c>
      <c r="F49" s="46">
        <f t="shared" si="10"/>
        <v>72238852</v>
      </c>
      <c r="G49" s="46">
        <f t="shared" si="10"/>
        <v>5569315</v>
      </c>
      <c r="H49" s="46">
        <f t="shared" si="10"/>
        <v>69087616</v>
      </c>
      <c r="I49" s="46">
        <f t="shared" si="10"/>
        <v>-12572128</v>
      </c>
      <c r="J49" s="46">
        <f t="shared" si="10"/>
        <v>62084803</v>
      </c>
      <c r="K49" s="46">
        <f t="shared" si="10"/>
        <v>-10421156</v>
      </c>
      <c r="L49" s="46">
        <f t="shared" si="10"/>
        <v>-6347068</v>
      </c>
      <c r="M49" s="46">
        <f t="shared" si="10"/>
        <v>40803793</v>
      </c>
      <c r="N49" s="46">
        <f t="shared" si="10"/>
        <v>24035569</v>
      </c>
      <c r="O49" s="46">
        <f t="shared" si="10"/>
        <v>-4334751</v>
      </c>
      <c r="P49" s="46">
        <f t="shared" si="10"/>
        <v>-8031692</v>
      </c>
      <c r="Q49" s="46">
        <f t="shared" si="10"/>
        <v>-7425321</v>
      </c>
      <c r="R49" s="46">
        <f t="shared" si="10"/>
        <v>-19791764</v>
      </c>
      <c r="S49" s="46">
        <f t="shared" si="10"/>
        <v>966922</v>
      </c>
      <c r="T49" s="46">
        <f t="shared" si="10"/>
        <v>-12125452</v>
      </c>
      <c r="U49" s="46">
        <f t="shared" si="10"/>
        <v>1653463</v>
      </c>
      <c r="V49" s="46">
        <f t="shared" si="10"/>
        <v>-9505067</v>
      </c>
      <c r="W49" s="46">
        <f t="shared" si="10"/>
        <v>56823541</v>
      </c>
      <c r="X49" s="46">
        <f>IF(F25=F48,0,X25-X48)</f>
        <v>72238721</v>
      </c>
      <c r="Y49" s="46">
        <f t="shared" si="10"/>
        <v>-15415180</v>
      </c>
      <c r="Z49" s="47">
        <f>+IF(X49&lt;&gt;0,+(Y49/X49)*100,0)</f>
        <v>-21.339220554583186</v>
      </c>
      <c r="AA49" s="44">
        <f>+AA25-AA48</f>
        <v>72238852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209375564</v>
      </c>
      <c r="D5" s="19">
        <f>SUM(D6:D8)</f>
        <v>0</v>
      </c>
      <c r="E5" s="20">
        <f t="shared" si="0"/>
        <v>207556448</v>
      </c>
      <c r="F5" s="21">
        <f t="shared" si="0"/>
        <v>208496384</v>
      </c>
      <c r="G5" s="21">
        <f t="shared" si="0"/>
        <v>86960002</v>
      </c>
      <c r="H5" s="21">
        <f t="shared" si="0"/>
        <v>1546762</v>
      </c>
      <c r="I5" s="21">
        <f t="shared" si="0"/>
        <v>1818417</v>
      </c>
      <c r="J5" s="21">
        <f t="shared" si="0"/>
        <v>90325181</v>
      </c>
      <c r="K5" s="21">
        <f t="shared" si="0"/>
        <v>1473946</v>
      </c>
      <c r="L5" s="21">
        <f t="shared" si="0"/>
        <v>1339155</v>
      </c>
      <c r="M5" s="21">
        <f t="shared" si="0"/>
        <v>59954831</v>
      </c>
      <c r="N5" s="21">
        <f t="shared" si="0"/>
        <v>62767932</v>
      </c>
      <c r="O5" s="21">
        <f t="shared" si="0"/>
        <v>3833610</v>
      </c>
      <c r="P5" s="21">
        <f t="shared" si="0"/>
        <v>1791765</v>
      </c>
      <c r="Q5" s="21">
        <f t="shared" si="0"/>
        <v>45682179</v>
      </c>
      <c r="R5" s="21">
        <f t="shared" si="0"/>
        <v>51307554</v>
      </c>
      <c r="S5" s="21">
        <f t="shared" si="0"/>
        <v>1274525</v>
      </c>
      <c r="T5" s="21">
        <f t="shared" si="0"/>
        <v>2778777</v>
      </c>
      <c r="U5" s="21">
        <f t="shared" si="0"/>
        <v>1763902</v>
      </c>
      <c r="V5" s="21">
        <f t="shared" si="0"/>
        <v>5817204</v>
      </c>
      <c r="W5" s="21">
        <f t="shared" si="0"/>
        <v>210217871</v>
      </c>
      <c r="X5" s="21">
        <f t="shared" si="0"/>
        <v>207556444</v>
      </c>
      <c r="Y5" s="21">
        <f t="shared" si="0"/>
        <v>2661427</v>
      </c>
      <c r="Z5" s="4">
        <f>+IF(X5&lt;&gt;0,+(Y5/X5)*100,0)</f>
        <v>1.2822666204475925</v>
      </c>
      <c r="AA5" s="19">
        <f>SUM(AA6:AA8)</f>
        <v>208496384</v>
      </c>
    </row>
    <row r="6" spans="1:27" ht="13.5">
      <c r="A6" s="5" t="s">
        <v>33</v>
      </c>
      <c r="B6" s="3"/>
      <c r="C6" s="22"/>
      <c r="D6" s="22"/>
      <c r="E6" s="23"/>
      <c r="F6" s="24">
        <v>532087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>
        <v>510778</v>
      </c>
      <c r="U6" s="24">
        <v>21309</v>
      </c>
      <c r="V6" s="24">
        <v>532087</v>
      </c>
      <c r="W6" s="24">
        <v>532087</v>
      </c>
      <c r="X6" s="24"/>
      <c r="Y6" s="24">
        <v>532087</v>
      </c>
      <c r="Z6" s="6">
        <v>0</v>
      </c>
      <c r="AA6" s="22">
        <v>532087</v>
      </c>
    </row>
    <row r="7" spans="1:27" ht="13.5">
      <c r="A7" s="5" t="s">
        <v>34</v>
      </c>
      <c r="B7" s="3"/>
      <c r="C7" s="25">
        <v>209138161</v>
      </c>
      <c r="D7" s="25"/>
      <c r="E7" s="26">
        <v>207349443</v>
      </c>
      <c r="F7" s="27">
        <v>207757292</v>
      </c>
      <c r="G7" s="27">
        <v>86960002</v>
      </c>
      <c r="H7" s="27">
        <v>1546762</v>
      </c>
      <c r="I7" s="27">
        <v>1795324</v>
      </c>
      <c r="J7" s="27">
        <v>90302088</v>
      </c>
      <c r="K7" s="27">
        <v>1466457</v>
      </c>
      <c r="L7" s="27">
        <v>1330928</v>
      </c>
      <c r="M7" s="27">
        <v>59946354</v>
      </c>
      <c r="N7" s="27">
        <v>62743739</v>
      </c>
      <c r="O7" s="27">
        <v>3833610</v>
      </c>
      <c r="P7" s="27">
        <v>1791765</v>
      </c>
      <c r="Q7" s="27">
        <v>45664854</v>
      </c>
      <c r="R7" s="27">
        <v>51290229</v>
      </c>
      <c r="S7" s="27">
        <v>1265517</v>
      </c>
      <c r="T7" s="27">
        <v>2250322</v>
      </c>
      <c r="U7" s="27">
        <v>1733647</v>
      </c>
      <c r="V7" s="27">
        <v>5249486</v>
      </c>
      <c r="W7" s="27">
        <v>209585542</v>
      </c>
      <c r="X7" s="27">
        <v>207349444</v>
      </c>
      <c r="Y7" s="27">
        <v>2236098</v>
      </c>
      <c r="Z7" s="7">
        <v>1.08</v>
      </c>
      <c r="AA7" s="25">
        <v>207757292</v>
      </c>
    </row>
    <row r="8" spans="1:27" ht="13.5">
      <c r="A8" s="5" t="s">
        <v>35</v>
      </c>
      <c r="B8" s="3"/>
      <c r="C8" s="22">
        <v>237403</v>
      </c>
      <c r="D8" s="22"/>
      <c r="E8" s="23">
        <v>207005</v>
      </c>
      <c r="F8" s="24">
        <v>207005</v>
      </c>
      <c r="G8" s="24"/>
      <c r="H8" s="24"/>
      <c r="I8" s="24">
        <v>23093</v>
      </c>
      <c r="J8" s="24">
        <v>23093</v>
      </c>
      <c r="K8" s="24">
        <v>7489</v>
      </c>
      <c r="L8" s="24">
        <v>8227</v>
      </c>
      <c r="M8" s="24">
        <v>8477</v>
      </c>
      <c r="N8" s="24">
        <v>24193</v>
      </c>
      <c r="O8" s="24"/>
      <c r="P8" s="24"/>
      <c r="Q8" s="24">
        <v>17325</v>
      </c>
      <c r="R8" s="24">
        <v>17325</v>
      </c>
      <c r="S8" s="24">
        <v>9008</v>
      </c>
      <c r="T8" s="24">
        <v>17677</v>
      </c>
      <c r="U8" s="24">
        <v>8946</v>
      </c>
      <c r="V8" s="24">
        <v>35631</v>
      </c>
      <c r="W8" s="24">
        <v>100242</v>
      </c>
      <c r="X8" s="24">
        <v>207000</v>
      </c>
      <c r="Y8" s="24">
        <v>-106758</v>
      </c>
      <c r="Z8" s="6">
        <v>-51.57</v>
      </c>
      <c r="AA8" s="22">
        <v>207005</v>
      </c>
    </row>
    <row r="9" spans="1:27" ht="13.5">
      <c r="A9" s="2" t="s">
        <v>36</v>
      </c>
      <c r="B9" s="3"/>
      <c r="C9" s="19">
        <f aca="true" t="shared" si="1" ref="C9:Y9">SUM(C10:C14)</f>
        <v>1771282</v>
      </c>
      <c r="D9" s="19">
        <f>SUM(D10:D14)</f>
        <v>0</v>
      </c>
      <c r="E9" s="20">
        <f t="shared" si="1"/>
        <v>775785</v>
      </c>
      <c r="F9" s="21">
        <f t="shared" si="1"/>
        <v>775785</v>
      </c>
      <c r="G9" s="21">
        <f t="shared" si="1"/>
        <v>11935</v>
      </c>
      <c r="H9" s="21">
        <f t="shared" si="1"/>
        <v>75833</v>
      </c>
      <c r="I9" s="21">
        <f t="shared" si="1"/>
        <v>62022</v>
      </c>
      <c r="J9" s="21">
        <f t="shared" si="1"/>
        <v>149790</v>
      </c>
      <c r="K9" s="21">
        <f t="shared" si="1"/>
        <v>117457</v>
      </c>
      <c r="L9" s="21">
        <f t="shared" si="1"/>
        <v>88042</v>
      </c>
      <c r="M9" s="21">
        <f t="shared" si="1"/>
        <v>1728</v>
      </c>
      <c r="N9" s="21">
        <f t="shared" si="1"/>
        <v>207227</v>
      </c>
      <c r="O9" s="21">
        <f t="shared" si="1"/>
        <v>239391</v>
      </c>
      <c r="P9" s="21">
        <f t="shared" si="1"/>
        <v>122329</v>
      </c>
      <c r="Q9" s="21">
        <f t="shared" si="1"/>
        <v>181296</v>
      </c>
      <c r="R9" s="21">
        <f t="shared" si="1"/>
        <v>543016</v>
      </c>
      <c r="S9" s="21">
        <f t="shared" si="1"/>
        <v>119973</v>
      </c>
      <c r="T9" s="21">
        <f t="shared" si="1"/>
        <v>180052</v>
      </c>
      <c r="U9" s="21">
        <f t="shared" si="1"/>
        <v>211653</v>
      </c>
      <c r="V9" s="21">
        <f t="shared" si="1"/>
        <v>511678</v>
      </c>
      <c r="W9" s="21">
        <f t="shared" si="1"/>
        <v>1411711</v>
      </c>
      <c r="X9" s="21">
        <f t="shared" si="1"/>
        <v>775788</v>
      </c>
      <c r="Y9" s="21">
        <f t="shared" si="1"/>
        <v>635923</v>
      </c>
      <c r="Z9" s="4">
        <f>+IF(X9&lt;&gt;0,+(Y9/X9)*100,0)</f>
        <v>81.97123440940051</v>
      </c>
      <c r="AA9" s="19">
        <f>SUM(AA10:AA14)</f>
        <v>775785</v>
      </c>
    </row>
    <row r="10" spans="1:27" ht="13.5">
      <c r="A10" s="5" t="s">
        <v>37</v>
      </c>
      <c r="B10" s="3"/>
      <c r="C10" s="22">
        <v>333973</v>
      </c>
      <c r="D10" s="22"/>
      <c r="E10" s="23">
        <v>333102</v>
      </c>
      <c r="F10" s="24">
        <v>333102</v>
      </c>
      <c r="G10" s="24">
        <v>7713</v>
      </c>
      <c r="H10" s="24">
        <v>59683</v>
      </c>
      <c r="I10" s="24">
        <v>1075</v>
      </c>
      <c r="J10" s="24">
        <v>68471</v>
      </c>
      <c r="K10" s="24">
        <v>-703</v>
      </c>
      <c r="L10" s="24">
        <v>742</v>
      </c>
      <c r="M10" s="24">
        <v>1728</v>
      </c>
      <c r="N10" s="24">
        <v>1767</v>
      </c>
      <c r="O10" s="24">
        <v>1391</v>
      </c>
      <c r="P10" s="24">
        <v>1295</v>
      </c>
      <c r="Q10" s="24">
        <v>84896</v>
      </c>
      <c r="R10" s="24">
        <v>87582</v>
      </c>
      <c r="S10" s="24">
        <v>4473</v>
      </c>
      <c r="T10" s="24">
        <v>84797</v>
      </c>
      <c r="U10" s="24">
        <v>48882</v>
      </c>
      <c r="V10" s="24">
        <v>138152</v>
      </c>
      <c r="W10" s="24">
        <v>295972</v>
      </c>
      <c r="X10" s="24">
        <v>333108</v>
      </c>
      <c r="Y10" s="24">
        <v>-37136</v>
      </c>
      <c r="Z10" s="6">
        <v>-11.15</v>
      </c>
      <c r="AA10" s="22">
        <v>333102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>
        <v>447</v>
      </c>
      <c r="J11" s="24">
        <v>447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447</v>
      </c>
      <c r="X11" s="24"/>
      <c r="Y11" s="24">
        <v>447</v>
      </c>
      <c r="Z11" s="6">
        <v>0</v>
      </c>
      <c r="AA11" s="22"/>
    </row>
    <row r="12" spans="1:27" ht="13.5">
      <c r="A12" s="5" t="s">
        <v>39</v>
      </c>
      <c r="B12" s="3"/>
      <c r="C12" s="22">
        <v>1404309</v>
      </c>
      <c r="D12" s="22"/>
      <c r="E12" s="23">
        <v>442683</v>
      </c>
      <c r="F12" s="24">
        <v>442683</v>
      </c>
      <c r="G12" s="24">
        <v>2250</v>
      </c>
      <c r="H12" s="24">
        <v>16150</v>
      </c>
      <c r="I12" s="24">
        <v>60500</v>
      </c>
      <c r="J12" s="24">
        <v>78900</v>
      </c>
      <c r="K12" s="24">
        <v>114200</v>
      </c>
      <c r="L12" s="24">
        <v>87300</v>
      </c>
      <c r="M12" s="24"/>
      <c r="N12" s="24">
        <v>201500</v>
      </c>
      <c r="O12" s="24">
        <v>238000</v>
      </c>
      <c r="P12" s="24">
        <v>120700</v>
      </c>
      <c r="Q12" s="24">
        <v>96400</v>
      </c>
      <c r="R12" s="24">
        <v>455100</v>
      </c>
      <c r="S12" s="24">
        <v>115500</v>
      </c>
      <c r="T12" s="24">
        <v>95000</v>
      </c>
      <c r="U12" s="24">
        <v>160800</v>
      </c>
      <c r="V12" s="24">
        <v>371300</v>
      </c>
      <c r="W12" s="24">
        <v>1106800</v>
      </c>
      <c r="X12" s="24">
        <v>442680</v>
      </c>
      <c r="Y12" s="24">
        <v>664120</v>
      </c>
      <c r="Z12" s="6">
        <v>150.02</v>
      </c>
      <c r="AA12" s="22">
        <v>442683</v>
      </c>
    </row>
    <row r="13" spans="1:27" ht="13.5">
      <c r="A13" s="5" t="s">
        <v>40</v>
      </c>
      <c r="B13" s="3"/>
      <c r="C13" s="22">
        <v>33000</v>
      </c>
      <c r="D13" s="22"/>
      <c r="E13" s="23"/>
      <c r="F13" s="24"/>
      <c r="G13" s="24">
        <v>1972</v>
      </c>
      <c r="H13" s="24"/>
      <c r="I13" s="24"/>
      <c r="J13" s="24">
        <v>1972</v>
      </c>
      <c r="K13" s="24">
        <v>3960</v>
      </c>
      <c r="L13" s="24"/>
      <c r="M13" s="24"/>
      <c r="N13" s="24">
        <v>3960</v>
      </c>
      <c r="O13" s="24"/>
      <c r="P13" s="24">
        <v>334</v>
      </c>
      <c r="Q13" s="24"/>
      <c r="R13" s="24">
        <v>334</v>
      </c>
      <c r="S13" s="24"/>
      <c r="T13" s="24">
        <v>255</v>
      </c>
      <c r="U13" s="24">
        <v>1971</v>
      </c>
      <c r="V13" s="24">
        <v>2226</v>
      </c>
      <c r="W13" s="24">
        <v>8492</v>
      </c>
      <c r="X13" s="24"/>
      <c r="Y13" s="24">
        <v>8492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52782041</v>
      </c>
      <c r="D15" s="19">
        <f>SUM(D16:D18)</f>
        <v>0</v>
      </c>
      <c r="E15" s="20">
        <f t="shared" si="2"/>
        <v>50169569</v>
      </c>
      <c r="F15" s="21">
        <f t="shared" si="2"/>
        <v>50336426</v>
      </c>
      <c r="G15" s="21">
        <f t="shared" si="2"/>
        <v>5554014</v>
      </c>
      <c r="H15" s="21">
        <f t="shared" si="2"/>
        <v>3712091</v>
      </c>
      <c r="I15" s="21">
        <f t="shared" si="2"/>
        <v>3729263</v>
      </c>
      <c r="J15" s="21">
        <f t="shared" si="2"/>
        <v>12995368</v>
      </c>
      <c r="K15" s="21">
        <f t="shared" si="2"/>
        <v>3295843</v>
      </c>
      <c r="L15" s="21">
        <f t="shared" si="2"/>
        <v>2268577</v>
      </c>
      <c r="M15" s="21">
        <f t="shared" si="2"/>
        <v>7160503</v>
      </c>
      <c r="N15" s="21">
        <f t="shared" si="2"/>
        <v>12724923</v>
      </c>
      <c r="O15" s="21">
        <f t="shared" si="2"/>
        <v>1711517</v>
      </c>
      <c r="P15" s="21">
        <f t="shared" si="2"/>
        <v>863803</v>
      </c>
      <c r="Q15" s="21">
        <f t="shared" si="2"/>
        <v>2756097</v>
      </c>
      <c r="R15" s="21">
        <f t="shared" si="2"/>
        <v>5331417</v>
      </c>
      <c r="S15" s="21">
        <f t="shared" si="2"/>
        <v>2821344</v>
      </c>
      <c r="T15" s="21">
        <f t="shared" si="2"/>
        <v>4525186</v>
      </c>
      <c r="U15" s="21">
        <f t="shared" si="2"/>
        <v>11725418</v>
      </c>
      <c r="V15" s="21">
        <f t="shared" si="2"/>
        <v>19071948</v>
      </c>
      <c r="W15" s="21">
        <f t="shared" si="2"/>
        <v>50123656</v>
      </c>
      <c r="X15" s="21">
        <f t="shared" si="2"/>
        <v>50169568</v>
      </c>
      <c r="Y15" s="21">
        <f t="shared" si="2"/>
        <v>-45912</v>
      </c>
      <c r="Z15" s="4">
        <f>+IF(X15&lt;&gt;0,+(Y15/X15)*100,0)</f>
        <v>-0.09151364428730979</v>
      </c>
      <c r="AA15" s="19">
        <f>SUM(AA16:AA18)</f>
        <v>50336426</v>
      </c>
    </row>
    <row r="16" spans="1:27" ht="13.5">
      <c r="A16" s="5" t="s">
        <v>43</v>
      </c>
      <c r="B16" s="3"/>
      <c r="C16" s="22">
        <v>166796</v>
      </c>
      <c r="D16" s="22"/>
      <c r="E16" s="23">
        <v>730293</v>
      </c>
      <c r="F16" s="24">
        <v>730293</v>
      </c>
      <c r="G16" s="24">
        <v>4611</v>
      </c>
      <c r="H16" s="24">
        <v>26638</v>
      </c>
      <c r="I16" s="24">
        <v>21359</v>
      </c>
      <c r="J16" s="24">
        <v>52608</v>
      </c>
      <c r="K16" s="24">
        <v>26901</v>
      </c>
      <c r="L16" s="24">
        <v>30217</v>
      </c>
      <c r="M16" s="24">
        <v>11828</v>
      </c>
      <c r="N16" s="24">
        <v>68946</v>
      </c>
      <c r="O16" s="24">
        <v>4816</v>
      </c>
      <c r="P16" s="24">
        <v>2353</v>
      </c>
      <c r="Q16" s="24">
        <v>3023</v>
      </c>
      <c r="R16" s="24">
        <v>10192</v>
      </c>
      <c r="S16" s="24">
        <v>22854</v>
      </c>
      <c r="T16" s="24">
        <v>42006</v>
      </c>
      <c r="U16" s="24">
        <v>49664</v>
      </c>
      <c r="V16" s="24">
        <v>114524</v>
      </c>
      <c r="W16" s="24">
        <v>246270</v>
      </c>
      <c r="X16" s="24">
        <v>730288</v>
      </c>
      <c r="Y16" s="24">
        <v>-484018</v>
      </c>
      <c r="Z16" s="6">
        <v>-66.28</v>
      </c>
      <c r="AA16" s="22">
        <v>730293</v>
      </c>
    </row>
    <row r="17" spans="1:27" ht="13.5">
      <c r="A17" s="5" t="s">
        <v>44</v>
      </c>
      <c r="B17" s="3"/>
      <c r="C17" s="22">
        <v>49536359</v>
      </c>
      <c r="D17" s="22"/>
      <c r="E17" s="23">
        <v>49439276</v>
      </c>
      <c r="F17" s="24">
        <v>49439276</v>
      </c>
      <c r="G17" s="24">
        <v>5549403</v>
      </c>
      <c r="H17" s="24">
        <v>3685453</v>
      </c>
      <c r="I17" s="24">
        <v>3176352</v>
      </c>
      <c r="J17" s="24">
        <v>12411208</v>
      </c>
      <c r="K17" s="24">
        <v>3111199</v>
      </c>
      <c r="L17" s="24">
        <v>2238360</v>
      </c>
      <c r="M17" s="24">
        <v>7001537</v>
      </c>
      <c r="N17" s="24">
        <v>12351096</v>
      </c>
      <c r="O17" s="24">
        <v>1853839</v>
      </c>
      <c r="P17" s="24">
        <v>1181688</v>
      </c>
      <c r="Q17" s="24">
        <v>2753074</v>
      </c>
      <c r="R17" s="24">
        <v>5788601</v>
      </c>
      <c r="S17" s="24">
        <v>2956233</v>
      </c>
      <c r="T17" s="24">
        <v>4483180</v>
      </c>
      <c r="U17" s="24">
        <v>11675754</v>
      </c>
      <c r="V17" s="24">
        <v>19115167</v>
      </c>
      <c r="W17" s="24">
        <v>49666072</v>
      </c>
      <c r="X17" s="24">
        <v>49439280</v>
      </c>
      <c r="Y17" s="24">
        <v>226792</v>
      </c>
      <c r="Z17" s="6">
        <v>0.46</v>
      </c>
      <c r="AA17" s="22">
        <v>49439276</v>
      </c>
    </row>
    <row r="18" spans="1:27" ht="13.5">
      <c r="A18" s="5" t="s">
        <v>45</v>
      </c>
      <c r="B18" s="3"/>
      <c r="C18" s="22">
        <v>3078886</v>
      </c>
      <c r="D18" s="22"/>
      <c r="E18" s="23"/>
      <c r="F18" s="24">
        <v>166857</v>
      </c>
      <c r="G18" s="24"/>
      <c r="H18" s="24"/>
      <c r="I18" s="24">
        <v>531552</v>
      </c>
      <c r="J18" s="24">
        <v>531552</v>
      </c>
      <c r="K18" s="24">
        <v>157743</v>
      </c>
      <c r="L18" s="24"/>
      <c r="M18" s="24">
        <v>147138</v>
      </c>
      <c r="N18" s="24">
        <v>304881</v>
      </c>
      <c r="O18" s="24">
        <v>-147138</v>
      </c>
      <c r="P18" s="24">
        <v>-320238</v>
      </c>
      <c r="Q18" s="24"/>
      <c r="R18" s="24">
        <v>-467376</v>
      </c>
      <c r="S18" s="24">
        <v>-157743</v>
      </c>
      <c r="T18" s="24"/>
      <c r="U18" s="24"/>
      <c r="V18" s="24">
        <v>-157743</v>
      </c>
      <c r="W18" s="24">
        <v>211314</v>
      </c>
      <c r="X18" s="24"/>
      <c r="Y18" s="24">
        <v>211314</v>
      </c>
      <c r="Z18" s="6">
        <v>0</v>
      </c>
      <c r="AA18" s="22">
        <v>166857</v>
      </c>
    </row>
    <row r="19" spans="1:27" ht="13.5">
      <c r="A19" s="2" t="s">
        <v>46</v>
      </c>
      <c r="B19" s="8"/>
      <c r="C19" s="19">
        <f aca="true" t="shared" si="3" ref="C19:Y19">SUM(C20:C23)</f>
        <v>48086247</v>
      </c>
      <c r="D19" s="19">
        <f>SUM(D20:D23)</f>
        <v>0</v>
      </c>
      <c r="E19" s="20">
        <f t="shared" si="3"/>
        <v>53181824</v>
      </c>
      <c r="F19" s="21">
        <f t="shared" si="3"/>
        <v>86013444</v>
      </c>
      <c r="G19" s="21">
        <f t="shared" si="3"/>
        <v>3319787</v>
      </c>
      <c r="H19" s="21">
        <f t="shared" si="3"/>
        <v>1050839</v>
      </c>
      <c r="I19" s="21">
        <f t="shared" si="3"/>
        <v>18780614</v>
      </c>
      <c r="J19" s="21">
        <f t="shared" si="3"/>
        <v>23151240</v>
      </c>
      <c r="K19" s="21">
        <f t="shared" si="3"/>
        <v>2711562</v>
      </c>
      <c r="L19" s="21">
        <f t="shared" si="3"/>
        <v>12753403</v>
      </c>
      <c r="M19" s="21">
        <f t="shared" si="3"/>
        <v>2707584</v>
      </c>
      <c r="N19" s="21">
        <f t="shared" si="3"/>
        <v>18172549</v>
      </c>
      <c r="O19" s="21">
        <f t="shared" si="3"/>
        <v>2428645</v>
      </c>
      <c r="P19" s="21">
        <f t="shared" si="3"/>
        <v>2531136</v>
      </c>
      <c r="Q19" s="21">
        <f t="shared" si="3"/>
        <v>2415038</v>
      </c>
      <c r="R19" s="21">
        <f t="shared" si="3"/>
        <v>7374819</v>
      </c>
      <c r="S19" s="21">
        <f t="shared" si="3"/>
        <v>2381258</v>
      </c>
      <c r="T19" s="21">
        <f t="shared" si="3"/>
        <v>2141979</v>
      </c>
      <c r="U19" s="21">
        <f t="shared" si="3"/>
        <v>3038819</v>
      </c>
      <c r="V19" s="21">
        <f t="shared" si="3"/>
        <v>7562056</v>
      </c>
      <c r="W19" s="21">
        <f t="shared" si="3"/>
        <v>56260664</v>
      </c>
      <c r="X19" s="21">
        <f t="shared" si="3"/>
        <v>53181828</v>
      </c>
      <c r="Y19" s="21">
        <f t="shared" si="3"/>
        <v>3078836</v>
      </c>
      <c r="Z19" s="4">
        <f>+IF(X19&lt;&gt;0,+(Y19/X19)*100,0)</f>
        <v>5.78926320471722</v>
      </c>
      <c r="AA19" s="19">
        <f>SUM(AA20:AA23)</f>
        <v>86013444</v>
      </c>
    </row>
    <row r="20" spans="1:27" ht="13.5">
      <c r="A20" s="5" t="s">
        <v>47</v>
      </c>
      <c r="B20" s="3"/>
      <c r="C20" s="22">
        <v>46077786</v>
      </c>
      <c r="D20" s="22"/>
      <c r="E20" s="23">
        <v>50061061</v>
      </c>
      <c r="F20" s="24">
        <v>82892681</v>
      </c>
      <c r="G20" s="24">
        <v>3236467</v>
      </c>
      <c r="H20" s="24">
        <v>952521</v>
      </c>
      <c r="I20" s="24">
        <v>17970955</v>
      </c>
      <c r="J20" s="24">
        <v>22159943</v>
      </c>
      <c r="K20" s="24">
        <v>2391010</v>
      </c>
      <c r="L20" s="24">
        <v>12500903</v>
      </c>
      <c r="M20" s="24">
        <v>2380639</v>
      </c>
      <c r="N20" s="24">
        <v>17272552</v>
      </c>
      <c r="O20" s="24">
        <v>2556276</v>
      </c>
      <c r="P20" s="24">
        <v>2431220</v>
      </c>
      <c r="Q20" s="24">
        <v>2315121</v>
      </c>
      <c r="R20" s="24">
        <v>7302617</v>
      </c>
      <c r="S20" s="24">
        <v>2280781</v>
      </c>
      <c r="T20" s="24">
        <v>2041761</v>
      </c>
      <c r="U20" s="24">
        <v>2940291</v>
      </c>
      <c r="V20" s="24">
        <v>7262833</v>
      </c>
      <c r="W20" s="24">
        <v>53997945</v>
      </c>
      <c r="X20" s="24">
        <v>50061060</v>
      </c>
      <c r="Y20" s="24">
        <v>3936885</v>
      </c>
      <c r="Z20" s="6">
        <v>7.86</v>
      </c>
      <c r="AA20" s="22">
        <v>82892681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2008461</v>
      </c>
      <c r="D23" s="22"/>
      <c r="E23" s="23">
        <v>3120763</v>
      </c>
      <c r="F23" s="24">
        <v>3120763</v>
      </c>
      <c r="G23" s="24">
        <v>83320</v>
      </c>
      <c r="H23" s="24">
        <v>98318</v>
      </c>
      <c r="I23" s="24">
        <v>809659</v>
      </c>
      <c r="J23" s="24">
        <v>991297</v>
      </c>
      <c r="K23" s="24">
        <v>320552</v>
      </c>
      <c r="L23" s="24">
        <v>252500</v>
      </c>
      <c r="M23" s="24">
        <v>326945</v>
      </c>
      <c r="N23" s="24">
        <v>899997</v>
      </c>
      <c r="O23" s="24">
        <v>-127631</v>
      </c>
      <c r="P23" s="24">
        <v>99916</v>
      </c>
      <c r="Q23" s="24">
        <v>99917</v>
      </c>
      <c r="R23" s="24">
        <v>72202</v>
      </c>
      <c r="S23" s="24">
        <v>100477</v>
      </c>
      <c r="T23" s="24">
        <v>100218</v>
      </c>
      <c r="U23" s="24">
        <v>98528</v>
      </c>
      <c r="V23" s="24">
        <v>299223</v>
      </c>
      <c r="W23" s="24">
        <v>2262719</v>
      </c>
      <c r="X23" s="24">
        <v>3120768</v>
      </c>
      <c r="Y23" s="24">
        <v>-858049</v>
      </c>
      <c r="Z23" s="6">
        <v>-27.49</v>
      </c>
      <c r="AA23" s="22">
        <v>3120763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312015134</v>
      </c>
      <c r="D25" s="40">
        <f>+D5+D9+D15+D19+D24</f>
        <v>0</v>
      </c>
      <c r="E25" s="41">
        <f t="shared" si="4"/>
        <v>311683626</v>
      </c>
      <c r="F25" s="42">
        <f t="shared" si="4"/>
        <v>345622039</v>
      </c>
      <c r="G25" s="42">
        <f t="shared" si="4"/>
        <v>95845738</v>
      </c>
      <c r="H25" s="42">
        <f t="shared" si="4"/>
        <v>6385525</v>
      </c>
      <c r="I25" s="42">
        <f t="shared" si="4"/>
        <v>24390316</v>
      </c>
      <c r="J25" s="42">
        <f t="shared" si="4"/>
        <v>126621579</v>
      </c>
      <c r="K25" s="42">
        <f t="shared" si="4"/>
        <v>7598808</v>
      </c>
      <c r="L25" s="42">
        <f t="shared" si="4"/>
        <v>16449177</v>
      </c>
      <c r="M25" s="42">
        <f t="shared" si="4"/>
        <v>69824646</v>
      </c>
      <c r="N25" s="42">
        <f t="shared" si="4"/>
        <v>93872631</v>
      </c>
      <c r="O25" s="42">
        <f t="shared" si="4"/>
        <v>8213163</v>
      </c>
      <c r="P25" s="42">
        <f t="shared" si="4"/>
        <v>5309033</v>
      </c>
      <c r="Q25" s="42">
        <f t="shared" si="4"/>
        <v>51034610</v>
      </c>
      <c r="R25" s="42">
        <f t="shared" si="4"/>
        <v>64556806</v>
      </c>
      <c r="S25" s="42">
        <f t="shared" si="4"/>
        <v>6597100</v>
      </c>
      <c r="T25" s="42">
        <f t="shared" si="4"/>
        <v>9625994</v>
      </c>
      <c r="U25" s="42">
        <f t="shared" si="4"/>
        <v>16739792</v>
      </c>
      <c r="V25" s="42">
        <f t="shared" si="4"/>
        <v>32962886</v>
      </c>
      <c r="W25" s="42">
        <f t="shared" si="4"/>
        <v>318013902</v>
      </c>
      <c r="X25" s="42">
        <f t="shared" si="4"/>
        <v>311683628</v>
      </c>
      <c r="Y25" s="42">
        <f t="shared" si="4"/>
        <v>6330274</v>
      </c>
      <c r="Z25" s="43">
        <f>+IF(X25&lt;&gt;0,+(Y25/X25)*100,0)</f>
        <v>2.030993427733073</v>
      </c>
      <c r="AA25" s="40">
        <f>+AA5+AA9+AA15+AA19+AA24</f>
        <v>345622039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167958987</v>
      </c>
      <c r="D28" s="19">
        <f>SUM(D29:D31)</f>
        <v>0</v>
      </c>
      <c r="E28" s="20">
        <f t="shared" si="5"/>
        <v>166791881</v>
      </c>
      <c r="F28" s="21">
        <f t="shared" si="5"/>
        <v>166273507</v>
      </c>
      <c r="G28" s="21">
        <f t="shared" si="5"/>
        <v>6251782</v>
      </c>
      <c r="H28" s="21">
        <f t="shared" si="5"/>
        <v>8079504</v>
      </c>
      <c r="I28" s="21">
        <f t="shared" si="5"/>
        <v>8915764</v>
      </c>
      <c r="J28" s="21">
        <f t="shared" si="5"/>
        <v>23247050</v>
      </c>
      <c r="K28" s="21">
        <f t="shared" si="5"/>
        <v>10259142</v>
      </c>
      <c r="L28" s="21">
        <f t="shared" si="5"/>
        <v>9257347</v>
      </c>
      <c r="M28" s="21">
        <f t="shared" si="5"/>
        <v>11475078</v>
      </c>
      <c r="N28" s="21">
        <f t="shared" si="5"/>
        <v>30991567</v>
      </c>
      <c r="O28" s="21">
        <f t="shared" si="5"/>
        <v>10602738</v>
      </c>
      <c r="P28" s="21">
        <f t="shared" si="5"/>
        <v>30842488</v>
      </c>
      <c r="Q28" s="21">
        <f t="shared" si="5"/>
        <v>18893454</v>
      </c>
      <c r="R28" s="21">
        <f t="shared" si="5"/>
        <v>60338680</v>
      </c>
      <c r="S28" s="21">
        <f t="shared" si="5"/>
        <v>9789635</v>
      </c>
      <c r="T28" s="21">
        <f t="shared" si="5"/>
        <v>8621466</v>
      </c>
      <c r="U28" s="21">
        <f t="shared" si="5"/>
        <v>12825350</v>
      </c>
      <c r="V28" s="21">
        <f t="shared" si="5"/>
        <v>31236451</v>
      </c>
      <c r="W28" s="21">
        <f t="shared" si="5"/>
        <v>145813748</v>
      </c>
      <c r="X28" s="21">
        <f t="shared" si="5"/>
        <v>166791886</v>
      </c>
      <c r="Y28" s="21">
        <f t="shared" si="5"/>
        <v>-20978138</v>
      </c>
      <c r="Z28" s="4">
        <f>+IF(X28&lt;&gt;0,+(Y28/X28)*100,0)</f>
        <v>-12.577433173218031</v>
      </c>
      <c r="AA28" s="19">
        <f>SUM(AA29:AA31)</f>
        <v>166273507</v>
      </c>
    </row>
    <row r="29" spans="1:27" ht="13.5">
      <c r="A29" s="5" t="s">
        <v>33</v>
      </c>
      <c r="B29" s="3"/>
      <c r="C29" s="22">
        <v>55781012</v>
      </c>
      <c r="D29" s="22"/>
      <c r="E29" s="23">
        <v>65130878</v>
      </c>
      <c r="F29" s="24">
        <v>62158875</v>
      </c>
      <c r="G29" s="24">
        <v>3399826</v>
      </c>
      <c r="H29" s="24">
        <v>4369087</v>
      </c>
      <c r="I29" s="24">
        <v>4644751</v>
      </c>
      <c r="J29" s="24">
        <v>12413664</v>
      </c>
      <c r="K29" s="24">
        <v>5280916</v>
      </c>
      <c r="L29" s="24">
        <v>4645736</v>
      </c>
      <c r="M29" s="24">
        <v>7554830</v>
      </c>
      <c r="N29" s="24">
        <v>17481482</v>
      </c>
      <c r="O29" s="24">
        <v>5454596</v>
      </c>
      <c r="P29" s="24">
        <v>5553732</v>
      </c>
      <c r="Q29" s="24">
        <v>4272560</v>
      </c>
      <c r="R29" s="24">
        <v>15280888</v>
      </c>
      <c r="S29" s="24">
        <v>5047164</v>
      </c>
      <c r="T29" s="24">
        <v>4737343</v>
      </c>
      <c r="U29" s="24">
        <v>6901085</v>
      </c>
      <c r="V29" s="24">
        <v>16685592</v>
      </c>
      <c r="W29" s="24">
        <v>61861626</v>
      </c>
      <c r="X29" s="24">
        <v>65130884</v>
      </c>
      <c r="Y29" s="24">
        <v>-3269258</v>
      </c>
      <c r="Z29" s="6">
        <v>-5.02</v>
      </c>
      <c r="AA29" s="22">
        <v>62158875</v>
      </c>
    </row>
    <row r="30" spans="1:27" ht="13.5">
      <c r="A30" s="5" t="s">
        <v>34</v>
      </c>
      <c r="B30" s="3"/>
      <c r="C30" s="25">
        <v>82210027</v>
      </c>
      <c r="D30" s="25"/>
      <c r="E30" s="26">
        <v>63438054</v>
      </c>
      <c r="F30" s="27">
        <v>63584244</v>
      </c>
      <c r="G30" s="27">
        <v>890921</v>
      </c>
      <c r="H30" s="27">
        <v>688905</v>
      </c>
      <c r="I30" s="27">
        <v>2206738</v>
      </c>
      <c r="J30" s="27">
        <v>3786564</v>
      </c>
      <c r="K30" s="27">
        <v>1728874</v>
      </c>
      <c r="L30" s="27">
        <v>2384029</v>
      </c>
      <c r="M30" s="27">
        <v>1124439</v>
      </c>
      <c r="N30" s="27">
        <v>5237342</v>
      </c>
      <c r="O30" s="27">
        <v>2597670</v>
      </c>
      <c r="P30" s="27">
        <v>22687229</v>
      </c>
      <c r="Q30" s="27">
        <v>11956684</v>
      </c>
      <c r="R30" s="27">
        <v>37241583</v>
      </c>
      <c r="S30" s="27">
        <v>1333565</v>
      </c>
      <c r="T30" s="27">
        <v>1654937</v>
      </c>
      <c r="U30" s="27">
        <v>1695907</v>
      </c>
      <c r="V30" s="27">
        <v>4684409</v>
      </c>
      <c r="W30" s="27">
        <v>50949898</v>
      </c>
      <c r="X30" s="27">
        <v>63438050</v>
      </c>
      <c r="Y30" s="27">
        <v>-12488152</v>
      </c>
      <c r="Z30" s="7">
        <v>-19.69</v>
      </c>
      <c r="AA30" s="25">
        <v>63584244</v>
      </c>
    </row>
    <row r="31" spans="1:27" ht="13.5">
      <c r="A31" s="5" t="s">
        <v>35</v>
      </c>
      <c r="B31" s="3"/>
      <c r="C31" s="22">
        <v>29967948</v>
      </c>
      <c r="D31" s="22"/>
      <c r="E31" s="23">
        <v>38222949</v>
      </c>
      <c r="F31" s="24">
        <v>40530388</v>
      </c>
      <c r="G31" s="24">
        <v>1961035</v>
      </c>
      <c r="H31" s="24">
        <v>3021512</v>
      </c>
      <c r="I31" s="24">
        <v>2064275</v>
      </c>
      <c r="J31" s="24">
        <v>7046822</v>
      </c>
      <c r="K31" s="24">
        <v>3249352</v>
      </c>
      <c r="L31" s="24">
        <v>2227582</v>
      </c>
      <c r="M31" s="24">
        <v>2795809</v>
      </c>
      <c r="N31" s="24">
        <v>8272743</v>
      </c>
      <c r="O31" s="24">
        <v>2550472</v>
      </c>
      <c r="P31" s="24">
        <v>2601527</v>
      </c>
      <c r="Q31" s="24">
        <v>2664210</v>
      </c>
      <c r="R31" s="24">
        <v>7816209</v>
      </c>
      <c r="S31" s="24">
        <v>3408906</v>
      </c>
      <c r="T31" s="24">
        <v>2229186</v>
      </c>
      <c r="U31" s="24">
        <v>4228358</v>
      </c>
      <c r="V31" s="24">
        <v>9866450</v>
      </c>
      <c r="W31" s="24">
        <v>33002224</v>
      </c>
      <c r="X31" s="24">
        <v>38222952</v>
      </c>
      <c r="Y31" s="24">
        <v>-5220728</v>
      </c>
      <c r="Z31" s="6">
        <v>-13.66</v>
      </c>
      <c r="AA31" s="22">
        <v>40530388</v>
      </c>
    </row>
    <row r="32" spans="1:27" ht="13.5">
      <c r="A32" s="2" t="s">
        <v>36</v>
      </c>
      <c r="B32" s="3"/>
      <c r="C32" s="19">
        <f aca="true" t="shared" si="6" ref="C32:Y32">SUM(C33:C37)</f>
        <v>20645915</v>
      </c>
      <c r="D32" s="19">
        <f>SUM(D33:D37)</f>
        <v>0</v>
      </c>
      <c r="E32" s="20">
        <f t="shared" si="6"/>
        <v>25366003</v>
      </c>
      <c r="F32" s="21">
        <f t="shared" si="6"/>
        <v>25387316</v>
      </c>
      <c r="G32" s="21">
        <f t="shared" si="6"/>
        <v>1583694</v>
      </c>
      <c r="H32" s="21">
        <f t="shared" si="6"/>
        <v>1670266</v>
      </c>
      <c r="I32" s="21">
        <f t="shared" si="6"/>
        <v>1458047</v>
      </c>
      <c r="J32" s="21">
        <f t="shared" si="6"/>
        <v>4712007</v>
      </c>
      <c r="K32" s="21">
        <f t="shared" si="6"/>
        <v>1828109</v>
      </c>
      <c r="L32" s="21">
        <f t="shared" si="6"/>
        <v>1919279</v>
      </c>
      <c r="M32" s="21">
        <f t="shared" si="6"/>
        <v>1767932</v>
      </c>
      <c r="N32" s="21">
        <f t="shared" si="6"/>
        <v>5515320</v>
      </c>
      <c r="O32" s="21">
        <f t="shared" si="6"/>
        <v>2542332</v>
      </c>
      <c r="P32" s="21">
        <f t="shared" si="6"/>
        <v>1121178</v>
      </c>
      <c r="Q32" s="21">
        <f t="shared" si="6"/>
        <v>2577454</v>
      </c>
      <c r="R32" s="21">
        <f t="shared" si="6"/>
        <v>6240964</v>
      </c>
      <c r="S32" s="21">
        <f t="shared" si="6"/>
        <v>1894235</v>
      </c>
      <c r="T32" s="21">
        <f t="shared" si="6"/>
        <v>2164025</v>
      </c>
      <c r="U32" s="21">
        <f t="shared" si="6"/>
        <v>2871191</v>
      </c>
      <c r="V32" s="21">
        <f t="shared" si="6"/>
        <v>6929451</v>
      </c>
      <c r="W32" s="21">
        <f t="shared" si="6"/>
        <v>23397742</v>
      </c>
      <c r="X32" s="21">
        <f t="shared" si="6"/>
        <v>25366496</v>
      </c>
      <c r="Y32" s="21">
        <f t="shared" si="6"/>
        <v>-1968754</v>
      </c>
      <c r="Z32" s="4">
        <f>+IF(X32&lt;&gt;0,+(Y32/X32)*100,0)</f>
        <v>-7.761237500047306</v>
      </c>
      <c r="AA32" s="19">
        <f>SUM(AA33:AA37)</f>
        <v>25387316</v>
      </c>
    </row>
    <row r="33" spans="1:27" ht="13.5">
      <c r="A33" s="5" t="s">
        <v>37</v>
      </c>
      <c r="B33" s="3"/>
      <c r="C33" s="22">
        <v>16505295</v>
      </c>
      <c r="D33" s="22"/>
      <c r="E33" s="23">
        <v>21568892</v>
      </c>
      <c r="F33" s="24">
        <v>19819182</v>
      </c>
      <c r="G33" s="24">
        <v>1327312</v>
      </c>
      <c r="H33" s="24">
        <v>1417283</v>
      </c>
      <c r="I33" s="24">
        <v>1201320</v>
      </c>
      <c r="J33" s="24">
        <v>3945915</v>
      </c>
      <c r="K33" s="24">
        <v>1478976</v>
      </c>
      <c r="L33" s="24">
        <v>1656597</v>
      </c>
      <c r="M33" s="24">
        <v>1407619</v>
      </c>
      <c r="N33" s="24">
        <v>4543192</v>
      </c>
      <c r="O33" s="24">
        <v>1941967</v>
      </c>
      <c r="P33" s="24">
        <v>984178</v>
      </c>
      <c r="Q33" s="24">
        <v>1652412</v>
      </c>
      <c r="R33" s="24">
        <v>4578557</v>
      </c>
      <c r="S33" s="24">
        <v>1320115</v>
      </c>
      <c r="T33" s="24">
        <v>1627743</v>
      </c>
      <c r="U33" s="24">
        <v>2116177</v>
      </c>
      <c r="V33" s="24">
        <v>5064035</v>
      </c>
      <c r="W33" s="24">
        <v>18131699</v>
      </c>
      <c r="X33" s="24">
        <v>21569388</v>
      </c>
      <c r="Y33" s="24">
        <v>-3437689</v>
      </c>
      <c r="Z33" s="6">
        <v>-15.94</v>
      </c>
      <c r="AA33" s="22">
        <v>19819182</v>
      </c>
    </row>
    <row r="34" spans="1:27" ht="13.5">
      <c r="A34" s="5" t="s">
        <v>38</v>
      </c>
      <c r="B34" s="3"/>
      <c r="C34" s="22">
        <v>153020</v>
      </c>
      <c r="D34" s="22"/>
      <c r="E34" s="23">
        <v>252785</v>
      </c>
      <c r="F34" s="24">
        <v>252786</v>
      </c>
      <c r="G34" s="24"/>
      <c r="H34" s="24"/>
      <c r="I34" s="24"/>
      <c r="J34" s="24"/>
      <c r="K34" s="24">
        <v>92750</v>
      </c>
      <c r="L34" s="24"/>
      <c r="M34" s="24"/>
      <c r="N34" s="24">
        <v>92750</v>
      </c>
      <c r="O34" s="24"/>
      <c r="P34" s="24"/>
      <c r="Q34" s="24">
        <v>92000</v>
      </c>
      <c r="R34" s="24">
        <v>92000</v>
      </c>
      <c r="S34" s="24"/>
      <c r="T34" s="24"/>
      <c r="U34" s="24">
        <v>35200</v>
      </c>
      <c r="V34" s="24">
        <v>35200</v>
      </c>
      <c r="W34" s="24">
        <v>219950</v>
      </c>
      <c r="X34" s="24">
        <v>252780</v>
      </c>
      <c r="Y34" s="24">
        <v>-32830</v>
      </c>
      <c r="Z34" s="6">
        <v>-12.99</v>
      </c>
      <c r="AA34" s="22">
        <v>252786</v>
      </c>
    </row>
    <row r="35" spans="1:27" ht="13.5">
      <c r="A35" s="5" t="s">
        <v>39</v>
      </c>
      <c r="B35" s="3"/>
      <c r="C35" s="22">
        <v>3987600</v>
      </c>
      <c r="D35" s="22"/>
      <c r="E35" s="23">
        <v>3544326</v>
      </c>
      <c r="F35" s="24">
        <v>5315348</v>
      </c>
      <c r="G35" s="24">
        <v>256382</v>
      </c>
      <c r="H35" s="24">
        <v>252983</v>
      </c>
      <c r="I35" s="24">
        <v>256727</v>
      </c>
      <c r="J35" s="24">
        <v>766092</v>
      </c>
      <c r="K35" s="24">
        <v>256383</v>
      </c>
      <c r="L35" s="24">
        <v>262682</v>
      </c>
      <c r="M35" s="24">
        <v>360313</v>
      </c>
      <c r="N35" s="24">
        <v>879378</v>
      </c>
      <c r="O35" s="24">
        <v>600365</v>
      </c>
      <c r="P35" s="24">
        <v>137000</v>
      </c>
      <c r="Q35" s="24">
        <v>833042</v>
      </c>
      <c r="R35" s="24">
        <v>1570407</v>
      </c>
      <c r="S35" s="24">
        <v>574120</v>
      </c>
      <c r="T35" s="24">
        <v>536282</v>
      </c>
      <c r="U35" s="24">
        <v>719814</v>
      </c>
      <c r="V35" s="24">
        <v>1830216</v>
      </c>
      <c r="W35" s="24">
        <v>5046093</v>
      </c>
      <c r="X35" s="24">
        <v>3544328</v>
      </c>
      <c r="Y35" s="24">
        <v>1501765</v>
      </c>
      <c r="Z35" s="6">
        <v>42.37</v>
      </c>
      <c r="AA35" s="22">
        <v>5315348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28904151</v>
      </c>
      <c r="D38" s="19">
        <f>SUM(D39:D41)</f>
        <v>0</v>
      </c>
      <c r="E38" s="20">
        <f t="shared" si="7"/>
        <v>34923487</v>
      </c>
      <c r="F38" s="21">
        <f t="shared" si="7"/>
        <v>34818886</v>
      </c>
      <c r="G38" s="21">
        <f t="shared" si="7"/>
        <v>1879115</v>
      </c>
      <c r="H38" s="21">
        <f t="shared" si="7"/>
        <v>1904899</v>
      </c>
      <c r="I38" s="21">
        <f t="shared" si="7"/>
        <v>1690084</v>
      </c>
      <c r="J38" s="21">
        <f t="shared" si="7"/>
        <v>5474098</v>
      </c>
      <c r="K38" s="21">
        <f t="shared" si="7"/>
        <v>2249243</v>
      </c>
      <c r="L38" s="21">
        <f t="shared" si="7"/>
        <v>1937292</v>
      </c>
      <c r="M38" s="21">
        <f t="shared" si="7"/>
        <v>3748843</v>
      </c>
      <c r="N38" s="21">
        <f t="shared" si="7"/>
        <v>7935378</v>
      </c>
      <c r="O38" s="21">
        <f t="shared" si="7"/>
        <v>2381873</v>
      </c>
      <c r="P38" s="21">
        <f t="shared" si="7"/>
        <v>2781847</v>
      </c>
      <c r="Q38" s="21">
        <f t="shared" si="7"/>
        <v>3147058</v>
      </c>
      <c r="R38" s="21">
        <f t="shared" si="7"/>
        <v>8310778</v>
      </c>
      <c r="S38" s="21">
        <f t="shared" si="7"/>
        <v>1982757</v>
      </c>
      <c r="T38" s="21">
        <f t="shared" si="7"/>
        <v>2045366</v>
      </c>
      <c r="U38" s="21">
        <f t="shared" si="7"/>
        <v>6125603</v>
      </c>
      <c r="V38" s="21">
        <f t="shared" si="7"/>
        <v>10153726</v>
      </c>
      <c r="W38" s="21">
        <f t="shared" si="7"/>
        <v>31873980</v>
      </c>
      <c r="X38" s="21">
        <f t="shared" si="7"/>
        <v>34923485</v>
      </c>
      <c r="Y38" s="21">
        <f t="shared" si="7"/>
        <v>-3049505</v>
      </c>
      <c r="Z38" s="4">
        <f>+IF(X38&lt;&gt;0,+(Y38/X38)*100,0)</f>
        <v>-8.73196074217679</v>
      </c>
      <c r="AA38" s="19">
        <f>SUM(AA39:AA41)</f>
        <v>34818886</v>
      </c>
    </row>
    <row r="39" spans="1:27" ht="13.5">
      <c r="A39" s="5" t="s">
        <v>43</v>
      </c>
      <c r="B39" s="3"/>
      <c r="C39" s="22">
        <v>12328059</v>
      </c>
      <c r="D39" s="22"/>
      <c r="E39" s="23">
        <v>15415537</v>
      </c>
      <c r="F39" s="24">
        <v>15194368</v>
      </c>
      <c r="G39" s="24">
        <v>734258</v>
      </c>
      <c r="H39" s="24">
        <v>678620</v>
      </c>
      <c r="I39" s="24">
        <v>655432</v>
      </c>
      <c r="J39" s="24">
        <v>2068310</v>
      </c>
      <c r="K39" s="24">
        <v>1134104</v>
      </c>
      <c r="L39" s="24">
        <v>629308</v>
      </c>
      <c r="M39" s="24">
        <v>1253865</v>
      </c>
      <c r="N39" s="24">
        <v>3017277</v>
      </c>
      <c r="O39" s="24">
        <v>643931</v>
      </c>
      <c r="P39" s="24">
        <v>1100683</v>
      </c>
      <c r="Q39" s="24">
        <v>979538</v>
      </c>
      <c r="R39" s="24">
        <v>2724152</v>
      </c>
      <c r="S39" s="24">
        <v>1313291</v>
      </c>
      <c r="T39" s="24">
        <v>1003991</v>
      </c>
      <c r="U39" s="24">
        <v>3268006</v>
      </c>
      <c r="V39" s="24">
        <v>5585288</v>
      </c>
      <c r="W39" s="24">
        <v>13395027</v>
      </c>
      <c r="X39" s="24">
        <v>15415538</v>
      </c>
      <c r="Y39" s="24">
        <v>-2020511</v>
      </c>
      <c r="Z39" s="6">
        <v>-13.11</v>
      </c>
      <c r="AA39" s="22">
        <v>15194368</v>
      </c>
    </row>
    <row r="40" spans="1:27" ht="13.5">
      <c r="A40" s="5" t="s">
        <v>44</v>
      </c>
      <c r="B40" s="3"/>
      <c r="C40" s="22">
        <v>12277532</v>
      </c>
      <c r="D40" s="22"/>
      <c r="E40" s="23">
        <v>18370909</v>
      </c>
      <c r="F40" s="24">
        <v>18391620</v>
      </c>
      <c r="G40" s="24">
        <v>676326</v>
      </c>
      <c r="H40" s="24">
        <v>991926</v>
      </c>
      <c r="I40" s="24">
        <v>1120203</v>
      </c>
      <c r="J40" s="24">
        <v>2788455</v>
      </c>
      <c r="K40" s="24">
        <v>926502</v>
      </c>
      <c r="L40" s="24">
        <v>1050255</v>
      </c>
      <c r="M40" s="24">
        <v>2196957</v>
      </c>
      <c r="N40" s="24">
        <v>4173714</v>
      </c>
      <c r="O40" s="24">
        <v>1443606</v>
      </c>
      <c r="P40" s="24">
        <v>1673512</v>
      </c>
      <c r="Q40" s="24">
        <v>1638298</v>
      </c>
      <c r="R40" s="24">
        <v>4755416</v>
      </c>
      <c r="S40" s="24">
        <v>1972824</v>
      </c>
      <c r="T40" s="24">
        <v>987565</v>
      </c>
      <c r="U40" s="24">
        <v>2245230</v>
      </c>
      <c r="V40" s="24">
        <v>5205619</v>
      </c>
      <c r="W40" s="24">
        <v>16923204</v>
      </c>
      <c r="X40" s="24">
        <v>18370910</v>
      </c>
      <c r="Y40" s="24">
        <v>-1447706</v>
      </c>
      <c r="Z40" s="6">
        <v>-7.88</v>
      </c>
      <c r="AA40" s="22">
        <v>18391620</v>
      </c>
    </row>
    <row r="41" spans="1:27" ht="13.5">
      <c r="A41" s="5" t="s">
        <v>45</v>
      </c>
      <c r="B41" s="3"/>
      <c r="C41" s="22">
        <v>4298560</v>
      </c>
      <c r="D41" s="22"/>
      <c r="E41" s="23">
        <v>1137041</v>
      </c>
      <c r="F41" s="24">
        <v>1232898</v>
      </c>
      <c r="G41" s="24">
        <v>468531</v>
      </c>
      <c r="H41" s="24">
        <v>234353</v>
      </c>
      <c r="I41" s="24">
        <v>-85551</v>
      </c>
      <c r="J41" s="24">
        <v>617333</v>
      </c>
      <c r="K41" s="24">
        <v>188637</v>
      </c>
      <c r="L41" s="24">
        <v>257729</v>
      </c>
      <c r="M41" s="24">
        <v>298021</v>
      </c>
      <c r="N41" s="24">
        <v>744387</v>
      </c>
      <c r="O41" s="24">
        <v>294336</v>
      </c>
      <c r="P41" s="24">
        <v>7652</v>
      </c>
      <c r="Q41" s="24">
        <v>529222</v>
      </c>
      <c r="R41" s="24">
        <v>831210</v>
      </c>
      <c r="S41" s="24">
        <v>-1303358</v>
      </c>
      <c r="T41" s="24">
        <v>53810</v>
      </c>
      <c r="U41" s="24">
        <v>612367</v>
      </c>
      <c r="V41" s="24">
        <v>-637181</v>
      </c>
      <c r="W41" s="24">
        <v>1555749</v>
      </c>
      <c r="X41" s="24">
        <v>1137037</v>
      </c>
      <c r="Y41" s="24">
        <v>418712</v>
      </c>
      <c r="Z41" s="6">
        <v>36.82</v>
      </c>
      <c r="AA41" s="22">
        <v>1232898</v>
      </c>
    </row>
    <row r="42" spans="1:27" ht="13.5">
      <c r="A42" s="2" t="s">
        <v>46</v>
      </c>
      <c r="B42" s="8"/>
      <c r="C42" s="19">
        <f aca="true" t="shared" si="8" ref="C42:Y42">SUM(C43:C46)</f>
        <v>119578806</v>
      </c>
      <c r="D42" s="19">
        <f>SUM(D43:D46)</f>
        <v>0</v>
      </c>
      <c r="E42" s="20">
        <f t="shared" si="8"/>
        <v>48518662</v>
      </c>
      <c r="F42" s="21">
        <f t="shared" si="8"/>
        <v>52224576</v>
      </c>
      <c r="G42" s="21">
        <f t="shared" si="8"/>
        <v>3685370</v>
      </c>
      <c r="H42" s="21">
        <f t="shared" si="8"/>
        <v>3806001</v>
      </c>
      <c r="I42" s="21">
        <f t="shared" si="8"/>
        <v>4392687</v>
      </c>
      <c r="J42" s="21">
        <f t="shared" si="8"/>
        <v>11884058</v>
      </c>
      <c r="K42" s="21">
        <f t="shared" si="8"/>
        <v>3973377</v>
      </c>
      <c r="L42" s="21">
        <f t="shared" si="8"/>
        <v>3684619</v>
      </c>
      <c r="M42" s="21">
        <f t="shared" si="8"/>
        <v>3834236</v>
      </c>
      <c r="N42" s="21">
        <f t="shared" si="8"/>
        <v>11492232</v>
      </c>
      <c r="O42" s="21">
        <f t="shared" si="8"/>
        <v>3879524</v>
      </c>
      <c r="P42" s="21">
        <f t="shared" si="8"/>
        <v>4288987</v>
      </c>
      <c r="Q42" s="21">
        <f t="shared" si="8"/>
        <v>3668931</v>
      </c>
      <c r="R42" s="21">
        <f t="shared" si="8"/>
        <v>11837442</v>
      </c>
      <c r="S42" s="21">
        <f t="shared" si="8"/>
        <v>5126860</v>
      </c>
      <c r="T42" s="21">
        <f t="shared" si="8"/>
        <v>3029671</v>
      </c>
      <c r="U42" s="21">
        <f t="shared" si="8"/>
        <v>2728020</v>
      </c>
      <c r="V42" s="21">
        <f t="shared" si="8"/>
        <v>10884551</v>
      </c>
      <c r="W42" s="21">
        <f t="shared" si="8"/>
        <v>46098283</v>
      </c>
      <c r="X42" s="21">
        <f t="shared" si="8"/>
        <v>48518657</v>
      </c>
      <c r="Y42" s="21">
        <f t="shared" si="8"/>
        <v>-2420374</v>
      </c>
      <c r="Z42" s="4">
        <f>+IF(X42&lt;&gt;0,+(Y42/X42)*100,0)</f>
        <v>-4.988542860945223</v>
      </c>
      <c r="AA42" s="19">
        <f>SUM(AA43:AA46)</f>
        <v>52224576</v>
      </c>
    </row>
    <row r="43" spans="1:27" ht="13.5">
      <c r="A43" s="5" t="s">
        <v>47</v>
      </c>
      <c r="B43" s="3"/>
      <c r="C43" s="22">
        <v>110239858</v>
      </c>
      <c r="D43" s="22"/>
      <c r="E43" s="23">
        <v>36072677</v>
      </c>
      <c r="F43" s="24">
        <v>37857947</v>
      </c>
      <c r="G43" s="24">
        <v>3015040</v>
      </c>
      <c r="H43" s="24">
        <v>3233378</v>
      </c>
      <c r="I43" s="24">
        <v>3143700</v>
      </c>
      <c r="J43" s="24">
        <v>9392118</v>
      </c>
      <c r="K43" s="24">
        <v>2655073</v>
      </c>
      <c r="L43" s="24">
        <v>2735371</v>
      </c>
      <c r="M43" s="24">
        <v>2923443</v>
      </c>
      <c r="N43" s="24">
        <v>8313887</v>
      </c>
      <c r="O43" s="24">
        <v>2658461</v>
      </c>
      <c r="P43" s="24">
        <v>3232933</v>
      </c>
      <c r="Q43" s="24">
        <v>2839581</v>
      </c>
      <c r="R43" s="24">
        <v>8730975</v>
      </c>
      <c r="S43" s="24">
        <v>2781367</v>
      </c>
      <c r="T43" s="24">
        <v>2199879</v>
      </c>
      <c r="U43" s="24">
        <v>1265458</v>
      </c>
      <c r="V43" s="24">
        <v>6246704</v>
      </c>
      <c r="W43" s="24">
        <v>32683684</v>
      </c>
      <c r="X43" s="24">
        <v>36072673</v>
      </c>
      <c r="Y43" s="24">
        <v>-3388989</v>
      </c>
      <c r="Z43" s="6">
        <v>-9.39</v>
      </c>
      <c r="AA43" s="22">
        <v>37857947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9338948</v>
      </c>
      <c r="D46" s="22"/>
      <c r="E46" s="23">
        <v>12445985</v>
      </c>
      <c r="F46" s="24">
        <v>14366629</v>
      </c>
      <c r="G46" s="24">
        <v>670330</v>
      </c>
      <c r="H46" s="24">
        <v>572623</v>
      </c>
      <c r="I46" s="24">
        <v>1248987</v>
      </c>
      <c r="J46" s="24">
        <v>2491940</v>
      </c>
      <c r="K46" s="24">
        <v>1318304</v>
      </c>
      <c r="L46" s="24">
        <v>949248</v>
      </c>
      <c r="M46" s="24">
        <v>910793</v>
      </c>
      <c r="N46" s="24">
        <v>3178345</v>
      </c>
      <c r="O46" s="24">
        <v>1221063</v>
      </c>
      <c r="P46" s="24">
        <v>1056054</v>
      </c>
      <c r="Q46" s="24">
        <v>829350</v>
      </c>
      <c r="R46" s="24">
        <v>3106467</v>
      </c>
      <c r="S46" s="24">
        <v>2345493</v>
      </c>
      <c r="T46" s="24">
        <v>829792</v>
      </c>
      <c r="U46" s="24">
        <v>1462562</v>
      </c>
      <c r="V46" s="24">
        <v>4637847</v>
      </c>
      <c r="W46" s="24">
        <v>13414599</v>
      </c>
      <c r="X46" s="24">
        <v>12445984</v>
      </c>
      <c r="Y46" s="24">
        <v>968615</v>
      </c>
      <c r="Z46" s="6">
        <v>7.78</v>
      </c>
      <c r="AA46" s="22">
        <v>14366629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337087859</v>
      </c>
      <c r="D48" s="40">
        <f>+D28+D32+D38+D42+D47</f>
        <v>0</v>
      </c>
      <c r="E48" s="41">
        <f t="shared" si="9"/>
        <v>275600033</v>
      </c>
      <c r="F48" s="42">
        <f t="shared" si="9"/>
        <v>278704285</v>
      </c>
      <c r="G48" s="42">
        <f t="shared" si="9"/>
        <v>13399961</v>
      </c>
      <c r="H48" s="42">
        <f t="shared" si="9"/>
        <v>15460670</v>
      </c>
      <c r="I48" s="42">
        <f t="shared" si="9"/>
        <v>16456582</v>
      </c>
      <c r="J48" s="42">
        <f t="shared" si="9"/>
        <v>45317213</v>
      </c>
      <c r="K48" s="42">
        <f t="shared" si="9"/>
        <v>18309871</v>
      </c>
      <c r="L48" s="42">
        <f t="shared" si="9"/>
        <v>16798537</v>
      </c>
      <c r="M48" s="42">
        <f t="shared" si="9"/>
        <v>20826089</v>
      </c>
      <c r="N48" s="42">
        <f t="shared" si="9"/>
        <v>55934497</v>
      </c>
      <c r="O48" s="42">
        <f t="shared" si="9"/>
        <v>19406467</v>
      </c>
      <c r="P48" s="42">
        <f t="shared" si="9"/>
        <v>39034500</v>
      </c>
      <c r="Q48" s="42">
        <f t="shared" si="9"/>
        <v>28286897</v>
      </c>
      <c r="R48" s="42">
        <f t="shared" si="9"/>
        <v>86727864</v>
      </c>
      <c r="S48" s="42">
        <f t="shared" si="9"/>
        <v>18793487</v>
      </c>
      <c r="T48" s="42">
        <f t="shared" si="9"/>
        <v>15860528</v>
      </c>
      <c r="U48" s="42">
        <f t="shared" si="9"/>
        <v>24550164</v>
      </c>
      <c r="V48" s="42">
        <f t="shared" si="9"/>
        <v>59204179</v>
      </c>
      <c r="W48" s="42">
        <f t="shared" si="9"/>
        <v>247183753</v>
      </c>
      <c r="X48" s="42">
        <f t="shared" si="9"/>
        <v>275600524</v>
      </c>
      <c r="Y48" s="42">
        <f t="shared" si="9"/>
        <v>-28416771</v>
      </c>
      <c r="Z48" s="43">
        <f>+IF(X48&lt;&gt;0,+(Y48/X48)*100,0)</f>
        <v>-10.31085521448428</v>
      </c>
      <c r="AA48" s="40">
        <f>+AA28+AA32+AA38+AA42+AA47</f>
        <v>278704285</v>
      </c>
    </row>
    <row r="49" spans="1:27" ht="13.5">
      <c r="A49" s="14" t="s">
        <v>58</v>
      </c>
      <c r="B49" s="15"/>
      <c r="C49" s="44">
        <f aca="true" t="shared" si="10" ref="C49:Y49">+C25-C48</f>
        <v>-25072725</v>
      </c>
      <c r="D49" s="44">
        <f>+D25-D48</f>
        <v>0</v>
      </c>
      <c r="E49" s="45">
        <f t="shared" si="10"/>
        <v>36083593</v>
      </c>
      <c r="F49" s="46">
        <f t="shared" si="10"/>
        <v>66917754</v>
      </c>
      <c r="G49" s="46">
        <f t="shared" si="10"/>
        <v>82445777</v>
      </c>
      <c r="H49" s="46">
        <f t="shared" si="10"/>
        <v>-9075145</v>
      </c>
      <c r="I49" s="46">
        <f t="shared" si="10"/>
        <v>7933734</v>
      </c>
      <c r="J49" s="46">
        <f t="shared" si="10"/>
        <v>81304366</v>
      </c>
      <c r="K49" s="46">
        <f t="shared" si="10"/>
        <v>-10711063</v>
      </c>
      <c r="L49" s="46">
        <f t="shared" si="10"/>
        <v>-349360</v>
      </c>
      <c r="M49" s="46">
        <f t="shared" si="10"/>
        <v>48998557</v>
      </c>
      <c r="N49" s="46">
        <f t="shared" si="10"/>
        <v>37938134</v>
      </c>
      <c r="O49" s="46">
        <f t="shared" si="10"/>
        <v>-11193304</v>
      </c>
      <c r="P49" s="46">
        <f t="shared" si="10"/>
        <v>-33725467</v>
      </c>
      <c r="Q49" s="46">
        <f t="shared" si="10"/>
        <v>22747713</v>
      </c>
      <c r="R49" s="46">
        <f t="shared" si="10"/>
        <v>-22171058</v>
      </c>
      <c r="S49" s="46">
        <f t="shared" si="10"/>
        <v>-12196387</v>
      </c>
      <c r="T49" s="46">
        <f t="shared" si="10"/>
        <v>-6234534</v>
      </c>
      <c r="U49" s="46">
        <f t="shared" si="10"/>
        <v>-7810372</v>
      </c>
      <c r="V49" s="46">
        <f t="shared" si="10"/>
        <v>-26241293</v>
      </c>
      <c r="W49" s="46">
        <f t="shared" si="10"/>
        <v>70830149</v>
      </c>
      <c r="X49" s="46">
        <f>IF(F25=F48,0,X25-X48)</f>
        <v>36083104</v>
      </c>
      <c r="Y49" s="46">
        <f t="shared" si="10"/>
        <v>34747045</v>
      </c>
      <c r="Z49" s="47">
        <f>+IF(X49&lt;&gt;0,+(Y49/X49)*100,0)</f>
        <v>96.29727254063287</v>
      </c>
      <c r="AA49" s="44">
        <f>+AA25-AA48</f>
        <v>66917754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205486301</v>
      </c>
      <c r="D5" s="19">
        <f>SUM(D6:D8)</f>
        <v>0</v>
      </c>
      <c r="E5" s="20">
        <f t="shared" si="0"/>
        <v>185897174</v>
      </c>
      <c r="F5" s="21">
        <f t="shared" si="0"/>
        <v>198927175</v>
      </c>
      <c r="G5" s="21">
        <f t="shared" si="0"/>
        <v>94262694</v>
      </c>
      <c r="H5" s="21">
        <f t="shared" si="0"/>
        <v>690198</v>
      </c>
      <c r="I5" s="21">
        <f t="shared" si="0"/>
        <v>2105662</v>
      </c>
      <c r="J5" s="21">
        <f t="shared" si="0"/>
        <v>97058554</v>
      </c>
      <c r="K5" s="21">
        <f t="shared" si="0"/>
        <v>3007318</v>
      </c>
      <c r="L5" s="21">
        <f t="shared" si="0"/>
        <v>5036542</v>
      </c>
      <c r="M5" s="21">
        <f t="shared" si="0"/>
        <v>46652567</v>
      </c>
      <c r="N5" s="21">
        <f t="shared" si="0"/>
        <v>54696427</v>
      </c>
      <c r="O5" s="21">
        <f t="shared" si="0"/>
        <v>694789</v>
      </c>
      <c r="P5" s="21">
        <f t="shared" si="0"/>
        <v>19196059</v>
      </c>
      <c r="Q5" s="21">
        <f t="shared" si="0"/>
        <v>43646456</v>
      </c>
      <c r="R5" s="21">
        <f t="shared" si="0"/>
        <v>63537304</v>
      </c>
      <c r="S5" s="21">
        <f t="shared" si="0"/>
        <v>688076</v>
      </c>
      <c r="T5" s="21">
        <f t="shared" si="0"/>
        <v>688076</v>
      </c>
      <c r="U5" s="21">
        <f t="shared" si="0"/>
        <v>2706385</v>
      </c>
      <c r="V5" s="21">
        <f t="shared" si="0"/>
        <v>4082537</v>
      </c>
      <c r="W5" s="21">
        <f t="shared" si="0"/>
        <v>219374822</v>
      </c>
      <c r="X5" s="21">
        <f t="shared" si="0"/>
        <v>185897172</v>
      </c>
      <c r="Y5" s="21">
        <f t="shared" si="0"/>
        <v>33477650</v>
      </c>
      <c r="Z5" s="4">
        <f>+IF(X5&lt;&gt;0,+(Y5/X5)*100,0)</f>
        <v>18.008692461443147</v>
      </c>
      <c r="AA5" s="19">
        <f>SUM(AA6:AA8)</f>
        <v>198927175</v>
      </c>
    </row>
    <row r="6" spans="1:27" ht="13.5">
      <c r="A6" s="5" t="s">
        <v>33</v>
      </c>
      <c r="B6" s="3"/>
      <c r="C6" s="22"/>
      <c r="D6" s="22"/>
      <c r="E6" s="23">
        <v>131732342</v>
      </c>
      <c r="F6" s="24">
        <v>144462342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131732340</v>
      </c>
      <c r="Y6" s="24">
        <v>-131732340</v>
      </c>
      <c r="Z6" s="6">
        <v>-100</v>
      </c>
      <c r="AA6" s="22">
        <v>144462342</v>
      </c>
    </row>
    <row r="7" spans="1:27" ht="13.5">
      <c r="A7" s="5" t="s">
        <v>34</v>
      </c>
      <c r="B7" s="3"/>
      <c r="C7" s="25">
        <v>204558662</v>
      </c>
      <c r="D7" s="25"/>
      <c r="E7" s="26">
        <v>38048131</v>
      </c>
      <c r="F7" s="27">
        <v>38048131</v>
      </c>
      <c r="G7" s="27">
        <v>94262694</v>
      </c>
      <c r="H7" s="27">
        <v>690198</v>
      </c>
      <c r="I7" s="27">
        <v>2105662</v>
      </c>
      <c r="J7" s="27">
        <v>97058554</v>
      </c>
      <c r="K7" s="27">
        <v>3007318</v>
      </c>
      <c r="L7" s="27">
        <v>5036542</v>
      </c>
      <c r="M7" s="27">
        <v>46652567</v>
      </c>
      <c r="N7" s="27">
        <v>54696427</v>
      </c>
      <c r="O7" s="27">
        <v>694789</v>
      </c>
      <c r="P7" s="27">
        <v>19196059</v>
      </c>
      <c r="Q7" s="27">
        <v>43646456</v>
      </c>
      <c r="R7" s="27">
        <v>63537304</v>
      </c>
      <c r="S7" s="27">
        <v>688076</v>
      </c>
      <c r="T7" s="27">
        <v>688076</v>
      </c>
      <c r="U7" s="27">
        <v>2706385</v>
      </c>
      <c r="V7" s="27">
        <v>4082537</v>
      </c>
      <c r="W7" s="27">
        <v>219374822</v>
      </c>
      <c r="X7" s="27">
        <v>38048136</v>
      </c>
      <c r="Y7" s="27">
        <v>181326686</v>
      </c>
      <c r="Z7" s="7">
        <v>476.57</v>
      </c>
      <c r="AA7" s="25">
        <v>38048131</v>
      </c>
    </row>
    <row r="8" spans="1:27" ht="13.5">
      <c r="A8" s="5" t="s">
        <v>35</v>
      </c>
      <c r="B8" s="3"/>
      <c r="C8" s="22">
        <v>927639</v>
      </c>
      <c r="D8" s="22"/>
      <c r="E8" s="23">
        <v>16116701</v>
      </c>
      <c r="F8" s="24">
        <v>16416702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16116696</v>
      </c>
      <c r="Y8" s="24">
        <v>-16116696</v>
      </c>
      <c r="Z8" s="6">
        <v>-100</v>
      </c>
      <c r="AA8" s="22">
        <v>16416702</v>
      </c>
    </row>
    <row r="9" spans="1:27" ht="13.5">
      <c r="A9" s="2" t="s">
        <v>36</v>
      </c>
      <c r="B9" s="3"/>
      <c r="C9" s="19">
        <f aca="true" t="shared" si="1" ref="C9:Y9">SUM(C10:C14)</f>
        <v>2408994</v>
      </c>
      <c r="D9" s="19">
        <f>SUM(D10:D14)</f>
        <v>0</v>
      </c>
      <c r="E9" s="20">
        <f t="shared" si="1"/>
        <v>25457708</v>
      </c>
      <c r="F9" s="21">
        <f t="shared" si="1"/>
        <v>25986062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25457712</v>
      </c>
      <c r="Y9" s="21">
        <f t="shared" si="1"/>
        <v>-25457712</v>
      </c>
      <c r="Z9" s="4">
        <f>+IF(X9&lt;&gt;0,+(Y9/X9)*100,0)</f>
        <v>-100</v>
      </c>
      <c r="AA9" s="19">
        <f>SUM(AA10:AA14)</f>
        <v>25986062</v>
      </c>
    </row>
    <row r="10" spans="1:27" ht="13.5">
      <c r="A10" s="5" t="s">
        <v>37</v>
      </c>
      <c r="B10" s="3"/>
      <c r="C10" s="22">
        <v>2408994</v>
      </c>
      <c r="D10" s="22"/>
      <c r="E10" s="23">
        <v>23307708</v>
      </c>
      <c r="F10" s="24">
        <v>23836062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23307708</v>
      </c>
      <c r="Y10" s="24">
        <v>-23307708</v>
      </c>
      <c r="Z10" s="6">
        <v>-100</v>
      </c>
      <c r="AA10" s="22">
        <v>23836062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2150000</v>
      </c>
      <c r="F12" s="24">
        <v>2150000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2150004</v>
      </c>
      <c r="Y12" s="24">
        <v>-2150004</v>
      </c>
      <c r="Z12" s="6">
        <v>-100</v>
      </c>
      <c r="AA12" s="22">
        <v>2150000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16721344</v>
      </c>
      <c r="F15" s="21">
        <f t="shared" si="2"/>
        <v>17081344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16721352</v>
      </c>
      <c r="Y15" s="21">
        <f t="shared" si="2"/>
        <v>-16721352</v>
      </c>
      <c r="Z15" s="4">
        <f>+IF(X15&lt;&gt;0,+(Y15/X15)*100,0)</f>
        <v>-100</v>
      </c>
      <c r="AA15" s="19">
        <f>SUM(AA16:AA18)</f>
        <v>17081344</v>
      </c>
    </row>
    <row r="16" spans="1:27" ht="13.5">
      <c r="A16" s="5" t="s">
        <v>43</v>
      </c>
      <c r="B16" s="3"/>
      <c r="C16" s="22"/>
      <c r="D16" s="22"/>
      <c r="E16" s="23">
        <v>9921021</v>
      </c>
      <c r="F16" s="24">
        <v>10281021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9921024</v>
      </c>
      <c r="Y16" s="24">
        <v>-9921024</v>
      </c>
      <c r="Z16" s="6">
        <v>-100</v>
      </c>
      <c r="AA16" s="22">
        <v>10281021</v>
      </c>
    </row>
    <row r="17" spans="1:27" ht="13.5">
      <c r="A17" s="5" t="s">
        <v>44</v>
      </c>
      <c r="B17" s="3"/>
      <c r="C17" s="22"/>
      <c r="D17" s="22"/>
      <c r="E17" s="23">
        <v>6800323</v>
      </c>
      <c r="F17" s="24">
        <v>6800323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6800328</v>
      </c>
      <c r="Y17" s="24">
        <v>-6800328</v>
      </c>
      <c r="Z17" s="6">
        <v>-100</v>
      </c>
      <c r="AA17" s="22">
        <v>6800323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302885</v>
      </c>
      <c r="D19" s="19">
        <f>SUM(D20:D23)</f>
        <v>0</v>
      </c>
      <c r="E19" s="20">
        <f t="shared" si="3"/>
        <v>550000</v>
      </c>
      <c r="F19" s="21">
        <f t="shared" si="3"/>
        <v>550000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549996</v>
      </c>
      <c r="Y19" s="21">
        <f t="shared" si="3"/>
        <v>-549996</v>
      </c>
      <c r="Z19" s="4">
        <f>+IF(X19&lt;&gt;0,+(Y19/X19)*100,0)</f>
        <v>-100</v>
      </c>
      <c r="AA19" s="19">
        <f>SUM(AA20:AA23)</f>
        <v>550000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302885</v>
      </c>
      <c r="D23" s="22"/>
      <c r="E23" s="23">
        <v>550000</v>
      </c>
      <c r="F23" s="24">
        <v>550000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549996</v>
      </c>
      <c r="Y23" s="24">
        <v>-549996</v>
      </c>
      <c r="Z23" s="6">
        <v>-100</v>
      </c>
      <c r="AA23" s="22">
        <v>550000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208198180</v>
      </c>
      <c r="D25" s="40">
        <f>+D5+D9+D15+D19+D24</f>
        <v>0</v>
      </c>
      <c r="E25" s="41">
        <f t="shared" si="4"/>
        <v>228626226</v>
      </c>
      <c r="F25" s="42">
        <f t="shared" si="4"/>
        <v>242544581</v>
      </c>
      <c r="G25" s="42">
        <f t="shared" si="4"/>
        <v>94262694</v>
      </c>
      <c r="H25" s="42">
        <f t="shared" si="4"/>
        <v>690198</v>
      </c>
      <c r="I25" s="42">
        <f t="shared" si="4"/>
        <v>2105662</v>
      </c>
      <c r="J25" s="42">
        <f t="shared" si="4"/>
        <v>97058554</v>
      </c>
      <c r="K25" s="42">
        <f t="shared" si="4"/>
        <v>3007318</v>
      </c>
      <c r="L25" s="42">
        <f t="shared" si="4"/>
        <v>5036542</v>
      </c>
      <c r="M25" s="42">
        <f t="shared" si="4"/>
        <v>46652567</v>
      </c>
      <c r="N25" s="42">
        <f t="shared" si="4"/>
        <v>54696427</v>
      </c>
      <c r="O25" s="42">
        <f t="shared" si="4"/>
        <v>694789</v>
      </c>
      <c r="P25" s="42">
        <f t="shared" si="4"/>
        <v>19196059</v>
      </c>
      <c r="Q25" s="42">
        <f t="shared" si="4"/>
        <v>43646456</v>
      </c>
      <c r="R25" s="42">
        <f t="shared" si="4"/>
        <v>63537304</v>
      </c>
      <c r="S25" s="42">
        <f t="shared" si="4"/>
        <v>688076</v>
      </c>
      <c r="T25" s="42">
        <f t="shared" si="4"/>
        <v>688076</v>
      </c>
      <c r="U25" s="42">
        <f t="shared" si="4"/>
        <v>2706385</v>
      </c>
      <c r="V25" s="42">
        <f t="shared" si="4"/>
        <v>4082537</v>
      </c>
      <c r="W25" s="42">
        <f t="shared" si="4"/>
        <v>219374822</v>
      </c>
      <c r="X25" s="42">
        <f t="shared" si="4"/>
        <v>228626232</v>
      </c>
      <c r="Y25" s="42">
        <f t="shared" si="4"/>
        <v>-9251410</v>
      </c>
      <c r="Z25" s="43">
        <f>+IF(X25&lt;&gt;0,+(Y25/X25)*100,0)</f>
        <v>-4.046521660734014</v>
      </c>
      <c r="AA25" s="40">
        <f>+AA5+AA9+AA15+AA19+AA24</f>
        <v>242544581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169664139</v>
      </c>
      <c r="D28" s="19">
        <f>SUM(D29:D31)</f>
        <v>0</v>
      </c>
      <c r="E28" s="20">
        <f t="shared" si="5"/>
        <v>79502945</v>
      </c>
      <c r="F28" s="21">
        <f t="shared" si="5"/>
        <v>78521683</v>
      </c>
      <c r="G28" s="21">
        <f t="shared" si="5"/>
        <v>5032843</v>
      </c>
      <c r="H28" s="21">
        <f t="shared" si="5"/>
        <v>6626165</v>
      </c>
      <c r="I28" s="21">
        <f t="shared" si="5"/>
        <v>9303481</v>
      </c>
      <c r="J28" s="21">
        <f t="shared" si="5"/>
        <v>20962489</v>
      </c>
      <c r="K28" s="21">
        <f t="shared" si="5"/>
        <v>10889585</v>
      </c>
      <c r="L28" s="21">
        <f t="shared" si="5"/>
        <v>8975253</v>
      </c>
      <c r="M28" s="21">
        <f t="shared" si="5"/>
        <v>11167540</v>
      </c>
      <c r="N28" s="21">
        <f t="shared" si="5"/>
        <v>31032378</v>
      </c>
      <c r="O28" s="21">
        <f t="shared" si="5"/>
        <v>10598333</v>
      </c>
      <c r="P28" s="21">
        <f t="shared" si="5"/>
        <v>8480326</v>
      </c>
      <c r="Q28" s="21">
        <f t="shared" si="5"/>
        <v>12227542</v>
      </c>
      <c r="R28" s="21">
        <f t="shared" si="5"/>
        <v>31306201</v>
      </c>
      <c r="S28" s="21">
        <f t="shared" si="5"/>
        <v>7146257</v>
      </c>
      <c r="T28" s="21">
        <f t="shared" si="5"/>
        <v>8996310</v>
      </c>
      <c r="U28" s="21">
        <f t="shared" si="5"/>
        <v>11734073</v>
      </c>
      <c r="V28" s="21">
        <f t="shared" si="5"/>
        <v>27876640</v>
      </c>
      <c r="W28" s="21">
        <f t="shared" si="5"/>
        <v>111177708</v>
      </c>
      <c r="X28" s="21">
        <f t="shared" si="5"/>
        <v>186264936</v>
      </c>
      <c r="Y28" s="21">
        <f t="shared" si="5"/>
        <v>-75087228</v>
      </c>
      <c r="Z28" s="4">
        <f>+IF(X28&lt;&gt;0,+(Y28/X28)*100,0)</f>
        <v>-40.31205744488592</v>
      </c>
      <c r="AA28" s="19">
        <f>SUM(AA29:AA31)</f>
        <v>78521683</v>
      </c>
    </row>
    <row r="29" spans="1:27" ht="13.5">
      <c r="A29" s="5" t="s">
        <v>33</v>
      </c>
      <c r="B29" s="3"/>
      <c r="C29" s="22">
        <v>9441031</v>
      </c>
      <c r="D29" s="22"/>
      <c r="E29" s="23">
        <v>24788113</v>
      </c>
      <c r="F29" s="24">
        <v>26767293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131550108</v>
      </c>
      <c r="Y29" s="24">
        <v>-131550108</v>
      </c>
      <c r="Z29" s="6">
        <v>-100</v>
      </c>
      <c r="AA29" s="22">
        <v>26767293</v>
      </c>
    </row>
    <row r="30" spans="1:27" ht="13.5">
      <c r="A30" s="5" t="s">
        <v>34</v>
      </c>
      <c r="B30" s="3"/>
      <c r="C30" s="25">
        <v>160223108</v>
      </c>
      <c r="D30" s="25"/>
      <c r="E30" s="26">
        <v>38598131</v>
      </c>
      <c r="F30" s="27">
        <v>35678132</v>
      </c>
      <c r="G30" s="27">
        <v>5032843</v>
      </c>
      <c r="H30" s="27">
        <v>6626165</v>
      </c>
      <c r="I30" s="27">
        <v>9303481</v>
      </c>
      <c r="J30" s="27">
        <v>20962489</v>
      </c>
      <c r="K30" s="27">
        <v>10889585</v>
      </c>
      <c r="L30" s="27">
        <v>8975253</v>
      </c>
      <c r="M30" s="27">
        <v>11167540</v>
      </c>
      <c r="N30" s="27">
        <v>31032378</v>
      </c>
      <c r="O30" s="27">
        <v>10598333</v>
      </c>
      <c r="P30" s="27">
        <v>8480326</v>
      </c>
      <c r="Q30" s="27">
        <v>12227542</v>
      </c>
      <c r="R30" s="27">
        <v>31306201</v>
      </c>
      <c r="S30" s="27">
        <v>7146257</v>
      </c>
      <c r="T30" s="27">
        <v>8996310</v>
      </c>
      <c r="U30" s="27">
        <v>11734073</v>
      </c>
      <c r="V30" s="27">
        <v>27876640</v>
      </c>
      <c r="W30" s="27">
        <v>111177708</v>
      </c>
      <c r="X30" s="27">
        <v>38598132</v>
      </c>
      <c r="Y30" s="27">
        <v>72579576</v>
      </c>
      <c r="Z30" s="7">
        <v>188.04</v>
      </c>
      <c r="AA30" s="25">
        <v>35678132</v>
      </c>
    </row>
    <row r="31" spans="1:27" ht="13.5">
      <c r="A31" s="5" t="s">
        <v>35</v>
      </c>
      <c r="B31" s="3"/>
      <c r="C31" s="22"/>
      <c r="D31" s="22"/>
      <c r="E31" s="23">
        <v>16116701</v>
      </c>
      <c r="F31" s="24">
        <v>16076258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16116696</v>
      </c>
      <c r="Y31" s="24">
        <v>-16116696</v>
      </c>
      <c r="Z31" s="6">
        <v>-100</v>
      </c>
      <c r="AA31" s="22">
        <v>16076258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24689947</v>
      </c>
      <c r="F32" s="21">
        <f t="shared" si="6"/>
        <v>25289565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24689952</v>
      </c>
      <c r="Y32" s="21">
        <f t="shared" si="6"/>
        <v>-24689952</v>
      </c>
      <c r="Z32" s="4">
        <f>+IF(X32&lt;&gt;0,+(Y32/X32)*100,0)</f>
        <v>-100</v>
      </c>
      <c r="AA32" s="19">
        <f>SUM(AA33:AA37)</f>
        <v>25289565</v>
      </c>
    </row>
    <row r="33" spans="1:27" ht="13.5">
      <c r="A33" s="5" t="s">
        <v>37</v>
      </c>
      <c r="B33" s="3"/>
      <c r="C33" s="22"/>
      <c r="D33" s="22"/>
      <c r="E33" s="23">
        <v>22539947</v>
      </c>
      <c r="F33" s="24">
        <v>23705864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22539948</v>
      </c>
      <c r="Y33" s="24">
        <v>-22539948</v>
      </c>
      <c r="Z33" s="6">
        <v>-100</v>
      </c>
      <c r="AA33" s="22">
        <v>23705864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2150000</v>
      </c>
      <c r="F35" s="24">
        <v>1583701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>
        <v>1583701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2150004</v>
      </c>
      <c r="Y37" s="27">
        <v>-2150004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17221344</v>
      </c>
      <c r="F38" s="21">
        <f t="shared" si="7"/>
        <v>17931344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17221344</v>
      </c>
      <c r="Y38" s="21">
        <f t="shared" si="7"/>
        <v>-17221344</v>
      </c>
      <c r="Z38" s="4">
        <f>+IF(X38&lt;&gt;0,+(Y38/X38)*100,0)</f>
        <v>-100</v>
      </c>
      <c r="AA38" s="19">
        <f>SUM(AA39:AA41)</f>
        <v>17931344</v>
      </c>
    </row>
    <row r="39" spans="1:27" ht="13.5">
      <c r="A39" s="5" t="s">
        <v>43</v>
      </c>
      <c r="B39" s="3"/>
      <c r="C39" s="22"/>
      <c r="D39" s="22"/>
      <c r="E39" s="23">
        <v>10421021</v>
      </c>
      <c r="F39" s="24">
        <v>11181021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10421016</v>
      </c>
      <c r="Y39" s="24">
        <v>-10421016</v>
      </c>
      <c r="Z39" s="6">
        <v>-100</v>
      </c>
      <c r="AA39" s="22">
        <v>11181021</v>
      </c>
    </row>
    <row r="40" spans="1:27" ht="13.5">
      <c r="A40" s="5" t="s">
        <v>44</v>
      </c>
      <c r="B40" s="3"/>
      <c r="C40" s="22"/>
      <c r="D40" s="22"/>
      <c r="E40" s="23">
        <v>6800323</v>
      </c>
      <c r="F40" s="24">
        <v>6750323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6800328</v>
      </c>
      <c r="Y40" s="24">
        <v>-6800328</v>
      </c>
      <c r="Z40" s="6">
        <v>-100</v>
      </c>
      <c r="AA40" s="22">
        <v>6750323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450000</v>
      </c>
      <c r="F42" s="21">
        <f t="shared" si="8"/>
        <v>650000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450000</v>
      </c>
      <c r="Y42" s="21">
        <f t="shared" si="8"/>
        <v>-450000</v>
      </c>
      <c r="Z42" s="4">
        <f>+IF(X42&lt;&gt;0,+(Y42/X42)*100,0)</f>
        <v>-100</v>
      </c>
      <c r="AA42" s="19">
        <f>SUM(AA43:AA46)</f>
        <v>650000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450000</v>
      </c>
      <c r="F46" s="24">
        <v>650000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450000</v>
      </c>
      <c r="Y46" s="24">
        <v>-450000</v>
      </c>
      <c r="Z46" s="6">
        <v>-100</v>
      </c>
      <c r="AA46" s="22">
        <v>650000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169664139</v>
      </c>
      <c r="D48" s="40">
        <f>+D28+D32+D38+D42+D47</f>
        <v>0</v>
      </c>
      <c r="E48" s="41">
        <f t="shared" si="9"/>
        <v>121864236</v>
      </c>
      <c r="F48" s="42">
        <f t="shared" si="9"/>
        <v>122392592</v>
      </c>
      <c r="G48" s="42">
        <f t="shared" si="9"/>
        <v>5032843</v>
      </c>
      <c r="H48" s="42">
        <f t="shared" si="9"/>
        <v>6626165</v>
      </c>
      <c r="I48" s="42">
        <f t="shared" si="9"/>
        <v>9303481</v>
      </c>
      <c r="J48" s="42">
        <f t="shared" si="9"/>
        <v>20962489</v>
      </c>
      <c r="K48" s="42">
        <f t="shared" si="9"/>
        <v>10889585</v>
      </c>
      <c r="L48" s="42">
        <f t="shared" si="9"/>
        <v>8975253</v>
      </c>
      <c r="M48" s="42">
        <f t="shared" si="9"/>
        <v>11167540</v>
      </c>
      <c r="N48" s="42">
        <f t="shared" si="9"/>
        <v>31032378</v>
      </c>
      <c r="O48" s="42">
        <f t="shared" si="9"/>
        <v>10598333</v>
      </c>
      <c r="P48" s="42">
        <f t="shared" si="9"/>
        <v>8480326</v>
      </c>
      <c r="Q48" s="42">
        <f t="shared" si="9"/>
        <v>12227542</v>
      </c>
      <c r="R48" s="42">
        <f t="shared" si="9"/>
        <v>31306201</v>
      </c>
      <c r="S48" s="42">
        <f t="shared" si="9"/>
        <v>7146257</v>
      </c>
      <c r="T48" s="42">
        <f t="shared" si="9"/>
        <v>8996310</v>
      </c>
      <c r="U48" s="42">
        <f t="shared" si="9"/>
        <v>11734073</v>
      </c>
      <c r="V48" s="42">
        <f t="shared" si="9"/>
        <v>27876640</v>
      </c>
      <c r="W48" s="42">
        <f t="shared" si="9"/>
        <v>111177708</v>
      </c>
      <c r="X48" s="42">
        <f t="shared" si="9"/>
        <v>228626232</v>
      </c>
      <c r="Y48" s="42">
        <f t="shared" si="9"/>
        <v>-117448524</v>
      </c>
      <c r="Z48" s="43">
        <f>+IF(X48&lt;&gt;0,+(Y48/X48)*100,0)</f>
        <v>-51.371412183357855</v>
      </c>
      <c r="AA48" s="40">
        <f>+AA28+AA32+AA38+AA42+AA47</f>
        <v>122392592</v>
      </c>
    </row>
    <row r="49" spans="1:27" ht="13.5">
      <c r="A49" s="14" t="s">
        <v>58</v>
      </c>
      <c r="B49" s="15"/>
      <c r="C49" s="44">
        <f aca="true" t="shared" si="10" ref="C49:Y49">+C25-C48</f>
        <v>38534041</v>
      </c>
      <c r="D49" s="44">
        <f>+D25-D48</f>
        <v>0</v>
      </c>
      <c r="E49" s="45">
        <f t="shared" si="10"/>
        <v>106761990</v>
      </c>
      <c r="F49" s="46">
        <f t="shared" si="10"/>
        <v>120151989</v>
      </c>
      <c r="G49" s="46">
        <f t="shared" si="10"/>
        <v>89229851</v>
      </c>
      <c r="H49" s="46">
        <f t="shared" si="10"/>
        <v>-5935967</v>
      </c>
      <c r="I49" s="46">
        <f t="shared" si="10"/>
        <v>-7197819</v>
      </c>
      <c r="J49" s="46">
        <f t="shared" si="10"/>
        <v>76096065</v>
      </c>
      <c r="K49" s="46">
        <f t="shared" si="10"/>
        <v>-7882267</v>
      </c>
      <c r="L49" s="46">
        <f t="shared" si="10"/>
        <v>-3938711</v>
      </c>
      <c r="M49" s="46">
        <f t="shared" si="10"/>
        <v>35485027</v>
      </c>
      <c r="N49" s="46">
        <f t="shared" si="10"/>
        <v>23664049</v>
      </c>
      <c r="O49" s="46">
        <f t="shared" si="10"/>
        <v>-9903544</v>
      </c>
      <c r="P49" s="46">
        <f t="shared" si="10"/>
        <v>10715733</v>
      </c>
      <c r="Q49" s="46">
        <f t="shared" si="10"/>
        <v>31418914</v>
      </c>
      <c r="R49" s="46">
        <f t="shared" si="10"/>
        <v>32231103</v>
      </c>
      <c r="S49" s="46">
        <f t="shared" si="10"/>
        <v>-6458181</v>
      </c>
      <c r="T49" s="46">
        <f t="shared" si="10"/>
        <v>-8308234</v>
      </c>
      <c r="U49" s="46">
        <f t="shared" si="10"/>
        <v>-9027688</v>
      </c>
      <c r="V49" s="46">
        <f t="shared" si="10"/>
        <v>-23794103</v>
      </c>
      <c r="W49" s="46">
        <f t="shared" si="10"/>
        <v>108197114</v>
      </c>
      <c r="X49" s="46">
        <f>IF(F25=F48,0,X25-X48)</f>
        <v>0</v>
      </c>
      <c r="Y49" s="46">
        <f t="shared" si="10"/>
        <v>108197114</v>
      </c>
      <c r="Z49" s="47">
        <f>+IF(X49&lt;&gt;0,+(Y49/X49)*100,0)</f>
        <v>0</v>
      </c>
      <c r="AA49" s="44">
        <f>+AA25-AA48</f>
        <v>120151989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76179821</v>
      </c>
      <c r="D5" s="19">
        <f>SUM(D6:D8)</f>
        <v>0</v>
      </c>
      <c r="E5" s="20">
        <f t="shared" si="0"/>
        <v>185000819</v>
      </c>
      <c r="F5" s="21">
        <f t="shared" si="0"/>
        <v>185000819</v>
      </c>
      <c r="G5" s="21">
        <f t="shared" si="0"/>
        <v>30978777</v>
      </c>
      <c r="H5" s="21">
        <f t="shared" si="0"/>
        <v>24096949</v>
      </c>
      <c r="I5" s="21">
        <f t="shared" si="0"/>
        <v>6567432</v>
      </c>
      <c r="J5" s="21">
        <f t="shared" si="0"/>
        <v>61643158</v>
      </c>
      <c r="K5" s="21">
        <f t="shared" si="0"/>
        <v>478153</v>
      </c>
      <c r="L5" s="21">
        <f t="shared" si="0"/>
        <v>347955</v>
      </c>
      <c r="M5" s="21">
        <f t="shared" si="0"/>
        <v>34203198</v>
      </c>
      <c r="N5" s="21">
        <f t="shared" si="0"/>
        <v>35029306</v>
      </c>
      <c r="O5" s="21">
        <f t="shared" si="0"/>
        <v>1104639</v>
      </c>
      <c r="P5" s="21">
        <f t="shared" si="0"/>
        <v>3924907</v>
      </c>
      <c r="Q5" s="21">
        <f t="shared" si="0"/>
        <v>34948997</v>
      </c>
      <c r="R5" s="21">
        <f t="shared" si="0"/>
        <v>39978543</v>
      </c>
      <c r="S5" s="21">
        <f t="shared" si="0"/>
        <v>1191299</v>
      </c>
      <c r="T5" s="21">
        <f t="shared" si="0"/>
        <v>1158719</v>
      </c>
      <c r="U5" s="21">
        <f t="shared" si="0"/>
        <v>0</v>
      </c>
      <c r="V5" s="21">
        <f t="shared" si="0"/>
        <v>2350018</v>
      </c>
      <c r="W5" s="21">
        <f t="shared" si="0"/>
        <v>139001025</v>
      </c>
      <c r="X5" s="21">
        <f t="shared" si="0"/>
        <v>185000819</v>
      </c>
      <c r="Y5" s="21">
        <f t="shared" si="0"/>
        <v>-45999794</v>
      </c>
      <c r="Z5" s="4">
        <f>+IF(X5&lt;&gt;0,+(Y5/X5)*100,0)</f>
        <v>-24.864643437065002</v>
      </c>
      <c r="AA5" s="19">
        <f>SUM(AA6:AA8)</f>
        <v>185000819</v>
      </c>
    </row>
    <row r="6" spans="1:27" ht="13.5">
      <c r="A6" s="5" t="s">
        <v>33</v>
      </c>
      <c r="B6" s="3"/>
      <c r="C6" s="22">
        <v>2477556</v>
      </c>
      <c r="D6" s="22"/>
      <c r="E6" s="23">
        <v>69567527</v>
      </c>
      <c r="F6" s="24">
        <v>69567527</v>
      </c>
      <c r="G6" s="24">
        <v>-829801</v>
      </c>
      <c r="H6" s="24"/>
      <c r="I6" s="24">
        <v>776326</v>
      </c>
      <c r="J6" s="24">
        <v>-53475</v>
      </c>
      <c r="K6" s="24">
        <v>5492</v>
      </c>
      <c r="L6" s="24">
        <v>110</v>
      </c>
      <c r="M6" s="24">
        <v>9455342</v>
      </c>
      <c r="N6" s="24">
        <v>9460944</v>
      </c>
      <c r="O6" s="24">
        <v>2748</v>
      </c>
      <c r="P6" s="24">
        <v>3003002</v>
      </c>
      <c r="Q6" s="24">
        <v>13017000</v>
      </c>
      <c r="R6" s="24">
        <v>16022750</v>
      </c>
      <c r="S6" s="24">
        <v>1602</v>
      </c>
      <c r="T6" s="24"/>
      <c r="U6" s="24"/>
      <c r="V6" s="24">
        <v>1602</v>
      </c>
      <c r="W6" s="24">
        <v>25431821</v>
      </c>
      <c r="X6" s="24">
        <v>69567527</v>
      </c>
      <c r="Y6" s="24">
        <v>-44135706</v>
      </c>
      <c r="Z6" s="6">
        <v>-63.44</v>
      </c>
      <c r="AA6" s="22">
        <v>69567527</v>
      </c>
    </row>
    <row r="7" spans="1:27" ht="13.5">
      <c r="A7" s="5" t="s">
        <v>34</v>
      </c>
      <c r="B7" s="3"/>
      <c r="C7" s="25">
        <v>73086280</v>
      </c>
      <c r="D7" s="25"/>
      <c r="E7" s="26">
        <v>109028343</v>
      </c>
      <c r="F7" s="27">
        <v>109028343</v>
      </c>
      <c r="G7" s="27">
        <v>31642090</v>
      </c>
      <c r="H7" s="27">
        <v>24029557</v>
      </c>
      <c r="I7" s="27">
        <v>5770449</v>
      </c>
      <c r="J7" s="27">
        <v>61442096</v>
      </c>
      <c r="K7" s="27">
        <v>405608</v>
      </c>
      <c r="L7" s="27">
        <v>314112</v>
      </c>
      <c r="M7" s="27">
        <v>24723112</v>
      </c>
      <c r="N7" s="27">
        <v>25442832</v>
      </c>
      <c r="O7" s="27">
        <v>1050509</v>
      </c>
      <c r="P7" s="27">
        <v>890971</v>
      </c>
      <c r="Q7" s="27">
        <v>21904895</v>
      </c>
      <c r="R7" s="27">
        <v>23846375</v>
      </c>
      <c r="S7" s="27">
        <v>1121107</v>
      </c>
      <c r="T7" s="27">
        <v>1126986</v>
      </c>
      <c r="U7" s="27"/>
      <c r="V7" s="27">
        <v>2248093</v>
      </c>
      <c r="W7" s="27">
        <v>112979396</v>
      </c>
      <c r="X7" s="27">
        <v>109028343</v>
      </c>
      <c r="Y7" s="27">
        <v>3951053</v>
      </c>
      <c r="Z7" s="7">
        <v>3.62</v>
      </c>
      <c r="AA7" s="25">
        <v>109028343</v>
      </c>
    </row>
    <row r="8" spans="1:27" ht="13.5">
      <c r="A8" s="5" t="s">
        <v>35</v>
      </c>
      <c r="B8" s="3"/>
      <c r="C8" s="22">
        <v>615985</v>
      </c>
      <c r="D8" s="22"/>
      <c r="E8" s="23">
        <v>6404949</v>
      </c>
      <c r="F8" s="24">
        <v>6404949</v>
      </c>
      <c r="G8" s="24">
        <v>166488</v>
      </c>
      <c r="H8" s="24">
        <v>67392</v>
      </c>
      <c r="I8" s="24">
        <v>20657</v>
      </c>
      <c r="J8" s="24">
        <v>254537</v>
      </c>
      <c r="K8" s="24">
        <v>67053</v>
      </c>
      <c r="L8" s="24">
        <v>33733</v>
      </c>
      <c r="M8" s="24">
        <v>24744</v>
      </c>
      <c r="N8" s="24">
        <v>125530</v>
      </c>
      <c r="O8" s="24">
        <v>51382</v>
      </c>
      <c r="P8" s="24">
        <v>30934</v>
      </c>
      <c r="Q8" s="24">
        <v>27102</v>
      </c>
      <c r="R8" s="24">
        <v>109418</v>
      </c>
      <c r="S8" s="24">
        <v>68590</v>
      </c>
      <c r="T8" s="24">
        <v>31733</v>
      </c>
      <c r="U8" s="24"/>
      <c r="V8" s="24">
        <v>100323</v>
      </c>
      <c r="W8" s="24">
        <v>589808</v>
      </c>
      <c r="X8" s="24">
        <v>6404949</v>
      </c>
      <c r="Y8" s="24">
        <v>-5815141</v>
      </c>
      <c r="Z8" s="6">
        <v>-90.79</v>
      </c>
      <c r="AA8" s="22">
        <v>6404949</v>
      </c>
    </row>
    <row r="9" spans="1:27" ht="13.5">
      <c r="A9" s="2" t="s">
        <v>36</v>
      </c>
      <c r="B9" s="3"/>
      <c r="C9" s="19">
        <f aca="true" t="shared" si="1" ref="C9:Y9">SUM(C10:C14)</f>
        <v>7051467</v>
      </c>
      <c r="D9" s="19">
        <f>SUM(D10:D14)</f>
        <v>0</v>
      </c>
      <c r="E9" s="20">
        <f t="shared" si="1"/>
        <v>10206398</v>
      </c>
      <c r="F9" s="21">
        <f t="shared" si="1"/>
        <v>10206398</v>
      </c>
      <c r="G9" s="21">
        <f t="shared" si="1"/>
        <v>269271</v>
      </c>
      <c r="H9" s="21">
        <f t="shared" si="1"/>
        <v>825037</v>
      </c>
      <c r="I9" s="21">
        <f t="shared" si="1"/>
        <v>231270</v>
      </c>
      <c r="J9" s="21">
        <f t="shared" si="1"/>
        <v>1325578</v>
      </c>
      <c r="K9" s="21">
        <f t="shared" si="1"/>
        <v>836359</v>
      </c>
      <c r="L9" s="21">
        <f t="shared" si="1"/>
        <v>-103131</v>
      </c>
      <c r="M9" s="21">
        <f t="shared" si="1"/>
        <v>751529</v>
      </c>
      <c r="N9" s="21">
        <f t="shared" si="1"/>
        <v>1484757</v>
      </c>
      <c r="O9" s="21">
        <f t="shared" si="1"/>
        <v>443086</v>
      </c>
      <c r="P9" s="21">
        <f t="shared" si="1"/>
        <v>1472091</v>
      </c>
      <c r="Q9" s="21">
        <f t="shared" si="1"/>
        <v>1620741</v>
      </c>
      <c r="R9" s="21">
        <f t="shared" si="1"/>
        <v>3535918</v>
      </c>
      <c r="S9" s="21">
        <f t="shared" si="1"/>
        <v>653080</v>
      </c>
      <c r="T9" s="21">
        <f t="shared" si="1"/>
        <v>538985</v>
      </c>
      <c r="U9" s="21">
        <f t="shared" si="1"/>
        <v>0</v>
      </c>
      <c r="V9" s="21">
        <f t="shared" si="1"/>
        <v>1192065</v>
      </c>
      <c r="W9" s="21">
        <f t="shared" si="1"/>
        <v>7538318</v>
      </c>
      <c r="X9" s="21">
        <f t="shared" si="1"/>
        <v>10206398</v>
      </c>
      <c r="Y9" s="21">
        <f t="shared" si="1"/>
        <v>-2668080</v>
      </c>
      <c r="Z9" s="4">
        <f>+IF(X9&lt;&gt;0,+(Y9/X9)*100,0)</f>
        <v>-26.1412498317232</v>
      </c>
      <c r="AA9" s="19">
        <f>SUM(AA10:AA14)</f>
        <v>10206398</v>
      </c>
    </row>
    <row r="10" spans="1:27" ht="13.5">
      <c r="A10" s="5" t="s">
        <v>37</v>
      </c>
      <c r="B10" s="3"/>
      <c r="C10" s="22">
        <v>1762002</v>
      </c>
      <c r="D10" s="22"/>
      <c r="E10" s="23">
        <v>3462382</v>
      </c>
      <c r="F10" s="24">
        <v>3462382</v>
      </c>
      <c r="G10" s="24">
        <v>20986</v>
      </c>
      <c r="H10" s="24">
        <v>40200</v>
      </c>
      <c r="I10" s="24">
        <v>29092</v>
      </c>
      <c r="J10" s="24">
        <v>90278</v>
      </c>
      <c r="K10" s="24">
        <v>31410</v>
      </c>
      <c r="L10" s="24">
        <v>19808</v>
      </c>
      <c r="M10" s="24">
        <v>16516</v>
      </c>
      <c r="N10" s="24">
        <v>67734</v>
      </c>
      <c r="O10" s="24">
        <v>17739</v>
      </c>
      <c r="P10" s="24">
        <v>25258</v>
      </c>
      <c r="Q10" s="24">
        <v>49195</v>
      </c>
      <c r="R10" s="24">
        <v>92192</v>
      </c>
      <c r="S10" s="24">
        <v>22221</v>
      </c>
      <c r="T10" s="24">
        <v>28885</v>
      </c>
      <c r="U10" s="24"/>
      <c r="V10" s="24">
        <v>51106</v>
      </c>
      <c r="W10" s="24">
        <v>301310</v>
      </c>
      <c r="X10" s="24">
        <v>3462382</v>
      </c>
      <c r="Y10" s="24">
        <v>-3161072</v>
      </c>
      <c r="Z10" s="6">
        <v>-91.3</v>
      </c>
      <c r="AA10" s="22">
        <v>3462382</v>
      </c>
    </row>
    <row r="11" spans="1:27" ht="13.5">
      <c r="A11" s="5" t="s">
        <v>38</v>
      </c>
      <c r="B11" s="3"/>
      <c r="C11" s="22">
        <v>81435</v>
      </c>
      <c r="D11" s="22"/>
      <c r="E11" s="23">
        <v>79096</v>
      </c>
      <c r="F11" s="24">
        <v>79096</v>
      </c>
      <c r="G11" s="24">
        <v>5794</v>
      </c>
      <c r="H11" s="24">
        <v>7245</v>
      </c>
      <c r="I11" s="24">
        <v>5870</v>
      </c>
      <c r="J11" s="24">
        <v>18909</v>
      </c>
      <c r="K11" s="24">
        <v>5907</v>
      </c>
      <c r="L11" s="24">
        <v>7587</v>
      </c>
      <c r="M11" s="24">
        <v>6143</v>
      </c>
      <c r="N11" s="24">
        <v>19637</v>
      </c>
      <c r="O11" s="24">
        <v>6508</v>
      </c>
      <c r="P11" s="24">
        <v>6742</v>
      </c>
      <c r="Q11" s="24">
        <v>6346</v>
      </c>
      <c r="R11" s="24">
        <v>19596</v>
      </c>
      <c r="S11" s="24">
        <v>5536</v>
      </c>
      <c r="T11" s="24">
        <v>6875</v>
      </c>
      <c r="U11" s="24"/>
      <c r="V11" s="24">
        <v>12411</v>
      </c>
      <c r="W11" s="24">
        <v>70553</v>
      </c>
      <c r="X11" s="24">
        <v>79096</v>
      </c>
      <c r="Y11" s="24">
        <v>-8543</v>
      </c>
      <c r="Z11" s="6">
        <v>-10.8</v>
      </c>
      <c r="AA11" s="22">
        <v>79096</v>
      </c>
    </row>
    <row r="12" spans="1:27" ht="13.5">
      <c r="A12" s="5" t="s">
        <v>39</v>
      </c>
      <c r="B12" s="3"/>
      <c r="C12" s="22">
        <v>2720161</v>
      </c>
      <c r="D12" s="22"/>
      <c r="E12" s="23">
        <v>4706246</v>
      </c>
      <c r="F12" s="24">
        <v>4706246</v>
      </c>
      <c r="G12" s="24">
        <v>242180</v>
      </c>
      <c r="H12" s="24">
        <v>598631</v>
      </c>
      <c r="I12" s="24">
        <v>195997</v>
      </c>
      <c r="J12" s="24">
        <v>1036808</v>
      </c>
      <c r="K12" s="24">
        <v>798731</v>
      </c>
      <c r="L12" s="24">
        <v>-130837</v>
      </c>
      <c r="M12" s="24">
        <v>549909</v>
      </c>
      <c r="N12" s="24">
        <v>1217803</v>
      </c>
      <c r="O12" s="24">
        <v>418528</v>
      </c>
      <c r="P12" s="24">
        <v>534120</v>
      </c>
      <c r="Q12" s="24">
        <v>1564889</v>
      </c>
      <c r="R12" s="24">
        <v>2517537</v>
      </c>
      <c r="S12" s="24">
        <v>625012</v>
      </c>
      <c r="T12" s="24">
        <v>502914</v>
      </c>
      <c r="U12" s="24"/>
      <c r="V12" s="24">
        <v>1127926</v>
      </c>
      <c r="W12" s="24">
        <v>5900074</v>
      </c>
      <c r="X12" s="24">
        <v>4706246</v>
      </c>
      <c r="Y12" s="24">
        <v>1193828</v>
      </c>
      <c r="Z12" s="6">
        <v>25.37</v>
      </c>
      <c r="AA12" s="22">
        <v>4706246</v>
      </c>
    </row>
    <row r="13" spans="1:27" ht="13.5">
      <c r="A13" s="5" t="s">
        <v>40</v>
      </c>
      <c r="B13" s="3"/>
      <c r="C13" s="22">
        <v>1069002</v>
      </c>
      <c r="D13" s="22"/>
      <c r="E13" s="23">
        <v>722238</v>
      </c>
      <c r="F13" s="24">
        <v>722238</v>
      </c>
      <c r="G13" s="24">
        <v>311</v>
      </c>
      <c r="H13" s="24">
        <v>178961</v>
      </c>
      <c r="I13" s="24">
        <v>311</v>
      </c>
      <c r="J13" s="24">
        <v>179583</v>
      </c>
      <c r="K13" s="24">
        <v>311</v>
      </c>
      <c r="L13" s="24">
        <v>311</v>
      </c>
      <c r="M13" s="24">
        <v>178961</v>
      </c>
      <c r="N13" s="24">
        <v>179583</v>
      </c>
      <c r="O13" s="24">
        <v>311</v>
      </c>
      <c r="P13" s="24">
        <v>311</v>
      </c>
      <c r="Q13" s="24">
        <v>311</v>
      </c>
      <c r="R13" s="24">
        <v>933</v>
      </c>
      <c r="S13" s="24">
        <v>311</v>
      </c>
      <c r="T13" s="24">
        <v>311</v>
      </c>
      <c r="U13" s="24"/>
      <c r="V13" s="24">
        <v>622</v>
      </c>
      <c r="W13" s="24">
        <v>360721</v>
      </c>
      <c r="X13" s="24">
        <v>722238</v>
      </c>
      <c r="Y13" s="24">
        <v>-361517</v>
      </c>
      <c r="Z13" s="6">
        <v>-50.06</v>
      </c>
      <c r="AA13" s="22">
        <v>722238</v>
      </c>
    </row>
    <row r="14" spans="1:27" ht="13.5">
      <c r="A14" s="5" t="s">
        <v>41</v>
      </c>
      <c r="B14" s="3"/>
      <c r="C14" s="25">
        <v>1418867</v>
      </c>
      <c r="D14" s="25"/>
      <c r="E14" s="26">
        <v>1236436</v>
      </c>
      <c r="F14" s="27">
        <v>1236436</v>
      </c>
      <c r="G14" s="27"/>
      <c r="H14" s="27"/>
      <c r="I14" s="27"/>
      <c r="J14" s="27"/>
      <c r="K14" s="27"/>
      <c r="L14" s="27"/>
      <c r="M14" s="27"/>
      <c r="N14" s="27"/>
      <c r="O14" s="27"/>
      <c r="P14" s="27">
        <v>905660</v>
      </c>
      <c r="Q14" s="27"/>
      <c r="R14" s="27">
        <v>905660</v>
      </c>
      <c r="S14" s="27"/>
      <c r="T14" s="27"/>
      <c r="U14" s="27"/>
      <c r="V14" s="27"/>
      <c r="W14" s="27">
        <v>905660</v>
      </c>
      <c r="X14" s="27">
        <v>1236436</v>
      </c>
      <c r="Y14" s="27">
        <v>-330776</v>
      </c>
      <c r="Z14" s="7">
        <v>-26.75</v>
      </c>
      <c r="AA14" s="25">
        <v>1236436</v>
      </c>
    </row>
    <row r="15" spans="1:27" ht="13.5">
      <c r="A15" s="2" t="s">
        <v>42</v>
      </c>
      <c r="B15" s="8"/>
      <c r="C15" s="19">
        <f aca="true" t="shared" si="2" ref="C15:Y15">SUM(C16:C18)</f>
        <v>815082</v>
      </c>
      <c r="D15" s="19">
        <f>SUM(D16:D18)</f>
        <v>0</v>
      </c>
      <c r="E15" s="20">
        <f t="shared" si="2"/>
        <v>6164970</v>
      </c>
      <c r="F15" s="21">
        <f t="shared" si="2"/>
        <v>6164970</v>
      </c>
      <c r="G15" s="21">
        <f t="shared" si="2"/>
        <v>163633</v>
      </c>
      <c r="H15" s="21">
        <f t="shared" si="2"/>
        <v>15136</v>
      </c>
      <c r="I15" s="21">
        <f t="shared" si="2"/>
        <v>6713</v>
      </c>
      <c r="J15" s="21">
        <f t="shared" si="2"/>
        <v>185482</v>
      </c>
      <c r="K15" s="21">
        <f t="shared" si="2"/>
        <v>46527</v>
      </c>
      <c r="L15" s="21">
        <f t="shared" si="2"/>
        <v>21529</v>
      </c>
      <c r="M15" s="21">
        <f t="shared" si="2"/>
        <v>10741</v>
      </c>
      <c r="N15" s="21">
        <f t="shared" si="2"/>
        <v>78797</v>
      </c>
      <c r="O15" s="21">
        <f t="shared" si="2"/>
        <v>105876</v>
      </c>
      <c r="P15" s="21">
        <f t="shared" si="2"/>
        <v>10257</v>
      </c>
      <c r="Q15" s="21">
        <f t="shared" si="2"/>
        <v>7443</v>
      </c>
      <c r="R15" s="21">
        <f t="shared" si="2"/>
        <v>123576</v>
      </c>
      <c r="S15" s="21">
        <f t="shared" si="2"/>
        <v>8906</v>
      </c>
      <c r="T15" s="21">
        <f t="shared" si="2"/>
        <v>11226</v>
      </c>
      <c r="U15" s="21">
        <f t="shared" si="2"/>
        <v>0</v>
      </c>
      <c r="V15" s="21">
        <f t="shared" si="2"/>
        <v>20132</v>
      </c>
      <c r="W15" s="21">
        <f t="shared" si="2"/>
        <v>407987</v>
      </c>
      <c r="X15" s="21">
        <f t="shared" si="2"/>
        <v>6164970</v>
      </c>
      <c r="Y15" s="21">
        <f t="shared" si="2"/>
        <v>-5756983</v>
      </c>
      <c r="Z15" s="4">
        <f>+IF(X15&lt;&gt;0,+(Y15/X15)*100,0)</f>
        <v>-93.38217379808823</v>
      </c>
      <c r="AA15" s="19">
        <f>SUM(AA16:AA18)</f>
        <v>6164970</v>
      </c>
    </row>
    <row r="16" spans="1:27" ht="13.5">
      <c r="A16" s="5" t="s">
        <v>43</v>
      </c>
      <c r="B16" s="3"/>
      <c r="C16" s="22">
        <v>200200</v>
      </c>
      <c r="D16" s="22"/>
      <c r="E16" s="23">
        <v>796692</v>
      </c>
      <c r="F16" s="24">
        <v>796692</v>
      </c>
      <c r="G16" s="24">
        <v>150000</v>
      </c>
      <c r="H16" s="24"/>
      <c r="I16" s="24"/>
      <c r="J16" s="24">
        <v>150000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150000</v>
      </c>
      <c r="X16" s="24">
        <v>796692</v>
      </c>
      <c r="Y16" s="24">
        <v>-646692</v>
      </c>
      <c r="Z16" s="6">
        <v>-81.17</v>
      </c>
      <c r="AA16" s="22">
        <v>796692</v>
      </c>
    </row>
    <row r="17" spans="1:27" ht="13.5">
      <c r="A17" s="5" t="s">
        <v>44</v>
      </c>
      <c r="B17" s="3"/>
      <c r="C17" s="22">
        <v>614882</v>
      </c>
      <c r="D17" s="22"/>
      <c r="E17" s="23">
        <v>5368278</v>
      </c>
      <c r="F17" s="24">
        <v>5368278</v>
      </c>
      <c r="G17" s="24">
        <v>13633</v>
      </c>
      <c r="H17" s="24">
        <v>15136</v>
      </c>
      <c r="I17" s="24">
        <v>6713</v>
      </c>
      <c r="J17" s="24">
        <v>35482</v>
      </c>
      <c r="K17" s="24">
        <v>46527</v>
      </c>
      <c r="L17" s="24">
        <v>21529</v>
      </c>
      <c r="M17" s="24">
        <v>10741</v>
      </c>
      <c r="N17" s="24">
        <v>78797</v>
      </c>
      <c r="O17" s="24">
        <v>105876</v>
      </c>
      <c r="P17" s="24">
        <v>10257</v>
      </c>
      <c r="Q17" s="24">
        <v>7443</v>
      </c>
      <c r="R17" s="24">
        <v>123576</v>
      </c>
      <c r="S17" s="24">
        <v>8906</v>
      </c>
      <c r="T17" s="24">
        <v>11226</v>
      </c>
      <c r="U17" s="24"/>
      <c r="V17" s="24">
        <v>20132</v>
      </c>
      <c r="W17" s="24">
        <v>257987</v>
      </c>
      <c r="X17" s="24">
        <v>5368278</v>
      </c>
      <c r="Y17" s="24">
        <v>-5110291</v>
      </c>
      <c r="Z17" s="6">
        <v>-95.19</v>
      </c>
      <c r="AA17" s="22">
        <v>5368278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120668454</v>
      </c>
      <c r="D19" s="19">
        <f>SUM(D20:D23)</f>
        <v>0</v>
      </c>
      <c r="E19" s="20">
        <f t="shared" si="3"/>
        <v>265674667</v>
      </c>
      <c r="F19" s="21">
        <f t="shared" si="3"/>
        <v>265674667</v>
      </c>
      <c r="G19" s="21">
        <f t="shared" si="3"/>
        <v>17344160</v>
      </c>
      <c r="H19" s="21">
        <f t="shared" si="3"/>
        <v>13142120</v>
      </c>
      <c r="I19" s="21">
        <f t="shared" si="3"/>
        <v>22648231</v>
      </c>
      <c r="J19" s="21">
        <f t="shared" si="3"/>
        <v>53134511</v>
      </c>
      <c r="K19" s="21">
        <f t="shared" si="3"/>
        <v>16527355</v>
      </c>
      <c r="L19" s="21">
        <f t="shared" si="3"/>
        <v>13524360</v>
      </c>
      <c r="M19" s="21">
        <f t="shared" si="3"/>
        <v>26940193</v>
      </c>
      <c r="N19" s="21">
        <f t="shared" si="3"/>
        <v>56991908</v>
      </c>
      <c r="O19" s="21">
        <f t="shared" si="3"/>
        <v>14388012</v>
      </c>
      <c r="P19" s="21">
        <f t="shared" si="3"/>
        <v>12680183</v>
      </c>
      <c r="Q19" s="21">
        <f t="shared" si="3"/>
        <v>35021997</v>
      </c>
      <c r="R19" s="21">
        <f t="shared" si="3"/>
        <v>62090192</v>
      </c>
      <c r="S19" s="21">
        <f t="shared" si="3"/>
        <v>12196078</v>
      </c>
      <c r="T19" s="21">
        <f t="shared" si="3"/>
        <v>14766844</v>
      </c>
      <c r="U19" s="21">
        <f t="shared" si="3"/>
        <v>0</v>
      </c>
      <c r="V19" s="21">
        <f t="shared" si="3"/>
        <v>26962922</v>
      </c>
      <c r="W19" s="21">
        <f t="shared" si="3"/>
        <v>199179533</v>
      </c>
      <c r="X19" s="21">
        <f t="shared" si="3"/>
        <v>265674667</v>
      </c>
      <c r="Y19" s="21">
        <f t="shared" si="3"/>
        <v>-66495134</v>
      </c>
      <c r="Z19" s="4">
        <f>+IF(X19&lt;&gt;0,+(Y19/X19)*100,0)</f>
        <v>-25.028782288828467</v>
      </c>
      <c r="AA19" s="19">
        <f>SUM(AA20:AA23)</f>
        <v>265674667</v>
      </c>
    </row>
    <row r="20" spans="1:27" ht="13.5">
      <c r="A20" s="5" t="s">
        <v>47</v>
      </c>
      <c r="B20" s="3"/>
      <c r="C20" s="22">
        <v>79593434</v>
      </c>
      <c r="D20" s="22"/>
      <c r="E20" s="23">
        <v>127648933</v>
      </c>
      <c r="F20" s="24">
        <v>127648933</v>
      </c>
      <c r="G20" s="24">
        <v>7492601</v>
      </c>
      <c r="H20" s="24">
        <v>8475334</v>
      </c>
      <c r="I20" s="24">
        <v>10548506</v>
      </c>
      <c r="J20" s="24">
        <v>26516441</v>
      </c>
      <c r="K20" s="24">
        <v>12721823</v>
      </c>
      <c r="L20" s="24">
        <v>8847839</v>
      </c>
      <c r="M20" s="24">
        <v>9457565</v>
      </c>
      <c r="N20" s="24">
        <v>31027227</v>
      </c>
      <c r="O20" s="24">
        <v>9661215</v>
      </c>
      <c r="P20" s="24">
        <v>8517896</v>
      </c>
      <c r="Q20" s="24">
        <v>7944657</v>
      </c>
      <c r="R20" s="24">
        <v>26123768</v>
      </c>
      <c r="S20" s="24">
        <v>8104302</v>
      </c>
      <c r="T20" s="24">
        <v>7629215</v>
      </c>
      <c r="U20" s="24"/>
      <c r="V20" s="24">
        <v>15733517</v>
      </c>
      <c r="W20" s="24">
        <v>99400953</v>
      </c>
      <c r="X20" s="24">
        <v>127648933</v>
      </c>
      <c r="Y20" s="24">
        <v>-28247980</v>
      </c>
      <c r="Z20" s="6">
        <v>-22.13</v>
      </c>
      <c r="AA20" s="22">
        <v>127648933</v>
      </c>
    </row>
    <row r="21" spans="1:27" ht="13.5">
      <c r="A21" s="5" t="s">
        <v>48</v>
      </c>
      <c r="B21" s="3"/>
      <c r="C21" s="22">
        <v>16047689</v>
      </c>
      <c r="D21" s="22"/>
      <c r="E21" s="23">
        <v>89284258</v>
      </c>
      <c r="F21" s="24">
        <v>89284258</v>
      </c>
      <c r="G21" s="24">
        <v>2088846</v>
      </c>
      <c r="H21" s="24">
        <v>3394351</v>
      </c>
      <c r="I21" s="24">
        <v>2546550</v>
      </c>
      <c r="J21" s="24">
        <v>8029747</v>
      </c>
      <c r="K21" s="24">
        <v>2541488</v>
      </c>
      <c r="L21" s="24">
        <v>3392870</v>
      </c>
      <c r="M21" s="24">
        <v>1957996</v>
      </c>
      <c r="N21" s="24">
        <v>7892354</v>
      </c>
      <c r="O21" s="24">
        <v>3416988</v>
      </c>
      <c r="P21" s="24">
        <v>2800301</v>
      </c>
      <c r="Q21" s="24">
        <v>10628957</v>
      </c>
      <c r="R21" s="24">
        <v>16846246</v>
      </c>
      <c r="S21" s="24">
        <v>2751682</v>
      </c>
      <c r="T21" s="24">
        <v>5768414</v>
      </c>
      <c r="U21" s="24"/>
      <c r="V21" s="24">
        <v>8520096</v>
      </c>
      <c r="W21" s="24">
        <v>41288443</v>
      </c>
      <c r="X21" s="24">
        <v>89284258</v>
      </c>
      <c r="Y21" s="24">
        <v>-47995815</v>
      </c>
      <c r="Z21" s="6">
        <v>-53.76</v>
      </c>
      <c r="AA21" s="22">
        <v>89284258</v>
      </c>
    </row>
    <row r="22" spans="1:27" ht="13.5">
      <c r="A22" s="5" t="s">
        <v>49</v>
      </c>
      <c r="B22" s="3"/>
      <c r="C22" s="25">
        <v>20662982</v>
      </c>
      <c r="D22" s="25"/>
      <c r="E22" s="26">
        <v>37484695</v>
      </c>
      <c r="F22" s="27">
        <v>37484695</v>
      </c>
      <c r="G22" s="27">
        <v>5282698</v>
      </c>
      <c r="H22" s="27">
        <v>743003</v>
      </c>
      <c r="I22" s="27">
        <v>9023683</v>
      </c>
      <c r="J22" s="27">
        <v>15049384</v>
      </c>
      <c r="K22" s="27">
        <v>730418</v>
      </c>
      <c r="L22" s="27">
        <v>743564</v>
      </c>
      <c r="M22" s="27">
        <v>14986134</v>
      </c>
      <c r="N22" s="27">
        <v>16460116</v>
      </c>
      <c r="O22" s="27">
        <v>763239</v>
      </c>
      <c r="P22" s="27">
        <v>779733</v>
      </c>
      <c r="Q22" s="27">
        <v>15859369</v>
      </c>
      <c r="R22" s="27">
        <v>17402341</v>
      </c>
      <c r="S22" s="27">
        <v>781241</v>
      </c>
      <c r="T22" s="27">
        <v>779925</v>
      </c>
      <c r="U22" s="27"/>
      <c r="V22" s="27">
        <v>1561166</v>
      </c>
      <c r="W22" s="27">
        <v>50473007</v>
      </c>
      <c r="X22" s="27">
        <v>37484695</v>
      </c>
      <c r="Y22" s="27">
        <v>12988312</v>
      </c>
      <c r="Z22" s="7">
        <v>34.65</v>
      </c>
      <c r="AA22" s="25">
        <v>37484695</v>
      </c>
    </row>
    <row r="23" spans="1:27" ht="13.5">
      <c r="A23" s="5" t="s">
        <v>50</v>
      </c>
      <c r="B23" s="3"/>
      <c r="C23" s="22">
        <v>4364349</v>
      </c>
      <c r="D23" s="22"/>
      <c r="E23" s="23">
        <v>11256781</v>
      </c>
      <c r="F23" s="24">
        <v>11256781</v>
      </c>
      <c r="G23" s="24">
        <v>2480015</v>
      </c>
      <c r="H23" s="24">
        <v>529432</v>
      </c>
      <c r="I23" s="24">
        <v>529492</v>
      </c>
      <c r="J23" s="24">
        <v>3538939</v>
      </c>
      <c r="K23" s="24">
        <v>533626</v>
      </c>
      <c r="L23" s="24">
        <v>540087</v>
      </c>
      <c r="M23" s="24">
        <v>538498</v>
      </c>
      <c r="N23" s="24">
        <v>1612211</v>
      </c>
      <c r="O23" s="24">
        <v>546570</v>
      </c>
      <c r="P23" s="24">
        <v>582253</v>
      </c>
      <c r="Q23" s="24">
        <v>589014</v>
      </c>
      <c r="R23" s="24">
        <v>1717837</v>
      </c>
      <c r="S23" s="24">
        <v>558853</v>
      </c>
      <c r="T23" s="24">
        <v>589290</v>
      </c>
      <c r="U23" s="24"/>
      <c r="V23" s="24">
        <v>1148143</v>
      </c>
      <c r="W23" s="24">
        <v>8017130</v>
      </c>
      <c r="X23" s="24">
        <v>11256781</v>
      </c>
      <c r="Y23" s="24">
        <v>-3239651</v>
      </c>
      <c r="Z23" s="6">
        <v>-28.78</v>
      </c>
      <c r="AA23" s="22">
        <v>11256781</v>
      </c>
    </row>
    <row r="24" spans="1:27" ht="13.5">
      <c r="A24" s="2" t="s">
        <v>51</v>
      </c>
      <c r="B24" s="8" t="s">
        <v>52</v>
      </c>
      <c r="C24" s="19">
        <v>701733</v>
      </c>
      <c r="D24" s="19"/>
      <c r="E24" s="20">
        <v>723646</v>
      </c>
      <c r="F24" s="21">
        <v>723646</v>
      </c>
      <c r="G24" s="21">
        <v>22043</v>
      </c>
      <c r="H24" s="21">
        <v>38947</v>
      </c>
      <c r="I24" s="21">
        <v>3731</v>
      </c>
      <c r="J24" s="21">
        <v>64721</v>
      </c>
      <c r="K24" s="21">
        <v>51173</v>
      </c>
      <c r="L24" s="21">
        <v>30370</v>
      </c>
      <c r="M24" s="21">
        <v>34101</v>
      </c>
      <c r="N24" s="21">
        <v>115644</v>
      </c>
      <c r="O24" s="21">
        <v>22944</v>
      </c>
      <c r="P24" s="21">
        <v>26553</v>
      </c>
      <c r="Q24" s="21">
        <v>11836</v>
      </c>
      <c r="R24" s="21">
        <v>61333</v>
      </c>
      <c r="S24" s="21">
        <v>42584</v>
      </c>
      <c r="T24" s="21">
        <v>63363</v>
      </c>
      <c r="U24" s="21"/>
      <c r="V24" s="21">
        <v>105947</v>
      </c>
      <c r="W24" s="21">
        <v>347645</v>
      </c>
      <c r="X24" s="21">
        <v>723646</v>
      </c>
      <c r="Y24" s="21">
        <v>-376001</v>
      </c>
      <c r="Z24" s="4">
        <v>-51.96</v>
      </c>
      <c r="AA24" s="19">
        <v>723646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205416557</v>
      </c>
      <c r="D25" s="40">
        <f>+D5+D9+D15+D19+D24</f>
        <v>0</v>
      </c>
      <c r="E25" s="41">
        <f t="shared" si="4"/>
        <v>467770500</v>
      </c>
      <c r="F25" s="42">
        <f t="shared" si="4"/>
        <v>467770500</v>
      </c>
      <c r="G25" s="42">
        <f t="shared" si="4"/>
        <v>48777884</v>
      </c>
      <c r="H25" s="42">
        <f t="shared" si="4"/>
        <v>38118189</v>
      </c>
      <c r="I25" s="42">
        <f t="shared" si="4"/>
        <v>29457377</v>
      </c>
      <c r="J25" s="42">
        <f t="shared" si="4"/>
        <v>116353450</v>
      </c>
      <c r="K25" s="42">
        <f t="shared" si="4"/>
        <v>17939567</v>
      </c>
      <c r="L25" s="42">
        <f t="shared" si="4"/>
        <v>13821083</v>
      </c>
      <c r="M25" s="42">
        <f t="shared" si="4"/>
        <v>61939762</v>
      </c>
      <c r="N25" s="42">
        <f t="shared" si="4"/>
        <v>93700412</v>
      </c>
      <c r="O25" s="42">
        <f t="shared" si="4"/>
        <v>16064557</v>
      </c>
      <c r="P25" s="42">
        <f t="shared" si="4"/>
        <v>18113991</v>
      </c>
      <c r="Q25" s="42">
        <f t="shared" si="4"/>
        <v>71611014</v>
      </c>
      <c r="R25" s="42">
        <f t="shared" si="4"/>
        <v>105789562</v>
      </c>
      <c r="S25" s="42">
        <f t="shared" si="4"/>
        <v>14091947</v>
      </c>
      <c r="T25" s="42">
        <f t="shared" si="4"/>
        <v>16539137</v>
      </c>
      <c r="U25" s="42">
        <f t="shared" si="4"/>
        <v>0</v>
      </c>
      <c r="V25" s="42">
        <f t="shared" si="4"/>
        <v>30631084</v>
      </c>
      <c r="W25" s="42">
        <f t="shared" si="4"/>
        <v>346474508</v>
      </c>
      <c r="X25" s="42">
        <f t="shared" si="4"/>
        <v>467770500</v>
      </c>
      <c r="Y25" s="42">
        <f t="shared" si="4"/>
        <v>-121295992</v>
      </c>
      <c r="Z25" s="43">
        <f>+IF(X25&lt;&gt;0,+(Y25/X25)*100,0)</f>
        <v>-25.93066300675224</v>
      </c>
      <c r="AA25" s="40">
        <f>+AA5+AA9+AA15+AA19+AA24</f>
        <v>467770500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55266484</v>
      </c>
      <c r="D28" s="19">
        <f>SUM(D29:D31)</f>
        <v>0</v>
      </c>
      <c r="E28" s="20">
        <f t="shared" si="5"/>
        <v>140364353</v>
      </c>
      <c r="F28" s="21">
        <f t="shared" si="5"/>
        <v>140364353</v>
      </c>
      <c r="G28" s="21">
        <f t="shared" si="5"/>
        <v>6423007</v>
      </c>
      <c r="H28" s="21">
        <f t="shared" si="5"/>
        <v>4304138</v>
      </c>
      <c r="I28" s="21">
        <f t="shared" si="5"/>
        <v>6321835</v>
      </c>
      <c r="J28" s="21">
        <f t="shared" si="5"/>
        <v>17048980</v>
      </c>
      <c r="K28" s="21">
        <f t="shared" si="5"/>
        <v>5983639</v>
      </c>
      <c r="L28" s="21">
        <f t="shared" si="5"/>
        <v>7250968</v>
      </c>
      <c r="M28" s="21">
        <f t="shared" si="5"/>
        <v>6685699</v>
      </c>
      <c r="N28" s="21">
        <f t="shared" si="5"/>
        <v>19920306</v>
      </c>
      <c r="O28" s="21">
        <f t="shared" si="5"/>
        <v>5387383</v>
      </c>
      <c r="P28" s="21">
        <f t="shared" si="5"/>
        <v>5597297</v>
      </c>
      <c r="Q28" s="21">
        <f t="shared" si="5"/>
        <v>6405391</v>
      </c>
      <c r="R28" s="21">
        <f t="shared" si="5"/>
        <v>17390071</v>
      </c>
      <c r="S28" s="21">
        <f t="shared" si="5"/>
        <v>7228287</v>
      </c>
      <c r="T28" s="21">
        <f t="shared" si="5"/>
        <v>6258178</v>
      </c>
      <c r="U28" s="21">
        <f t="shared" si="5"/>
        <v>0</v>
      </c>
      <c r="V28" s="21">
        <f t="shared" si="5"/>
        <v>13486465</v>
      </c>
      <c r="W28" s="21">
        <f t="shared" si="5"/>
        <v>67845822</v>
      </c>
      <c r="X28" s="21">
        <f t="shared" si="5"/>
        <v>140364353</v>
      </c>
      <c r="Y28" s="21">
        <f t="shared" si="5"/>
        <v>-72518531</v>
      </c>
      <c r="Z28" s="4">
        <f>+IF(X28&lt;&gt;0,+(Y28/X28)*100,0)</f>
        <v>-51.66449276476913</v>
      </c>
      <c r="AA28" s="19">
        <f>SUM(AA29:AA31)</f>
        <v>140364353</v>
      </c>
    </row>
    <row r="29" spans="1:27" ht="13.5">
      <c r="A29" s="5" t="s">
        <v>33</v>
      </c>
      <c r="B29" s="3"/>
      <c r="C29" s="22">
        <v>19235776</v>
      </c>
      <c r="D29" s="22"/>
      <c r="E29" s="23">
        <v>58878303</v>
      </c>
      <c r="F29" s="24">
        <v>58878303</v>
      </c>
      <c r="G29" s="24">
        <v>1845819</v>
      </c>
      <c r="H29" s="24">
        <v>1163785</v>
      </c>
      <c r="I29" s="24">
        <v>1830805</v>
      </c>
      <c r="J29" s="24">
        <v>4840409</v>
      </c>
      <c r="K29" s="24">
        <v>1723010</v>
      </c>
      <c r="L29" s="24">
        <v>2150525</v>
      </c>
      <c r="M29" s="24">
        <v>2109430</v>
      </c>
      <c r="N29" s="24">
        <v>5982965</v>
      </c>
      <c r="O29" s="24">
        <v>1574949</v>
      </c>
      <c r="P29" s="24">
        <v>1816636</v>
      </c>
      <c r="Q29" s="24">
        <v>2124446</v>
      </c>
      <c r="R29" s="24">
        <v>5516031</v>
      </c>
      <c r="S29" s="24">
        <v>1846629</v>
      </c>
      <c r="T29" s="24">
        <v>2124849</v>
      </c>
      <c r="U29" s="24"/>
      <c r="V29" s="24">
        <v>3971478</v>
      </c>
      <c r="W29" s="24">
        <v>20310883</v>
      </c>
      <c r="X29" s="24">
        <v>58878303</v>
      </c>
      <c r="Y29" s="24">
        <v>-38567420</v>
      </c>
      <c r="Z29" s="6">
        <v>-65.5</v>
      </c>
      <c r="AA29" s="22">
        <v>58878303</v>
      </c>
    </row>
    <row r="30" spans="1:27" ht="13.5">
      <c r="A30" s="5" t="s">
        <v>34</v>
      </c>
      <c r="B30" s="3"/>
      <c r="C30" s="25">
        <v>23798395</v>
      </c>
      <c r="D30" s="25"/>
      <c r="E30" s="26">
        <v>55038839</v>
      </c>
      <c r="F30" s="27">
        <v>55038839</v>
      </c>
      <c r="G30" s="27">
        <v>3227807</v>
      </c>
      <c r="H30" s="27">
        <v>2287528</v>
      </c>
      <c r="I30" s="27">
        <v>3251574</v>
      </c>
      <c r="J30" s="27">
        <v>8766909</v>
      </c>
      <c r="K30" s="27">
        <v>2807865</v>
      </c>
      <c r="L30" s="27">
        <v>3327066</v>
      </c>
      <c r="M30" s="27">
        <v>3292150</v>
      </c>
      <c r="N30" s="27">
        <v>9427081</v>
      </c>
      <c r="O30" s="27">
        <v>2701982</v>
      </c>
      <c r="P30" s="27">
        <v>2677845</v>
      </c>
      <c r="Q30" s="27">
        <v>3148699</v>
      </c>
      <c r="R30" s="27">
        <v>8528526</v>
      </c>
      <c r="S30" s="27">
        <v>4173611</v>
      </c>
      <c r="T30" s="27">
        <v>3015649</v>
      </c>
      <c r="U30" s="27"/>
      <c r="V30" s="27">
        <v>7189260</v>
      </c>
      <c r="W30" s="27">
        <v>33911776</v>
      </c>
      <c r="X30" s="27">
        <v>55038839</v>
      </c>
      <c r="Y30" s="27">
        <v>-21127063</v>
      </c>
      <c r="Z30" s="7">
        <v>-38.39</v>
      </c>
      <c r="AA30" s="25">
        <v>55038839</v>
      </c>
    </row>
    <row r="31" spans="1:27" ht="13.5">
      <c r="A31" s="5" t="s">
        <v>35</v>
      </c>
      <c r="B31" s="3"/>
      <c r="C31" s="22">
        <v>12232313</v>
      </c>
      <c r="D31" s="22"/>
      <c r="E31" s="23">
        <v>26447211</v>
      </c>
      <c r="F31" s="24">
        <v>26447211</v>
      </c>
      <c r="G31" s="24">
        <v>1349381</v>
      </c>
      <c r="H31" s="24">
        <v>852825</v>
      </c>
      <c r="I31" s="24">
        <v>1239456</v>
      </c>
      <c r="J31" s="24">
        <v>3441662</v>
      </c>
      <c r="K31" s="24">
        <v>1452764</v>
      </c>
      <c r="L31" s="24">
        <v>1773377</v>
      </c>
      <c r="M31" s="24">
        <v>1284119</v>
      </c>
      <c r="N31" s="24">
        <v>4510260</v>
      </c>
      <c r="O31" s="24">
        <v>1110452</v>
      </c>
      <c r="P31" s="24">
        <v>1102816</v>
      </c>
      <c r="Q31" s="24">
        <v>1132246</v>
      </c>
      <c r="R31" s="24">
        <v>3345514</v>
      </c>
      <c r="S31" s="24">
        <v>1208047</v>
      </c>
      <c r="T31" s="24">
        <v>1117680</v>
      </c>
      <c r="U31" s="24"/>
      <c r="V31" s="24">
        <v>2325727</v>
      </c>
      <c r="W31" s="24">
        <v>13623163</v>
      </c>
      <c r="X31" s="24">
        <v>26447211</v>
      </c>
      <c r="Y31" s="24">
        <v>-12824048</v>
      </c>
      <c r="Z31" s="6">
        <v>-48.49</v>
      </c>
      <c r="AA31" s="22">
        <v>26447211</v>
      </c>
    </row>
    <row r="32" spans="1:27" ht="13.5">
      <c r="A32" s="2" t="s">
        <v>36</v>
      </c>
      <c r="B32" s="3"/>
      <c r="C32" s="19">
        <f aca="true" t="shared" si="6" ref="C32:Y32">SUM(C33:C37)</f>
        <v>21600406</v>
      </c>
      <c r="D32" s="19">
        <f>SUM(D33:D37)</f>
        <v>0</v>
      </c>
      <c r="E32" s="20">
        <f t="shared" si="6"/>
        <v>31093978</v>
      </c>
      <c r="F32" s="21">
        <f t="shared" si="6"/>
        <v>31093978</v>
      </c>
      <c r="G32" s="21">
        <f t="shared" si="6"/>
        <v>1957939</v>
      </c>
      <c r="H32" s="21">
        <f t="shared" si="6"/>
        <v>2105459</v>
      </c>
      <c r="I32" s="21">
        <f t="shared" si="6"/>
        <v>2054750</v>
      </c>
      <c r="J32" s="21">
        <f t="shared" si="6"/>
        <v>6118148</v>
      </c>
      <c r="K32" s="21">
        <f t="shared" si="6"/>
        <v>2221649</v>
      </c>
      <c r="L32" s="21">
        <f t="shared" si="6"/>
        <v>3016159</v>
      </c>
      <c r="M32" s="21">
        <f t="shared" si="6"/>
        <v>2446047</v>
      </c>
      <c r="N32" s="21">
        <f t="shared" si="6"/>
        <v>7683855</v>
      </c>
      <c r="O32" s="21">
        <f t="shared" si="6"/>
        <v>2172285</v>
      </c>
      <c r="P32" s="21">
        <f t="shared" si="6"/>
        <v>2230461</v>
      </c>
      <c r="Q32" s="21">
        <f t="shared" si="6"/>
        <v>2225652</v>
      </c>
      <c r="R32" s="21">
        <f t="shared" si="6"/>
        <v>6628398</v>
      </c>
      <c r="S32" s="21">
        <f t="shared" si="6"/>
        <v>2162805</v>
      </c>
      <c r="T32" s="21">
        <f t="shared" si="6"/>
        <v>2164092</v>
      </c>
      <c r="U32" s="21">
        <f t="shared" si="6"/>
        <v>0</v>
      </c>
      <c r="V32" s="21">
        <f t="shared" si="6"/>
        <v>4326897</v>
      </c>
      <c r="W32" s="21">
        <f t="shared" si="6"/>
        <v>24757298</v>
      </c>
      <c r="X32" s="21">
        <f t="shared" si="6"/>
        <v>31093978</v>
      </c>
      <c r="Y32" s="21">
        <f t="shared" si="6"/>
        <v>-6336680</v>
      </c>
      <c r="Z32" s="4">
        <f>+IF(X32&lt;&gt;0,+(Y32/X32)*100,0)</f>
        <v>-20.379122928561923</v>
      </c>
      <c r="AA32" s="19">
        <f>SUM(AA33:AA37)</f>
        <v>31093978</v>
      </c>
    </row>
    <row r="33" spans="1:27" ht="13.5">
      <c r="A33" s="5" t="s">
        <v>37</v>
      </c>
      <c r="B33" s="3"/>
      <c r="C33" s="22">
        <v>2499303</v>
      </c>
      <c r="D33" s="22"/>
      <c r="E33" s="23">
        <v>6925956</v>
      </c>
      <c r="F33" s="24">
        <v>6925956</v>
      </c>
      <c r="G33" s="24">
        <v>287593</v>
      </c>
      <c r="H33" s="24">
        <v>198925</v>
      </c>
      <c r="I33" s="24">
        <v>281634</v>
      </c>
      <c r="J33" s="24">
        <v>768152</v>
      </c>
      <c r="K33" s="24">
        <v>321578</v>
      </c>
      <c r="L33" s="24">
        <v>470003</v>
      </c>
      <c r="M33" s="24">
        <v>296550</v>
      </c>
      <c r="N33" s="24">
        <v>1088131</v>
      </c>
      <c r="O33" s="24">
        <v>298401</v>
      </c>
      <c r="P33" s="24">
        <v>317185</v>
      </c>
      <c r="Q33" s="24">
        <v>289028</v>
      </c>
      <c r="R33" s="24">
        <v>904614</v>
      </c>
      <c r="S33" s="24">
        <v>290246</v>
      </c>
      <c r="T33" s="24">
        <v>300484</v>
      </c>
      <c r="U33" s="24"/>
      <c r="V33" s="24">
        <v>590730</v>
      </c>
      <c r="W33" s="24">
        <v>3351627</v>
      </c>
      <c r="X33" s="24">
        <v>6925956</v>
      </c>
      <c r="Y33" s="24">
        <v>-3574329</v>
      </c>
      <c r="Z33" s="6">
        <v>-51.61</v>
      </c>
      <c r="AA33" s="22">
        <v>6925956</v>
      </c>
    </row>
    <row r="34" spans="1:27" ht="13.5">
      <c r="A34" s="5" t="s">
        <v>38</v>
      </c>
      <c r="B34" s="3"/>
      <c r="C34" s="22">
        <v>13172709</v>
      </c>
      <c r="D34" s="22"/>
      <c r="E34" s="23">
        <v>14787809</v>
      </c>
      <c r="F34" s="24">
        <v>14787809</v>
      </c>
      <c r="G34" s="24">
        <v>1078798</v>
      </c>
      <c r="H34" s="24">
        <v>1370882</v>
      </c>
      <c r="I34" s="24">
        <v>1091593</v>
      </c>
      <c r="J34" s="24">
        <v>3541273</v>
      </c>
      <c r="K34" s="24">
        <v>1080573</v>
      </c>
      <c r="L34" s="24">
        <v>1426465</v>
      </c>
      <c r="M34" s="24">
        <v>1436599</v>
      </c>
      <c r="N34" s="24">
        <v>3943637</v>
      </c>
      <c r="O34" s="24">
        <v>1106455</v>
      </c>
      <c r="P34" s="24">
        <v>1106509</v>
      </c>
      <c r="Q34" s="24">
        <v>1078927</v>
      </c>
      <c r="R34" s="24">
        <v>3291891</v>
      </c>
      <c r="S34" s="24">
        <v>1114350</v>
      </c>
      <c r="T34" s="24">
        <v>1060421</v>
      </c>
      <c r="U34" s="24"/>
      <c r="V34" s="24">
        <v>2174771</v>
      </c>
      <c r="W34" s="24">
        <v>12951572</v>
      </c>
      <c r="X34" s="24">
        <v>14787809</v>
      </c>
      <c r="Y34" s="24">
        <v>-1836237</v>
      </c>
      <c r="Z34" s="6">
        <v>-12.42</v>
      </c>
      <c r="AA34" s="22">
        <v>14787809</v>
      </c>
    </row>
    <row r="35" spans="1:27" ht="13.5">
      <c r="A35" s="5" t="s">
        <v>39</v>
      </c>
      <c r="B35" s="3"/>
      <c r="C35" s="22">
        <v>5113825</v>
      </c>
      <c r="D35" s="22"/>
      <c r="E35" s="23">
        <v>6634219</v>
      </c>
      <c r="F35" s="24">
        <v>6634219</v>
      </c>
      <c r="G35" s="24">
        <v>394825</v>
      </c>
      <c r="H35" s="24">
        <v>366748</v>
      </c>
      <c r="I35" s="24">
        <v>511625</v>
      </c>
      <c r="J35" s="24">
        <v>1273198</v>
      </c>
      <c r="K35" s="24">
        <v>610621</v>
      </c>
      <c r="L35" s="24">
        <v>836745</v>
      </c>
      <c r="M35" s="24">
        <v>548432</v>
      </c>
      <c r="N35" s="24">
        <v>1995798</v>
      </c>
      <c r="O35" s="24">
        <v>600220</v>
      </c>
      <c r="P35" s="24">
        <v>601420</v>
      </c>
      <c r="Q35" s="24">
        <v>672632</v>
      </c>
      <c r="R35" s="24">
        <v>1874272</v>
      </c>
      <c r="S35" s="24">
        <v>563600</v>
      </c>
      <c r="T35" s="24">
        <v>607383</v>
      </c>
      <c r="U35" s="24"/>
      <c r="V35" s="24">
        <v>1170983</v>
      </c>
      <c r="W35" s="24">
        <v>6314251</v>
      </c>
      <c r="X35" s="24">
        <v>6634219</v>
      </c>
      <c r="Y35" s="24">
        <v>-319968</v>
      </c>
      <c r="Z35" s="6">
        <v>-4.82</v>
      </c>
      <c r="AA35" s="22">
        <v>6634219</v>
      </c>
    </row>
    <row r="36" spans="1:27" ht="13.5">
      <c r="A36" s="5" t="s">
        <v>40</v>
      </c>
      <c r="B36" s="3"/>
      <c r="C36" s="22">
        <v>-1374492</v>
      </c>
      <c r="D36" s="22"/>
      <c r="E36" s="23">
        <v>628821</v>
      </c>
      <c r="F36" s="24">
        <v>628821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628821</v>
      </c>
      <c r="Y36" s="24">
        <v>-628821</v>
      </c>
      <c r="Z36" s="6">
        <v>-100</v>
      </c>
      <c r="AA36" s="22">
        <v>628821</v>
      </c>
    </row>
    <row r="37" spans="1:27" ht="13.5">
      <c r="A37" s="5" t="s">
        <v>41</v>
      </c>
      <c r="B37" s="3"/>
      <c r="C37" s="25">
        <v>2189061</v>
      </c>
      <c r="D37" s="25"/>
      <c r="E37" s="26">
        <v>2117173</v>
      </c>
      <c r="F37" s="27">
        <v>2117173</v>
      </c>
      <c r="G37" s="27">
        <v>196723</v>
      </c>
      <c r="H37" s="27">
        <v>168904</v>
      </c>
      <c r="I37" s="27">
        <v>169898</v>
      </c>
      <c r="J37" s="27">
        <v>535525</v>
      </c>
      <c r="K37" s="27">
        <v>208877</v>
      </c>
      <c r="L37" s="27">
        <v>282946</v>
      </c>
      <c r="M37" s="27">
        <v>164466</v>
      </c>
      <c r="N37" s="27">
        <v>656289</v>
      </c>
      <c r="O37" s="27">
        <v>167209</v>
      </c>
      <c r="P37" s="27">
        <v>205347</v>
      </c>
      <c r="Q37" s="27">
        <v>185065</v>
      </c>
      <c r="R37" s="27">
        <v>557621</v>
      </c>
      <c r="S37" s="27">
        <v>194609</v>
      </c>
      <c r="T37" s="27">
        <v>195804</v>
      </c>
      <c r="U37" s="27"/>
      <c r="V37" s="27">
        <v>390413</v>
      </c>
      <c r="W37" s="27">
        <v>2139848</v>
      </c>
      <c r="X37" s="27">
        <v>2117173</v>
      </c>
      <c r="Y37" s="27">
        <v>22675</v>
      </c>
      <c r="Z37" s="7">
        <v>1.07</v>
      </c>
      <c r="AA37" s="25">
        <v>2117173</v>
      </c>
    </row>
    <row r="38" spans="1:27" ht="13.5">
      <c r="A38" s="2" t="s">
        <v>42</v>
      </c>
      <c r="B38" s="8"/>
      <c r="C38" s="19">
        <f aca="true" t="shared" si="7" ref="C38:Y38">SUM(C39:C41)</f>
        <v>17097692</v>
      </c>
      <c r="D38" s="19">
        <f>SUM(D39:D41)</f>
        <v>0</v>
      </c>
      <c r="E38" s="20">
        <f t="shared" si="7"/>
        <v>43059370</v>
      </c>
      <c r="F38" s="21">
        <f t="shared" si="7"/>
        <v>43059370</v>
      </c>
      <c r="G38" s="21">
        <f t="shared" si="7"/>
        <v>1169293</v>
      </c>
      <c r="H38" s="21">
        <f t="shared" si="7"/>
        <v>1057146</v>
      </c>
      <c r="I38" s="21">
        <f t="shared" si="7"/>
        <v>2131883</v>
      </c>
      <c r="J38" s="21">
        <f t="shared" si="7"/>
        <v>4358322</v>
      </c>
      <c r="K38" s="21">
        <f t="shared" si="7"/>
        <v>2059839</v>
      </c>
      <c r="L38" s="21">
        <f t="shared" si="7"/>
        <v>2685062</v>
      </c>
      <c r="M38" s="21">
        <f t="shared" si="7"/>
        <v>2262664</v>
      </c>
      <c r="N38" s="21">
        <f t="shared" si="7"/>
        <v>7007565</v>
      </c>
      <c r="O38" s="21">
        <f t="shared" si="7"/>
        <v>1791765</v>
      </c>
      <c r="P38" s="21">
        <f t="shared" si="7"/>
        <v>1802872</v>
      </c>
      <c r="Q38" s="21">
        <f t="shared" si="7"/>
        <v>1869271</v>
      </c>
      <c r="R38" s="21">
        <f t="shared" si="7"/>
        <v>5463908</v>
      </c>
      <c r="S38" s="21">
        <f t="shared" si="7"/>
        <v>1722938</v>
      </c>
      <c r="T38" s="21">
        <f t="shared" si="7"/>
        <v>1783006</v>
      </c>
      <c r="U38" s="21">
        <f t="shared" si="7"/>
        <v>0</v>
      </c>
      <c r="V38" s="21">
        <f t="shared" si="7"/>
        <v>3505944</v>
      </c>
      <c r="W38" s="21">
        <f t="shared" si="7"/>
        <v>20335739</v>
      </c>
      <c r="X38" s="21">
        <f t="shared" si="7"/>
        <v>43059370</v>
      </c>
      <c r="Y38" s="21">
        <f t="shared" si="7"/>
        <v>-22723631</v>
      </c>
      <c r="Z38" s="4">
        <f>+IF(X38&lt;&gt;0,+(Y38/X38)*100,0)</f>
        <v>-52.77279021964325</v>
      </c>
      <c r="AA38" s="19">
        <f>SUM(AA39:AA41)</f>
        <v>43059370</v>
      </c>
    </row>
    <row r="39" spans="1:27" ht="13.5">
      <c r="A39" s="5" t="s">
        <v>43</v>
      </c>
      <c r="B39" s="3"/>
      <c r="C39" s="22">
        <v>1223724</v>
      </c>
      <c r="D39" s="22"/>
      <c r="E39" s="23">
        <v>6240778</v>
      </c>
      <c r="F39" s="24">
        <v>6240778</v>
      </c>
      <c r="G39" s="24">
        <v>81144</v>
      </c>
      <c r="H39" s="24">
        <v>80657</v>
      </c>
      <c r="I39" s="24">
        <v>288430</v>
      </c>
      <c r="J39" s="24">
        <v>450231</v>
      </c>
      <c r="K39" s="24">
        <v>366291</v>
      </c>
      <c r="L39" s="24">
        <v>459903</v>
      </c>
      <c r="M39" s="24">
        <v>316029</v>
      </c>
      <c r="N39" s="24">
        <v>1142223</v>
      </c>
      <c r="O39" s="24">
        <v>228378</v>
      </c>
      <c r="P39" s="24">
        <v>196707</v>
      </c>
      <c r="Q39" s="24">
        <v>240938</v>
      </c>
      <c r="R39" s="24">
        <v>666023</v>
      </c>
      <c r="S39" s="24">
        <v>190326</v>
      </c>
      <c r="T39" s="24">
        <v>164807</v>
      </c>
      <c r="U39" s="24"/>
      <c r="V39" s="24">
        <v>355133</v>
      </c>
      <c r="W39" s="24">
        <v>2613610</v>
      </c>
      <c r="X39" s="24">
        <v>6240778</v>
      </c>
      <c r="Y39" s="24">
        <v>-3627168</v>
      </c>
      <c r="Z39" s="6">
        <v>-58.12</v>
      </c>
      <c r="AA39" s="22">
        <v>6240778</v>
      </c>
    </row>
    <row r="40" spans="1:27" ht="13.5">
      <c r="A40" s="5" t="s">
        <v>44</v>
      </c>
      <c r="B40" s="3"/>
      <c r="C40" s="22">
        <v>15873968</v>
      </c>
      <c r="D40" s="22"/>
      <c r="E40" s="23">
        <v>36818592</v>
      </c>
      <c r="F40" s="24">
        <v>36818592</v>
      </c>
      <c r="G40" s="24">
        <v>1088149</v>
      </c>
      <c r="H40" s="24">
        <v>976489</v>
      </c>
      <c r="I40" s="24">
        <v>1843453</v>
      </c>
      <c r="J40" s="24">
        <v>3908091</v>
      </c>
      <c r="K40" s="24">
        <v>1693548</v>
      </c>
      <c r="L40" s="24">
        <v>2225159</v>
      </c>
      <c r="M40" s="24">
        <v>1946635</v>
      </c>
      <c r="N40" s="24">
        <v>5865342</v>
      </c>
      <c r="O40" s="24">
        <v>1563387</v>
      </c>
      <c r="P40" s="24">
        <v>1606165</v>
      </c>
      <c r="Q40" s="24">
        <v>1628333</v>
      </c>
      <c r="R40" s="24">
        <v>4797885</v>
      </c>
      <c r="S40" s="24">
        <v>1532612</v>
      </c>
      <c r="T40" s="24">
        <v>1618199</v>
      </c>
      <c r="U40" s="24"/>
      <c r="V40" s="24">
        <v>3150811</v>
      </c>
      <c r="W40" s="24">
        <v>17722129</v>
      </c>
      <c r="X40" s="24">
        <v>36818592</v>
      </c>
      <c r="Y40" s="24">
        <v>-19096463</v>
      </c>
      <c r="Z40" s="6">
        <v>-51.87</v>
      </c>
      <c r="AA40" s="22">
        <v>36818592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145752889</v>
      </c>
      <c r="D42" s="19">
        <f>SUM(D43:D46)</f>
        <v>0</v>
      </c>
      <c r="E42" s="20">
        <f t="shared" si="8"/>
        <v>207237184</v>
      </c>
      <c r="F42" s="21">
        <f t="shared" si="8"/>
        <v>207237184</v>
      </c>
      <c r="G42" s="21">
        <f t="shared" si="8"/>
        <v>10863158</v>
      </c>
      <c r="H42" s="21">
        <f t="shared" si="8"/>
        <v>3762729</v>
      </c>
      <c r="I42" s="21">
        <f t="shared" si="8"/>
        <v>23389291</v>
      </c>
      <c r="J42" s="21">
        <f t="shared" si="8"/>
        <v>38015178</v>
      </c>
      <c r="K42" s="21">
        <f t="shared" si="8"/>
        <v>5681819</v>
      </c>
      <c r="L42" s="21">
        <f t="shared" si="8"/>
        <v>12493453</v>
      </c>
      <c r="M42" s="21">
        <f t="shared" si="8"/>
        <v>17385843</v>
      </c>
      <c r="N42" s="21">
        <f t="shared" si="8"/>
        <v>35561115</v>
      </c>
      <c r="O42" s="21">
        <f t="shared" si="8"/>
        <v>11718987</v>
      </c>
      <c r="P42" s="21">
        <f t="shared" si="8"/>
        <v>12230635</v>
      </c>
      <c r="Q42" s="21">
        <f t="shared" si="8"/>
        <v>14364587</v>
      </c>
      <c r="R42" s="21">
        <f t="shared" si="8"/>
        <v>38314209</v>
      </c>
      <c r="S42" s="21">
        <f t="shared" si="8"/>
        <v>10565594</v>
      </c>
      <c r="T42" s="21">
        <f t="shared" si="8"/>
        <v>11708942</v>
      </c>
      <c r="U42" s="21">
        <f t="shared" si="8"/>
        <v>0</v>
      </c>
      <c r="V42" s="21">
        <f t="shared" si="8"/>
        <v>22274536</v>
      </c>
      <c r="W42" s="21">
        <f t="shared" si="8"/>
        <v>134165038</v>
      </c>
      <c r="X42" s="21">
        <f t="shared" si="8"/>
        <v>207237184</v>
      </c>
      <c r="Y42" s="21">
        <f t="shared" si="8"/>
        <v>-73072146</v>
      </c>
      <c r="Z42" s="4">
        <f>+IF(X42&lt;&gt;0,+(Y42/X42)*100,0)</f>
        <v>-35.26015196191818</v>
      </c>
      <c r="AA42" s="19">
        <f>SUM(AA43:AA46)</f>
        <v>207237184</v>
      </c>
    </row>
    <row r="43" spans="1:27" ht="13.5">
      <c r="A43" s="5" t="s">
        <v>47</v>
      </c>
      <c r="B43" s="3"/>
      <c r="C43" s="22">
        <v>78943065</v>
      </c>
      <c r="D43" s="22"/>
      <c r="E43" s="23">
        <v>103637701</v>
      </c>
      <c r="F43" s="24">
        <v>103637701</v>
      </c>
      <c r="G43" s="24">
        <v>8175394</v>
      </c>
      <c r="H43" s="24">
        <v>1319871</v>
      </c>
      <c r="I43" s="24">
        <v>19999827</v>
      </c>
      <c r="J43" s="24">
        <v>29495092</v>
      </c>
      <c r="K43" s="24">
        <v>1687846</v>
      </c>
      <c r="L43" s="24">
        <v>7626281</v>
      </c>
      <c r="M43" s="24">
        <v>13976401</v>
      </c>
      <c r="N43" s="24">
        <v>23290528</v>
      </c>
      <c r="O43" s="24">
        <v>7824933</v>
      </c>
      <c r="P43" s="24">
        <v>4187678</v>
      </c>
      <c r="Q43" s="24">
        <v>10388169</v>
      </c>
      <c r="R43" s="24">
        <v>22400780</v>
      </c>
      <c r="S43" s="24">
        <v>7404767</v>
      </c>
      <c r="T43" s="24">
        <v>7848903</v>
      </c>
      <c r="U43" s="24"/>
      <c r="V43" s="24">
        <v>15253670</v>
      </c>
      <c r="W43" s="24">
        <v>90440070</v>
      </c>
      <c r="X43" s="24">
        <v>103637701</v>
      </c>
      <c r="Y43" s="24">
        <v>-13197631</v>
      </c>
      <c r="Z43" s="6">
        <v>-12.73</v>
      </c>
      <c r="AA43" s="22">
        <v>103637701</v>
      </c>
    </row>
    <row r="44" spans="1:27" ht="13.5">
      <c r="A44" s="5" t="s">
        <v>48</v>
      </c>
      <c r="B44" s="3"/>
      <c r="C44" s="22">
        <v>28284802</v>
      </c>
      <c r="D44" s="22"/>
      <c r="E44" s="23">
        <v>43183187</v>
      </c>
      <c r="F44" s="24">
        <v>43183187</v>
      </c>
      <c r="G44" s="24">
        <v>1334458</v>
      </c>
      <c r="H44" s="24">
        <v>1370482</v>
      </c>
      <c r="I44" s="24">
        <v>1805721</v>
      </c>
      <c r="J44" s="24">
        <v>4510661</v>
      </c>
      <c r="K44" s="24">
        <v>1629031</v>
      </c>
      <c r="L44" s="24">
        <v>2567538</v>
      </c>
      <c r="M44" s="24">
        <v>1622725</v>
      </c>
      <c r="N44" s="24">
        <v>5819294</v>
      </c>
      <c r="O44" s="24">
        <v>1939331</v>
      </c>
      <c r="P44" s="24">
        <v>6345136</v>
      </c>
      <c r="Q44" s="24">
        <v>2427364</v>
      </c>
      <c r="R44" s="24">
        <v>10711831</v>
      </c>
      <c r="S44" s="24">
        <v>1594487</v>
      </c>
      <c r="T44" s="24">
        <v>2043372</v>
      </c>
      <c r="U44" s="24"/>
      <c r="V44" s="24">
        <v>3637859</v>
      </c>
      <c r="W44" s="24">
        <v>24679645</v>
      </c>
      <c r="X44" s="24">
        <v>43183186</v>
      </c>
      <c r="Y44" s="24">
        <v>-18503541</v>
      </c>
      <c r="Z44" s="6">
        <v>-42.85</v>
      </c>
      <c r="AA44" s="22">
        <v>43183187</v>
      </c>
    </row>
    <row r="45" spans="1:27" ht="13.5">
      <c r="A45" s="5" t="s">
        <v>49</v>
      </c>
      <c r="B45" s="3"/>
      <c r="C45" s="25">
        <v>29558412</v>
      </c>
      <c r="D45" s="25"/>
      <c r="E45" s="26">
        <v>41396579</v>
      </c>
      <c r="F45" s="27">
        <v>41396579</v>
      </c>
      <c r="G45" s="27">
        <v>759792</v>
      </c>
      <c r="H45" s="27">
        <v>553604</v>
      </c>
      <c r="I45" s="27">
        <v>615418</v>
      </c>
      <c r="J45" s="27">
        <v>1928814</v>
      </c>
      <c r="K45" s="27">
        <v>1400446</v>
      </c>
      <c r="L45" s="27">
        <v>1082666</v>
      </c>
      <c r="M45" s="27">
        <v>615553</v>
      </c>
      <c r="N45" s="27">
        <v>3098665</v>
      </c>
      <c r="O45" s="27">
        <v>651487</v>
      </c>
      <c r="P45" s="27">
        <v>711754</v>
      </c>
      <c r="Q45" s="27">
        <v>686645</v>
      </c>
      <c r="R45" s="27">
        <v>2049886</v>
      </c>
      <c r="S45" s="27">
        <v>644826</v>
      </c>
      <c r="T45" s="27">
        <v>714610</v>
      </c>
      <c r="U45" s="27"/>
      <c r="V45" s="27">
        <v>1359436</v>
      </c>
      <c r="W45" s="27">
        <v>8436801</v>
      </c>
      <c r="X45" s="27">
        <v>41396580</v>
      </c>
      <c r="Y45" s="27">
        <v>-32959779</v>
      </c>
      <c r="Z45" s="7">
        <v>-79.62</v>
      </c>
      <c r="AA45" s="25">
        <v>41396579</v>
      </c>
    </row>
    <row r="46" spans="1:27" ht="13.5">
      <c r="A46" s="5" t="s">
        <v>50</v>
      </c>
      <c r="B46" s="3"/>
      <c r="C46" s="22">
        <v>8966610</v>
      </c>
      <c r="D46" s="22"/>
      <c r="E46" s="23">
        <v>19019717</v>
      </c>
      <c r="F46" s="24">
        <v>19019717</v>
      </c>
      <c r="G46" s="24">
        <v>593514</v>
      </c>
      <c r="H46" s="24">
        <v>518772</v>
      </c>
      <c r="I46" s="24">
        <v>968325</v>
      </c>
      <c r="J46" s="24">
        <v>2080611</v>
      </c>
      <c r="K46" s="24">
        <v>964496</v>
      </c>
      <c r="L46" s="24">
        <v>1216968</v>
      </c>
      <c r="M46" s="24">
        <v>1171164</v>
      </c>
      <c r="N46" s="24">
        <v>3352628</v>
      </c>
      <c r="O46" s="24">
        <v>1303236</v>
      </c>
      <c r="P46" s="24">
        <v>986067</v>
      </c>
      <c r="Q46" s="24">
        <v>862409</v>
      </c>
      <c r="R46" s="24">
        <v>3151712</v>
      </c>
      <c r="S46" s="24">
        <v>921514</v>
      </c>
      <c r="T46" s="24">
        <v>1102057</v>
      </c>
      <c r="U46" s="24"/>
      <c r="V46" s="24">
        <v>2023571</v>
      </c>
      <c r="W46" s="24">
        <v>10608522</v>
      </c>
      <c r="X46" s="24">
        <v>19019717</v>
      </c>
      <c r="Y46" s="24">
        <v>-8411195</v>
      </c>
      <c r="Z46" s="6">
        <v>-44.22</v>
      </c>
      <c r="AA46" s="22">
        <v>19019717</v>
      </c>
    </row>
    <row r="47" spans="1:27" ht="13.5">
      <c r="A47" s="2" t="s">
        <v>51</v>
      </c>
      <c r="B47" s="8" t="s">
        <v>52</v>
      </c>
      <c r="C47" s="19">
        <v>1502170</v>
      </c>
      <c r="D47" s="19"/>
      <c r="E47" s="20">
        <v>2523343</v>
      </c>
      <c r="F47" s="21">
        <v>2523343</v>
      </c>
      <c r="G47" s="21">
        <v>150625</v>
      </c>
      <c r="H47" s="21">
        <v>66999</v>
      </c>
      <c r="I47" s="21">
        <v>59287</v>
      </c>
      <c r="J47" s="21">
        <v>276911</v>
      </c>
      <c r="K47" s="21">
        <v>125331</v>
      </c>
      <c r="L47" s="21">
        <v>106054</v>
      </c>
      <c r="M47" s="21">
        <v>107125</v>
      </c>
      <c r="N47" s="21">
        <v>338510</v>
      </c>
      <c r="O47" s="21">
        <v>124811</v>
      </c>
      <c r="P47" s="21">
        <v>126266</v>
      </c>
      <c r="Q47" s="21">
        <v>210226</v>
      </c>
      <c r="R47" s="21">
        <v>461303</v>
      </c>
      <c r="S47" s="21">
        <v>130743</v>
      </c>
      <c r="T47" s="21">
        <v>186219</v>
      </c>
      <c r="U47" s="21"/>
      <c r="V47" s="21">
        <v>316962</v>
      </c>
      <c r="W47" s="21">
        <v>1393686</v>
      </c>
      <c r="X47" s="21">
        <v>2523343</v>
      </c>
      <c r="Y47" s="21">
        <v>-1129657</v>
      </c>
      <c r="Z47" s="4">
        <v>-44.77</v>
      </c>
      <c r="AA47" s="19">
        <v>2523343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241219641</v>
      </c>
      <c r="D48" s="40">
        <f>+D28+D32+D38+D42+D47</f>
        <v>0</v>
      </c>
      <c r="E48" s="41">
        <f t="shared" si="9"/>
        <v>424278228</v>
      </c>
      <c r="F48" s="42">
        <f t="shared" si="9"/>
        <v>424278228</v>
      </c>
      <c r="G48" s="42">
        <f t="shared" si="9"/>
        <v>20564022</v>
      </c>
      <c r="H48" s="42">
        <f t="shared" si="9"/>
        <v>11296471</v>
      </c>
      <c r="I48" s="42">
        <f t="shared" si="9"/>
        <v>33957046</v>
      </c>
      <c r="J48" s="42">
        <f t="shared" si="9"/>
        <v>65817539</v>
      </c>
      <c r="K48" s="42">
        <f t="shared" si="9"/>
        <v>16072277</v>
      </c>
      <c r="L48" s="42">
        <f t="shared" si="9"/>
        <v>25551696</v>
      </c>
      <c r="M48" s="42">
        <f t="shared" si="9"/>
        <v>28887378</v>
      </c>
      <c r="N48" s="42">
        <f t="shared" si="9"/>
        <v>70511351</v>
      </c>
      <c r="O48" s="42">
        <f t="shared" si="9"/>
        <v>21195231</v>
      </c>
      <c r="P48" s="42">
        <f t="shared" si="9"/>
        <v>21987531</v>
      </c>
      <c r="Q48" s="42">
        <f t="shared" si="9"/>
        <v>25075127</v>
      </c>
      <c r="R48" s="42">
        <f t="shared" si="9"/>
        <v>68257889</v>
      </c>
      <c r="S48" s="42">
        <f t="shared" si="9"/>
        <v>21810367</v>
      </c>
      <c r="T48" s="42">
        <f t="shared" si="9"/>
        <v>22100437</v>
      </c>
      <c r="U48" s="42">
        <f t="shared" si="9"/>
        <v>0</v>
      </c>
      <c r="V48" s="42">
        <f t="shared" si="9"/>
        <v>43910804</v>
      </c>
      <c r="W48" s="42">
        <f t="shared" si="9"/>
        <v>248497583</v>
      </c>
      <c r="X48" s="42">
        <f t="shared" si="9"/>
        <v>424278228</v>
      </c>
      <c r="Y48" s="42">
        <f t="shared" si="9"/>
        <v>-175780645</v>
      </c>
      <c r="Z48" s="43">
        <f>+IF(X48&lt;&gt;0,+(Y48/X48)*100,0)</f>
        <v>-41.43051266821073</v>
      </c>
      <c r="AA48" s="40">
        <f>+AA28+AA32+AA38+AA42+AA47</f>
        <v>424278228</v>
      </c>
    </row>
    <row r="49" spans="1:27" ht="13.5">
      <c r="A49" s="14" t="s">
        <v>58</v>
      </c>
      <c r="B49" s="15"/>
      <c r="C49" s="44">
        <f aca="true" t="shared" si="10" ref="C49:Y49">+C25-C48</f>
        <v>-35803084</v>
      </c>
      <c r="D49" s="44">
        <f>+D25-D48</f>
        <v>0</v>
      </c>
      <c r="E49" s="45">
        <f t="shared" si="10"/>
        <v>43492272</v>
      </c>
      <c r="F49" s="46">
        <f t="shared" si="10"/>
        <v>43492272</v>
      </c>
      <c r="G49" s="46">
        <f t="shared" si="10"/>
        <v>28213862</v>
      </c>
      <c r="H49" s="46">
        <f t="shared" si="10"/>
        <v>26821718</v>
      </c>
      <c r="I49" s="46">
        <f t="shared" si="10"/>
        <v>-4499669</v>
      </c>
      <c r="J49" s="46">
        <f t="shared" si="10"/>
        <v>50535911</v>
      </c>
      <c r="K49" s="46">
        <f t="shared" si="10"/>
        <v>1867290</v>
      </c>
      <c r="L49" s="46">
        <f t="shared" si="10"/>
        <v>-11730613</v>
      </c>
      <c r="M49" s="46">
        <f t="shared" si="10"/>
        <v>33052384</v>
      </c>
      <c r="N49" s="46">
        <f t="shared" si="10"/>
        <v>23189061</v>
      </c>
      <c r="O49" s="46">
        <f t="shared" si="10"/>
        <v>-5130674</v>
      </c>
      <c r="P49" s="46">
        <f t="shared" si="10"/>
        <v>-3873540</v>
      </c>
      <c r="Q49" s="46">
        <f t="shared" si="10"/>
        <v>46535887</v>
      </c>
      <c r="R49" s="46">
        <f t="shared" si="10"/>
        <v>37531673</v>
      </c>
      <c r="S49" s="46">
        <f t="shared" si="10"/>
        <v>-7718420</v>
      </c>
      <c r="T49" s="46">
        <f t="shared" si="10"/>
        <v>-5561300</v>
      </c>
      <c r="U49" s="46">
        <f t="shared" si="10"/>
        <v>0</v>
      </c>
      <c r="V49" s="46">
        <f t="shared" si="10"/>
        <v>-13279720</v>
      </c>
      <c r="W49" s="46">
        <f t="shared" si="10"/>
        <v>97976925</v>
      </c>
      <c r="X49" s="46">
        <f>IF(F25=F48,0,X25-X48)</f>
        <v>43492272</v>
      </c>
      <c r="Y49" s="46">
        <f t="shared" si="10"/>
        <v>54484653</v>
      </c>
      <c r="Z49" s="47">
        <f>+IF(X49&lt;&gt;0,+(Y49/X49)*100,0)</f>
        <v>125.27433149502973</v>
      </c>
      <c r="AA49" s="44">
        <f>+AA25-AA48</f>
        <v>43492272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204980871</v>
      </c>
      <c r="D5" s="19">
        <f>SUM(D6:D8)</f>
        <v>0</v>
      </c>
      <c r="E5" s="20">
        <f t="shared" si="0"/>
        <v>2114527920</v>
      </c>
      <c r="F5" s="21">
        <f t="shared" si="0"/>
        <v>1211956831</v>
      </c>
      <c r="G5" s="21">
        <f t="shared" si="0"/>
        <v>162395184</v>
      </c>
      <c r="H5" s="21">
        <f t="shared" si="0"/>
        <v>1694289</v>
      </c>
      <c r="I5" s="21">
        <f t="shared" si="0"/>
        <v>6814028</v>
      </c>
      <c r="J5" s="21">
        <f t="shared" si="0"/>
        <v>170903501</v>
      </c>
      <c r="K5" s="21">
        <f t="shared" si="0"/>
        <v>1957227</v>
      </c>
      <c r="L5" s="21">
        <f t="shared" si="0"/>
        <v>88814345</v>
      </c>
      <c r="M5" s="21">
        <f t="shared" si="0"/>
        <v>227818192</v>
      </c>
      <c r="N5" s="21">
        <f t="shared" si="0"/>
        <v>318589764</v>
      </c>
      <c r="O5" s="21">
        <f t="shared" si="0"/>
        <v>110356855</v>
      </c>
      <c r="P5" s="21">
        <f t="shared" si="0"/>
        <v>-134409</v>
      </c>
      <c r="Q5" s="21">
        <f t="shared" si="0"/>
        <v>247966656</v>
      </c>
      <c r="R5" s="21">
        <f t="shared" si="0"/>
        <v>358189102</v>
      </c>
      <c r="S5" s="21">
        <f t="shared" si="0"/>
        <v>48546628</v>
      </c>
      <c r="T5" s="21">
        <f t="shared" si="0"/>
        <v>12713346</v>
      </c>
      <c r="U5" s="21">
        <f t="shared" si="0"/>
        <v>21521219</v>
      </c>
      <c r="V5" s="21">
        <f t="shared" si="0"/>
        <v>82781193</v>
      </c>
      <c r="W5" s="21">
        <f t="shared" si="0"/>
        <v>930463560</v>
      </c>
      <c r="X5" s="21">
        <f t="shared" si="0"/>
        <v>2143036920</v>
      </c>
      <c r="Y5" s="21">
        <f t="shared" si="0"/>
        <v>-1212573360</v>
      </c>
      <c r="Z5" s="4">
        <f>+IF(X5&lt;&gt;0,+(Y5/X5)*100,0)</f>
        <v>-56.58200979570618</v>
      </c>
      <c r="AA5" s="19">
        <f>SUM(AA6:AA8)</f>
        <v>1211956831</v>
      </c>
    </row>
    <row r="6" spans="1:27" ht="13.5">
      <c r="A6" s="5" t="s">
        <v>33</v>
      </c>
      <c r="B6" s="3"/>
      <c r="C6" s="22">
        <v>62255028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78413421</v>
      </c>
      <c r="D7" s="25"/>
      <c r="E7" s="26">
        <v>2114527920</v>
      </c>
      <c r="F7" s="27">
        <v>1211956831</v>
      </c>
      <c r="G7" s="27">
        <v>162395184</v>
      </c>
      <c r="H7" s="27">
        <v>1694289</v>
      </c>
      <c r="I7" s="27">
        <v>6814028</v>
      </c>
      <c r="J7" s="27">
        <v>170903501</v>
      </c>
      <c r="K7" s="27">
        <v>1957227</v>
      </c>
      <c r="L7" s="27">
        <v>88814345</v>
      </c>
      <c r="M7" s="27">
        <v>227818192</v>
      </c>
      <c r="N7" s="27">
        <v>318589764</v>
      </c>
      <c r="O7" s="27">
        <v>110356855</v>
      </c>
      <c r="P7" s="27">
        <v>-134409</v>
      </c>
      <c r="Q7" s="27">
        <v>247966656</v>
      </c>
      <c r="R7" s="27">
        <v>358189102</v>
      </c>
      <c r="S7" s="27">
        <v>48546628</v>
      </c>
      <c r="T7" s="27">
        <v>12713346</v>
      </c>
      <c r="U7" s="27">
        <v>21521219</v>
      </c>
      <c r="V7" s="27">
        <v>82781193</v>
      </c>
      <c r="W7" s="27">
        <v>930463560</v>
      </c>
      <c r="X7" s="27">
        <v>2143036920</v>
      </c>
      <c r="Y7" s="27">
        <v>-1212573360</v>
      </c>
      <c r="Z7" s="7">
        <v>-56.58</v>
      </c>
      <c r="AA7" s="25">
        <v>1211956831</v>
      </c>
    </row>
    <row r="8" spans="1:27" ht="13.5">
      <c r="A8" s="5" t="s">
        <v>35</v>
      </c>
      <c r="B8" s="3"/>
      <c r="C8" s="22">
        <v>64312422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60970874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>
        <v>60825000</v>
      </c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145874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61125000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>
        <v>61125000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618123458</v>
      </c>
      <c r="D19" s="19">
        <f>SUM(D20:D23)</f>
        <v>0</v>
      </c>
      <c r="E19" s="20">
        <f t="shared" si="3"/>
        <v>28509000</v>
      </c>
      <c r="F19" s="21">
        <f t="shared" si="3"/>
        <v>19481640</v>
      </c>
      <c r="G19" s="21">
        <f t="shared" si="3"/>
        <v>0</v>
      </c>
      <c r="H19" s="21">
        <f t="shared" si="3"/>
        <v>3959019</v>
      </c>
      <c r="I19" s="21">
        <f t="shared" si="3"/>
        <v>2495744</v>
      </c>
      <c r="J19" s="21">
        <f t="shared" si="3"/>
        <v>6454763</v>
      </c>
      <c r="K19" s="21">
        <f t="shared" si="3"/>
        <v>0</v>
      </c>
      <c r="L19" s="21">
        <f t="shared" si="3"/>
        <v>1827053</v>
      </c>
      <c r="M19" s="21">
        <f t="shared" si="3"/>
        <v>1828668</v>
      </c>
      <c r="N19" s="21">
        <f t="shared" si="3"/>
        <v>3655721</v>
      </c>
      <c r="O19" s="21">
        <f t="shared" si="3"/>
        <v>2551825</v>
      </c>
      <c r="P19" s="21">
        <f t="shared" si="3"/>
        <v>2120289</v>
      </c>
      <c r="Q19" s="21">
        <f t="shared" si="3"/>
        <v>61639</v>
      </c>
      <c r="R19" s="21">
        <f t="shared" si="3"/>
        <v>4733753</v>
      </c>
      <c r="S19" s="21">
        <f t="shared" si="3"/>
        <v>1903476</v>
      </c>
      <c r="T19" s="21">
        <f t="shared" si="3"/>
        <v>66092</v>
      </c>
      <c r="U19" s="21">
        <f t="shared" si="3"/>
        <v>1615725</v>
      </c>
      <c r="V19" s="21">
        <f t="shared" si="3"/>
        <v>3585293</v>
      </c>
      <c r="W19" s="21">
        <f t="shared" si="3"/>
        <v>18429530</v>
      </c>
      <c r="X19" s="21">
        <f t="shared" si="3"/>
        <v>28509000</v>
      </c>
      <c r="Y19" s="21">
        <f t="shared" si="3"/>
        <v>-10079470</v>
      </c>
      <c r="Z19" s="4">
        <f>+IF(X19&lt;&gt;0,+(Y19/X19)*100,0)</f>
        <v>-35.35539654144305</v>
      </c>
      <c r="AA19" s="19">
        <f>SUM(AA20:AA23)</f>
        <v>19481640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615611462</v>
      </c>
      <c r="D21" s="22"/>
      <c r="E21" s="23">
        <v>28509000</v>
      </c>
      <c r="F21" s="24">
        <v>19481640</v>
      </c>
      <c r="G21" s="24"/>
      <c r="H21" s="24">
        <v>3959019</v>
      </c>
      <c r="I21" s="24">
        <v>2495744</v>
      </c>
      <c r="J21" s="24">
        <v>6454763</v>
      </c>
      <c r="K21" s="24"/>
      <c r="L21" s="24">
        <v>1827053</v>
      </c>
      <c r="M21" s="24">
        <v>1828668</v>
      </c>
      <c r="N21" s="24">
        <v>3655721</v>
      </c>
      <c r="O21" s="24">
        <v>2551825</v>
      </c>
      <c r="P21" s="24">
        <v>2120289</v>
      </c>
      <c r="Q21" s="24">
        <v>61639</v>
      </c>
      <c r="R21" s="24">
        <v>4733753</v>
      </c>
      <c r="S21" s="24">
        <v>1903476</v>
      </c>
      <c r="T21" s="24">
        <v>66092</v>
      </c>
      <c r="U21" s="24">
        <v>1615725</v>
      </c>
      <c r="V21" s="24">
        <v>3585293</v>
      </c>
      <c r="W21" s="24">
        <v>18429530</v>
      </c>
      <c r="X21" s="24">
        <v>28509000</v>
      </c>
      <c r="Y21" s="24">
        <v>-10079470</v>
      </c>
      <c r="Z21" s="6">
        <v>-35.36</v>
      </c>
      <c r="AA21" s="22">
        <v>19481640</v>
      </c>
    </row>
    <row r="22" spans="1:27" ht="13.5">
      <c r="A22" s="5" t="s">
        <v>49</v>
      </c>
      <c r="B22" s="3"/>
      <c r="C22" s="25">
        <v>2511996</v>
      </c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945200203</v>
      </c>
      <c r="D25" s="40">
        <f>+D5+D9+D15+D19+D24</f>
        <v>0</v>
      </c>
      <c r="E25" s="41">
        <f t="shared" si="4"/>
        <v>2143036920</v>
      </c>
      <c r="F25" s="42">
        <f t="shared" si="4"/>
        <v>1231438471</v>
      </c>
      <c r="G25" s="42">
        <f t="shared" si="4"/>
        <v>162395184</v>
      </c>
      <c r="H25" s="42">
        <f t="shared" si="4"/>
        <v>5653308</v>
      </c>
      <c r="I25" s="42">
        <f t="shared" si="4"/>
        <v>9309772</v>
      </c>
      <c r="J25" s="42">
        <f t="shared" si="4"/>
        <v>177358264</v>
      </c>
      <c r="K25" s="42">
        <f t="shared" si="4"/>
        <v>1957227</v>
      </c>
      <c r="L25" s="42">
        <f t="shared" si="4"/>
        <v>90641398</v>
      </c>
      <c r="M25" s="42">
        <f t="shared" si="4"/>
        <v>229646860</v>
      </c>
      <c r="N25" s="42">
        <f t="shared" si="4"/>
        <v>322245485</v>
      </c>
      <c r="O25" s="42">
        <f t="shared" si="4"/>
        <v>112908680</v>
      </c>
      <c r="P25" s="42">
        <f t="shared" si="4"/>
        <v>1985880</v>
      </c>
      <c r="Q25" s="42">
        <f t="shared" si="4"/>
        <v>248028295</v>
      </c>
      <c r="R25" s="42">
        <f t="shared" si="4"/>
        <v>362922855</v>
      </c>
      <c r="S25" s="42">
        <f t="shared" si="4"/>
        <v>50450104</v>
      </c>
      <c r="T25" s="42">
        <f t="shared" si="4"/>
        <v>12779438</v>
      </c>
      <c r="U25" s="42">
        <f t="shared" si="4"/>
        <v>23136944</v>
      </c>
      <c r="V25" s="42">
        <f t="shared" si="4"/>
        <v>86366486</v>
      </c>
      <c r="W25" s="42">
        <f t="shared" si="4"/>
        <v>948893090</v>
      </c>
      <c r="X25" s="42">
        <f t="shared" si="4"/>
        <v>2171545920</v>
      </c>
      <c r="Y25" s="42">
        <f t="shared" si="4"/>
        <v>-1222652830</v>
      </c>
      <c r="Z25" s="43">
        <f>+IF(X25&lt;&gt;0,+(Y25/X25)*100,0)</f>
        <v>-56.303337578051305</v>
      </c>
      <c r="AA25" s="40">
        <f>+AA5+AA9+AA15+AA19+AA24</f>
        <v>1231438471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550065906</v>
      </c>
      <c r="D28" s="19">
        <f>SUM(D29:D31)</f>
        <v>0</v>
      </c>
      <c r="E28" s="20">
        <f t="shared" si="5"/>
        <v>281594272</v>
      </c>
      <c r="F28" s="21">
        <f t="shared" si="5"/>
        <v>286167875</v>
      </c>
      <c r="G28" s="21">
        <f t="shared" si="5"/>
        <v>10907992</v>
      </c>
      <c r="H28" s="21">
        <f t="shared" si="5"/>
        <v>18310640</v>
      </c>
      <c r="I28" s="21">
        <f t="shared" si="5"/>
        <v>14045840</v>
      </c>
      <c r="J28" s="21">
        <f t="shared" si="5"/>
        <v>43264472</v>
      </c>
      <c r="K28" s="21">
        <f t="shared" si="5"/>
        <v>18814844</v>
      </c>
      <c r="L28" s="21">
        <f t="shared" si="5"/>
        <v>18576986</v>
      </c>
      <c r="M28" s="21">
        <f t="shared" si="5"/>
        <v>9425697</v>
      </c>
      <c r="N28" s="21">
        <f t="shared" si="5"/>
        <v>46817527</v>
      </c>
      <c r="O28" s="21">
        <f t="shared" si="5"/>
        <v>11629590</v>
      </c>
      <c r="P28" s="21">
        <f t="shared" si="5"/>
        <v>6753693</v>
      </c>
      <c r="Q28" s="21">
        <f t="shared" si="5"/>
        <v>15763443</v>
      </c>
      <c r="R28" s="21">
        <f t="shared" si="5"/>
        <v>34146726</v>
      </c>
      <c r="S28" s="21">
        <f t="shared" si="5"/>
        <v>12127703</v>
      </c>
      <c r="T28" s="21">
        <f t="shared" si="5"/>
        <v>11065974</v>
      </c>
      <c r="U28" s="21">
        <f t="shared" si="5"/>
        <v>11065975</v>
      </c>
      <c r="V28" s="21">
        <f t="shared" si="5"/>
        <v>34259652</v>
      </c>
      <c r="W28" s="21">
        <f t="shared" si="5"/>
        <v>158488377</v>
      </c>
      <c r="X28" s="21">
        <f t="shared" si="5"/>
        <v>294062953</v>
      </c>
      <c r="Y28" s="21">
        <f t="shared" si="5"/>
        <v>-135574576</v>
      </c>
      <c r="Z28" s="4">
        <f>+IF(X28&lt;&gt;0,+(Y28/X28)*100,0)</f>
        <v>-46.10392931747509</v>
      </c>
      <c r="AA28" s="19">
        <f>SUM(AA29:AA31)</f>
        <v>286167875</v>
      </c>
    </row>
    <row r="29" spans="1:27" ht="13.5">
      <c r="A29" s="5" t="s">
        <v>33</v>
      </c>
      <c r="B29" s="3"/>
      <c r="C29" s="22">
        <v>38075624</v>
      </c>
      <c r="D29" s="22"/>
      <c r="E29" s="23">
        <v>76795995</v>
      </c>
      <c r="F29" s="24">
        <v>82280834</v>
      </c>
      <c r="G29" s="24">
        <v>3086464</v>
      </c>
      <c r="H29" s="24">
        <v>5024703</v>
      </c>
      <c r="I29" s="24">
        <v>7456591</v>
      </c>
      <c r="J29" s="24">
        <v>15567758</v>
      </c>
      <c r="K29" s="24">
        <v>6443797</v>
      </c>
      <c r="L29" s="24">
        <v>6609517</v>
      </c>
      <c r="M29" s="24">
        <v>6575096</v>
      </c>
      <c r="N29" s="24">
        <v>19628410</v>
      </c>
      <c r="O29" s="24">
        <v>3970327</v>
      </c>
      <c r="P29" s="24">
        <v>6293309</v>
      </c>
      <c r="Q29" s="24">
        <v>4950615</v>
      </c>
      <c r="R29" s="24">
        <v>15214251</v>
      </c>
      <c r="S29" s="24">
        <v>4426862</v>
      </c>
      <c r="T29" s="24">
        <v>3970738</v>
      </c>
      <c r="U29" s="24">
        <v>3970738</v>
      </c>
      <c r="V29" s="24">
        <v>12368338</v>
      </c>
      <c r="W29" s="24">
        <v>62778757</v>
      </c>
      <c r="X29" s="24">
        <v>75064314</v>
      </c>
      <c r="Y29" s="24">
        <v>-12285557</v>
      </c>
      <c r="Z29" s="6">
        <v>-16.37</v>
      </c>
      <c r="AA29" s="22">
        <v>82280834</v>
      </c>
    </row>
    <row r="30" spans="1:27" ht="13.5">
      <c r="A30" s="5" t="s">
        <v>34</v>
      </c>
      <c r="B30" s="3"/>
      <c r="C30" s="25">
        <v>501694190</v>
      </c>
      <c r="D30" s="25"/>
      <c r="E30" s="26">
        <v>140245783</v>
      </c>
      <c r="F30" s="27">
        <v>138843987</v>
      </c>
      <c r="G30" s="27">
        <v>5501259</v>
      </c>
      <c r="H30" s="27">
        <v>9670967</v>
      </c>
      <c r="I30" s="27">
        <v>3186875</v>
      </c>
      <c r="J30" s="27">
        <v>18359101</v>
      </c>
      <c r="K30" s="27">
        <v>5807846</v>
      </c>
      <c r="L30" s="27">
        <v>9397443</v>
      </c>
      <c r="M30" s="27">
        <v>713913</v>
      </c>
      <c r="N30" s="27">
        <v>15919202</v>
      </c>
      <c r="O30" s="27">
        <v>2347196</v>
      </c>
      <c r="P30" s="27">
        <v>-5541296</v>
      </c>
      <c r="Q30" s="27">
        <v>6951792</v>
      </c>
      <c r="R30" s="27">
        <v>3757692</v>
      </c>
      <c r="S30" s="27">
        <v>2623382</v>
      </c>
      <c r="T30" s="27">
        <v>2727600</v>
      </c>
      <c r="U30" s="27">
        <v>2727601</v>
      </c>
      <c r="V30" s="27">
        <v>8078583</v>
      </c>
      <c r="W30" s="27">
        <v>46114578</v>
      </c>
      <c r="X30" s="27">
        <v>152403919</v>
      </c>
      <c r="Y30" s="27">
        <v>-106289341</v>
      </c>
      <c r="Z30" s="7">
        <v>-69.74</v>
      </c>
      <c r="AA30" s="25">
        <v>138843987</v>
      </c>
    </row>
    <row r="31" spans="1:27" ht="13.5">
      <c r="A31" s="5" t="s">
        <v>35</v>
      </c>
      <c r="B31" s="3"/>
      <c r="C31" s="22">
        <v>10296092</v>
      </c>
      <c r="D31" s="22"/>
      <c r="E31" s="23">
        <v>64552494</v>
      </c>
      <c r="F31" s="24">
        <v>65043054</v>
      </c>
      <c r="G31" s="24">
        <v>2320269</v>
      </c>
      <c r="H31" s="24">
        <v>3614970</v>
      </c>
      <c r="I31" s="24">
        <v>3402374</v>
      </c>
      <c r="J31" s="24">
        <v>9337613</v>
      </c>
      <c r="K31" s="24">
        <v>6563201</v>
      </c>
      <c r="L31" s="24">
        <v>2570026</v>
      </c>
      <c r="M31" s="24">
        <v>2136688</v>
      </c>
      <c r="N31" s="24">
        <v>11269915</v>
      </c>
      <c r="O31" s="24">
        <v>5312067</v>
      </c>
      <c r="P31" s="24">
        <v>6001680</v>
      </c>
      <c r="Q31" s="24">
        <v>3861036</v>
      </c>
      <c r="R31" s="24">
        <v>15174783</v>
      </c>
      <c r="S31" s="24">
        <v>5077459</v>
      </c>
      <c r="T31" s="24">
        <v>4367636</v>
      </c>
      <c r="U31" s="24">
        <v>4367636</v>
      </c>
      <c r="V31" s="24">
        <v>13812731</v>
      </c>
      <c r="W31" s="24">
        <v>49595042</v>
      </c>
      <c r="X31" s="24">
        <v>66594720</v>
      </c>
      <c r="Y31" s="24">
        <v>-16999678</v>
      </c>
      <c r="Z31" s="6">
        <v>-25.53</v>
      </c>
      <c r="AA31" s="22">
        <v>65043054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73167682</v>
      </c>
      <c r="F32" s="21">
        <f t="shared" si="6"/>
        <v>70306355</v>
      </c>
      <c r="G32" s="21">
        <f t="shared" si="6"/>
        <v>4821928</v>
      </c>
      <c r="H32" s="21">
        <f t="shared" si="6"/>
        <v>4797406</v>
      </c>
      <c r="I32" s="21">
        <f t="shared" si="6"/>
        <v>5001264</v>
      </c>
      <c r="J32" s="21">
        <f t="shared" si="6"/>
        <v>14620598</v>
      </c>
      <c r="K32" s="21">
        <f t="shared" si="6"/>
        <v>7330759</v>
      </c>
      <c r="L32" s="21">
        <f t="shared" si="6"/>
        <v>5351884</v>
      </c>
      <c r="M32" s="21">
        <f t="shared" si="6"/>
        <v>4289602</v>
      </c>
      <c r="N32" s="21">
        <f t="shared" si="6"/>
        <v>16972245</v>
      </c>
      <c r="O32" s="21">
        <f t="shared" si="6"/>
        <v>4897595</v>
      </c>
      <c r="P32" s="21">
        <f t="shared" si="6"/>
        <v>6473722</v>
      </c>
      <c r="Q32" s="21">
        <f t="shared" si="6"/>
        <v>4742619</v>
      </c>
      <c r="R32" s="21">
        <f t="shared" si="6"/>
        <v>16113936</v>
      </c>
      <c r="S32" s="21">
        <f t="shared" si="6"/>
        <v>5205562</v>
      </c>
      <c r="T32" s="21">
        <f t="shared" si="6"/>
        <v>5435786</v>
      </c>
      <c r="U32" s="21">
        <f t="shared" si="6"/>
        <v>2435785</v>
      </c>
      <c r="V32" s="21">
        <f t="shared" si="6"/>
        <v>13077133</v>
      </c>
      <c r="W32" s="21">
        <f t="shared" si="6"/>
        <v>60783912</v>
      </c>
      <c r="X32" s="21">
        <f t="shared" si="6"/>
        <v>71375282</v>
      </c>
      <c r="Y32" s="21">
        <f t="shared" si="6"/>
        <v>-10591370</v>
      </c>
      <c r="Z32" s="4">
        <f>+IF(X32&lt;&gt;0,+(Y32/X32)*100,0)</f>
        <v>-14.838988657165656</v>
      </c>
      <c r="AA32" s="19">
        <f>SUM(AA33:AA37)</f>
        <v>70306355</v>
      </c>
    </row>
    <row r="33" spans="1:27" ht="13.5">
      <c r="A33" s="5" t="s">
        <v>37</v>
      </c>
      <c r="B33" s="3"/>
      <c r="C33" s="22"/>
      <c r="D33" s="22"/>
      <c r="E33" s="23">
        <v>73167682</v>
      </c>
      <c r="F33" s="24">
        <v>70306355</v>
      </c>
      <c r="G33" s="24">
        <v>4821928</v>
      </c>
      <c r="H33" s="24">
        <v>4797406</v>
      </c>
      <c r="I33" s="24">
        <v>5001264</v>
      </c>
      <c r="J33" s="24">
        <v>14620598</v>
      </c>
      <c r="K33" s="24">
        <v>7330759</v>
      </c>
      <c r="L33" s="24">
        <v>5351884</v>
      </c>
      <c r="M33" s="24">
        <v>4289602</v>
      </c>
      <c r="N33" s="24">
        <v>16972245</v>
      </c>
      <c r="O33" s="24">
        <v>4897595</v>
      </c>
      <c r="P33" s="24">
        <v>6473722</v>
      </c>
      <c r="Q33" s="24">
        <v>4742619</v>
      </c>
      <c r="R33" s="24">
        <v>16113936</v>
      </c>
      <c r="S33" s="24">
        <v>5205562</v>
      </c>
      <c r="T33" s="24">
        <v>5435786</v>
      </c>
      <c r="U33" s="24">
        <v>2435785</v>
      </c>
      <c r="V33" s="24">
        <v>13077133</v>
      </c>
      <c r="W33" s="24">
        <v>60783912</v>
      </c>
      <c r="X33" s="24">
        <v>71375282</v>
      </c>
      <c r="Y33" s="24">
        <v>-10591370</v>
      </c>
      <c r="Z33" s="6">
        <v>-14.84</v>
      </c>
      <c r="AA33" s="22">
        <v>70306355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46792749</v>
      </c>
      <c r="F38" s="21">
        <f t="shared" si="7"/>
        <v>43128102</v>
      </c>
      <c r="G38" s="21">
        <f t="shared" si="7"/>
        <v>586293</v>
      </c>
      <c r="H38" s="21">
        <f t="shared" si="7"/>
        <v>789439</v>
      </c>
      <c r="I38" s="21">
        <f t="shared" si="7"/>
        <v>756787</v>
      </c>
      <c r="J38" s="21">
        <f t="shared" si="7"/>
        <v>2132519</v>
      </c>
      <c r="K38" s="21">
        <f t="shared" si="7"/>
        <v>1351440</v>
      </c>
      <c r="L38" s="21">
        <f t="shared" si="7"/>
        <v>799299</v>
      </c>
      <c r="M38" s="21">
        <f t="shared" si="7"/>
        <v>5866064</v>
      </c>
      <c r="N38" s="21">
        <f t="shared" si="7"/>
        <v>8016803</v>
      </c>
      <c r="O38" s="21">
        <f t="shared" si="7"/>
        <v>1330911</v>
      </c>
      <c r="P38" s="21">
        <f t="shared" si="7"/>
        <v>9098958</v>
      </c>
      <c r="Q38" s="21">
        <f t="shared" si="7"/>
        <v>5307621</v>
      </c>
      <c r="R38" s="21">
        <f t="shared" si="7"/>
        <v>15737490</v>
      </c>
      <c r="S38" s="21">
        <f t="shared" si="7"/>
        <v>1168010</v>
      </c>
      <c r="T38" s="21">
        <f t="shared" si="7"/>
        <v>2575798</v>
      </c>
      <c r="U38" s="21">
        <f t="shared" si="7"/>
        <v>2575797</v>
      </c>
      <c r="V38" s="21">
        <f t="shared" si="7"/>
        <v>6319605</v>
      </c>
      <c r="W38" s="21">
        <f t="shared" si="7"/>
        <v>32206417</v>
      </c>
      <c r="X38" s="21">
        <f t="shared" si="7"/>
        <v>24908006</v>
      </c>
      <c r="Y38" s="21">
        <f t="shared" si="7"/>
        <v>7298411</v>
      </c>
      <c r="Z38" s="4">
        <f>+IF(X38&lt;&gt;0,+(Y38/X38)*100,0)</f>
        <v>29.3014663638671</v>
      </c>
      <c r="AA38" s="19">
        <f>SUM(AA39:AA41)</f>
        <v>43128102</v>
      </c>
    </row>
    <row r="39" spans="1:27" ht="13.5">
      <c r="A39" s="5" t="s">
        <v>43</v>
      </c>
      <c r="B39" s="3"/>
      <c r="C39" s="22"/>
      <c r="D39" s="22"/>
      <c r="E39" s="23">
        <v>46792749</v>
      </c>
      <c r="F39" s="24">
        <v>43128102</v>
      </c>
      <c r="G39" s="24">
        <v>586293</v>
      </c>
      <c r="H39" s="24">
        <v>789439</v>
      </c>
      <c r="I39" s="24">
        <v>756787</v>
      </c>
      <c r="J39" s="24">
        <v>2132519</v>
      </c>
      <c r="K39" s="24">
        <v>1351440</v>
      </c>
      <c r="L39" s="24">
        <v>799299</v>
      </c>
      <c r="M39" s="24">
        <v>5866064</v>
      </c>
      <c r="N39" s="24">
        <v>8016803</v>
      </c>
      <c r="O39" s="24">
        <v>1330911</v>
      </c>
      <c r="P39" s="24">
        <v>9098958</v>
      </c>
      <c r="Q39" s="24">
        <v>5307621</v>
      </c>
      <c r="R39" s="24">
        <v>15737490</v>
      </c>
      <c r="S39" s="24">
        <v>1168010</v>
      </c>
      <c r="T39" s="24">
        <v>2575798</v>
      </c>
      <c r="U39" s="24">
        <v>2575797</v>
      </c>
      <c r="V39" s="24">
        <v>6319605</v>
      </c>
      <c r="W39" s="24">
        <v>32206417</v>
      </c>
      <c r="X39" s="24">
        <v>24908006</v>
      </c>
      <c r="Y39" s="24">
        <v>7298411</v>
      </c>
      <c r="Z39" s="6">
        <v>29.3</v>
      </c>
      <c r="AA39" s="22">
        <v>43128102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5349607</v>
      </c>
      <c r="D42" s="19">
        <f>SUM(D43:D46)</f>
        <v>0</v>
      </c>
      <c r="E42" s="20">
        <f t="shared" si="8"/>
        <v>277088322</v>
      </c>
      <c r="F42" s="21">
        <f t="shared" si="8"/>
        <v>259920548</v>
      </c>
      <c r="G42" s="21">
        <f t="shared" si="8"/>
        <v>6478642</v>
      </c>
      <c r="H42" s="21">
        <f t="shared" si="8"/>
        <v>14768704</v>
      </c>
      <c r="I42" s="21">
        <f t="shared" si="8"/>
        <v>26688863</v>
      </c>
      <c r="J42" s="21">
        <f t="shared" si="8"/>
        <v>47936209</v>
      </c>
      <c r="K42" s="21">
        <f t="shared" si="8"/>
        <v>38999991</v>
      </c>
      <c r="L42" s="21">
        <f t="shared" si="8"/>
        <v>29052155</v>
      </c>
      <c r="M42" s="21">
        <f t="shared" si="8"/>
        <v>20165721</v>
      </c>
      <c r="N42" s="21">
        <f t="shared" si="8"/>
        <v>88217867</v>
      </c>
      <c r="O42" s="21">
        <f t="shared" si="8"/>
        <v>10422458</v>
      </c>
      <c r="P42" s="21">
        <f t="shared" si="8"/>
        <v>11355009</v>
      </c>
      <c r="Q42" s="21">
        <f t="shared" si="8"/>
        <v>20020189</v>
      </c>
      <c r="R42" s="21">
        <f t="shared" si="8"/>
        <v>41797656</v>
      </c>
      <c r="S42" s="21">
        <f t="shared" si="8"/>
        <v>10902978</v>
      </c>
      <c r="T42" s="21">
        <f t="shared" si="8"/>
        <v>18017783</v>
      </c>
      <c r="U42" s="21">
        <f t="shared" si="8"/>
        <v>6737669</v>
      </c>
      <c r="V42" s="21">
        <f t="shared" si="8"/>
        <v>35658430</v>
      </c>
      <c r="W42" s="21">
        <f t="shared" si="8"/>
        <v>213610162</v>
      </c>
      <c r="X42" s="21">
        <f t="shared" si="8"/>
        <v>533796105</v>
      </c>
      <c r="Y42" s="21">
        <f t="shared" si="8"/>
        <v>-320185943</v>
      </c>
      <c r="Z42" s="4">
        <f>+IF(X42&lt;&gt;0,+(Y42/X42)*100,0)</f>
        <v>-59.98281740928027</v>
      </c>
      <c r="AA42" s="19">
        <f>SUM(AA43:AA46)</f>
        <v>259920548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5349607</v>
      </c>
      <c r="D44" s="22"/>
      <c r="E44" s="23"/>
      <c r="F44" s="24">
        <v>259920548</v>
      </c>
      <c r="G44" s="24">
        <v>6478642</v>
      </c>
      <c r="H44" s="24">
        <v>14768704</v>
      </c>
      <c r="I44" s="24">
        <v>26688863</v>
      </c>
      <c r="J44" s="24">
        <v>47936209</v>
      </c>
      <c r="K44" s="24">
        <v>38999991</v>
      </c>
      <c r="L44" s="24">
        <v>29052155</v>
      </c>
      <c r="M44" s="24">
        <v>20165721</v>
      </c>
      <c r="N44" s="24">
        <v>88217867</v>
      </c>
      <c r="O44" s="24">
        <v>10422458</v>
      </c>
      <c r="P44" s="24">
        <v>11355009</v>
      </c>
      <c r="Q44" s="24">
        <v>20020189</v>
      </c>
      <c r="R44" s="24">
        <v>41797656</v>
      </c>
      <c r="S44" s="24">
        <v>10902978</v>
      </c>
      <c r="T44" s="24">
        <v>18017783</v>
      </c>
      <c r="U44" s="24">
        <v>6737669</v>
      </c>
      <c r="V44" s="24">
        <v>35658430</v>
      </c>
      <c r="W44" s="24">
        <v>213610162</v>
      </c>
      <c r="X44" s="24">
        <v>256707783</v>
      </c>
      <c r="Y44" s="24">
        <v>-43097621</v>
      </c>
      <c r="Z44" s="6">
        <v>-16.79</v>
      </c>
      <c r="AA44" s="22">
        <v>259920548</v>
      </c>
    </row>
    <row r="45" spans="1:27" ht="13.5">
      <c r="A45" s="5" t="s">
        <v>49</v>
      </c>
      <c r="B45" s="3"/>
      <c r="C45" s="25"/>
      <c r="D45" s="25"/>
      <c r="E45" s="26">
        <v>277088322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277088322</v>
      </c>
      <c r="Y45" s="27">
        <v>-277088322</v>
      </c>
      <c r="Z45" s="7">
        <v>-100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555415513</v>
      </c>
      <c r="D48" s="40">
        <f>+D28+D32+D38+D42+D47</f>
        <v>0</v>
      </c>
      <c r="E48" s="41">
        <f t="shared" si="9"/>
        <v>678643025</v>
      </c>
      <c r="F48" s="42">
        <f t="shared" si="9"/>
        <v>659522880</v>
      </c>
      <c r="G48" s="42">
        <f t="shared" si="9"/>
        <v>22794855</v>
      </c>
      <c r="H48" s="42">
        <f t="shared" si="9"/>
        <v>38666189</v>
      </c>
      <c r="I48" s="42">
        <f t="shared" si="9"/>
        <v>46492754</v>
      </c>
      <c r="J48" s="42">
        <f t="shared" si="9"/>
        <v>107953798</v>
      </c>
      <c r="K48" s="42">
        <f t="shared" si="9"/>
        <v>66497034</v>
      </c>
      <c r="L48" s="42">
        <f t="shared" si="9"/>
        <v>53780324</v>
      </c>
      <c r="M48" s="42">
        <f t="shared" si="9"/>
        <v>39747084</v>
      </c>
      <c r="N48" s="42">
        <f t="shared" si="9"/>
        <v>160024442</v>
      </c>
      <c r="O48" s="42">
        <f t="shared" si="9"/>
        <v>28280554</v>
      </c>
      <c r="P48" s="42">
        <f t="shared" si="9"/>
        <v>33681382</v>
      </c>
      <c r="Q48" s="42">
        <f t="shared" si="9"/>
        <v>45833872</v>
      </c>
      <c r="R48" s="42">
        <f t="shared" si="9"/>
        <v>107795808</v>
      </c>
      <c r="S48" s="42">
        <f t="shared" si="9"/>
        <v>29404253</v>
      </c>
      <c r="T48" s="42">
        <f t="shared" si="9"/>
        <v>37095341</v>
      </c>
      <c r="U48" s="42">
        <f t="shared" si="9"/>
        <v>22815226</v>
      </c>
      <c r="V48" s="42">
        <f t="shared" si="9"/>
        <v>89314820</v>
      </c>
      <c r="W48" s="42">
        <f t="shared" si="9"/>
        <v>465088868</v>
      </c>
      <c r="X48" s="42">
        <f t="shared" si="9"/>
        <v>924142346</v>
      </c>
      <c r="Y48" s="42">
        <f t="shared" si="9"/>
        <v>-459053478</v>
      </c>
      <c r="Z48" s="43">
        <f>+IF(X48&lt;&gt;0,+(Y48/X48)*100,0)</f>
        <v>-49.67345993687427</v>
      </c>
      <c r="AA48" s="40">
        <f>+AA28+AA32+AA38+AA42+AA47</f>
        <v>659522880</v>
      </c>
    </row>
    <row r="49" spans="1:27" ht="13.5">
      <c r="A49" s="14" t="s">
        <v>58</v>
      </c>
      <c r="B49" s="15"/>
      <c r="C49" s="44">
        <f aca="true" t="shared" si="10" ref="C49:Y49">+C25-C48</f>
        <v>389784690</v>
      </c>
      <c r="D49" s="44">
        <f>+D25-D48</f>
        <v>0</v>
      </c>
      <c r="E49" s="45">
        <f t="shared" si="10"/>
        <v>1464393895</v>
      </c>
      <c r="F49" s="46">
        <f t="shared" si="10"/>
        <v>571915591</v>
      </c>
      <c r="G49" s="46">
        <f t="shared" si="10"/>
        <v>139600329</v>
      </c>
      <c r="H49" s="46">
        <f t="shared" si="10"/>
        <v>-33012881</v>
      </c>
      <c r="I49" s="46">
        <f t="shared" si="10"/>
        <v>-37182982</v>
      </c>
      <c r="J49" s="46">
        <f t="shared" si="10"/>
        <v>69404466</v>
      </c>
      <c r="K49" s="46">
        <f t="shared" si="10"/>
        <v>-64539807</v>
      </c>
      <c r="L49" s="46">
        <f t="shared" si="10"/>
        <v>36861074</v>
      </c>
      <c r="M49" s="46">
        <f t="shared" si="10"/>
        <v>189899776</v>
      </c>
      <c r="N49" s="46">
        <f t="shared" si="10"/>
        <v>162221043</v>
      </c>
      <c r="O49" s="46">
        <f t="shared" si="10"/>
        <v>84628126</v>
      </c>
      <c r="P49" s="46">
        <f t="shared" si="10"/>
        <v>-31695502</v>
      </c>
      <c r="Q49" s="46">
        <f t="shared" si="10"/>
        <v>202194423</v>
      </c>
      <c r="R49" s="46">
        <f t="shared" si="10"/>
        <v>255127047</v>
      </c>
      <c r="S49" s="46">
        <f t="shared" si="10"/>
        <v>21045851</v>
      </c>
      <c r="T49" s="46">
        <f t="shared" si="10"/>
        <v>-24315903</v>
      </c>
      <c r="U49" s="46">
        <f t="shared" si="10"/>
        <v>321718</v>
      </c>
      <c r="V49" s="46">
        <f t="shared" si="10"/>
        <v>-2948334</v>
      </c>
      <c r="W49" s="46">
        <f t="shared" si="10"/>
        <v>483804222</v>
      </c>
      <c r="X49" s="46">
        <f>IF(F25=F48,0,X25-X48)</f>
        <v>1247403574</v>
      </c>
      <c r="Y49" s="46">
        <f t="shared" si="10"/>
        <v>-763599352</v>
      </c>
      <c r="Z49" s="47">
        <f>+IF(X49&lt;&gt;0,+(Y49/X49)*100,0)</f>
        <v>-61.21510054291379</v>
      </c>
      <c r="AA49" s="44">
        <f>+AA25-AA48</f>
        <v>571915591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65268388</v>
      </c>
      <c r="D5" s="19">
        <f>SUM(D6:D8)</f>
        <v>0</v>
      </c>
      <c r="E5" s="20">
        <f t="shared" si="0"/>
        <v>41624210</v>
      </c>
      <c r="F5" s="21">
        <f t="shared" si="0"/>
        <v>42439940</v>
      </c>
      <c r="G5" s="21">
        <f t="shared" si="0"/>
        <v>30235895</v>
      </c>
      <c r="H5" s="21">
        <f t="shared" si="0"/>
        <v>526858</v>
      </c>
      <c r="I5" s="21">
        <f t="shared" si="0"/>
        <v>441567</v>
      </c>
      <c r="J5" s="21">
        <f t="shared" si="0"/>
        <v>31204320</v>
      </c>
      <c r="K5" s="21">
        <f t="shared" si="0"/>
        <v>647916</v>
      </c>
      <c r="L5" s="21">
        <f t="shared" si="0"/>
        <v>507316</v>
      </c>
      <c r="M5" s="21">
        <f t="shared" si="0"/>
        <v>15473094</v>
      </c>
      <c r="N5" s="21">
        <f t="shared" si="0"/>
        <v>16628326</v>
      </c>
      <c r="O5" s="21">
        <f t="shared" si="0"/>
        <v>698091</v>
      </c>
      <c r="P5" s="21">
        <f t="shared" si="0"/>
        <v>713044</v>
      </c>
      <c r="Q5" s="21">
        <f t="shared" si="0"/>
        <v>11767072</v>
      </c>
      <c r="R5" s="21">
        <f t="shared" si="0"/>
        <v>13178207</v>
      </c>
      <c r="S5" s="21">
        <f t="shared" si="0"/>
        <v>805098</v>
      </c>
      <c r="T5" s="21">
        <f t="shared" si="0"/>
        <v>482749</v>
      </c>
      <c r="U5" s="21">
        <f t="shared" si="0"/>
        <v>1021119</v>
      </c>
      <c r="V5" s="21">
        <f t="shared" si="0"/>
        <v>2308966</v>
      </c>
      <c r="W5" s="21">
        <f t="shared" si="0"/>
        <v>63319819</v>
      </c>
      <c r="X5" s="21">
        <f t="shared" si="0"/>
        <v>41624210</v>
      </c>
      <c r="Y5" s="21">
        <f t="shared" si="0"/>
        <v>21695609</v>
      </c>
      <c r="Z5" s="4">
        <f>+IF(X5&lt;&gt;0,+(Y5/X5)*100,0)</f>
        <v>52.1225724163894</v>
      </c>
      <c r="AA5" s="19">
        <f>SUM(AA6:AA8)</f>
        <v>42439940</v>
      </c>
    </row>
    <row r="6" spans="1:27" ht="13.5">
      <c r="A6" s="5" t="s">
        <v>33</v>
      </c>
      <c r="B6" s="3"/>
      <c r="C6" s="22">
        <v>20222790</v>
      </c>
      <c r="D6" s="22"/>
      <c r="E6" s="23">
        <v>20275720</v>
      </c>
      <c r="F6" s="24">
        <v>20316920</v>
      </c>
      <c r="G6" s="24">
        <v>18664241</v>
      </c>
      <c r="H6" s="24">
        <v>12421</v>
      </c>
      <c r="I6" s="24">
        <v>55650</v>
      </c>
      <c r="J6" s="24">
        <v>18732312</v>
      </c>
      <c r="K6" s="24">
        <v>12286</v>
      </c>
      <c r="L6" s="24">
        <v>9142</v>
      </c>
      <c r="M6" s="24">
        <v>14910231</v>
      </c>
      <c r="N6" s="24">
        <v>14931659</v>
      </c>
      <c r="O6" s="24">
        <v>600</v>
      </c>
      <c r="P6" s="24">
        <v>1200</v>
      </c>
      <c r="Q6" s="24">
        <v>11186854</v>
      </c>
      <c r="R6" s="24">
        <v>11188654</v>
      </c>
      <c r="S6" s="24">
        <v>24362</v>
      </c>
      <c r="T6" s="24">
        <v>10882</v>
      </c>
      <c r="U6" s="24">
        <v>12233</v>
      </c>
      <c r="V6" s="24">
        <v>47477</v>
      </c>
      <c r="W6" s="24">
        <v>44900102</v>
      </c>
      <c r="X6" s="24">
        <v>20275720</v>
      </c>
      <c r="Y6" s="24">
        <v>24624382</v>
      </c>
      <c r="Z6" s="6">
        <v>121.45</v>
      </c>
      <c r="AA6" s="22">
        <v>20316920</v>
      </c>
    </row>
    <row r="7" spans="1:27" ht="13.5">
      <c r="A7" s="5" t="s">
        <v>34</v>
      </c>
      <c r="B7" s="3"/>
      <c r="C7" s="25">
        <v>21693486</v>
      </c>
      <c r="D7" s="25"/>
      <c r="E7" s="26">
        <v>16889400</v>
      </c>
      <c r="F7" s="27">
        <v>17381750</v>
      </c>
      <c r="G7" s="27">
        <v>11474469</v>
      </c>
      <c r="H7" s="27">
        <v>398504</v>
      </c>
      <c r="I7" s="27">
        <v>300252</v>
      </c>
      <c r="J7" s="27">
        <v>12173225</v>
      </c>
      <c r="K7" s="27">
        <v>527990</v>
      </c>
      <c r="L7" s="27">
        <v>404257</v>
      </c>
      <c r="M7" s="27">
        <v>445264</v>
      </c>
      <c r="N7" s="27">
        <v>1377511</v>
      </c>
      <c r="O7" s="27">
        <v>548799</v>
      </c>
      <c r="P7" s="27">
        <v>485399</v>
      </c>
      <c r="Q7" s="27">
        <v>441773</v>
      </c>
      <c r="R7" s="27">
        <v>1475971</v>
      </c>
      <c r="S7" s="27">
        <v>589023</v>
      </c>
      <c r="T7" s="27">
        <v>298335</v>
      </c>
      <c r="U7" s="27">
        <v>596912</v>
      </c>
      <c r="V7" s="27">
        <v>1484270</v>
      </c>
      <c r="W7" s="27">
        <v>16510977</v>
      </c>
      <c r="X7" s="27">
        <v>16889400</v>
      </c>
      <c r="Y7" s="27">
        <v>-378423</v>
      </c>
      <c r="Z7" s="7">
        <v>-2.24</v>
      </c>
      <c r="AA7" s="25">
        <v>17381750</v>
      </c>
    </row>
    <row r="8" spans="1:27" ht="13.5">
      <c r="A8" s="5" t="s">
        <v>35</v>
      </c>
      <c r="B8" s="3"/>
      <c r="C8" s="22">
        <v>23352112</v>
      </c>
      <c r="D8" s="22"/>
      <c r="E8" s="23">
        <v>4459090</v>
      </c>
      <c r="F8" s="24">
        <v>4741270</v>
      </c>
      <c r="G8" s="24">
        <v>97185</v>
      </c>
      <c r="H8" s="24">
        <v>115933</v>
      </c>
      <c r="I8" s="24">
        <v>85665</v>
      </c>
      <c r="J8" s="24">
        <v>298783</v>
      </c>
      <c r="K8" s="24">
        <v>107640</v>
      </c>
      <c r="L8" s="24">
        <v>93917</v>
      </c>
      <c r="M8" s="24">
        <v>117599</v>
      </c>
      <c r="N8" s="24">
        <v>319156</v>
      </c>
      <c r="O8" s="24">
        <v>148692</v>
      </c>
      <c r="P8" s="24">
        <v>226445</v>
      </c>
      <c r="Q8" s="24">
        <v>138445</v>
      </c>
      <c r="R8" s="24">
        <v>513582</v>
      </c>
      <c r="S8" s="24">
        <v>191713</v>
      </c>
      <c r="T8" s="24">
        <v>173532</v>
      </c>
      <c r="U8" s="24">
        <v>411974</v>
      </c>
      <c r="V8" s="24">
        <v>777219</v>
      </c>
      <c r="W8" s="24">
        <v>1908740</v>
      </c>
      <c r="X8" s="24">
        <v>4459090</v>
      </c>
      <c r="Y8" s="24">
        <v>-2550350</v>
      </c>
      <c r="Z8" s="6">
        <v>-57.19</v>
      </c>
      <c r="AA8" s="22">
        <v>4741270</v>
      </c>
    </row>
    <row r="9" spans="1:27" ht="13.5">
      <c r="A9" s="2" t="s">
        <v>36</v>
      </c>
      <c r="B9" s="3"/>
      <c r="C9" s="19">
        <f aca="true" t="shared" si="1" ref="C9:Y9">SUM(C10:C14)</f>
        <v>4116058</v>
      </c>
      <c r="D9" s="19">
        <f>SUM(D10:D14)</f>
        <v>0</v>
      </c>
      <c r="E9" s="20">
        <f t="shared" si="1"/>
        <v>5377840</v>
      </c>
      <c r="F9" s="21">
        <f t="shared" si="1"/>
        <v>5795050</v>
      </c>
      <c r="G9" s="21">
        <f t="shared" si="1"/>
        <v>206880</v>
      </c>
      <c r="H9" s="21">
        <f t="shared" si="1"/>
        <v>267532</v>
      </c>
      <c r="I9" s="21">
        <f t="shared" si="1"/>
        <v>272865</v>
      </c>
      <c r="J9" s="21">
        <f t="shared" si="1"/>
        <v>747277</v>
      </c>
      <c r="K9" s="21">
        <f t="shared" si="1"/>
        <v>196384</v>
      </c>
      <c r="L9" s="21">
        <f t="shared" si="1"/>
        <v>1916011</v>
      </c>
      <c r="M9" s="21">
        <f t="shared" si="1"/>
        <v>358957</v>
      </c>
      <c r="N9" s="21">
        <f t="shared" si="1"/>
        <v>2471352</v>
      </c>
      <c r="O9" s="21">
        <f t="shared" si="1"/>
        <v>473883</v>
      </c>
      <c r="P9" s="21">
        <f t="shared" si="1"/>
        <v>593420</v>
      </c>
      <c r="Q9" s="21">
        <f t="shared" si="1"/>
        <v>897743</v>
      </c>
      <c r="R9" s="21">
        <f t="shared" si="1"/>
        <v>1965046</v>
      </c>
      <c r="S9" s="21">
        <f t="shared" si="1"/>
        <v>376883</v>
      </c>
      <c r="T9" s="21">
        <f t="shared" si="1"/>
        <v>682135</v>
      </c>
      <c r="U9" s="21">
        <f t="shared" si="1"/>
        <v>740876</v>
      </c>
      <c r="V9" s="21">
        <f t="shared" si="1"/>
        <v>1799894</v>
      </c>
      <c r="W9" s="21">
        <f t="shared" si="1"/>
        <v>6983569</v>
      </c>
      <c r="X9" s="21">
        <f t="shared" si="1"/>
        <v>5377840</v>
      </c>
      <c r="Y9" s="21">
        <f t="shared" si="1"/>
        <v>1605729</v>
      </c>
      <c r="Z9" s="4">
        <f>+IF(X9&lt;&gt;0,+(Y9/X9)*100,0)</f>
        <v>29.85825164006367</v>
      </c>
      <c r="AA9" s="19">
        <f>SUM(AA10:AA14)</f>
        <v>5795050</v>
      </c>
    </row>
    <row r="10" spans="1:27" ht="13.5">
      <c r="A10" s="5" t="s">
        <v>37</v>
      </c>
      <c r="B10" s="3"/>
      <c r="C10" s="22">
        <v>3641589</v>
      </c>
      <c r="D10" s="22"/>
      <c r="E10" s="23">
        <v>2618000</v>
      </c>
      <c r="F10" s="24">
        <v>2658000</v>
      </c>
      <c r="G10" s="24">
        <v>16294</v>
      </c>
      <c r="H10" s="24">
        <v>17559</v>
      </c>
      <c r="I10" s="24">
        <v>14429</v>
      </c>
      <c r="J10" s="24">
        <v>48282</v>
      </c>
      <c r="K10" s="24">
        <v>26614</v>
      </c>
      <c r="L10" s="24">
        <v>1008841</v>
      </c>
      <c r="M10" s="24">
        <v>225391</v>
      </c>
      <c r="N10" s="24">
        <v>1260846</v>
      </c>
      <c r="O10" s="24">
        <v>250164</v>
      </c>
      <c r="P10" s="24">
        <v>217907</v>
      </c>
      <c r="Q10" s="24">
        <v>218126</v>
      </c>
      <c r="R10" s="24">
        <v>686197</v>
      </c>
      <c r="S10" s="24">
        <v>214278</v>
      </c>
      <c r="T10" s="24">
        <v>209058</v>
      </c>
      <c r="U10" s="24">
        <v>213533</v>
      </c>
      <c r="V10" s="24">
        <v>636869</v>
      </c>
      <c r="W10" s="24">
        <v>2632194</v>
      </c>
      <c r="X10" s="24">
        <v>2618000</v>
      </c>
      <c r="Y10" s="24">
        <v>14194</v>
      </c>
      <c r="Z10" s="6">
        <v>0.54</v>
      </c>
      <c r="AA10" s="22">
        <v>2658000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474469</v>
      </c>
      <c r="D12" s="22"/>
      <c r="E12" s="23">
        <v>1904290</v>
      </c>
      <c r="F12" s="24">
        <v>2281500</v>
      </c>
      <c r="G12" s="24">
        <v>154982</v>
      </c>
      <c r="H12" s="24">
        <v>169190</v>
      </c>
      <c r="I12" s="24">
        <v>199417</v>
      </c>
      <c r="J12" s="24">
        <v>523589</v>
      </c>
      <c r="K12" s="24">
        <v>142836</v>
      </c>
      <c r="L12" s="24">
        <v>255761</v>
      </c>
      <c r="M12" s="24">
        <v>118374</v>
      </c>
      <c r="N12" s="24">
        <v>516971</v>
      </c>
      <c r="O12" s="24">
        <v>177856</v>
      </c>
      <c r="P12" s="24">
        <v>131973</v>
      </c>
      <c r="Q12" s="24">
        <v>626056</v>
      </c>
      <c r="R12" s="24">
        <v>935885</v>
      </c>
      <c r="S12" s="24">
        <v>113459</v>
      </c>
      <c r="T12" s="24">
        <v>215431</v>
      </c>
      <c r="U12" s="24">
        <v>180925</v>
      </c>
      <c r="V12" s="24">
        <v>509815</v>
      </c>
      <c r="W12" s="24">
        <v>2486260</v>
      </c>
      <c r="X12" s="24">
        <v>1904290</v>
      </c>
      <c r="Y12" s="24">
        <v>581970</v>
      </c>
      <c r="Z12" s="6">
        <v>30.56</v>
      </c>
      <c r="AA12" s="22">
        <v>2281500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>
        <v>35544</v>
      </c>
      <c r="H13" s="24">
        <v>80424</v>
      </c>
      <c r="I13" s="24">
        <v>58900</v>
      </c>
      <c r="J13" s="24">
        <v>174868</v>
      </c>
      <c r="K13" s="24">
        <v>26458</v>
      </c>
      <c r="L13" s="24">
        <v>225074</v>
      </c>
      <c r="M13" s="24">
        <v>15073</v>
      </c>
      <c r="N13" s="24">
        <v>266605</v>
      </c>
      <c r="O13" s="24">
        <v>45389</v>
      </c>
      <c r="P13" s="24">
        <v>30223</v>
      </c>
      <c r="Q13" s="24">
        <v>53085</v>
      </c>
      <c r="R13" s="24">
        <v>128697</v>
      </c>
      <c r="S13" s="24">
        <v>49086</v>
      </c>
      <c r="T13" s="24">
        <v>43885</v>
      </c>
      <c r="U13" s="24">
        <v>60284</v>
      </c>
      <c r="V13" s="24">
        <v>153255</v>
      </c>
      <c r="W13" s="24">
        <v>723425</v>
      </c>
      <c r="X13" s="24"/>
      <c r="Y13" s="24">
        <v>723425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855550</v>
      </c>
      <c r="F14" s="27">
        <v>855550</v>
      </c>
      <c r="G14" s="27">
        <v>60</v>
      </c>
      <c r="H14" s="27">
        <v>359</v>
      </c>
      <c r="I14" s="27">
        <v>119</v>
      </c>
      <c r="J14" s="27">
        <v>538</v>
      </c>
      <c r="K14" s="27">
        <v>476</v>
      </c>
      <c r="L14" s="27">
        <v>426335</v>
      </c>
      <c r="M14" s="27">
        <v>119</v>
      </c>
      <c r="N14" s="27">
        <v>426930</v>
      </c>
      <c r="O14" s="27">
        <v>474</v>
      </c>
      <c r="P14" s="27">
        <v>213317</v>
      </c>
      <c r="Q14" s="27">
        <v>476</v>
      </c>
      <c r="R14" s="27">
        <v>214267</v>
      </c>
      <c r="S14" s="27">
        <v>60</v>
      </c>
      <c r="T14" s="27">
        <v>213761</v>
      </c>
      <c r="U14" s="27">
        <v>286134</v>
      </c>
      <c r="V14" s="27">
        <v>499955</v>
      </c>
      <c r="W14" s="27">
        <v>1141690</v>
      </c>
      <c r="X14" s="27">
        <v>855550</v>
      </c>
      <c r="Y14" s="27">
        <v>286140</v>
      </c>
      <c r="Z14" s="7">
        <v>33.45</v>
      </c>
      <c r="AA14" s="25">
        <v>855550</v>
      </c>
    </row>
    <row r="15" spans="1:27" ht="13.5">
      <c r="A15" s="2" t="s">
        <v>42</v>
      </c>
      <c r="B15" s="8"/>
      <c r="C15" s="19">
        <f aca="true" t="shared" si="2" ref="C15:Y15">SUM(C16:C18)</f>
        <v>19338983</v>
      </c>
      <c r="D15" s="19">
        <f>SUM(D16:D18)</f>
        <v>0</v>
      </c>
      <c r="E15" s="20">
        <f t="shared" si="2"/>
        <v>21754000</v>
      </c>
      <c r="F15" s="21">
        <f t="shared" si="2"/>
        <v>20759810</v>
      </c>
      <c r="G15" s="21">
        <f t="shared" si="2"/>
        <v>881906</v>
      </c>
      <c r="H15" s="21">
        <f t="shared" si="2"/>
        <v>1158359</v>
      </c>
      <c r="I15" s="21">
        <f t="shared" si="2"/>
        <v>2009833</v>
      </c>
      <c r="J15" s="21">
        <f t="shared" si="2"/>
        <v>4050098</v>
      </c>
      <c r="K15" s="21">
        <f t="shared" si="2"/>
        <v>676128</v>
      </c>
      <c r="L15" s="21">
        <f t="shared" si="2"/>
        <v>231785</v>
      </c>
      <c r="M15" s="21">
        <f t="shared" si="2"/>
        <v>600568</v>
      </c>
      <c r="N15" s="21">
        <f t="shared" si="2"/>
        <v>1508481</v>
      </c>
      <c r="O15" s="21">
        <f t="shared" si="2"/>
        <v>2651266</v>
      </c>
      <c r="P15" s="21">
        <f t="shared" si="2"/>
        <v>125634</v>
      </c>
      <c r="Q15" s="21">
        <f t="shared" si="2"/>
        <v>1816721</v>
      </c>
      <c r="R15" s="21">
        <f t="shared" si="2"/>
        <v>4593621</v>
      </c>
      <c r="S15" s="21">
        <f t="shared" si="2"/>
        <v>1665988</v>
      </c>
      <c r="T15" s="21">
        <f t="shared" si="2"/>
        <v>4191977</v>
      </c>
      <c r="U15" s="21">
        <f t="shared" si="2"/>
        <v>4423833</v>
      </c>
      <c r="V15" s="21">
        <f t="shared" si="2"/>
        <v>10281798</v>
      </c>
      <c r="W15" s="21">
        <f t="shared" si="2"/>
        <v>20433998</v>
      </c>
      <c r="X15" s="21">
        <f t="shared" si="2"/>
        <v>21754000</v>
      </c>
      <c r="Y15" s="21">
        <f t="shared" si="2"/>
        <v>-1320002</v>
      </c>
      <c r="Z15" s="4">
        <f>+IF(X15&lt;&gt;0,+(Y15/X15)*100,0)</f>
        <v>-6.06785878459134</v>
      </c>
      <c r="AA15" s="19">
        <f>SUM(AA16:AA18)</f>
        <v>20759810</v>
      </c>
    </row>
    <row r="16" spans="1:27" ht="13.5">
      <c r="A16" s="5" t="s">
        <v>43</v>
      </c>
      <c r="B16" s="3"/>
      <c r="C16" s="22">
        <v>632125</v>
      </c>
      <c r="D16" s="22"/>
      <c r="E16" s="23"/>
      <c r="F16" s="24">
        <v>305470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305470</v>
      </c>
    </row>
    <row r="17" spans="1:27" ht="13.5">
      <c r="A17" s="5" t="s">
        <v>44</v>
      </c>
      <c r="B17" s="3"/>
      <c r="C17" s="22">
        <v>17893740</v>
      </c>
      <c r="D17" s="22"/>
      <c r="E17" s="23">
        <v>21754000</v>
      </c>
      <c r="F17" s="24">
        <v>20454340</v>
      </c>
      <c r="G17" s="24">
        <v>881906</v>
      </c>
      <c r="H17" s="24">
        <v>1158359</v>
      </c>
      <c r="I17" s="24">
        <v>2009833</v>
      </c>
      <c r="J17" s="24">
        <v>4050098</v>
      </c>
      <c r="K17" s="24">
        <v>676128</v>
      </c>
      <c r="L17" s="24">
        <v>231785</v>
      </c>
      <c r="M17" s="24">
        <v>600568</v>
      </c>
      <c r="N17" s="24">
        <v>1508481</v>
      </c>
      <c r="O17" s="24">
        <v>2651266</v>
      </c>
      <c r="P17" s="24">
        <v>125634</v>
      </c>
      <c r="Q17" s="24">
        <v>1816721</v>
      </c>
      <c r="R17" s="24">
        <v>4593621</v>
      </c>
      <c r="S17" s="24">
        <v>1665988</v>
      </c>
      <c r="T17" s="24">
        <v>4191977</v>
      </c>
      <c r="U17" s="24">
        <v>4423833</v>
      </c>
      <c r="V17" s="24">
        <v>10281798</v>
      </c>
      <c r="W17" s="24">
        <v>20433998</v>
      </c>
      <c r="X17" s="24">
        <v>21754000</v>
      </c>
      <c r="Y17" s="24">
        <v>-1320002</v>
      </c>
      <c r="Z17" s="6">
        <v>-6.07</v>
      </c>
      <c r="AA17" s="22">
        <v>20454340</v>
      </c>
    </row>
    <row r="18" spans="1:27" ht="13.5">
      <c r="A18" s="5" t="s">
        <v>45</v>
      </c>
      <c r="B18" s="3"/>
      <c r="C18" s="22">
        <v>813118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124951646</v>
      </c>
      <c r="D19" s="19">
        <f>SUM(D20:D23)</f>
        <v>0</v>
      </c>
      <c r="E19" s="20">
        <f t="shared" si="3"/>
        <v>138045500</v>
      </c>
      <c r="F19" s="21">
        <f t="shared" si="3"/>
        <v>146970950</v>
      </c>
      <c r="G19" s="21">
        <f t="shared" si="3"/>
        <v>7609632</v>
      </c>
      <c r="H19" s="21">
        <f t="shared" si="3"/>
        <v>9459432</v>
      </c>
      <c r="I19" s="21">
        <f t="shared" si="3"/>
        <v>9447147</v>
      </c>
      <c r="J19" s="21">
        <f t="shared" si="3"/>
        <v>26516211</v>
      </c>
      <c r="K19" s="21">
        <f t="shared" si="3"/>
        <v>11326105</v>
      </c>
      <c r="L19" s="21">
        <f t="shared" si="3"/>
        <v>10274585</v>
      </c>
      <c r="M19" s="21">
        <f t="shared" si="3"/>
        <v>9698341</v>
      </c>
      <c r="N19" s="21">
        <f t="shared" si="3"/>
        <v>31299031</v>
      </c>
      <c r="O19" s="21">
        <f t="shared" si="3"/>
        <v>12317237</v>
      </c>
      <c r="P19" s="21">
        <f t="shared" si="3"/>
        <v>11399660</v>
      </c>
      <c r="Q19" s="21">
        <f t="shared" si="3"/>
        <v>10184045</v>
      </c>
      <c r="R19" s="21">
        <f t="shared" si="3"/>
        <v>33900942</v>
      </c>
      <c r="S19" s="21">
        <f t="shared" si="3"/>
        <v>9493046</v>
      </c>
      <c r="T19" s="21">
        <f t="shared" si="3"/>
        <v>9892869</v>
      </c>
      <c r="U19" s="21">
        <f t="shared" si="3"/>
        <v>9942047</v>
      </c>
      <c r="V19" s="21">
        <f t="shared" si="3"/>
        <v>29327962</v>
      </c>
      <c r="W19" s="21">
        <f t="shared" si="3"/>
        <v>121044146</v>
      </c>
      <c r="X19" s="21">
        <f t="shared" si="3"/>
        <v>138045502</v>
      </c>
      <c r="Y19" s="21">
        <f t="shared" si="3"/>
        <v>-17001356</v>
      </c>
      <c r="Z19" s="4">
        <f>+IF(X19&lt;&gt;0,+(Y19/X19)*100,0)</f>
        <v>-12.315762378117904</v>
      </c>
      <c r="AA19" s="19">
        <f>SUM(AA20:AA23)</f>
        <v>146970950</v>
      </c>
    </row>
    <row r="20" spans="1:27" ht="13.5">
      <c r="A20" s="5" t="s">
        <v>47</v>
      </c>
      <c r="B20" s="3"/>
      <c r="C20" s="22">
        <v>85056572</v>
      </c>
      <c r="D20" s="22"/>
      <c r="E20" s="23">
        <v>98318740</v>
      </c>
      <c r="F20" s="24">
        <v>106946060</v>
      </c>
      <c r="G20" s="24">
        <v>6233328</v>
      </c>
      <c r="H20" s="24">
        <v>7952060</v>
      </c>
      <c r="I20" s="24">
        <v>7995937</v>
      </c>
      <c r="J20" s="24">
        <v>22181325</v>
      </c>
      <c r="K20" s="24">
        <v>7442951</v>
      </c>
      <c r="L20" s="24">
        <v>8103047</v>
      </c>
      <c r="M20" s="24">
        <v>8042483</v>
      </c>
      <c r="N20" s="24">
        <v>23588481</v>
      </c>
      <c r="O20" s="24">
        <v>10467522</v>
      </c>
      <c r="P20" s="24">
        <v>9176958</v>
      </c>
      <c r="Q20" s="24">
        <v>8201143</v>
      </c>
      <c r="R20" s="24">
        <v>27845623</v>
      </c>
      <c r="S20" s="24">
        <v>7844909</v>
      </c>
      <c r="T20" s="24">
        <v>8006323</v>
      </c>
      <c r="U20" s="24">
        <v>8931466</v>
      </c>
      <c r="V20" s="24">
        <v>24782698</v>
      </c>
      <c r="W20" s="24">
        <v>98398127</v>
      </c>
      <c r="X20" s="24">
        <v>98318741</v>
      </c>
      <c r="Y20" s="24">
        <v>79386</v>
      </c>
      <c r="Z20" s="6">
        <v>0.08</v>
      </c>
      <c r="AA20" s="22">
        <v>106946060</v>
      </c>
    </row>
    <row r="21" spans="1:27" ht="13.5">
      <c r="A21" s="5" t="s">
        <v>48</v>
      </c>
      <c r="B21" s="3"/>
      <c r="C21" s="22">
        <v>19949136</v>
      </c>
      <c r="D21" s="22"/>
      <c r="E21" s="23">
        <v>18380400</v>
      </c>
      <c r="F21" s="24">
        <v>19161160</v>
      </c>
      <c r="G21" s="24">
        <v>645339</v>
      </c>
      <c r="H21" s="24">
        <v>759905</v>
      </c>
      <c r="I21" s="24">
        <v>708247</v>
      </c>
      <c r="J21" s="24">
        <v>2113491</v>
      </c>
      <c r="K21" s="24">
        <v>3072348</v>
      </c>
      <c r="L21" s="24">
        <v>1373856</v>
      </c>
      <c r="M21" s="24">
        <v>896775</v>
      </c>
      <c r="N21" s="24">
        <v>5342979</v>
      </c>
      <c r="O21" s="24">
        <v>1060714</v>
      </c>
      <c r="P21" s="24">
        <v>1434449</v>
      </c>
      <c r="Q21" s="24">
        <v>1199580</v>
      </c>
      <c r="R21" s="24">
        <v>3694743</v>
      </c>
      <c r="S21" s="24">
        <v>878219</v>
      </c>
      <c r="T21" s="24">
        <v>1104057</v>
      </c>
      <c r="U21" s="24">
        <v>255118</v>
      </c>
      <c r="V21" s="24">
        <v>2237394</v>
      </c>
      <c r="W21" s="24">
        <v>13388607</v>
      </c>
      <c r="X21" s="24">
        <v>18380401</v>
      </c>
      <c r="Y21" s="24">
        <v>-4991794</v>
      </c>
      <c r="Z21" s="6">
        <v>-27.16</v>
      </c>
      <c r="AA21" s="22">
        <v>19161160</v>
      </c>
    </row>
    <row r="22" spans="1:27" ht="13.5">
      <c r="A22" s="5" t="s">
        <v>49</v>
      </c>
      <c r="B22" s="3"/>
      <c r="C22" s="25">
        <v>10038287</v>
      </c>
      <c r="D22" s="25"/>
      <c r="E22" s="26">
        <v>10681690</v>
      </c>
      <c r="F22" s="27">
        <v>10400860</v>
      </c>
      <c r="G22" s="27">
        <v>327472</v>
      </c>
      <c r="H22" s="27">
        <v>322485</v>
      </c>
      <c r="I22" s="27">
        <v>338761</v>
      </c>
      <c r="J22" s="27">
        <v>988718</v>
      </c>
      <c r="K22" s="27">
        <v>360248</v>
      </c>
      <c r="L22" s="27">
        <v>353601</v>
      </c>
      <c r="M22" s="27">
        <v>342162</v>
      </c>
      <c r="N22" s="27">
        <v>1056011</v>
      </c>
      <c r="O22" s="27">
        <v>351605</v>
      </c>
      <c r="P22" s="27">
        <v>356416</v>
      </c>
      <c r="Q22" s="27">
        <v>348369</v>
      </c>
      <c r="R22" s="27">
        <v>1056390</v>
      </c>
      <c r="S22" s="27">
        <v>342951</v>
      </c>
      <c r="T22" s="27">
        <v>341881</v>
      </c>
      <c r="U22" s="27">
        <v>352798</v>
      </c>
      <c r="V22" s="27">
        <v>1037630</v>
      </c>
      <c r="W22" s="27">
        <v>4138749</v>
      </c>
      <c r="X22" s="27">
        <v>10681690</v>
      </c>
      <c r="Y22" s="27">
        <v>-6542941</v>
      </c>
      <c r="Z22" s="7">
        <v>-61.25</v>
      </c>
      <c r="AA22" s="25">
        <v>10400860</v>
      </c>
    </row>
    <row r="23" spans="1:27" ht="13.5">
      <c r="A23" s="5" t="s">
        <v>50</v>
      </c>
      <c r="B23" s="3"/>
      <c r="C23" s="22">
        <v>9907651</v>
      </c>
      <c r="D23" s="22"/>
      <c r="E23" s="23">
        <v>10664670</v>
      </c>
      <c r="F23" s="24">
        <v>10462870</v>
      </c>
      <c r="G23" s="24">
        <v>403493</v>
      </c>
      <c r="H23" s="24">
        <v>424982</v>
      </c>
      <c r="I23" s="24">
        <v>404202</v>
      </c>
      <c r="J23" s="24">
        <v>1232677</v>
      </c>
      <c r="K23" s="24">
        <v>450558</v>
      </c>
      <c r="L23" s="24">
        <v>444081</v>
      </c>
      <c r="M23" s="24">
        <v>416921</v>
      </c>
      <c r="N23" s="24">
        <v>1311560</v>
      </c>
      <c r="O23" s="24">
        <v>437396</v>
      </c>
      <c r="P23" s="24">
        <v>431837</v>
      </c>
      <c r="Q23" s="24">
        <v>434953</v>
      </c>
      <c r="R23" s="24">
        <v>1304186</v>
      </c>
      <c r="S23" s="24">
        <v>426967</v>
      </c>
      <c r="T23" s="24">
        <v>440608</v>
      </c>
      <c r="U23" s="24">
        <v>402665</v>
      </c>
      <c r="V23" s="24">
        <v>1270240</v>
      </c>
      <c r="W23" s="24">
        <v>5118663</v>
      </c>
      <c r="X23" s="24">
        <v>10664670</v>
      </c>
      <c r="Y23" s="24">
        <v>-5546007</v>
      </c>
      <c r="Z23" s="6">
        <v>-52</v>
      </c>
      <c r="AA23" s="22">
        <v>10462870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213675075</v>
      </c>
      <c r="D25" s="40">
        <f>+D5+D9+D15+D19+D24</f>
        <v>0</v>
      </c>
      <c r="E25" s="41">
        <f t="shared" si="4"/>
        <v>206801550</v>
      </c>
      <c r="F25" s="42">
        <f t="shared" si="4"/>
        <v>215965750</v>
      </c>
      <c r="G25" s="42">
        <f t="shared" si="4"/>
        <v>38934313</v>
      </c>
      <c r="H25" s="42">
        <f t="shared" si="4"/>
        <v>11412181</v>
      </c>
      <c r="I25" s="42">
        <f t="shared" si="4"/>
        <v>12171412</v>
      </c>
      <c r="J25" s="42">
        <f t="shared" si="4"/>
        <v>62517906</v>
      </c>
      <c r="K25" s="42">
        <f t="shared" si="4"/>
        <v>12846533</v>
      </c>
      <c r="L25" s="42">
        <f t="shared" si="4"/>
        <v>12929697</v>
      </c>
      <c r="M25" s="42">
        <f t="shared" si="4"/>
        <v>26130960</v>
      </c>
      <c r="N25" s="42">
        <f t="shared" si="4"/>
        <v>51907190</v>
      </c>
      <c r="O25" s="42">
        <f t="shared" si="4"/>
        <v>16140477</v>
      </c>
      <c r="P25" s="42">
        <f t="shared" si="4"/>
        <v>12831758</v>
      </c>
      <c r="Q25" s="42">
        <f t="shared" si="4"/>
        <v>24665581</v>
      </c>
      <c r="R25" s="42">
        <f t="shared" si="4"/>
        <v>53637816</v>
      </c>
      <c r="S25" s="42">
        <f t="shared" si="4"/>
        <v>12341015</v>
      </c>
      <c r="T25" s="42">
        <f t="shared" si="4"/>
        <v>15249730</v>
      </c>
      <c r="U25" s="42">
        <f t="shared" si="4"/>
        <v>16127875</v>
      </c>
      <c r="V25" s="42">
        <f t="shared" si="4"/>
        <v>43718620</v>
      </c>
      <c r="W25" s="42">
        <f t="shared" si="4"/>
        <v>211781532</v>
      </c>
      <c r="X25" s="42">
        <f t="shared" si="4"/>
        <v>206801552</v>
      </c>
      <c r="Y25" s="42">
        <f t="shared" si="4"/>
        <v>4979980</v>
      </c>
      <c r="Z25" s="43">
        <f>+IF(X25&lt;&gt;0,+(Y25/X25)*100,0)</f>
        <v>2.408096047557709</v>
      </c>
      <c r="AA25" s="40">
        <f>+AA5+AA9+AA15+AA19+AA24</f>
        <v>215965750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52552507</v>
      </c>
      <c r="D28" s="19">
        <f>SUM(D29:D31)</f>
        <v>0</v>
      </c>
      <c r="E28" s="20">
        <f t="shared" si="5"/>
        <v>53726040</v>
      </c>
      <c r="F28" s="21">
        <f t="shared" si="5"/>
        <v>55785370</v>
      </c>
      <c r="G28" s="21">
        <f t="shared" si="5"/>
        <v>3259410</v>
      </c>
      <c r="H28" s="21">
        <f t="shared" si="5"/>
        <v>2720157</v>
      </c>
      <c r="I28" s="21">
        <f t="shared" si="5"/>
        <v>4085262</v>
      </c>
      <c r="J28" s="21">
        <f t="shared" si="5"/>
        <v>10064829</v>
      </c>
      <c r="K28" s="21">
        <f t="shared" si="5"/>
        <v>3487056</v>
      </c>
      <c r="L28" s="21">
        <f t="shared" si="5"/>
        <v>4048320</v>
      </c>
      <c r="M28" s="21">
        <f t="shared" si="5"/>
        <v>3449288</v>
      </c>
      <c r="N28" s="21">
        <f t="shared" si="5"/>
        <v>10984664</v>
      </c>
      <c r="O28" s="21">
        <f t="shared" si="5"/>
        <v>3181378</v>
      </c>
      <c r="P28" s="21">
        <f t="shared" si="5"/>
        <v>3199403</v>
      </c>
      <c r="Q28" s="21">
        <f t="shared" si="5"/>
        <v>3144818</v>
      </c>
      <c r="R28" s="21">
        <f t="shared" si="5"/>
        <v>9525599</v>
      </c>
      <c r="S28" s="21">
        <f t="shared" si="5"/>
        <v>3858198</v>
      </c>
      <c r="T28" s="21">
        <f t="shared" si="5"/>
        <v>2949342</v>
      </c>
      <c r="U28" s="21">
        <f t="shared" si="5"/>
        <v>2972431</v>
      </c>
      <c r="V28" s="21">
        <f t="shared" si="5"/>
        <v>9779971</v>
      </c>
      <c r="W28" s="21">
        <f t="shared" si="5"/>
        <v>40355063</v>
      </c>
      <c r="X28" s="21">
        <f t="shared" si="5"/>
        <v>53726040</v>
      </c>
      <c r="Y28" s="21">
        <f t="shared" si="5"/>
        <v>-13370977</v>
      </c>
      <c r="Z28" s="4">
        <f>+IF(X28&lt;&gt;0,+(Y28/X28)*100,0)</f>
        <v>-24.88733024060586</v>
      </c>
      <c r="AA28" s="19">
        <f>SUM(AA29:AA31)</f>
        <v>55785370</v>
      </c>
    </row>
    <row r="29" spans="1:27" ht="13.5">
      <c r="A29" s="5" t="s">
        <v>33</v>
      </c>
      <c r="B29" s="3"/>
      <c r="C29" s="22">
        <v>11139522</v>
      </c>
      <c r="D29" s="22"/>
      <c r="E29" s="23">
        <v>10758220</v>
      </c>
      <c r="F29" s="24">
        <v>10671800</v>
      </c>
      <c r="G29" s="24">
        <v>897406</v>
      </c>
      <c r="H29" s="24">
        <v>856610</v>
      </c>
      <c r="I29" s="24">
        <v>1285166</v>
      </c>
      <c r="J29" s="24">
        <v>3039182</v>
      </c>
      <c r="K29" s="24">
        <v>970021</v>
      </c>
      <c r="L29" s="24">
        <v>1280974</v>
      </c>
      <c r="M29" s="24">
        <v>963016</v>
      </c>
      <c r="N29" s="24">
        <v>3214011</v>
      </c>
      <c r="O29" s="24">
        <v>880137</v>
      </c>
      <c r="P29" s="24">
        <v>871017</v>
      </c>
      <c r="Q29" s="24">
        <v>951139</v>
      </c>
      <c r="R29" s="24">
        <v>2702293</v>
      </c>
      <c r="S29" s="24">
        <v>990401</v>
      </c>
      <c r="T29" s="24">
        <v>933995</v>
      </c>
      <c r="U29" s="24">
        <v>1048520</v>
      </c>
      <c r="V29" s="24">
        <v>2972916</v>
      </c>
      <c r="W29" s="24">
        <v>11928402</v>
      </c>
      <c r="X29" s="24">
        <v>10758220</v>
      </c>
      <c r="Y29" s="24">
        <v>1170182</v>
      </c>
      <c r="Z29" s="6">
        <v>10.88</v>
      </c>
      <c r="AA29" s="22">
        <v>10671800</v>
      </c>
    </row>
    <row r="30" spans="1:27" ht="13.5">
      <c r="A30" s="5" t="s">
        <v>34</v>
      </c>
      <c r="B30" s="3"/>
      <c r="C30" s="25">
        <v>24142071</v>
      </c>
      <c r="D30" s="25"/>
      <c r="E30" s="26">
        <v>27779760</v>
      </c>
      <c r="F30" s="27">
        <v>27972330</v>
      </c>
      <c r="G30" s="27">
        <v>1903971</v>
      </c>
      <c r="H30" s="27">
        <v>1215913</v>
      </c>
      <c r="I30" s="27">
        <v>1999541</v>
      </c>
      <c r="J30" s="27">
        <v>5119425</v>
      </c>
      <c r="K30" s="27">
        <v>1864867</v>
      </c>
      <c r="L30" s="27">
        <v>1918146</v>
      </c>
      <c r="M30" s="27">
        <v>1903758</v>
      </c>
      <c r="N30" s="27">
        <v>5686771</v>
      </c>
      <c r="O30" s="27">
        <v>1727790</v>
      </c>
      <c r="P30" s="27">
        <v>1739945</v>
      </c>
      <c r="Q30" s="27">
        <v>1378097</v>
      </c>
      <c r="R30" s="27">
        <v>4845832</v>
      </c>
      <c r="S30" s="27">
        <v>2264612</v>
      </c>
      <c r="T30" s="27">
        <v>1376830</v>
      </c>
      <c r="U30" s="27">
        <v>1204689</v>
      </c>
      <c r="V30" s="27">
        <v>4846131</v>
      </c>
      <c r="W30" s="27">
        <v>20498159</v>
      </c>
      <c r="X30" s="27">
        <v>27779760</v>
      </c>
      <c r="Y30" s="27">
        <v>-7281601</v>
      </c>
      <c r="Z30" s="7">
        <v>-26.21</v>
      </c>
      <c r="AA30" s="25">
        <v>27972330</v>
      </c>
    </row>
    <row r="31" spans="1:27" ht="13.5">
      <c r="A31" s="5" t="s">
        <v>35</v>
      </c>
      <c r="B31" s="3"/>
      <c r="C31" s="22">
        <v>17270914</v>
      </c>
      <c r="D31" s="22"/>
      <c r="E31" s="23">
        <v>15188060</v>
      </c>
      <c r="F31" s="24">
        <v>17141240</v>
      </c>
      <c r="G31" s="24">
        <v>458033</v>
      </c>
      <c r="H31" s="24">
        <v>647634</v>
      </c>
      <c r="I31" s="24">
        <v>800555</v>
      </c>
      <c r="J31" s="24">
        <v>1906222</v>
      </c>
      <c r="K31" s="24">
        <v>652168</v>
      </c>
      <c r="L31" s="24">
        <v>849200</v>
      </c>
      <c r="M31" s="24">
        <v>582514</v>
      </c>
      <c r="N31" s="24">
        <v>2083882</v>
      </c>
      <c r="O31" s="24">
        <v>573451</v>
      </c>
      <c r="P31" s="24">
        <v>588441</v>
      </c>
      <c r="Q31" s="24">
        <v>815582</v>
      </c>
      <c r="R31" s="24">
        <v>1977474</v>
      </c>
      <c r="S31" s="24">
        <v>603185</v>
      </c>
      <c r="T31" s="24">
        <v>638517</v>
      </c>
      <c r="U31" s="24">
        <v>719222</v>
      </c>
      <c r="V31" s="24">
        <v>1960924</v>
      </c>
      <c r="W31" s="24">
        <v>7928502</v>
      </c>
      <c r="X31" s="24">
        <v>15188060</v>
      </c>
      <c r="Y31" s="24">
        <v>-7259558</v>
      </c>
      <c r="Z31" s="6">
        <v>-47.8</v>
      </c>
      <c r="AA31" s="22">
        <v>17141240</v>
      </c>
    </row>
    <row r="32" spans="1:27" ht="13.5">
      <c r="A32" s="2" t="s">
        <v>36</v>
      </c>
      <c r="B32" s="3"/>
      <c r="C32" s="19">
        <f aca="true" t="shared" si="6" ref="C32:Y32">SUM(C33:C37)</f>
        <v>13500400</v>
      </c>
      <c r="D32" s="19">
        <f>SUM(D33:D37)</f>
        <v>0</v>
      </c>
      <c r="E32" s="20">
        <f t="shared" si="6"/>
        <v>17917010</v>
      </c>
      <c r="F32" s="21">
        <f t="shared" si="6"/>
        <v>16774290</v>
      </c>
      <c r="G32" s="21">
        <f t="shared" si="6"/>
        <v>1818085</v>
      </c>
      <c r="H32" s="21">
        <f t="shared" si="6"/>
        <v>2121720</v>
      </c>
      <c r="I32" s="21">
        <f t="shared" si="6"/>
        <v>2017385</v>
      </c>
      <c r="J32" s="21">
        <f t="shared" si="6"/>
        <v>5957190</v>
      </c>
      <c r="K32" s="21">
        <f t="shared" si="6"/>
        <v>2014471</v>
      </c>
      <c r="L32" s="21">
        <f t="shared" si="6"/>
        <v>3142094</v>
      </c>
      <c r="M32" s="21">
        <f t="shared" si="6"/>
        <v>1921972</v>
      </c>
      <c r="N32" s="21">
        <f t="shared" si="6"/>
        <v>7078537</v>
      </c>
      <c r="O32" s="21">
        <f t="shared" si="6"/>
        <v>1852393</v>
      </c>
      <c r="P32" s="21">
        <f t="shared" si="6"/>
        <v>2429358</v>
      </c>
      <c r="Q32" s="21">
        <f t="shared" si="6"/>
        <v>1876297</v>
      </c>
      <c r="R32" s="21">
        <f t="shared" si="6"/>
        <v>6158048</v>
      </c>
      <c r="S32" s="21">
        <f t="shared" si="6"/>
        <v>1875128</v>
      </c>
      <c r="T32" s="21">
        <f t="shared" si="6"/>
        <v>1867316</v>
      </c>
      <c r="U32" s="21">
        <f t="shared" si="6"/>
        <v>2420005</v>
      </c>
      <c r="V32" s="21">
        <f t="shared" si="6"/>
        <v>6162449</v>
      </c>
      <c r="W32" s="21">
        <f t="shared" si="6"/>
        <v>25356224</v>
      </c>
      <c r="X32" s="21">
        <f t="shared" si="6"/>
        <v>17916970</v>
      </c>
      <c r="Y32" s="21">
        <f t="shared" si="6"/>
        <v>7439254</v>
      </c>
      <c r="Z32" s="4">
        <f>+IF(X32&lt;&gt;0,+(Y32/X32)*100,0)</f>
        <v>41.52071471906243</v>
      </c>
      <c r="AA32" s="19">
        <f>SUM(AA33:AA37)</f>
        <v>16774290</v>
      </c>
    </row>
    <row r="33" spans="1:27" ht="13.5">
      <c r="A33" s="5" t="s">
        <v>37</v>
      </c>
      <c r="B33" s="3"/>
      <c r="C33" s="22">
        <v>9412029</v>
      </c>
      <c r="D33" s="22"/>
      <c r="E33" s="23">
        <v>10847100</v>
      </c>
      <c r="F33" s="24">
        <v>10413750</v>
      </c>
      <c r="G33" s="24">
        <v>760481</v>
      </c>
      <c r="H33" s="24">
        <v>795300</v>
      </c>
      <c r="I33" s="24">
        <v>804616</v>
      </c>
      <c r="J33" s="24">
        <v>2360397</v>
      </c>
      <c r="K33" s="24">
        <v>789550</v>
      </c>
      <c r="L33" s="24">
        <v>1379542</v>
      </c>
      <c r="M33" s="24">
        <v>784682</v>
      </c>
      <c r="N33" s="24">
        <v>2953774</v>
      </c>
      <c r="O33" s="24">
        <v>751895</v>
      </c>
      <c r="P33" s="24">
        <v>460985</v>
      </c>
      <c r="Q33" s="24">
        <v>702988</v>
      </c>
      <c r="R33" s="24">
        <v>1915868</v>
      </c>
      <c r="S33" s="24">
        <v>738464</v>
      </c>
      <c r="T33" s="24">
        <v>750214</v>
      </c>
      <c r="U33" s="24">
        <v>931884</v>
      </c>
      <c r="V33" s="24">
        <v>2420562</v>
      </c>
      <c r="W33" s="24">
        <v>9650601</v>
      </c>
      <c r="X33" s="24">
        <v>10847060</v>
      </c>
      <c r="Y33" s="24">
        <v>-1196459</v>
      </c>
      <c r="Z33" s="6">
        <v>-11.03</v>
      </c>
      <c r="AA33" s="22">
        <v>10413750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4088371</v>
      </c>
      <c r="D35" s="22"/>
      <c r="E35" s="23">
        <v>6025460</v>
      </c>
      <c r="F35" s="24">
        <v>5333950</v>
      </c>
      <c r="G35" s="24">
        <v>346065</v>
      </c>
      <c r="H35" s="24">
        <v>441239</v>
      </c>
      <c r="I35" s="24">
        <v>397185</v>
      </c>
      <c r="J35" s="24">
        <v>1184489</v>
      </c>
      <c r="K35" s="24">
        <v>410540</v>
      </c>
      <c r="L35" s="24">
        <v>609989</v>
      </c>
      <c r="M35" s="24">
        <v>433087</v>
      </c>
      <c r="N35" s="24">
        <v>1453616</v>
      </c>
      <c r="O35" s="24">
        <v>409867</v>
      </c>
      <c r="P35" s="24">
        <v>374626</v>
      </c>
      <c r="Q35" s="24">
        <v>424886</v>
      </c>
      <c r="R35" s="24">
        <v>1209379</v>
      </c>
      <c r="S35" s="24">
        <v>373704</v>
      </c>
      <c r="T35" s="24">
        <v>388601</v>
      </c>
      <c r="U35" s="24">
        <v>515357</v>
      </c>
      <c r="V35" s="24">
        <v>1277662</v>
      </c>
      <c r="W35" s="24">
        <v>5125146</v>
      </c>
      <c r="X35" s="24">
        <v>6025460</v>
      </c>
      <c r="Y35" s="24">
        <v>-900314</v>
      </c>
      <c r="Z35" s="6">
        <v>-14.94</v>
      </c>
      <c r="AA35" s="22">
        <v>5333950</v>
      </c>
    </row>
    <row r="36" spans="1:27" ht="13.5">
      <c r="A36" s="5" t="s">
        <v>40</v>
      </c>
      <c r="B36" s="3"/>
      <c r="C36" s="22"/>
      <c r="D36" s="22"/>
      <c r="E36" s="23"/>
      <c r="F36" s="24"/>
      <c r="G36" s="24">
        <v>650919</v>
      </c>
      <c r="H36" s="24">
        <v>808913</v>
      </c>
      <c r="I36" s="24">
        <v>736630</v>
      </c>
      <c r="J36" s="24">
        <v>2196462</v>
      </c>
      <c r="K36" s="24">
        <v>741664</v>
      </c>
      <c r="L36" s="24">
        <v>1022777</v>
      </c>
      <c r="M36" s="24">
        <v>632393</v>
      </c>
      <c r="N36" s="24">
        <v>2396834</v>
      </c>
      <c r="O36" s="24">
        <v>623035</v>
      </c>
      <c r="P36" s="24">
        <v>1521242</v>
      </c>
      <c r="Q36" s="24">
        <v>671509</v>
      </c>
      <c r="R36" s="24">
        <v>2815786</v>
      </c>
      <c r="S36" s="24">
        <v>683617</v>
      </c>
      <c r="T36" s="24">
        <v>682491</v>
      </c>
      <c r="U36" s="24">
        <v>926289</v>
      </c>
      <c r="V36" s="24">
        <v>2292397</v>
      </c>
      <c r="W36" s="24">
        <v>9701479</v>
      </c>
      <c r="X36" s="24"/>
      <c r="Y36" s="24">
        <v>9701479</v>
      </c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1044450</v>
      </c>
      <c r="F37" s="27">
        <v>1026590</v>
      </c>
      <c r="G37" s="27">
        <v>60620</v>
      </c>
      <c r="H37" s="27">
        <v>76268</v>
      </c>
      <c r="I37" s="27">
        <v>78954</v>
      </c>
      <c r="J37" s="27">
        <v>215842</v>
      </c>
      <c r="K37" s="27">
        <v>72717</v>
      </c>
      <c r="L37" s="27">
        <v>129786</v>
      </c>
      <c r="M37" s="27">
        <v>71810</v>
      </c>
      <c r="N37" s="27">
        <v>274313</v>
      </c>
      <c r="O37" s="27">
        <v>67596</v>
      </c>
      <c r="P37" s="27">
        <v>72505</v>
      </c>
      <c r="Q37" s="27">
        <v>76914</v>
      </c>
      <c r="R37" s="27">
        <v>217015</v>
      </c>
      <c r="S37" s="27">
        <v>79343</v>
      </c>
      <c r="T37" s="27">
        <v>46010</v>
      </c>
      <c r="U37" s="27">
        <v>46475</v>
      </c>
      <c r="V37" s="27">
        <v>171828</v>
      </c>
      <c r="W37" s="27">
        <v>878998</v>
      </c>
      <c r="X37" s="27">
        <v>1044450</v>
      </c>
      <c r="Y37" s="27">
        <v>-165452</v>
      </c>
      <c r="Z37" s="7">
        <v>-15.84</v>
      </c>
      <c r="AA37" s="25">
        <v>1026590</v>
      </c>
    </row>
    <row r="38" spans="1:27" ht="13.5">
      <c r="A38" s="2" t="s">
        <v>42</v>
      </c>
      <c r="B38" s="8"/>
      <c r="C38" s="19">
        <f aca="true" t="shared" si="7" ref="C38:Y38">SUM(C39:C41)</f>
        <v>23138310</v>
      </c>
      <c r="D38" s="19">
        <f>SUM(D39:D41)</f>
        <v>0</v>
      </c>
      <c r="E38" s="20">
        <f t="shared" si="7"/>
        <v>21137480</v>
      </c>
      <c r="F38" s="21">
        <f t="shared" si="7"/>
        <v>22882890</v>
      </c>
      <c r="G38" s="21">
        <f t="shared" si="7"/>
        <v>1441209</v>
      </c>
      <c r="H38" s="21">
        <f t="shared" si="7"/>
        <v>1682536</v>
      </c>
      <c r="I38" s="21">
        <f t="shared" si="7"/>
        <v>1764334</v>
      </c>
      <c r="J38" s="21">
        <f t="shared" si="7"/>
        <v>4888079</v>
      </c>
      <c r="K38" s="21">
        <f t="shared" si="7"/>
        <v>1743780</v>
      </c>
      <c r="L38" s="21">
        <f t="shared" si="7"/>
        <v>2054845</v>
      </c>
      <c r="M38" s="21">
        <f t="shared" si="7"/>
        <v>1710805</v>
      </c>
      <c r="N38" s="21">
        <f t="shared" si="7"/>
        <v>5509430</v>
      </c>
      <c r="O38" s="21">
        <f t="shared" si="7"/>
        <v>1748010</v>
      </c>
      <c r="P38" s="21">
        <f t="shared" si="7"/>
        <v>1367172</v>
      </c>
      <c r="Q38" s="21">
        <f t="shared" si="7"/>
        <v>1632528</v>
      </c>
      <c r="R38" s="21">
        <f t="shared" si="7"/>
        <v>4747710</v>
      </c>
      <c r="S38" s="21">
        <f t="shared" si="7"/>
        <v>1530246</v>
      </c>
      <c r="T38" s="21">
        <f t="shared" si="7"/>
        <v>1541193</v>
      </c>
      <c r="U38" s="21">
        <f t="shared" si="7"/>
        <v>1865768</v>
      </c>
      <c r="V38" s="21">
        <f t="shared" si="7"/>
        <v>4937207</v>
      </c>
      <c r="W38" s="21">
        <f t="shared" si="7"/>
        <v>20082426</v>
      </c>
      <c r="X38" s="21">
        <f t="shared" si="7"/>
        <v>21137480</v>
      </c>
      <c r="Y38" s="21">
        <f t="shared" si="7"/>
        <v>-1055054</v>
      </c>
      <c r="Z38" s="4">
        <f>+IF(X38&lt;&gt;0,+(Y38/X38)*100,0)</f>
        <v>-4.991389702083692</v>
      </c>
      <c r="AA38" s="19">
        <f>SUM(AA39:AA41)</f>
        <v>22882890</v>
      </c>
    </row>
    <row r="39" spans="1:27" ht="13.5">
      <c r="A39" s="5" t="s">
        <v>43</v>
      </c>
      <c r="B39" s="3"/>
      <c r="C39" s="22">
        <v>2114708</v>
      </c>
      <c r="D39" s="22"/>
      <c r="E39" s="23">
        <v>3014580</v>
      </c>
      <c r="F39" s="24">
        <v>3360120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3014580</v>
      </c>
      <c r="Y39" s="24">
        <v>-3014580</v>
      </c>
      <c r="Z39" s="6">
        <v>-100</v>
      </c>
      <c r="AA39" s="22">
        <v>3360120</v>
      </c>
    </row>
    <row r="40" spans="1:27" ht="13.5">
      <c r="A40" s="5" t="s">
        <v>44</v>
      </c>
      <c r="B40" s="3"/>
      <c r="C40" s="22">
        <v>20090212</v>
      </c>
      <c r="D40" s="22"/>
      <c r="E40" s="23">
        <v>18122900</v>
      </c>
      <c r="F40" s="24">
        <v>19522770</v>
      </c>
      <c r="G40" s="24">
        <v>1441209</v>
      </c>
      <c r="H40" s="24">
        <v>1682536</v>
      </c>
      <c r="I40" s="24">
        <v>1764334</v>
      </c>
      <c r="J40" s="24">
        <v>4888079</v>
      </c>
      <c r="K40" s="24">
        <v>1743780</v>
      </c>
      <c r="L40" s="24">
        <v>2054845</v>
      </c>
      <c r="M40" s="24">
        <v>1710805</v>
      </c>
      <c r="N40" s="24">
        <v>5509430</v>
      </c>
      <c r="O40" s="24">
        <v>1748010</v>
      </c>
      <c r="P40" s="24">
        <v>1367172</v>
      </c>
      <c r="Q40" s="24">
        <v>1632528</v>
      </c>
      <c r="R40" s="24">
        <v>4747710</v>
      </c>
      <c r="S40" s="24">
        <v>1530246</v>
      </c>
      <c r="T40" s="24">
        <v>1541193</v>
      </c>
      <c r="U40" s="24">
        <v>1865768</v>
      </c>
      <c r="V40" s="24">
        <v>4937207</v>
      </c>
      <c r="W40" s="24">
        <v>20082426</v>
      </c>
      <c r="X40" s="24">
        <v>18122900</v>
      </c>
      <c r="Y40" s="24">
        <v>1959526</v>
      </c>
      <c r="Z40" s="6">
        <v>10.81</v>
      </c>
      <c r="AA40" s="22">
        <v>19522770</v>
      </c>
    </row>
    <row r="41" spans="1:27" ht="13.5">
      <c r="A41" s="5" t="s">
        <v>45</v>
      </c>
      <c r="B41" s="3"/>
      <c r="C41" s="22">
        <v>933390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128779068</v>
      </c>
      <c r="D42" s="19">
        <f>SUM(D43:D46)</f>
        <v>0</v>
      </c>
      <c r="E42" s="20">
        <f t="shared" si="8"/>
        <v>124795590</v>
      </c>
      <c r="F42" s="21">
        <f t="shared" si="8"/>
        <v>139864470</v>
      </c>
      <c r="G42" s="21">
        <f t="shared" si="8"/>
        <v>4524396</v>
      </c>
      <c r="H42" s="21">
        <f t="shared" si="8"/>
        <v>13921706</v>
      </c>
      <c r="I42" s="21">
        <f t="shared" si="8"/>
        <v>13807376</v>
      </c>
      <c r="J42" s="21">
        <f t="shared" si="8"/>
        <v>32253478</v>
      </c>
      <c r="K42" s="21">
        <f t="shared" si="8"/>
        <v>10603427</v>
      </c>
      <c r="L42" s="21">
        <f t="shared" si="8"/>
        <v>17846125</v>
      </c>
      <c r="M42" s="21">
        <f t="shared" si="8"/>
        <v>11168320</v>
      </c>
      <c r="N42" s="21">
        <f t="shared" si="8"/>
        <v>39617872</v>
      </c>
      <c r="O42" s="21">
        <f t="shared" si="8"/>
        <v>11636795</v>
      </c>
      <c r="P42" s="21">
        <f t="shared" si="8"/>
        <v>9616455</v>
      </c>
      <c r="Q42" s="21">
        <f t="shared" si="8"/>
        <v>10017911</v>
      </c>
      <c r="R42" s="21">
        <f t="shared" si="8"/>
        <v>31271161</v>
      </c>
      <c r="S42" s="21">
        <f t="shared" si="8"/>
        <v>9563002</v>
      </c>
      <c r="T42" s="21">
        <f t="shared" si="8"/>
        <v>10142367</v>
      </c>
      <c r="U42" s="21">
        <f t="shared" si="8"/>
        <v>21771321</v>
      </c>
      <c r="V42" s="21">
        <f t="shared" si="8"/>
        <v>41476690</v>
      </c>
      <c r="W42" s="21">
        <f t="shared" si="8"/>
        <v>144619201</v>
      </c>
      <c r="X42" s="21">
        <f t="shared" si="8"/>
        <v>124795630</v>
      </c>
      <c r="Y42" s="21">
        <f t="shared" si="8"/>
        <v>19823571</v>
      </c>
      <c r="Z42" s="4">
        <f>+IF(X42&lt;&gt;0,+(Y42/X42)*100,0)</f>
        <v>15.884827858154967</v>
      </c>
      <c r="AA42" s="19">
        <f>SUM(AA43:AA46)</f>
        <v>139864470</v>
      </c>
    </row>
    <row r="43" spans="1:27" ht="13.5">
      <c r="A43" s="5" t="s">
        <v>47</v>
      </c>
      <c r="B43" s="3"/>
      <c r="C43" s="22">
        <v>87923176</v>
      </c>
      <c r="D43" s="22"/>
      <c r="E43" s="23">
        <v>86442000</v>
      </c>
      <c r="F43" s="24">
        <v>97329820</v>
      </c>
      <c r="G43" s="24">
        <v>1701527</v>
      </c>
      <c r="H43" s="24">
        <v>10851697</v>
      </c>
      <c r="I43" s="24">
        <v>10744159</v>
      </c>
      <c r="J43" s="24">
        <v>23297383</v>
      </c>
      <c r="K43" s="24">
        <v>7566449</v>
      </c>
      <c r="L43" s="24">
        <v>13358848</v>
      </c>
      <c r="M43" s="24">
        <v>7765917</v>
      </c>
      <c r="N43" s="24">
        <v>28691214</v>
      </c>
      <c r="O43" s="24">
        <v>8557741</v>
      </c>
      <c r="P43" s="24">
        <v>5895230</v>
      </c>
      <c r="Q43" s="24">
        <v>6699669</v>
      </c>
      <c r="R43" s="24">
        <v>21152640</v>
      </c>
      <c r="S43" s="24">
        <v>6530006</v>
      </c>
      <c r="T43" s="24">
        <v>6755134</v>
      </c>
      <c r="U43" s="24">
        <v>14075200</v>
      </c>
      <c r="V43" s="24">
        <v>27360340</v>
      </c>
      <c r="W43" s="24">
        <v>100501577</v>
      </c>
      <c r="X43" s="24">
        <v>86442040</v>
      </c>
      <c r="Y43" s="24">
        <v>14059537</v>
      </c>
      <c r="Z43" s="6">
        <v>16.26</v>
      </c>
      <c r="AA43" s="22">
        <v>97329820</v>
      </c>
    </row>
    <row r="44" spans="1:27" ht="13.5">
      <c r="A44" s="5" t="s">
        <v>48</v>
      </c>
      <c r="B44" s="3"/>
      <c r="C44" s="22">
        <v>15764568</v>
      </c>
      <c r="D44" s="22"/>
      <c r="E44" s="23">
        <v>14449060</v>
      </c>
      <c r="F44" s="24">
        <v>16810800</v>
      </c>
      <c r="G44" s="24">
        <v>1110532</v>
      </c>
      <c r="H44" s="24">
        <v>1245885</v>
      </c>
      <c r="I44" s="24">
        <v>1324199</v>
      </c>
      <c r="J44" s="24">
        <v>3680616</v>
      </c>
      <c r="K44" s="24">
        <v>1301827</v>
      </c>
      <c r="L44" s="24">
        <v>1628435</v>
      </c>
      <c r="M44" s="24">
        <v>1577243</v>
      </c>
      <c r="N44" s="24">
        <v>4507505</v>
      </c>
      <c r="O44" s="24">
        <v>1378962</v>
      </c>
      <c r="P44" s="24">
        <v>1836658</v>
      </c>
      <c r="Q44" s="24">
        <v>1508733</v>
      </c>
      <c r="R44" s="24">
        <v>4724353</v>
      </c>
      <c r="S44" s="24">
        <v>1304397</v>
      </c>
      <c r="T44" s="24">
        <v>1439361</v>
      </c>
      <c r="U44" s="24">
        <v>5045792</v>
      </c>
      <c r="V44" s="24">
        <v>7789550</v>
      </c>
      <c r="W44" s="24">
        <v>20702024</v>
      </c>
      <c r="X44" s="24">
        <v>14449060</v>
      </c>
      <c r="Y44" s="24">
        <v>6252964</v>
      </c>
      <c r="Z44" s="6">
        <v>43.28</v>
      </c>
      <c r="AA44" s="22">
        <v>16810800</v>
      </c>
    </row>
    <row r="45" spans="1:27" ht="13.5">
      <c r="A45" s="5" t="s">
        <v>49</v>
      </c>
      <c r="B45" s="3"/>
      <c r="C45" s="25">
        <v>9832118</v>
      </c>
      <c r="D45" s="25"/>
      <c r="E45" s="26">
        <v>10885580</v>
      </c>
      <c r="F45" s="27">
        <v>9619820</v>
      </c>
      <c r="G45" s="27">
        <v>821482</v>
      </c>
      <c r="H45" s="27">
        <v>818218</v>
      </c>
      <c r="I45" s="27">
        <v>828869</v>
      </c>
      <c r="J45" s="27">
        <v>2468569</v>
      </c>
      <c r="K45" s="27">
        <v>809261</v>
      </c>
      <c r="L45" s="27">
        <v>1483748</v>
      </c>
      <c r="M45" s="27">
        <v>790813</v>
      </c>
      <c r="N45" s="27">
        <v>3083822</v>
      </c>
      <c r="O45" s="27">
        <v>857438</v>
      </c>
      <c r="P45" s="27">
        <v>-113941</v>
      </c>
      <c r="Q45" s="27">
        <v>784355</v>
      </c>
      <c r="R45" s="27">
        <v>1527852</v>
      </c>
      <c r="S45" s="27">
        <v>715718</v>
      </c>
      <c r="T45" s="27">
        <v>846571</v>
      </c>
      <c r="U45" s="27">
        <v>1387877</v>
      </c>
      <c r="V45" s="27">
        <v>2950166</v>
      </c>
      <c r="W45" s="27">
        <v>10030409</v>
      </c>
      <c r="X45" s="27">
        <v>10885580</v>
      </c>
      <c r="Y45" s="27">
        <v>-855171</v>
      </c>
      <c r="Z45" s="7">
        <v>-7.86</v>
      </c>
      <c r="AA45" s="25">
        <v>9619820</v>
      </c>
    </row>
    <row r="46" spans="1:27" ht="13.5">
      <c r="A46" s="5" t="s">
        <v>50</v>
      </c>
      <c r="B46" s="3"/>
      <c r="C46" s="22">
        <v>15259206</v>
      </c>
      <c r="D46" s="22"/>
      <c r="E46" s="23">
        <v>13018950</v>
      </c>
      <c r="F46" s="24">
        <v>16104030</v>
      </c>
      <c r="G46" s="24">
        <v>890855</v>
      </c>
      <c r="H46" s="24">
        <v>1005906</v>
      </c>
      <c r="I46" s="24">
        <v>910149</v>
      </c>
      <c r="J46" s="24">
        <v>2806910</v>
      </c>
      <c r="K46" s="24">
        <v>925890</v>
      </c>
      <c r="L46" s="24">
        <v>1375094</v>
      </c>
      <c r="M46" s="24">
        <v>1034347</v>
      </c>
      <c r="N46" s="24">
        <v>3335331</v>
      </c>
      <c r="O46" s="24">
        <v>842654</v>
      </c>
      <c r="P46" s="24">
        <v>1998508</v>
      </c>
      <c r="Q46" s="24">
        <v>1025154</v>
      </c>
      <c r="R46" s="24">
        <v>3866316</v>
      </c>
      <c r="S46" s="24">
        <v>1012881</v>
      </c>
      <c r="T46" s="24">
        <v>1101301</v>
      </c>
      <c r="U46" s="24">
        <v>1262452</v>
      </c>
      <c r="V46" s="24">
        <v>3376634</v>
      </c>
      <c r="W46" s="24">
        <v>13385191</v>
      </c>
      <c r="X46" s="24">
        <v>13018950</v>
      </c>
      <c r="Y46" s="24">
        <v>366241</v>
      </c>
      <c r="Z46" s="6">
        <v>2.81</v>
      </c>
      <c r="AA46" s="22">
        <v>16104030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217970285</v>
      </c>
      <c r="D48" s="40">
        <f>+D28+D32+D38+D42+D47</f>
        <v>0</v>
      </c>
      <c r="E48" s="41">
        <f t="shared" si="9"/>
        <v>217576120</v>
      </c>
      <c r="F48" s="42">
        <f t="shared" si="9"/>
        <v>235307020</v>
      </c>
      <c r="G48" s="42">
        <f t="shared" si="9"/>
        <v>11043100</v>
      </c>
      <c r="H48" s="42">
        <f t="shared" si="9"/>
        <v>20446119</v>
      </c>
      <c r="I48" s="42">
        <f t="shared" si="9"/>
        <v>21674357</v>
      </c>
      <c r="J48" s="42">
        <f t="shared" si="9"/>
        <v>53163576</v>
      </c>
      <c r="K48" s="42">
        <f t="shared" si="9"/>
        <v>17848734</v>
      </c>
      <c r="L48" s="42">
        <f t="shared" si="9"/>
        <v>27091384</v>
      </c>
      <c r="M48" s="42">
        <f t="shared" si="9"/>
        <v>18250385</v>
      </c>
      <c r="N48" s="42">
        <f t="shared" si="9"/>
        <v>63190503</v>
      </c>
      <c r="O48" s="42">
        <f t="shared" si="9"/>
        <v>18418576</v>
      </c>
      <c r="P48" s="42">
        <f t="shared" si="9"/>
        <v>16612388</v>
      </c>
      <c r="Q48" s="42">
        <f t="shared" si="9"/>
        <v>16671554</v>
      </c>
      <c r="R48" s="42">
        <f t="shared" si="9"/>
        <v>51702518</v>
      </c>
      <c r="S48" s="42">
        <f t="shared" si="9"/>
        <v>16826574</v>
      </c>
      <c r="T48" s="42">
        <f t="shared" si="9"/>
        <v>16500218</v>
      </c>
      <c r="U48" s="42">
        <f t="shared" si="9"/>
        <v>29029525</v>
      </c>
      <c r="V48" s="42">
        <f t="shared" si="9"/>
        <v>62356317</v>
      </c>
      <c r="W48" s="42">
        <f t="shared" si="9"/>
        <v>230412914</v>
      </c>
      <c r="X48" s="42">
        <f t="shared" si="9"/>
        <v>217576120</v>
      </c>
      <c r="Y48" s="42">
        <f t="shared" si="9"/>
        <v>12836794</v>
      </c>
      <c r="Z48" s="43">
        <f>+IF(X48&lt;&gt;0,+(Y48/X48)*100,0)</f>
        <v>5.899909420206593</v>
      </c>
      <c r="AA48" s="40">
        <f>+AA28+AA32+AA38+AA42+AA47</f>
        <v>235307020</v>
      </c>
    </row>
    <row r="49" spans="1:27" ht="13.5">
      <c r="A49" s="14" t="s">
        <v>58</v>
      </c>
      <c r="B49" s="15"/>
      <c r="C49" s="44">
        <f aca="true" t="shared" si="10" ref="C49:Y49">+C25-C48</f>
        <v>-4295210</v>
      </c>
      <c r="D49" s="44">
        <f>+D25-D48</f>
        <v>0</v>
      </c>
      <c r="E49" s="45">
        <f t="shared" si="10"/>
        <v>-10774570</v>
      </c>
      <c r="F49" s="46">
        <f t="shared" si="10"/>
        <v>-19341270</v>
      </c>
      <c r="G49" s="46">
        <f t="shared" si="10"/>
        <v>27891213</v>
      </c>
      <c r="H49" s="46">
        <f t="shared" si="10"/>
        <v>-9033938</v>
      </c>
      <c r="I49" s="46">
        <f t="shared" si="10"/>
        <v>-9502945</v>
      </c>
      <c r="J49" s="46">
        <f t="shared" si="10"/>
        <v>9354330</v>
      </c>
      <c r="K49" s="46">
        <f t="shared" si="10"/>
        <v>-5002201</v>
      </c>
      <c r="L49" s="46">
        <f t="shared" si="10"/>
        <v>-14161687</v>
      </c>
      <c r="M49" s="46">
        <f t="shared" si="10"/>
        <v>7880575</v>
      </c>
      <c r="N49" s="46">
        <f t="shared" si="10"/>
        <v>-11283313</v>
      </c>
      <c r="O49" s="46">
        <f t="shared" si="10"/>
        <v>-2278099</v>
      </c>
      <c r="P49" s="46">
        <f t="shared" si="10"/>
        <v>-3780630</v>
      </c>
      <c r="Q49" s="46">
        <f t="shared" si="10"/>
        <v>7994027</v>
      </c>
      <c r="R49" s="46">
        <f t="shared" si="10"/>
        <v>1935298</v>
      </c>
      <c r="S49" s="46">
        <f t="shared" si="10"/>
        <v>-4485559</v>
      </c>
      <c r="T49" s="46">
        <f t="shared" si="10"/>
        <v>-1250488</v>
      </c>
      <c r="U49" s="46">
        <f t="shared" si="10"/>
        <v>-12901650</v>
      </c>
      <c r="V49" s="46">
        <f t="shared" si="10"/>
        <v>-18637697</v>
      </c>
      <c r="W49" s="46">
        <f t="shared" si="10"/>
        <v>-18631382</v>
      </c>
      <c r="X49" s="46">
        <f>IF(F25=F48,0,X25-X48)</f>
        <v>-10774568</v>
      </c>
      <c r="Y49" s="46">
        <f t="shared" si="10"/>
        <v>-7856814</v>
      </c>
      <c r="Z49" s="47">
        <f>+IF(X49&lt;&gt;0,+(Y49/X49)*100,0)</f>
        <v>72.91999085253349</v>
      </c>
      <c r="AA49" s="44">
        <f>+AA25-AA48</f>
        <v>-19341270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112109186</v>
      </c>
      <c r="D5" s="19">
        <f>SUM(D6:D8)</f>
        <v>0</v>
      </c>
      <c r="E5" s="20">
        <f t="shared" si="0"/>
        <v>143583273</v>
      </c>
      <c r="F5" s="21">
        <f t="shared" si="0"/>
        <v>116912500</v>
      </c>
      <c r="G5" s="21">
        <f t="shared" si="0"/>
        <v>40117766</v>
      </c>
      <c r="H5" s="21">
        <f t="shared" si="0"/>
        <v>10383494</v>
      </c>
      <c r="I5" s="21">
        <f t="shared" si="0"/>
        <v>9247597</v>
      </c>
      <c r="J5" s="21">
        <f t="shared" si="0"/>
        <v>59748857</v>
      </c>
      <c r="K5" s="21">
        <f t="shared" si="0"/>
        <v>0</v>
      </c>
      <c r="L5" s="21">
        <f t="shared" si="0"/>
        <v>6267630</v>
      </c>
      <c r="M5" s="21">
        <f t="shared" si="0"/>
        <v>0</v>
      </c>
      <c r="N5" s="21">
        <f t="shared" si="0"/>
        <v>6267630</v>
      </c>
      <c r="O5" s="21">
        <f t="shared" si="0"/>
        <v>4420000</v>
      </c>
      <c r="P5" s="21">
        <f t="shared" si="0"/>
        <v>0</v>
      </c>
      <c r="Q5" s="21">
        <f t="shared" si="0"/>
        <v>0</v>
      </c>
      <c r="R5" s="21">
        <f t="shared" si="0"/>
        <v>4420000</v>
      </c>
      <c r="S5" s="21">
        <f t="shared" si="0"/>
        <v>0</v>
      </c>
      <c r="T5" s="21">
        <f t="shared" si="0"/>
        <v>0</v>
      </c>
      <c r="U5" s="21">
        <f t="shared" si="0"/>
        <v>7158235</v>
      </c>
      <c r="V5" s="21">
        <f t="shared" si="0"/>
        <v>7158235</v>
      </c>
      <c r="W5" s="21">
        <f t="shared" si="0"/>
        <v>77594722</v>
      </c>
      <c r="X5" s="21">
        <f t="shared" si="0"/>
        <v>143582470</v>
      </c>
      <c r="Y5" s="21">
        <f t="shared" si="0"/>
        <v>-65987748</v>
      </c>
      <c r="Z5" s="4">
        <f>+IF(X5&lt;&gt;0,+(Y5/X5)*100,0)</f>
        <v>-45.95808109444001</v>
      </c>
      <c r="AA5" s="19">
        <f>SUM(AA6:AA8)</f>
        <v>116912500</v>
      </c>
    </row>
    <row r="6" spans="1:27" ht="13.5">
      <c r="A6" s="5" t="s">
        <v>33</v>
      </c>
      <c r="B6" s="3"/>
      <c r="C6" s="22">
        <v>6711623</v>
      </c>
      <c r="D6" s="22"/>
      <c r="E6" s="23">
        <v>7659500</v>
      </c>
      <c r="F6" s="24">
        <v>7659500</v>
      </c>
      <c r="G6" s="24">
        <v>2145164</v>
      </c>
      <c r="H6" s="24"/>
      <c r="I6" s="24">
        <v>3</v>
      </c>
      <c r="J6" s="24">
        <v>2145167</v>
      </c>
      <c r="K6" s="24"/>
      <c r="L6" s="24">
        <v>-462</v>
      </c>
      <c r="M6" s="24"/>
      <c r="N6" s="24">
        <v>-462</v>
      </c>
      <c r="O6" s="24"/>
      <c r="P6" s="24"/>
      <c r="Q6" s="24"/>
      <c r="R6" s="24"/>
      <c r="S6" s="24"/>
      <c r="T6" s="24"/>
      <c r="U6" s="24"/>
      <c r="V6" s="24"/>
      <c r="W6" s="24">
        <v>2144705</v>
      </c>
      <c r="X6" s="24">
        <v>7659000</v>
      </c>
      <c r="Y6" s="24">
        <v>-5514295</v>
      </c>
      <c r="Z6" s="6">
        <v>-72</v>
      </c>
      <c r="AA6" s="22">
        <v>7659500</v>
      </c>
    </row>
    <row r="7" spans="1:27" ht="13.5">
      <c r="A7" s="5" t="s">
        <v>34</v>
      </c>
      <c r="B7" s="3"/>
      <c r="C7" s="25">
        <v>102384623</v>
      </c>
      <c r="D7" s="25"/>
      <c r="E7" s="26">
        <v>126199773</v>
      </c>
      <c r="F7" s="27">
        <v>106130000</v>
      </c>
      <c r="G7" s="27">
        <v>37968086</v>
      </c>
      <c r="H7" s="27">
        <v>10363736</v>
      </c>
      <c r="I7" s="27">
        <v>9157426</v>
      </c>
      <c r="J7" s="27">
        <v>57489248</v>
      </c>
      <c r="K7" s="27"/>
      <c r="L7" s="27">
        <v>6169285</v>
      </c>
      <c r="M7" s="27"/>
      <c r="N7" s="27">
        <v>6169285</v>
      </c>
      <c r="O7" s="27">
        <v>4420000</v>
      </c>
      <c r="P7" s="27"/>
      <c r="Q7" s="27"/>
      <c r="R7" s="27">
        <v>4420000</v>
      </c>
      <c r="S7" s="27"/>
      <c r="T7" s="27"/>
      <c r="U7" s="27">
        <v>6696619</v>
      </c>
      <c r="V7" s="27">
        <v>6696619</v>
      </c>
      <c r="W7" s="27">
        <v>74775152</v>
      </c>
      <c r="X7" s="27">
        <v>126199762</v>
      </c>
      <c r="Y7" s="27">
        <v>-51424610</v>
      </c>
      <c r="Z7" s="7">
        <v>-40.75</v>
      </c>
      <c r="AA7" s="25">
        <v>106130000</v>
      </c>
    </row>
    <row r="8" spans="1:27" ht="13.5">
      <c r="A8" s="5" t="s">
        <v>35</v>
      </c>
      <c r="B8" s="3"/>
      <c r="C8" s="22">
        <v>3012940</v>
      </c>
      <c r="D8" s="22"/>
      <c r="E8" s="23">
        <v>9724000</v>
      </c>
      <c r="F8" s="24">
        <v>3123000</v>
      </c>
      <c r="G8" s="24">
        <v>4516</v>
      </c>
      <c r="H8" s="24">
        <v>19758</v>
      </c>
      <c r="I8" s="24">
        <v>90168</v>
      </c>
      <c r="J8" s="24">
        <v>114442</v>
      </c>
      <c r="K8" s="24"/>
      <c r="L8" s="24">
        <v>98807</v>
      </c>
      <c r="M8" s="24"/>
      <c r="N8" s="24">
        <v>98807</v>
      </c>
      <c r="O8" s="24"/>
      <c r="P8" s="24"/>
      <c r="Q8" s="24"/>
      <c r="R8" s="24"/>
      <c r="S8" s="24"/>
      <c r="T8" s="24"/>
      <c r="U8" s="24">
        <v>461616</v>
      </c>
      <c r="V8" s="24">
        <v>461616</v>
      </c>
      <c r="W8" s="24">
        <v>674865</v>
      </c>
      <c r="X8" s="24">
        <v>9723708</v>
      </c>
      <c r="Y8" s="24">
        <v>-9048843</v>
      </c>
      <c r="Z8" s="6">
        <v>-93.06</v>
      </c>
      <c r="AA8" s="22">
        <v>3123000</v>
      </c>
    </row>
    <row r="9" spans="1:27" ht="13.5">
      <c r="A9" s="2" t="s">
        <v>36</v>
      </c>
      <c r="B9" s="3"/>
      <c r="C9" s="19">
        <f aca="true" t="shared" si="1" ref="C9:Y9">SUM(C10:C14)</f>
        <v>14482055</v>
      </c>
      <c r="D9" s="19">
        <f>SUM(D10:D14)</f>
        <v>0</v>
      </c>
      <c r="E9" s="20">
        <f t="shared" si="1"/>
        <v>25371041</v>
      </c>
      <c r="F9" s="21">
        <f t="shared" si="1"/>
        <v>27828441</v>
      </c>
      <c r="G9" s="21">
        <f t="shared" si="1"/>
        <v>57476</v>
      </c>
      <c r="H9" s="21">
        <f t="shared" si="1"/>
        <v>81406</v>
      </c>
      <c r="I9" s="21">
        <f t="shared" si="1"/>
        <v>231616</v>
      </c>
      <c r="J9" s="21">
        <f t="shared" si="1"/>
        <v>370498</v>
      </c>
      <c r="K9" s="21">
        <f t="shared" si="1"/>
        <v>0</v>
      </c>
      <c r="L9" s="21">
        <f t="shared" si="1"/>
        <v>57068</v>
      </c>
      <c r="M9" s="21">
        <f t="shared" si="1"/>
        <v>0</v>
      </c>
      <c r="N9" s="21">
        <f t="shared" si="1"/>
        <v>57068</v>
      </c>
      <c r="O9" s="21">
        <f t="shared" si="1"/>
        <v>398852</v>
      </c>
      <c r="P9" s="21">
        <f t="shared" si="1"/>
        <v>0</v>
      </c>
      <c r="Q9" s="21">
        <f t="shared" si="1"/>
        <v>0</v>
      </c>
      <c r="R9" s="21">
        <f t="shared" si="1"/>
        <v>398852</v>
      </c>
      <c r="S9" s="21">
        <f t="shared" si="1"/>
        <v>0</v>
      </c>
      <c r="T9" s="21">
        <f t="shared" si="1"/>
        <v>0</v>
      </c>
      <c r="U9" s="21">
        <f t="shared" si="1"/>
        <v>691989</v>
      </c>
      <c r="V9" s="21">
        <f t="shared" si="1"/>
        <v>691989</v>
      </c>
      <c r="W9" s="21">
        <f t="shared" si="1"/>
        <v>1518407</v>
      </c>
      <c r="X9" s="21">
        <f t="shared" si="1"/>
        <v>25371865</v>
      </c>
      <c r="Y9" s="21">
        <f t="shared" si="1"/>
        <v>-23853458</v>
      </c>
      <c r="Z9" s="4">
        <f>+IF(X9&lt;&gt;0,+(Y9/X9)*100,0)</f>
        <v>-94.0153906699409</v>
      </c>
      <c r="AA9" s="19">
        <f>SUM(AA10:AA14)</f>
        <v>27828441</v>
      </c>
    </row>
    <row r="10" spans="1:27" ht="13.5">
      <c r="A10" s="5" t="s">
        <v>37</v>
      </c>
      <c r="B10" s="3"/>
      <c r="C10" s="22">
        <v>4615755</v>
      </c>
      <c r="D10" s="22"/>
      <c r="E10" s="23">
        <v>4796368</v>
      </c>
      <c r="F10" s="24">
        <v>4796368</v>
      </c>
      <c r="G10" s="24">
        <v>30520</v>
      </c>
      <c r="H10" s="24">
        <v>47435</v>
      </c>
      <c r="I10" s="24">
        <v>66000</v>
      </c>
      <c r="J10" s="24">
        <v>143955</v>
      </c>
      <c r="K10" s="24"/>
      <c r="L10" s="24">
        <v>50680</v>
      </c>
      <c r="M10" s="24"/>
      <c r="N10" s="24">
        <v>50680</v>
      </c>
      <c r="O10" s="24">
        <v>44045</v>
      </c>
      <c r="P10" s="24"/>
      <c r="Q10" s="24"/>
      <c r="R10" s="24">
        <v>44045</v>
      </c>
      <c r="S10" s="24"/>
      <c r="T10" s="24"/>
      <c r="U10" s="24">
        <v>29500</v>
      </c>
      <c r="V10" s="24">
        <v>29500</v>
      </c>
      <c r="W10" s="24">
        <v>268180</v>
      </c>
      <c r="X10" s="24">
        <v>4796348</v>
      </c>
      <c r="Y10" s="24">
        <v>-4528168</v>
      </c>
      <c r="Z10" s="6">
        <v>-94.41</v>
      </c>
      <c r="AA10" s="22">
        <v>4796368</v>
      </c>
    </row>
    <row r="11" spans="1:27" ht="13.5">
      <c r="A11" s="5" t="s">
        <v>38</v>
      </c>
      <c r="B11" s="3"/>
      <c r="C11" s="22">
        <v>7319239</v>
      </c>
      <c r="D11" s="22"/>
      <c r="E11" s="23">
        <v>16802569</v>
      </c>
      <c r="F11" s="24">
        <v>19259569</v>
      </c>
      <c r="G11" s="24">
        <v>4733</v>
      </c>
      <c r="H11" s="24">
        <v>19190</v>
      </c>
      <c r="I11" s="24">
        <v>474</v>
      </c>
      <c r="J11" s="24">
        <v>24397</v>
      </c>
      <c r="K11" s="24"/>
      <c r="L11" s="24">
        <v>384</v>
      </c>
      <c r="M11" s="24"/>
      <c r="N11" s="24">
        <v>384</v>
      </c>
      <c r="O11" s="24">
        <v>2309</v>
      </c>
      <c r="P11" s="24"/>
      <c r="Q11" s="24"/>
      <c r="R11" s="24">
        <v>2309</v>
      </c>
      <c r="S11" s="24"/>
      <c r="T11" s="24"/>
      <c r="U11" s="24">
        <v>929</v>
      </c>
      <c r="V11" s="24">
        <v>929</v>
      </c>
      <c r="W11" s="24">
        <v>28019</v>
      </c>
      <c r="X11" s="24">
        <v>16803096</v>
      </c>
      <c r="Y11" s="24">
        <v>-16775077</v>
      </c>
      <c r="Z11" s="6">
        <v>-99.83</v>
      </c>
      <c r="AA11" s="22">
        <v>19259569</v>
      </c>
    </row>
    <row r="12" spans="1:27" ht="13.5">
      <c r="A12" s="5" t="s">
        <v>39</v>
      </c>
      <c r="B12" s="3"/>
      <c r="C12" s="22">
        <v>733880</v>
      </c>
      <c r="D12" s="22"/>
      <c r="E12" s="23">
        <v>1851000</v>
      </c>
      <c r="F12" s="24">
        <v>1851400</v>
      </c>
      <c r="G12" s="24">
        <v>22223</v>
      </c>
      <c r="H12" s="24">
        <v>14546</v>
      </c>
      <c r="I12" s="24">
        <v>9985</v>
      </c>
      <c r="J12" s="24">
        <v>46754</v>
      </c>
      <c r="K12" s="24"/>
      <c r="L12" s="24">
        <v>3843</v>
      </c>
      <c r="M12" s="24"/>
      <c r="N12" s="24">
        <v>3843</v>
      </c>
      <c r="O12" s="24">
        <v>2498</v>
      </c>
      <c r="P12" s="24"/>
      <c r="Q12" s="24"/>
      <c r="R12" s="24">
        <v>2498</v>
      </c>
      <c r="S12" s="24"/>
      <c r="T12" s="24"/>
      <c r="U12" s="24">
        <v>185639</v>
      </c>
      <c r="V12" s="24">
        <v>185639</v>
      </c>
      <c r="W12" s="24">
        <v>238734</v>
      </c>
      <c r="X12" s="24">
        <v>1851321</v>
      </c>
      <c r="Y12" s="24">
        <v>-1612587</v>
      </c>
      <c r="Z12" s="6">
        <v>-87.1</v>
      </c>
      <c r="AA12" s="22">
        <v>1851400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>
        <v>154447</v>
      </c>
      <c r="J13" s="24">
        <v>154447</v>
      </c>
      <c r="K13" s="24"/>
      <c r="L13" s="24">
        <v>2161</v>
      </c>
      <c r="M13" s="24"/>
      <c r="N13" s="24">
        <v>2161</v>
      </c>
      <c r="O13" s="24"/>
      <c r="P13" s="24"/>
      <c r="Q13" s="24"/>
      <c r="R13" s="24"/>
      <c r="S13" s="24"/>
      <c r="T13" s="24"/>
      <c r="U13" s="24"/>
      <c r="V13" s="24"/>
      <c r="W13" s="24">
        <v>156608</v>
      </c>
      <c r="X13" s="24"/>
      <c r="Y13" s="24">
        <v>156608</v>
      </c>
      <c r="Z13" s="6">
        <v>0</v>
      </c>
      <c r="AA13" s="22"/>
    </row>
    <row r="14" spans="1:27" ht="13.5">
      <c r="A14" s="5" t="s">
        <v>41</v>
      </c>
      <c r="B14" s="3"/>
      <c r="C14" s="25">
        <v>1813181</v>
      </c>
      <c r="D14" s="25"/>
      <c r="E14" s="26">
        <v>1921104</v>
      </c>
      <c r="F14" s="27">
        <v>1921104</v>
      </c>
      <c r="G14" s="27"/>
      <c r="H14" s="27">
        <v>235</v>
      </c>
      <c r="I14" s="27">
        <v>710</v>
      </c>
      <c r="J14" s="27">
        <v>945</v>
      </c>
      <c r="K14" s="27"/>
      <c r="L14" s="27"/>
      <c r="M14" s="27"/>
      <c r="N14" s="27"/>
      <c r="O14" s="27">
        <v>350000</v>
      </c>
      <c r="P14" s="27"/>
      <c r="Q14" s="27"/>
      <c r="R14" s="27">
        <v>350000</v>
      </c>
      <c r="S14" s="27"/>
      <c r="T14" s="27"/>
      <c r="U14" s="27">
        <v>475921</v>
      </c>
      <c r="V14" s="27">
        <v>475921</v>
      </c>
      <c r="W14" s="27">
        <v>826866</v>
      </c>
      <c r="X14" s="27">
        <v>1921100</v>
      </c>
      <c r="Y14" s="27">
        <v>-1094234</v>
      </c>
      <c r="Z14" s="7">
        <v>-56.96</v>
      </c>
      <c r="AA14" s="25">
        <v>1921104</v>
      </c>
    </row>
    <row r="15" spans="1:27" ht="13.5">
      <c r="A15" s="2" t="s">
        <v>42</v>
      </c>
      <c r="B15" s="8"/>
      <c r="C15" s="19">
        <f aca="true" t="shared" si="2" ref="C15:Y15">SUM(C16:C18)</f>
        <v>14474224</v>
      </c>
      <c r="D15" s="19">
        <f>SUM(D16:D18)</f>
        <v>0</v>
      </c>
      <c r="E15" s="20">
        <f t="shared" si="2"/>
        <v>3918195</v>
      </c>
      <c r="F15" s="21">
        <f t="shared" si="2"/>
        <v>14178025</v>
      </c>
      <c r="G15" s="21">
        <f t="shared" si="2"/>
        <v>62979</v>
      </c>
      <c r="H15" s="21">
        <f t="shared" si="2"/>
        <v>1051437</v>
      </c>
      <c r="I15" s="21">
        <f t="shared" si="2"/>
        <v>957256</v>
      </c>
      <c r="J15" s="21">
        <f t="shared" si="2"/>
        <v>2071672</v>
      </c>
      <c r="K15" s="21">
        <f t="shared" si="2"/>
        <v>0</v>
      </c>
      <c r="L15" s="21">
        <f t="shared" si="2"/>
        <v>274795</v>
      </c>
      <c r="M15" s="21">
        <f t="shared" si="2"/>
        <v>0</v>
      </c>
      <c r="N15" s="21">
        <f t="shared" si="2"/>
        <v>274795</v>
      </c>
      <c r="O15" s="21">
        <f t="shared" si="2"/>
        <v>54459</v>
      </c>
      <c r="P15" s="21">
        <f t="shared" si="2"/>
        <v>0</v>
      </c>
      <c r="Q15" s="21">
        <f t="shared" si="2"/>
        <v>0</v>
      </c>
      <c r="R15" s="21">
        <f t="shared" si="2"/>
        <v>54459</v>
      </c>
      <c r="S15" s="21">
        <f t="shared" si="2"/>
        <v>0</v>
      </c>
      <c r="T15" s="21">
        <f t="shared" si="2"/>
        <v>0</v>
      </c>
      <c r="U15" s="21">
        <f t="shared" si="2"/>
        <v>756923</v>
      </c>
      <c r="V15" s="21">
        <f t="shared" si="2"/>
        <v>756923</v>
      </c>
      <c r="W15" s="21">
        <f t="shared" si="2"/>
        <v>3157849</v>
      </c>
      <c r="X15" s="21">
        <f t="shared" si="2"/>
        <v>3918331</v>
      </c>
      <c r="Y15" s="21">
        <f t="shared" si="2"/>
        <v>-760482</v>
      </c>
      <c r="Z15" s="4">
        <f>+IF(X15&lt;&gt;0,+(Y15/X15)*100,0)</f>
        <v>-19.408314407333123</v>
      </c>
      <c r="AA15" s="19">
        <f>SUM(AA16:AA18)</f>
        <v>14178025</v>
      </c>
    </row>
    <row r="16" spans="1:27" ht="13.5">
      <c r="A16" s="5" t="s">
        <v>43</v>
      </c>
      <c r="B16" s="3"/>
      <c r="C16" s="22">
        <v>106849</v>
      </c>
      <c r="D16" s="22"/>
      <c r="E16" s="23">
        <v>230000</v>
      </c>
      <c r="F16" s="24">
        <v>230000</v>
      </c>
      <c r="G16" s="24">
        <v>20391</v>
      </c>
      <c r="H16" s="24">
        <v>24172</v>
      </c>
      <c r="I16" s="24">
        <v>38720</v>
      </c>
      <c r="J16" s="24">
        <v>83283</v>
      </c>
      <c r="K16" s="24"/>
      <c r="L16" s="24">
        <v>34732</v>
      </c>
      <c r="M16" s="24"/>
      <c r="N16" s="24">
        <v>34732</v>
      </c>
      <c r="O16" s="24">
        <v>52325</v>
      </c>
      <c r="P16" s="24"/>
      <c r="Q16" s="24"/>
      <c r="R16" s="24">
        <v>52325</v>
      </c>
      <c r="S16" s="24"/>
      <c r="T16" s="24"/>
      <c r="U16" s="24">
        <v>13670</v>
      </c>
      <c r="V16" s="24">
        <v>13670</v>
      </c>
      <c r="W16" s="24">
        <v>184010</v>
      </c>
      <c r="X16" s="24">
        <v>230167</v>
      </c>
      <c r="Y16" s="24">
        <v>-46157</v>
      </c>
      <c r="Z16" s="6">
        <v>-20.05</v>
      </c>
      <c r="AA16" s="22">
        <v>230000</v>
      </c>
    </row>
    <row r="17" spans="1:27" ht="13.5">
      <c r="A17" s="5" t="s">
        <v>44</v>
      </c>
      <c r="B17" s="3"/>
      <c r="C17" s="22">
        <v>14343767</v>
      </c>
      <c r="D17" s="22"/>
      <c r="E17" s="23">
        <v>3663170</v>
      </c>
      <c r="F17" s="24">
        <v>13923000</v>
      </c>
      <c r="G17" s="24">
        <v>40454</v>
      </c>
      <c r="H17" s="24">
        <v>1025131</v>
      </c>
      <c r="I17" s="24">
        <v>916569</v>
      </c>
      <c r="J17" s="24">
        <v>1982154</v>
      </c>
      <c r="K17" s="24"/>
      <c r="L17" s="24">
        <v>238096</v>
      </c>
      <c r="M17" s="24"/>
      <c r="N17" s="24">
        <v>238096</v>
      </c>
      <c r="O17" s="24"/>
      <c r="P17" s="24"/>
      <c r="Q17" s="24"/>
      <c r="R17" s="24"/>
      <c r="S17" s="24"/>
      <c r="T17" s="24"/>
      <c r="U17" s="24">
        <v>740829</v>
      </c>
      <c r="V17" s="24">
        <v>740829</v>
      </c>
      <c r="W17" s="24">
        <v>2961079</v>
      </c>
      <c r="X17" s="24">
        <v>3663143</v>
      </c>
      <c r="Y17" s="24">
        <v>-702064</v>
      </c>
      <c r="Z17" s="6">
        <v>-19.17</v>
      </c>
      <c r="AA17" s="22">
        <v>13923000</v>
      </c>
    </row>
    <row r="18" spans="1:27" ht="13.5">
      <c r="A18" s="5" t="s">
        <v>45</v>
      </c>
      <c r="B18" s="3"/>
      <c r="C18" s="22">
        <v>23608</v>
      </c>
      <c r="D18" s="22"/>
      <c r="E18" s="23">
        <v>25025</v>
      </c>
      <c r="F18" s="24">
        <v>25025</v>
      </c>
      <c r="G18" s="24">
        <v>2134</v>
      </c>
      <c r="H18" s="24">
        <v>2134</v>
      </c>
      <c r="I18" s="24">
        <v>1967</v>
      </c>
      <c r="J18" s="24">
        <v>6235</v>
      </c>
      <c r="K18" s="24"/>
      <c r="L18" s="24">
        <v>1967</v>
      </c>
      <c r="M18" s="24"/>
      <c r="N18" s="24">
        <v>1967</v>
      </c>
      <c r="O18" s="24">
        <v>2134</v>
      </c>
      <c r="P18" s="24"/>
      <c r="Q18" s="24"/>
      <c r="R18" s="24">
        <v>2134</v>
      </c>
      <c r="S18" s="24"/>
      <c r="T18" s="24"/>
      <c r="U18" s="24">
        <v>2424</v>
      </c>
      <c r="V18" s="24">
        <v>2424</v>
      </c>
      <c r="W18" s="24">
        <v>12760</v>
      </c>
      <c r="X18" s="24">
        <v>25021</v>
      </c>
      <c r="Y18" s="24">
        <v>-12261</v>
      </c>
      <c r="Z18" s="6">
        <v>-49</v>
      </c>
      <c r="AA18" s="22">
        <v>25025</v>
      </c>
    </row>
    <row r="19" spans="1:27" ht="13.5">
      <c r="A19" s="2" t="s">
        <v>46</v>
      </c>
      <c r="B19" s="8"/>
      <c r="C19" s="19">
        <f aca="true" t="shared" si="3" ref="C19:Y19">SUM(C20:C23)</f>
        <v>261010475</v>
      </c>
      <c r="D19" s="19">
        <f>SUM(D20:D23)</f>
        <v>0</v>
      </c>
      <c r="E19" s="20">
        <f t="shared" si="3"/>
        <v>483351854</v>
      </c>
      <c r="F19" s="21">
        <f t="shared" si="3"/>
        <v>306449785</v>
      </c>
      <c r="G19" s="21">
        <f t="shared" si="3"/>
        <v>45937842</v>
      </c>
      <c r="H19" s="21">
        <f t="shared" si="3"/>
        <v>21735680</v>
      </c>
      <c r="I19" s="21">
        <f t="shared" si="3"/>
        <v>20216531</v>
      </c>
      <c r="J19" s="21">
        <f t="shared" si="3"/>
        <v>87890053</v>
      </c>
      <c r="K19" s="21">
        <f t="shared" si="3"/>
        <v>20018075</v>
      </c>
      <c r="L19" s="21">
        <f t="shared" si="3"/>
        <v>29644887</v>
      </c>
      <c r="M19" s="21">
        <f t="shared" si="3"/>
        <v>0</v>
      </c>
      <c r="N19" s="21">
        <f t="shared" si="3"/>
        <v>49662962</v>
      </c>
      <c r="O19" s="21">
        <f t="shared" si="3"/>
        <v>20278689</v>
      </c>
      <c r="P19" s="21">
        <f t="shared" si="3"/>
        <v>0</v>
      </c>
      <c r="Q19" s="21">
        <f t="shared" si="3"/>
        <v>0</v>
      </c>
      <c r="R19" s="21">
        <f t="shared" si="3"/>
        <v>20278689</v>
      </c>
      <c r="S19" s="21">
        <f t="shared" si="3"/>
        <v>0</v>
      </c>
      <c r="T19" s="21">
        <f t="shared" si="3"/>
        <v>0</v>
      </c>
      <c r="U19" s="21">
        <f t="shared" si="3"/>
        <v>13190694</v>
      </c>
      <c r="V19" s="21">
        <f t="shared" si="3"/>
        <v>13190694</v>
      </c>
      <c r="W19" s="21">
        <f t="shared" si="3"/>
        <v>171022398</v>
      </c>
      <c r="X19" s="21">
        <f t="shared" si="3"/>
        <v>483351820</v>
      </c>
      <c r="Y19" s="21">
        <f t="shared" si="3"/>
        <v>-312329422</v>
      </c>
      <c r="Z19" s="4">
        <f>+IF(X19&lt;&gt;0,+(Y19/X19)*100,0)</f>
        <v>-64.61740890931165</v>
      </c>
      <c r="AA19" s="19">
        <f>SUM(AA20:AA23)</f>
        <v>306449785</v>
      </c>
    </row>
    <row r="20" spans="1:27" ht="13.5">
      <c r="A20" s="5" t="s">
        <v>47</v>
      </c>
      <c r="B20" s="3"/>
      <c r="C20" s="22">
        <v>139353238</v>
      </c>
      <c r="D20" s="22"/>
      <c r="E20" s="23">
        <v>204540000</v>
      </c>
      <c r="F20" s="24">
        <v>166983873</v>
      </c>
      <c r="G20" s="24">
        <v>13400969</v>
      </c>
      <c r="H20" s="24">
        <v>10241671</v>
      </c>
      <c r="I20" s="24">
        <v>15313228</v>
      </c>
      <c r="J20" s="24">
        <v>38955868</v>
      </c>
      <c r="K20" s="24">
        <v>19031881</v>
      </c>
      <c r="L20" s="24">
        <v>35935721</v>
      </c>
      <c r="M20" s="24"/>
      <c r="N20" s="24">
        <v>54967602</v>
      </c>
      <c r="O20" s="24">
        <v>15757871</v>
      </c>
      <c r="P20" s="24"/>
      <c r="Q20" s="24"/>
      <c r="R20" s="24">
        <v>15757871</v>
      </c>
      <c r="S20" s="24"/>
      <c r="T20" s="24"/>
      <c r="U20" s="24">
        <v>9483306</v>
      </c>
      <c r="V20" s="24">
        <v>9483306</v>
      </c>
      <c r="W20" s="24">
        <v>119164647</v>
      </c>
      <c r="X20" s="24">
        <v>204539693</v>
      </c>
      <c r="Y20" s="24">
        <v>-85375046</v>
      </c>
      <c r="Z20" s="6">
        <v>-41.74</v>
      </c>
      <c r="AA20" s="22">
        <v>166983873</v>
      </c>
    </row>
    <row r="21" spans="1:27" ht="13.5">
      <c r="A21" s="5" t="s">
        <v>48</v>
      </c>
      <c r="B21" s="3"/>
      <c r="C21" s="22">
        <v>69773417</v>
      </c>
      <c r="D21" s="22"/>
      <c r="E21" s="23">
        <v>116645000</v>
      </c>
      <c r="F21" s="24">
        <v>93186000</v>
      </c>
      <c r="G21" s="24">
        <v>16147187</v>
      </c>
      <c r="H21" s="24">
        <v>7980433</v>
      </c>
      <c r="I21" s="24">
        <v>3189020</v>
      </c>
      <c r="J21" s="24">
        <v>27316640</v>
      </c>
      <c r="K21" s="24">
        <v>986194</v>
      </c>
      <c r="L21" s="24">
        <v>-8007416</v>
      </c>
      <c r="M21" s="24"/>
      <c r="N21" s="24">
        <v>-7021222</v>
      </c>
      <c r="O21" s="24">
        <v>1832598</v>
      </c>
      <c r="P21" s="24"/>
      <c r="Q21" s="24"/>
      <c r="R21" s="24">
        <v>1832598</v>
      </c>
      <c r="S21" s="24"/>
      <c r="T21" s="24"/>
      <c r="U21" s="24">
        <v>1428263</v>
      </c>
      <c r="V21" s="24">
        <v>1428263</v>
      </c>
      <c r="W21" s="24">
        <v>23556279</v>
      </c>
      <c r="X21" s="24">
        <v>116645063</v>
      </c>
      <c r="Y21" s="24">
        <v>-93088784</v>
      </c>
      <c r="Z21" s="6">
        <v>-79.81</v>
      </c>
      <c r="AA21" s="22">
        <v>93186000</v>
      </c>
    </row>
    <row r="22" spans="1:27" ht="13.5">
      <c r="A22" s="5" t="s">
        <v>49</v>
      </c>
      <c r="B22" s="3"/>
      <c r="C22" s="25">
        <v>35441740</v>
      </c>
      <c r="D22" s="25"/>
      <c r="E22" s="26">
        <v>146402942</v>
      </c>
      <c r="F22" s="27">
        <v>30516000</v>
      </c>
      <c r="G22" s="27">
        <v>13158670</v>
      </c>
      <c r="H22" s="27">
        <v>2566325</v>
      </c>
      <c r="I22" s="27">
        <v>1108692</v>
      </c>
      <c r="J22" s="27">
        <v>16833687</v>
      </c>
      <c r="K22" s="27"/>
      <c r="L22" s="27">
        <v>1112102</v>
      </c>
      <c r="M22" s="27"/>
      <c r="N22" s="27">
        <v>1112102</v>
      </c>
      <c r="O22" s="27">
        <v>1638276</v>
      </c>
      <c r="P22" s="27"/>
      <c r="Q22" s="27"/>
      <c r="R22" s="27">
        <v>1638276</v>
      </c>
      <c r="S22" s="27"/>
      <c r="T22" s="27"/>
      <c r="U22" s="27">
        <v>1221602</v>
      </c>
      <c r="V22" s="27">
        <v>1221602</v>
      </c>
      <c r="W22" s="27">
        <v>20805667</v>
      </c>
      <c r="X22" s="27">
        <v>146403488</v>
      </c>
      <c r="Y22" s="27">
        <v>-125597821</v>
      </c>
      <c r="Z22" s="7">
        <v>-85.79</v>
      </c>
      <c r="AA22" s="25">
        <v>30516000</v>
      </c>
    </row>
    <row r="23" spans="1:27" ht="13.5">
      <c r="A23" s="5" t="s">
        <v>50</v>
      </c>
      <c r="B23" s="3"/>
      <c r="C23" s="22">
        <v>16442080</v>
      </c>
      <c r="D23" s="22"/>
      <c r="E23" s="23">
        <v>15763912</v>
      </c>
      <c r="F23" s="24">
        <v>15763912</v>
      </c>
      <c r="G23" s="24">
        <v>3231016</v>
      </c>
      <c r="H23" s="24">
        <v>947251</v>
      </c>
      <c r="I23" s="24">
        <v>605591</v>
      </c>
      <c r="J23" s="24">
        <v>4783858</v>
      </c>
      <c r="K23" s="24"/>
      <c r="L23" s="24">
        <v>604480</v>
      </c>
      <c r="M23" s="24"/>
      <c r="N23" s="24">
        <v>604480</v>
      </c>
      <c r="O23" s="24">
        <v>1049944</v>
      </c>
      <c r="P23" s="24"/>
      <c r="Q23" s="24"/>
      <c r="R23" s="24">
        <v>1049944</v>
      </c>
      <c r="S23" s="24"/>
      <c r="T23" s="24"/>
      <c r="U23" s="24">
        <v>1057523</v>
      </c>
      <c r="V23" s="24">
        <v>1057523</v>
      </c>
      <c r="W23" s="24">
        <v>7495805</v>
      </c>
      <c r="X23" s="24">
        <v>15763576</v>
      </c>
      <c r="Y23" s="24">
        <v>-8267771</v>
      </c>
      <c r="Z23" s="6">
        <v>-52.45</v>
      </c>
      <c r="AA23" s="22">
        <v>15763912</v>
      </c>
    </row>
    <row r="24" spans="1:27" ht="13.5">
      <c r="A24" s="2" t="s">
        <v>51</v>
      </c>
      <c r="B24" s="8" t="s">
        <v>52</v>
      </c>
      <c r="C24" s="19">
        <v>31897</v>
      </c>
      <c r="D24" s="19"/>
      <c r="E24" s="20">
        <v>10000</v>
      </c>
      <c r="F24" s="21">
        <v>10000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9996</v>
      </c>
      <c r="Y24" s="21">
        <v>-9996</v>
      </c>
      <c r="Z24" s="4">
        <v>-100</v>
      </c>
      <c r="AA24" s="19">
        <v>10000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402107837</v>
      </c>
      <c r="D25" s="40">
        <f>+D5+D9+D15+D19+D24</f>
        <v>0</v>
      </c>
      <c r="E25" s="41">
        <f t="shared" si="4"/>
        <v>656234363</v>
      </c>
      <c r="F25" s="42">
        <f t="shared" si="4"/>
        <v>465378751</v>
      </c>
      <c r="G25" s="42">
        <f t="shared" si="4"/>
        <v>86176063</v>
      </c>
      <c r="H25" s="42">
        <f t="shared" si="4"/>
        <v>33252017</v>
      </c>
      <c r="I25" s="42">
        <f t="shared" si="4"/>
        <v>30653000</v>
      </c>
      <c r="J25" s="42">
        <f t="shared" si="4"/>
        <v>150081080</v>
      </c>
      <c r="K25" s="42">
        <f t="shared" si="4"/>
        <v>20018075</v>
      </c>
      <c r="L25" s="42">
        <f t="shared" si="4"/>
        <v>36244380</v>
      </c>
      <c r="M25" s="42">
        <f t="shared" si="4"/>
        <v>0</v>
      </c>
      <c r="N25" s="42">
        <f t="shared" si="4"/>
        <v>56262455</v>
      </c>
      <c r="O25" s="42">
        <f t="shared" si="4"/>
        <v>25152000</v>
      </c>
      <c r="P25" s="42">
        <f t="shared" si="4"/>
        <v>0</v>
      </c>
      <c r="Q25" s="42">
        <f t="shared" si="4"/>
        <v>0</v>
      </c>
      <c r="R25" s="42">
        <f t="shared" si="4"/>
        <v>25152000</v>
      </c>
      <c r="S25" s="42">
        <f t="shared" si="4"/>
        <v>0</v>
      </c>
      <c r="T25" s="42">
        <f t="shared" si="4"/>
        <v>0</v>
      </c>
      <c r="U25" s="42">
        <f t="shared" si="4"/>
        <v>21797841</v>
      </c>
      <c r="V25" s="42">
        <f t="shared" si="4"/>
        <v>21797841</v>
      </c>
      <c r="W25" s="42">
        <f t="shared" si="4"/>
        <v>253293376</v>
      </c>
      <c r="X25" s="42">
        <f t="shared" si="4"/>
        <v>656234482</v>
      </c>
      <c r="Y25" s="42">
        <f t="shared" si="4"/>
        <v>-402941106</v>
      </c>
      <c r="Z25" s="43">
        <f>+IF(X25&lt;&gt;0,+(Y25/X25)*100,0)</f>
        <v>-61.402001426679064</v>
      </c>
      <c r="AA25" s="40">
        <f>+AA5+AA9+AA15+AA19+AA24</f>
        <v>465378751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192979746</v>
      </c>
      <c r="D28" s="19">
        <f>SUM(D29:D31)</f>
        <v>0</v>
      </c>
      <c r="E28" s="20">
        <f t="shared" si="5"/>
        <v>158999418</v>
      </c>
      <c r="F28" s="21">
        <f t="shared" si="5"/>
        <v>160162600</v>
      </c>
      <c r="G28" s="21">
        <f t="shared" si="5"/>
        <v>5523989</v>
      </c>
      <c r="H28" s="21">
        <f t="shared" si="5"/>
        <v>5263137</v>
      </c>
      <c r="I28" s="21">
        <f t="shared" si="5"/>
        <v>5854271</v>
      </c>
      <c r="J28" s="21">
        <f t="shared" si="5"/>
        <v>16641397</v>
      </c>
      <c r="K28" s="21">
        <f t="shared" si="5"/>
        <v>0</v>
      </c>
      <c r="L28" s="21">
        <f t="shared" si="5"/>
        <v>12162854</v>
      </c>
      <c r="M28" s="21">
        <f t="shared" si="5"/>
        <v>3100676</v>
      </c>
      <c r="N28" s="21">
        <f t="shared" si="5"/>
        <v>15263530</v>
      </c>
      <c r="O28" s="21">
        <f t="shared" si="5"/>
        <v>10452423</v>
      </c>
      <c r="P28" s="21">
        <f t="shared" si="5"/>
        <v>0</v>
      </c>
      <c r="Q28" s="21">
        <f t="shared" si="5"/>
        <v>0</v>
      </c>
      <c r="R28" s="21">
        <f t="shared" si="5"/>
        <v>10452423</v>
      </c>
      <c r="S28" s="21">
        <f t="shared" si="5"/>
        <v>0</v>
      </c>
      <c r="T28" s="21">
        <f t="shared" si="5"/>
        <v>0</v>
      </c>
      <c r="U28" s="21">
        <f t="shared" si="5"/>
        <v>7865430</v>
      </c>
      <c r="V28" s="21">
        <f t="shared" si="5"/>
        <v>7865430</v>
      </c>
      <c r="W28" s="21">
        <f t="shared" si="5"/>
        <v>50222780</v>
      </c>
      <c r="X28" s="21">
        <f t="shared" si="5"/>
        <v>158998642</v>
      </c>
      <c r="Y28" s="21">
        <f t="shared" si="5"/>
        <v>-108775862</v>
      </c>
      <c r="Z28" s="4">
        <f>+IF(X28&lt;&gt;0,+(Y28/X28)*100,0)</f>
        <v>-68.41307613180746</v>
      </c>
      <c r="AA28" s="19">
        <f>SUM(AA29:AA31)</f>
        <v>160162600</v>
      </c>
    </row>
    <row r="29" spans="1:27" ht="13.5">
      <c r="A29" s="5" t="s">
        <v>33</v>
      </c>
      <c r="B29" s="3"/>
      <c r="C29" s="22">
        <v>19224760</v>
      </c>
      <c r="D29" s="22"/>
      <c r="E29" s="23">
        <v>31862000</v>
      </c>
      <c r="F29" s="24">
        <v>24099000</v>
      </c>
      <c r="G29" s="24">
        <v>1346095</v>
      </c>
      <c r="H29" s="24">
        <v>916553</v>
      </c>
      <c r="I29" s="24">
        <v>1687839</v>
      </c>
      <c r="J29" s="24">
        <v>3950487</v>
      </c>
      <c r="K29" s="24"/>
      <c r="L29" s="24">
        <v>2095948</v>
      </c>
      <c r="M29" s="24"/>
      <c r="N29" s="24">
        <v>2095948</v>
      </c>
      <c r="O29" s="24">
        <v>3390226</v>
      </c>
      <c r="P29" s="24"/>
      <c r="Q29" s="24"/>
      <c r="R29" s="24">
        <v>3390226</v>
      </c>
      <c r="S29" s="24"/>
      <c r="T29" s="24"/>
      <c r="U29" s="24">
        <v>1679591</v>
      </c>
      <c r="V29" s="24">
        <v>1679591</v>
      </c>
      <c r="W29" s="24">
        <v>11116252</v>
      </c>
      <c r="X29" s="24">
        <v>31862116</v>
      </c>
      <c r="Y29" s="24">
        <v>-20745864</v>
      </c>
      <c r="Z29" s="6">
        <v>-65.11</v>
      </c>
      <c r="AA29" s="22">
        <v>24099000</v>
      </c>
    </row>
    <row r="30" spans="1:27" ht="13.5">
      <c r="A30" s="5" t="s">
        <v>34</v>
      </c>
      <c r="B30" s="3"/>
      <c r="C30" s="25">
        <v>125096446</v>
      </c>
      <c r="D30" s="25"/>
      <c r="E30" s="26">
        <v>79443000</v>
      </c>
      <c r="F30" s="27">
        <v>88707600</v>
      </c>
      <c r="G30" s="27">
        <v>1543936</v>
      </c>
      <c r="H30" s="27">
        <v>2495861</v>
      </c>
      <c r="I30" s="27">
        <v>1750211</v>
      </c>
      <c r="J30" s="27">
        <v>5790008</v>
      </c>
      <c r="K30" s="27"/>
      <c r="L30" s="27">
        <v>1589937</v>
      </c>
      <c r="M30" s="27">
        <v>3110666</v>
      </c>
      <c r="N30" s="27">
        <v>4700603</v>
      </c>
      <c r="O30" s="27">
        <v>1019652</v>
      </c>
      <c r="P30" s="27"/>
      <c r="Q30" s="27"/>
      <c r="R30" s="27">
        <v>1019652</v>
      </c>
      <c r="S30" s="27"/>
      <c r="T30" s="27"/>
      <c r="U30" s="27">
        <v>2562258</v>
      </c>
      <c r="V30" s="27">
        <v>2562258</v>
      </c>
      <c r="W30" s="27">
        <v>14072521</v>
      </c>
      <c r="X30" s="27">
        <v>79442736</v>
      </c>
      <c r="Y30" s="27">
        <v>-65370215</v>
      </c>
      <c r="Z30" s="7">
        <v>-82.29</v>
      </c>
      <c r="AA30" s="25">
        <v>88707600</v>
      </c>
    </row>
    <row r="31" spans="1:27" ht="13.5">
      <c r="A31" s="5" t="s">
        <v>35</v>
      </c>
      <c r="B31" s="3"/>
      <c r="C31" s="22">
        <v>48658540</v>
      </c>
      <c r="D31" s="22"/>
      <c r="E31" s="23">
        <v>47694418</v>
      </c>
      <c r="F31" s="24">
        <v>47356000</v>
      </c>
      <c r="G31" s="24">
        <v>2633958</v>
      </c>
      <c r="H31" s="24">
        <v>1850723</v>
      </c>
      <c r="I31" s="24">
        <v>2416221</v>
      </c>
      <c r="J31" s="24">
        <v>6900902</v>
      </c>
      <c r="K31" s="24"/>
      <c r="L31" s="24">
        <v>8476969</v>
      </c>
      <c r="M31" s="24">
        <v>-9990</v>
      </c>
      <c r="N31" s="24">
        <v>8466979</v>
      </c>
      <c r="O31" s="24">
        <v>6042545</v>
      </c>
      <c r="P31" s="24"/>
      <c r="Q31" s="24"/>
      <c r="R31" s="24">
        <v>6042545</v>
      </c>
      <c r="S31" s="24"/>
      <c r="T31" s="24"/>
      <c r="U31" s="24">
        <v>3623581</v>
      </c>
      <c r="V31" s="24">
        <v>3623581</v>
      </c>
      <c r="W31" s="24">
        <v>25034007</v>
      </c>
      <c r="X31" s="24">
        <v>47693790</v>
      </c>
      <c r="Y31" s="24">
        <v>-22659783</v>
      </c>
      <c r="Z31" s="6">
        <v>-47.51</v>
      </c>
      <c r="AA31" s="22">
        <v>47356000</v>
      </c>
    </row>
    <row r="32" spans="1:27" ht="13.5">
      <c r="A32" s="2" t="s">
        <v>36</v>
      </c>
      <c r="B32" s="3"/>
      <c r="C32" s="19">
        <f aca="true" t="shared" si="6" ref="C32:Y32">SUM(C33:C37)</f>
        <v>34829579</v>
      </c>
      <c r="D32" s="19">
        <f>SUM(D33:D37)</f>
        <v>0</v>
      </c>
      <c r="E32" s="20">
        <f t="shared" si="6"/>
        <v>50119200</v>
      </c>
      <c r="F32" s="21">
        <f t="shared" si="6"/>
        <v>48578200</v>
      </c>
      <c r="G32" s="21">
        <f t="shared" si="6"/>
        <v>3671508</v>
      </c>
      <c r="H32" s="21">
        <f t="shared" si="6"/>
        <v>3856405</v>
      </c>
      <c r="I32" s="21">
        <f t="shared" si="6"/>
        <v>3590174</v>
      </c>
      <c r="J32" s="21">
        <f t="shared" si="6"/>
        <v>11118087</v>
      </c>
      <c r="K32" s="21">
        <f t="shared" si="6"/>
        <v>0</v>
      </c>
      <c r="L32" s="21">
        <f t="shared" si="6"/>
        <v>4718294</v>
      </c>
      <c r="M32" s="21">
        <f t="shared" si="6"/>
        <v>22722</v>
      </c>
      <c r="N32" s="21">
        <f t="shared" si="6"/>
        <v>4741016</v>
      </c>
      <c r="O32" s="21">
        <f t="shared" si="6"/>
        <v>2978300</v>
      </c>
      <c r="P32" s="21">
        <f t="shared" si="6"/>
        <v>0</v>
      </c>
      <c r="Q32" s="21">
        <f t="shared" si="6"/>
        <v>0</v>
      </c>
      <c r="R32" s="21">
        <f t="shared" si="6"/>
        <v>2978300</v>
      </c>
      <c r="S32" s="21">
        <f t="shared" si="6"/>
        <v>0</v>
      </c>
      <c r="T32" s="21">
        <f t="shared" si="6"/>
        <v>0</v>
      </c>
      <c r="U32" s="21">
        <f t="shared" si="6"/>
        <v>6162105</v>
      </c>
      <c r="V32" s="21">
        <f t="shared" si="6"/>
        <v>6162105</v>
      </c>
      <c r="W32" s="21">
        <f t="shared" si="6"/>
        <v>24999508</v>
      </c>
      <c r="X32" s="21">
        <f t="shared" si="6"/>
        <v>50119041</v>
      </c>
      <c r="Y32" s="21">
        <f t="shared" si="6"/>
        <v>-25119533</v>
      </c>
      <c r="Z32" s="4">
        <f>+IF(X32&lt;&gt;0,+(Y32/X32)*100,0)</f>
        <v>-50.119739920801756</v>
      </c>
      <c r="AA32" s="19">
        <f>SUM(AA33:AA37)</f>
        <v>48578200</v>
      </c>
    </row>
    <row r="33" spans="1:27" ht="13.5">
      <c r="A33" s="5" t="s">
        <v>37</v>
      </c>
      <c r="B33" s="3"/>
      <c r="C33" s="22">
        <v>11500824</v>
      </c>
      <c r="D33" s="22"/>
      <c r="E33" s="23">
        <v>25506000</v>
      </c>
      <c r="F33" s="24">
        <v>24182000</v>
      </c>
      <c r="G33" s="24">
        <v>883096</v>
      </c>
      <c r="H33" s="24">
        <v>980584</v>
      </c>
      <c r="I33" s="24">
        <v>964421</v>
      </c>
      <c r="J33" s="24">
        <v>2828101</v>
      </c>
      <c r="K33" s="24"/>
      <c r="L33" s="24">
        <v>1245796</v>
      </c>
      <c r="M33" s="24">
        <v>22722</v>
      </c>
      <c r="N33" s="24">
        <v>1268518</v>
      </c>
      <c r="O33" s="24">
        <v>1151948</v>
      </c>
      <c r="P33" s="24"/>
      <c r="Q33" s="24"/>
      <c r="R33" s="24">
        <v>1151948</v>
      </c>
      <c r="S33" s="24"/>
      <c r="T33" s="24"/>
      <c r="U33" s="24">
        <v>3354511</v>
      </c>
      <c r="V33" s="24">
        <v>3354511</v>
      </c>
      <c r="W33" s="24">
        <v>8603078</v>
      </c>
      <c r="X33" s="24">
        <v>25505092</v>
      </c>
      <c r="Y33" s="24">
        <v>-16902014</v>
      </c>
      <c r="Z33" s="6">
        <v>-66.27</v>
      </c>
      <c r="AA33" s="22">
        <v>24182000</v>
      </c>
    </row>
    <row r="34" spans="1:27" ht="13.5">
      <c r="A34" s="5" t="s">
        <v>38</v>
      </c>
      <c r="B34" s="3"/>
      <c r="C34" s="22">
        <v>2822724</v>
      </c>
      <c r="D34" s="22"/>
      <c r="E34" s="23">
        <v>2914000</v>
      </c>
      <c r="F34" s="24">
        <v>2914000</v>
      </c>
      <c r="G34" s="24">
        <v>917375</v>
      </c>
      <c r="H34" s="24">
        <v>936811</v>
      </c>
      <c r="I34" s="24">
        <v>793811</v>
      </c>
      <c r="J34" s="24">
        <v>2647997</v>
      </c>
      <c r="K34" s="24"/>
      <c r="L34" s="24">
        <v>1049387</v>
      </c>
      <c r="M34" s="24"/>
      <c r="N34" s="24">
        <v>1049387</v>
      </c>
      <c r="O34" s="24">
        <v>132934</v>
      </c>
      <c r="P34" s="24"/>
      <c r="Q34" s="24"/>
      <c r="R34" s="24">
        <v>132934</v>
      </c>
      <c r="S34" s="24"/>
      <c r="T34" s="24"/>
      <c r="U34" s="24">
        <v>1164177</v>
      </c>
      <c r="V34" s="24">
        <v>1164177</v>
      </c>
      <c r="W34" s="24">
        <v>4994495</v>
      </c>
      <c r="X34" s="24">
        <v>2914308</v>
      </c>
      <c r="Y34" s="24">
        <v>2080187</v>
      </c>
      <c r="Z34" s="6">
        <v>71.38</v>
      </c>
      <c r="AA34" s="22">
        <v>2914000</v>
      </c>
    </row>
    <row r="35" spans="1:27" ht="13.5">
      <c r="A35" s="5" t="s">
        <v>39</v>
      </c>
      <c r="B35" s="3"/>
      <c r="C35" s="22">
        <v>18348511</v>
      </c>
      <c r="D35" s="22"/>
      <c r="E35" s="23">
        <v>18822000</v>
      </c>
      <c r="F35" s="24">
        <v>18722000</v>
      </c>
      <c r="G35" s="24">
        <v>1671389</v>
      </c>
      <c r="H35" s="24">
        <v>1741448</v>
      </c>
      <c r="I35" s="24">
        <v>1613796</v>
      </c>
      <c r="J35" s="24">
        <v>5026633</v>
      </c>
      <c r="K35" s="24"/>
      <c r="L35" s="24">
        <v>2165175</v>
      </c>
      <c r="M35" s="24"/>
      <c r="N35" s="24">
        <v>2165175</v>
      </c>
      <c r="O35" s="24">
        <v>1529775</v>
      </c>
      <c r="P35" s="24"/>
      <c r="Q35" s="24"/>
      <c r="R35" s="24">
        <v>1529775</v>
      </c>
      <c r="S35" s="24"/>
      <c r="T35" s="24"/>
      <c r="U35" s="24">
        <v>1427662</v>
      </c>
      <c r="V35" s="24">
        <v>1427662</v>
      </c>
      <c r="W35" s="24">
        <v>10149245</v>
      </c>
      <c r="X35" s="24">
        <v>18822489</v>
      </c>
      <c r="Y35" s="24">
        <v>-8673244</v>
      </c>
      <c r="Z35" s="6">
        <v>-46.08</v>
      </c>
      <c r="AA35" s="22">
        <v>18722000</v>
      </c>
    </row>
    <row r="36" spans="1:27" ht="13.5">
      <c r="A36" s="5" t="s">
        <v>40</v>
      </c>
      <c r="B36" s="3"/>
      <c r="C36" s="22">
        <v>44548</v>
      </c>
      <c r="D36" s="22"/>
      <c r="E36" s="23">
        <v>56200</v>
      </c>
      <c r="F36" s="24">
        <v>56200</v>
      </c>
      <c r="G36" s="24">
        <v>1581</v>
      </c>
      <c r="H36" s="24">
        <v>3048</v>
      </c>
      <c r="I36" s="24">
        <v>29963</v>
      </c>
      <c r="J36" s="24">
        <v>34592</v>
      </c>
      <c r="K36" s="24"/>
      <c r="L36" s="24">
        <v>3163</v>
      </c>
      <c r="M36" s="24"/>
      <c r="N36" s="24">
        <v>3163</v>
      </c>
      <c r="O36" s="24"/>
      <c r="P36" s="24"/>
      <c r="Q36" s="24"/>
      <c r="R36" s="24"/>
      <c r="S36" s="24"/>
      <c r="T36" s="24"/>
      <c r="U36" s="24"/>
      <c r="V36" s="24"/>
      <c r="W36" s="24">
        <v>37755</v>
      </c>
      <c r="X36" s="24">
        <v>56502</v>
      </c>
      <c r="Y36" s="24">
        <v>-18747</v>
      </c>
      <c r="Z36" s="6">
        <v>-33.18</v>
      </c>
      <c r="AA36" s="22">
        <v>56200</v>
      </c>
    </row>
    <row r="37" spans="1:27" ht="13.5">
      <c r="A37" s="5" t="s">
        <v>41</v>
      </c>
      <c r="B37" s="3"/>
      <c r="C37" s="25">
        <v>2112972</v>
      </c>
      <c r="D37" s="25"/>
      <c r="E37" s="26">
        <v>2821000</v>
      </c>
      <c r="F37" s="27">
        <v>2704000</v>
      </c>
      <c r="G37" s="27">
        <v>198067</v>
      </c>
      <c r="H37" s="27">
        <v>194514</v>
      </c>
      <c r="I37" s="27">
        <v>188183</v>
      </c>
      <c r="J37" s="27">
        <v>580764</v>
      </c>
      <c r="K37" s="27"/>
      <c r="L37" s="27">
        <v>254773</v>
      </c>
      <c r="M37" s="27"/>
      <c r="N37" s="27">
        <v>254773</v>
      </c>
      <c r="O37" s="27">
        <v>163643</v>
      </c>
      <c r="P37" s="27"/>
      <c r="Q37" s="27"/>
      <c r="R37" s="27">
        <v>163643</v>
      </c>
      <c r="S37" s="27"/>
      <c r="T37" s="27"/>
      <c r="U37" s="27">
        <v>215755</v>
      </c>
      <c r="V37" s="27">
        <v>215755</v>
      </c>
      <c r="W37" s="27">
        <v>1214935</v>
      </c>
      <c r="X37" s="27">
        <v>2820650</v>
      </c>
      <c r="Y37" s="27">
        <v>-1605715</v>
      </c>
      <c r="Z37" s="7">
        <v>-56.93</v>
      </c>
      <c r="AA37" s="25">
        <v>2704000</v>
      </c>
    </row>
    <row r="38" spans="1:27" ht="13.5">
      <c r="A38" s="2" t="s">
        <v>42</v>
      </c>
      <c r="B38" s="8"/>
      <c r="C38" s="19">
        <f aca="true" t="shared" si="7" ref="C38:Y38">SUM(C39:C41)</f>
        <v>44682994</v>
      </c>
      <c r="D38" s="19">
        <f>SUM(D39:D41)</f>
        <v>0</v>
      </c>
      <c r="E38" s="20">
        <f t="shared" si="7"/>
        <v>35789982</v>
      </c>
      <c r="F38" s="21">
        <f t="shared" si="7"/>
        <v>36354782</v>
      </c>
      <c r="G38" s="21">
        <f t="shared" si="7"/>
        <v>1841919</v>
      </c>
      <c r="H38" s="21">
        <f t="shared" si="7"/>
        <v>1510636</v>
      </c>
      <c r="I38" s="21">
        <f t="shared" si="7"/>
        <v>1212382</v>
      </c>
      <c r="J38" s="21">
        <f t="shared" si="7"/>
        <v>4564937</v>
      </c>
      <c r="K38" s="21">
        <f t="shared" si="7"/>
        <v>233728</v>
      </c>
      <c r="L38" s="21">
        <f t="shared" si="7"/>
        <v>4794962</v>
      </c>
      <c r="M38" s="21">
        <f t="shared" si="7"/>
        <v>-26318</v>
      </c>
      <c r="N38" s="21">
        <f t="shared" si="7"/>
        <v>5002372</v>
      </c>
      <c r="O38" s="21">
        <f t="shared" si="7"/>
        <v>4280177</v>
      </c>
      <c r="P38" s="21">
        <f t="shared" si="7"/>
        <v>0</v>
      </c>
      <c r="Q38" s="21">
        <f t="shared" si="7"/>
        <v>0</v>
      </c>
      <c r="R38" s="21">
        <f t="shared" si="7"/>
        <v>4280177</v>
      </c>
      <c r="S38" s="21">
        <f t="shared" si="7"/>
        <v>0</v>
      </c>
      <c r="T38" s="21">
        <f t="shared" si="7"/>
        <v>0</v>
      </c>
      <c r="U38" s="21">
        <f t="shared" si="7"/>
        <v>1838390</v>
      </c>
      <c r="V38" s="21">
        <f t="shared" si="7"/>
        <v>1838390</v>
      </c>
      <c r="W38" s="21">
        <f t="shared" si="7"/>
        <v>15685876</v>
      </c>
      <c r="X38" s="21">
        <f t="shared" si="7"/>
        <v>35791082</v>
      </c>
      <c r="Y38" s="21">
        <f t="shared" si="7"/>
        <v>-20105206</v>
      </c>
      <c r="Z38" s="4">
        <f>+IF(X38&lt;&gt;0,+(Y38/X38)*100,0)</f>
        <v>-56.17378653151642</v>
      </c>
      <c r="AA38" s="19">
        <f>SUM(AA39:AA41)</f>
        <v>36354782</v>
      </c>
    </row>
    <row r="39" spans="1:27" ht="13.5">
      <c r="A39" s="5" t="s">
        <v>43</v>
      </c>
      <c r="B39" s="3"/>
      <c r="C39" s="22">
        <v>6476980</v>
      </c>
      <c r="D39" s="22"/>
      <c r="E39" s="23">
        <v>11862000</v>
      </c>
      <c r="F39" s="24">
        <v>9803000</v>
      </c>
      <c r="G39" s="24">
        <v>691346</v>
      </c>
      <c r="H39" s="24">
        <v>268586</v>
      </c>
      <c r="I39" s="24">
        <v>328502</v>
      </c>
      <c r="J39" s="24">
        <v>1288434</v>
      </c>
      <c r="K39" s="24"/>
      <c r="L39" s="24">
        <v>1417603</v>
      </c>
      <c r="M39" s="24">
        <v>2632</v>
      </c>
      <c r="N39" s="24">
        <v>1420235</v>
      </c>
      <c r="O39" s="24">
        <v>2225677</v>
      </c>
      <c r="P39" s="24"/>
      <c r="Q39" s="24"/>
      <c r="R39" s="24">
        <v>2225677</v>
      </c>
      <c r="S39" s="24"/>
      <c r="T39" s="24"/>
      <c r="U39" s="24">
        <v>742326</v>
      </c>
      <c r="V39" s="24">
        <v>742326</v>
      </c>
      <c r="W39" s="24">
        <v>5676672</v>
      </c>
      <c r="X39" s="24">
        <v>11862482</v>
      </c>
      <c r="Y39" s="24">
        <v>-6185810</v>
      </c>
      <c r="Z39" s="6">
        <v>-52.15</v>
      </c>
      <c r="AA39" s="22">
        <v>9803000</v>
      </c>
    </row>
    <row r="40" spans="1:27" ht="13.5">
      <c r="A40" s="5" t="s">
        <v>44</v>
      </c>
      <c r="B40" s="3"/>
      <c r="C40" s="22">
        <v>34703925</v>
      </c>
      <c r="D40" s="22"/>
      <c r="E40" s="23">
        <v>20391982</v>
      </c>
      <c r="F40" s="24">
        <v>23711382</v>
      </c>
      <c r="G40" s="24">
        <v>872188</v>
      </c>
      <c r="H40" s="24">
        <v>944319</v>
      </c>
      <c r="I40" s="24">
        <v>597922</v>
      </c>
      <c r="J40" s="24">
        <v>2414429</v>
      </c>
      <c r="K40" s="24">
        <v>233728</v>
      </c>
      <c r="L40" s="24">
        <v>3097645</v>
      </c>
      <c r="M40" s="24">
        <v>-28950</v>
      </c>
      <c r="N40" s="24">
        <v>3302423</v>
      </c>
      <c r="O40" s="24">
        <v>1869321</v>
      </c>
      <c r="P40" s="24"/>
      <c r="Q40" s="24"/>
      <c r="R40" s="24">
        <v>1869321</v>
      </c>
      <c r="S40" s="24"/>
      <c r="T40" s="24"/>
      <c r="U40" s="24">
        <v>891512</v>
      </c>
      <c r="V40" s="24">
        <v>891512</v>
      </c>
      <c r="W40" s="24">
        <v>8477685</v>
      </c>
      <c r="X40" s="24">
        <v>20392341</v>
      </c>
      <c r="Y40" s="24">
        <v>-11914656</v>
      </c>
      <c r="Z40" s="6">
        <v>-58.43</v>
      </c>
      <c r="AA40" s="22">
        <v>23711382</v>
      </c>
    </row>
    <row r="41" spans="1:27" ht="13.5">
      <c r="A41" s="5" t="s">
        <v>45</v>
      </c>
      <c r="B41" s="3"/>
      <c r="C41" s="22">
        <v>3502089</v>
      </c>
      <c r="D41" s="22"/>
      <c r="E41" s="23">
        <v>3536000</v>
      </c>
      <c r="F41" s="24">
        <v>2840400</v>
      </c>
      <c r="G41" s="24">
        <v>278385</v>
      </c>
      <c r="H41" s="24">
        <v>297731</v>
      </c>
      <c r="I41" s="24">
        <v>285958</v>
      </c>
      <c r="J41" s="24">
        <v>862074</v>
      </c>
      <c r="K41" s="24"/>
      <c r="L41" s="24">
        <v>279714</v>
      </c>
      <c r="M41" s="24"/>
      <c r="N41" s="24">
        <v>279714</v>
      </c>
      <c r="O41" s="24">
        <v>185179</v>
      </c>
      <c r="P41" s="24"/>
      <c r="Q41" s="24"/>
      <c r="R41" s="24">
        <v>185179</v>
      </c>
      <c r="S41" s="24"/>
      <c r="T41" s="24"/>
      <c r="U41" s="24">
        <v>204552</v>
      </c>
      <c r="V41" s="24">
        <v>204552</v>
      </c>
      <c r="W41" s="24">
        <v>1531519</v>
      </c>
      <c r="X41" s="24">
        <v>3536259</v>
      </c>
      <c r="Y41" s="24">
        <v>-2004740</v>
      </c>
      <c r="Z41" s="6">
        <v>-56.69</v>
      </c>
      <c r="AA41" s="22">
        <v>2840400</v>
      </c>
    </row>
    <row r="42" spans="1:27" ht="13.5">
      <c r="A42" s="2" t="s">
        <v>46</v>
      </c>
      <c r="B42" s="8"/>
      <c r="C42" s="19">
        <f aca="true" t="shared" si="8" ref="C42:Y42">SUM(C43:C46)</f>
        <v>198815333</v>
      </c>
      <c r="D42" s="19">
        <f>SUM(D43:D46)</f>
        <v>0</v>
      </c>
      <c r="E42" s="20">
        <f t="shared" si="8"/>
        <v>241113000</v>
      </c>
      <c r="F42" s="21">
        <f t="shared" si="8"/>
        <v>176945700</v>
      </c>
      <c r="G42" s="21">
        <f t="shared" si="8"/>
        <v>7145229</v>
      </c>
      <c r="H42" s="21">
        <f t="shared" si="8"/>
        <v>12498387</v>
      </c>
      <c r="I42" s="21">
        <f t="shared" si="8"/>
        <v>25003898</v>
      </c>
      <c r="J42" s="21">
        <f t="shared" si="8"/>
        <v>44647514</v>
      </c>
      <c r="K42" s="21">
        <f t="shared" si="8"/>
        <v>12916922</v>
      </c>
      <c r="L42" s="21">
        <f t="shared" si="8"/>
        <v>9377698</v>
      </c>
      <c r="M42" s="21">
        <f t="shared" si="8"/>
        <v>3417197</v>
      </c>
      <c r="N42" s="21">
        <f t="shared" si="8"/>
        <v>25711817</v>
      </c>
      <c r="O42" s="21">
        <f t="shared" si="8"/>
        <v>28296289</v>
      </c>
      <c r="P42" s="21">
        <f t="shared" si="8"/>
        <v>0</v>
      </c>
      <c r="Q42" s="21">
        <f t="shared" si="8"/>
        <v>0</v>
      </c>
      <c r="R42" s="21">
        <f t="shared" si="8"/>
        <v>28296289</v>
      </c>
      <c r="S42" s="21">
        <f t="shared" si="8"/>
        <v>0</v>
      </c>
      <c r="T42" s="21">
        <f t="shared" si="8"/>
        <v>0</v>
      </c>
      <c r="U42" s="21">
        <f t="shared" si="8"/>
        <v>27472380</v>
      </c>
      <c r="V42" s="21">
        <f t="shared" si="8"/>
        <v>27472380</v>
      </c>
      <c r="W42" s="21">
        <f t="shared" si="8"/>
        <v>126128000</v>
      </c>
      <c r="X42" s="21">
        <f t="shared" si="8"/>
        <v>241113276</v>
      </c>
      <c r="Y42" s="21">
        <f t="shared" si="8"/>
        <v>-114985276</v>
      </c>
      <c r="Z42" s="4">
        <f>+IF(X42&lt;&gt;0,+(Y42/X42)*100,0)</f>
        <v>-47.68931761351872</v>
      </c>
      <c r="AA42" s="19">
        <f>SUM(AA43:AA46)</f>
        <v>176945700</v>
      </c>
    </row>
    <row r="43" spans="1:27" ht="13.5">
      <c r="A43" s="5" t="s">
        <v>47</v>
      </c>
      <c r="B43" s="3"/>
      <c r="C43" s="22">
        <v>123550748</v>
      </c>
      <c r="D43" s="22"/>
      <c r="E43" s="23">
        <v>129734000</v>
      </c>
      <c r="F43" s="24">
        <v>76400400</v>
      </c>
      <c r="G43" s="24">
        <v>1852822</v>
      </c>
      <c r="H43" s="24">
        <v>7100235</v>
      </c>
      <c r="I43" s="24">
        <v>20907680</v>
      </c>
      <c r="J43" s="24">
        <v>29860737</v>
      </c>
      <c r="K43" s="24">
        <v>11691783</v>
      </c>
      <c r="L43" s="24">
        <v>3563118</v>
      </c>
      <c r="M43" s="24"/>
      <c r="N43" s="24">
        <v>15254901</v>
      </c>
      <c r="O43" s="24">
        <v>13270934</v>
      </c>
      <c r="P43" s="24"/>
      <c r="Q43" s="24"/>
      <c r="R43" s="24">
        <v>13270934</v>
      </c>
      <c r="S43" s="24"/>
      <c r="T43" s="24"/>
      <c r="U43" s="24">
        <v>11974198</v>
      </c>
      <c r="V43" s="24">
        <v>11974198</v>
      </c>
      <c r="W43" s="24">
        <v>70360770</v>
      </c>
      <c r="X43" s="24">
        <v>129733266</v>
      </c>
      <c r="Y43" s="24">
        <v>-59372496</v>
      </c>
      <c r="Z43" s="6">
        <v>-45.77</v>
      </c>
      <c r="AA43" s="22">
        <v>76400400</v>
      </c>
    </row>
    <row r="44" spans="1:27" ht="13.5">
      <c r="A44" s="5" t="s">
        <v>48</v>
      </c>
      <c r="B44" s="3"/>
      <c r="C44" s="22">
        <v>34616789</v>
      </c>
      <c r="D44" s="22"/>
      <c r="E44" s="23">
        <v>56891000</v>
      </c>
      <c r="F44" s="24">
        <v>56891600</v>
      </c>
      <c r="G44" s="24">
        <v>2696714</v>
      </c>
      <c r="H44" s="24">
        <v>2706658</v>
      </c>
      <c r="I44" s="24">
        <v>1276022</v>
      </c>
      <c r="J44" s="24">
        <v>6679394</v>
      </c>
      <c r="K44" s="24">
        <v>1225139</v>
      </c>
      <c r="L44" s="24">
        <v>2223524</v>
      </c>
      <c r="M44" s="24">
        <v>1810862</v>
      </c>
      <c r="N44" s="24">
        <v>5259525</v>
      </c>
      <c r="O44" s="24">
        <v>12027697</v>
      </c>
      <c r="P44" s="24"/>
      <c r="Q44" s="24"/>
      <c r="R44" s="24">
        <v>12027697</v>
      </c>
      <c r="S44" s="24"/>
      <c r="T44" s="24"/>
      <c r="U44" s="24">
        <v>11955578</v>
      </c>
      <c r="V44" s="24">
        <v>11955578</v>
      </c>
      <c r="W44" s="24">
        <v>35922194</v>
      </c>
      <c r="X44" s="24">
        <v>56891493</v>
      </c>
      <c r="Y44" s="24">
        <v>-20969299</v>
      </c>
      <c r="Z44" s="6">
        <v>-36.86</v>
      </c>
      <c r="AA44" s="22">
        <v>56891600</v>
      </c>
    </row>
    <row r="45" spans="1:27" ht="13.5">
      <c r="A45" s="5" t="s">
        <v>49</v>
      </c>
      <c r="B45" s="3"/>
      <c r="C45" s="25">
        <v>24786627</v>
      </c>
      <c r="D45" s="25"/>
      <c r="E45" s="26">
        <v>32966000</v>
      </c>
      <c r="F45" s="27">
        <v>25545400</v>
      </c>
      <c r="G45" s="27">
        <v>1592000</v>
      </c>
      <c r="H45" s="27">
        <v>1611923</v>
      </c>
      <c r="I45" s="27">
        <v>1806792</v>
      </c>
      <c r="J45" s="27">
        <v>5010715</v>
      </c>
      <c r="K45" s="27"/>
      <c r="L45" s="27">
        <v>1974173</v>
      </c>
      <c r="M45" s="27">
        <v>1606335</v>
      </c>
      <c r="N45" s="27">
        <v>3580508</v>
      </c>
      <c r="O45" s="27">
        <v>1737472</v>
      </c>
      <c r="P45" s="27"/>
      <c r="Q45" s="27"/>
      <c r="R45" s="27">
        <v>1737472</v>
      </c>
      <c r="S45" s="27"/>
      <c r="T45" s="27"/>
      <c r="U45" s="27">
        <v>1961978</v>
      </c>
      <c r="V45" s="27">
        <v>1961978</v>
      </c>
      <c r="W45" s="27">
        <v>12290673</v>
      </c>
      <c r="X45" s="27">
        <v>32966214</v>
      </c>
      <c r="Y45" s="27">
        <v>-20675541</v>
      </c>
      <c r="Z45" s="7">
        <v>-62.72</v>
      </c>
      <c r="AA45" s="25">
        <v>25545400</v>
      </c>
    </row>
    <row r="46" spans="1:27" ht="13.5">
      <c r="A46" s="5" t="s">
        <v>50</v>
      </c>
      <c r="B46" s="3"/>
      <c r="C46" s="22">
        <v>15861169</v>
      </c>
      <c r="D46" s="22"/>
      <c r="E46" s="23">
        <v>21522000</v>
      </c>
      <c r="F46" s="24">
        <v>18108300</v>
      </c>
      <c r="G46" s="24">
        <v>1003693</v>
      </c>
      <c r="H46" s="24">
        <v>1079571</v>
      </c>
      <c r="I46" s="24">
        <v>1013404</v>
      </c>
      <c r="J46" s="24">
        <v>3096668</v>
      </c>
      <c r="K46" s="24"/>
      <c r="L46" s="24">
        <v>1616883</v>
      </c>
      <c r="M46" s="24"/>
      <c r="N46" s="24">
        <v>1616883</v>
      </c>
      <c r="O46" s="24">
        <v>1260186</v>
      </c>
      <c r="P46" s="24"/>
      <c r="Q46" s="24"/>
      <c r="R46" s="24">
        <v>1260186</v>
      </c>
      <c r="S46" s="24"/>
      <c r="T46" s="24"/>
      <c r="U46" s="24">
        <v>1580626</v>
      </c>
      <c r="V46" s="24">
        <v>1580626</v>
      </c>
      <c r="W46" s="24">
        <v>7554363</v>
      </c>
      <c r="X46" s="24">
        <v>21522303</v>
      </c>
      <c r="Y46" s="24">
        <v>-13967940</v>
      </c>
      <c r="Z46" s="6">
        <v>-64.9</v>
      </c>
      <c r="AA46" s="22">
        <v>18108300</v>
      </c>
    </row>
    <row r="47" spans="1:27" ht="13.5">
      <c r="A47" s="2" t="s">
        <v>51</v>
      </c>
      <c r="B47" s="8" t="s">
        <v>52</v>
      </c>
      <c r="C47" s="19">
        <v>216571</v>
      </c>
      <c r="D47" s="19"/>
      <c r="E47" s="20">
        <v>169000</v>
      </c>
      <c r="F47" s="21">
        <v>169000</v>
      </c>
      <c r="G47" s="21">
        <v>12195</v>
      </c>
      <c r="H47" s="21"/>
      <c r="I47" s="21">
        <v>18275</v>
      </c>
      <c r="J47" s="21">
        <v>30470</v>
      </c>
      <c r="K47" s="21">
        <v>12195</v>
      </c>
      <c r="L47" s="21">
        <v>12195</v>
      </c>
      <c r="M47" s="21"/>
      <c r="N47" s="21">
        <v>24390</v>
      </c>
      <c r="O47" s="21"/>
      <c r="P47" s="21"/>
      <c r="Q47" s="21"/>
      <c r="R47" s="21"/>
      <c r="S47" s="21"/>
      <c r="T47" s="21"/>
      <c r="U47" s="21"/>
      <c r="V47" s="21"/>
      <c r="W47" s="21">
        <v>54860</v>
      </c>
      <c r="X47" s="21">
        <v>168937</v>
      </c>
      <c r="Y47" s="21">
        <v>-114077</v>
      </c>
      <c r="Z47" s="4">
        <v>-67.53</v>
      </c>
      <c r="AA47" s="19">
        <v>169000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471524223</v>
      </c>
      <c r="D48" s="40">
        <f>+D28+D32+D38+D42+D47</f>
        <v>0</v>
      </c>
      <c r="E48" s="41">
        <f t="shared" si="9"/>
        <v>486190600</v>
      </c>
      <c r="F48" s="42">
        <f t="shared" si="9"/>
        <v>422210282</v>
      </c>
      <c r="G48" s="42">
        <f t="shared" si="9"/>
        <v>18194840</v>
      </c>
      <c r="H48" s="42">
        <f t="shared" si="9"/>
        <v>23128565</v>
      </c>
      <c r="I48" s="42">
        <f t="shared" si="9"/>
        <v>35679000</v>
      </c>
      <c r="J48" s="42">
        <f t="shared" si="9"/>
        <v>77002405</v>
      </c>
      <c r="K48" s="42">
        <f t="shared" si="9"/>
        <v>13162845</v>
      </c>
      <c r="L48" s="42">
        <f t="shared" si="9"/>
        <v>31066003</v>
      </c>
      <c r="M48" s="42">
        <f t="shared" si="9"/>
        <v>6514277</v>
      </c>
      <c r="N48" s="42">
        <f t="shared" si="9"/>
        <v>50743125</v>
      </c>
      <c r="O48" s="42">
        <f t="shared" si="9"/>
        <v>46007189</v>
      </c>
      <c r="P48" s="42">
        <f t="shared" si="9"/>
        <v>0</v>
      </c>
      <c r="Q48" s="42">
        <f t="shared" si="9"/>
        <v>0</v>
      </c>
      <c r="R48" s="42">
        <f t="shared" si="9"/>
        <v>46007189</v>
      </c>
      <c r="S48" s="42">
        <f t="shared" si="9"/>
        <v>0</v>
      </c>
      <c r="T48" s="42">
        <f t="shared" si="9"/>
        <v>0</v>
      </c>
      <c r="U48" s="42">
        <f t="shared" si="9"/>
        <v>43338305</v>
      </c>
      <c r="V48" s="42">
        <f t="shared" si="9"/>
        <v>43338305</v>
      </c>
      <c r="W48" s="42">
        <f t="shared" si="9"/>
        <v>217091024</v>
      </c>
      <c r="X48" s="42">
        <f t="shared" si="9"/>
        <v>486190978</v>
      </c>
      <c r="Y48" s="42">
        <f t="shared" si="9"/>
        <v>-269099954</v>
      </c>
      <c r="Z48" s="43">
        <f>+IF(X48&lt;&gt;0,+(Y48/X48)*100,0)</f>
        <v>-55.348611178877114</v>
      </c>
      <c r="AA48" s="40">
        <f>+AA28+AA32+AA38+AA42+AA47</f>
        <v>422210282</v>
      </c>
    </row>
    <row r="49" spans="1:27" ht="13.5">
      <c r="A49" s="14" t="s">
        <v>58</v>
      </c>
      <c r="B49" s="15"/>
      <c r="C49" s="44">
        <f aca="true" t="shared" si="10" ref="C49:Y49">+C25-C48</f>
        <v>-69416386</v>
      </c>
      <c r="D49" s="44">
        <f>+D25-D48</f>
        <v>0</v>
      </c>
      <c r="E49" s="45">
        <f t="shared" si="10"/>
        <v>170043763</v>
      </c>
      <c r="F49" s="46">
        <f t="shared" si="10"/>
        <v>43168469</v>
      </c>
      <c r="G49" s="46">
        <f t="shared" si="10"/>
        <v>67981223</v>
      </c>
      <c r="H49" s="46">
        <f t="shared" si="10"/>
        <v>10123452</v>
      </c>
      <c r="I49" s="46">
        <f t="shared" si="10"/>
        <v>-5026000</v>
      </c>
      <c r="J49" s="46">
        <f t="shared" si="10"/>
        <v>73078675</v>
      </c>
      <c r="K49" s="46">
        <f t="shared" si="10"/>
        <v>6855230</v>
      </c>
      <c r="L49" s="46">
        <f t="shared" si="10"/>
        <v>5178377</v>
      </c>
      <c r="M49" s="46">
        <f t="shared" si="10"/>
        <v>-6514277</v>
      </c>
      <c r="N49" s="46">
        <f t="shared" si="10"/>
        <v>5519330</v>
      </c>
      <c r="O49" s="46">
        <f t="shared" si="10"/>
        <v>-20855189</v>
      </c>
      <c r="P49" s="46">
        <f t="shared" si="10"/>
        <v>0</v>
      </c>
      <c r="Q49" s="46">
        <f t="shared" si="10"/>
        <v>0</v>
      </c>
      <c r="R49" s="46">
        <f t="shared" si="10"/>
        <v>-20855189</v>
      </c>
      <c r="S49" s="46">
        <f t="shared" si="10"/>
        <v>0</v>
      </c>
      <c r="T49" s="46">
        <f t="shared" si="10"/>
        <v>0</v>
      </c>
      <c r="U49" s="46">
        <f t="shared" si="10"/>
        <v>-21540464</v>
      </c>
      <c r="V49" s="46">
        <f t="shared" si="10"/>
        <v>-21540464</v>
      </c>
      <c r="W49" s="46">
        <f t="shared" si="10"/>
        <v>36202352</v>
      </c>
      <c r="X49" s="46">
        <f>IF(F25=F48,0,X25-X48)</f>
        <v>170043504</v>
      </c>
      <c r="Y49" s="46">
        <f t="shared" si="10"/>
        <v>-133841152</v>
      </c>
      <c r="Z49" s="47">
        <f>+IF(X49&lt;&gt;0,+(Y49/X49)*100,0)</f>
        <v>-78.70994707330897</v>
      </c>
      <c r="AA49" s="44">
        <f>+AA25-AA48</f>
        <v>43168469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159587201</v>
      </c>
      <c r="D5" s="19">
        <f>SUM(D6:D8)</f>
        <v>0</v>
      </c>
      <c r="E5" s="20">
        <f t="shared" si="0"/>
        <v>181887177</v>
      </c>
      <c r="F5" s="21">
        <f t="shared" si="0"/>
        <v>179271304</v>
      </c>
      <c r="G5" s="21">
        <f t="shared" si="0"/>
        <v>38454040</v>
      </c>
      <c r="H5" s="21">
        <f t="shared" si="0"/>
        <v>8362222</v>
      </c>
      <c r="I5" s="21">
        <f t="shared" si="0"/>
        <v>8852525</v>
      </c>
      <c r="J5" s="21">
        <f t="shared" si="0"/>
        <v>55668787</v>
      </c>
      <c r="K5" s="21">
        <f t="shared" si="0"/>
        <v>8908547</v>
      </c>
      <c r="L5" s="21">
        <f t="shared" si="0"/>
        <v>8185749</v>
      </c>
      <c r="M5" s="21">
        <f t="shared" si="0"/>
        <v>33818459</v>
      </c>
      <c r="N5" s="21">
        <f t="shared" si="0"/>
        <v>50912755</v>
      </c>
      <c r="O5" s="21">
        <f t="shared" si="0"/>
        <v>7772270</v>
      </c>
      <c r="P5" s="21">
        <f t="shared" si="0"/>
        <v>7688778</v>
      </c>
      <c r="Q5" s="21">
        <f t="shared" si="0"/>
        <v>24263144</v>
      </c>
      <c r="R5" s="21">
        <f t="shared" si="0"/>
        <v>39724192</v>
      </c>
      <c r="S5" s="21">
        <f t="shared" si="0"/>
        <v>7608791</v>
      </c>
      <c r="T5" s="21">
        <f t="shared" si="0"/>
        <v>7074702</v>
      </c>
      <c r="U5" s="21">
        <f t="shared" si="0"/>
        <v>0</v>
      </c>
      <c r="V5" s="21">
        <f t="shared" si="0"/>
        <v>14683493</v>
      </c>
      <c r="W5" s="21">
        <f t="shared" si="0"/>
        <v>160989227</v>
      </c>
      <c r="X5" s="21">
        <f t="shared" si="0"/>
        <v>181887266</v>
      </c>
      <c r="Y5" s="21">
        <f t="shared" si="0"/>
        <v>-20898039</v>
      </c>
      <c r="Z5" s="4">
        <f>+IF(X5&lt;&gt;0,+(Y5/X5)*100,0)</f>
        <v>-11.489555843892887</v>
      </c>
      <c r="AA5" s="19">
        <f>SUM(AA6:AA8)</f>
        <v>179271304</v>
      </c>
    </row>
    <row r="6" spans="1:27" ht="13.5">
      <c r="A6" s="5" t="s">
        <v>33</v>
      </c>
      <c r="B6" s="3"/>
      <c r="C6" s="22">
        <v>7427786</v>
      </c>
      <c r="D6" s="22"/>
      <c r="E6" s="23">
        <v>6578700</v>
      </c>
      <c r="F6" s="24">
        <v>6376036</v>
      </c>
      <c r="G6" s="24">
        <v>136991</v>
      </c>
      <c r="H6" s="24">
        <v>634317</v>
      </c>
      <c r="I6" s="24">
        <v>1199675</v>
      </c>
      <c r="J6" s="24">
        <v>1970983</v>
      </c>
      <c r="K6" s="24">
        <v>1359615</v>
      </c>
      <c r="L6" s="24">
        <v>703371</v>
      </c>
      <c r="M6" s="24">
        <v>1299774</v>
      </c>
      <c r="N6" s="24">
        <v>3362760</v>
      </c>
      <c r="O6" s="24">
        <v>657462</v>
      </c>
      <c r="P6" s="24">
        <v>681180</v>
      </c>
      <c r="Q6" s="24">
        <v>388851</v>
      </c>
      <c r="R6" s="24">
        <v>1727493</v>
      </c>
      <c r="S6" s="24">
        <v>869192</v>
      </c>
      <c r="T6" s="24">
        <v>215550</v>
      </c>
      <c r="U6" s="24"/>
      <c r="V6" s="24">
        <v>1084742</v>
      </c>
      <c r="W6" s="24">
        <v>8145978</v>
      </c>
      <c r="X6" s="24">
        <v>6578258</v>
      </c>
      <c r="Y6" s="24">
        <v>1567720</v>
      </c>
      <c r="Z6" s="6">
        <v>23.83</v>
      </c>
      <c r="AA6" s="22">
        <v>6376036</v>
      </c>
    </row>
    <row r="7" spans="1:27" ht="13.5">
      <c r="A7" s="5" t="s">
        <v>34</v>
      </c>
      <c r="B7" s="3"/>
      <c r="C7" s="25">
        <v>151822163</v>
      </c>
      <c r="D7" s="25"/>
      <c r="E7" s="26">
        <v>175158477</v>
      </c>
      <c r="F7" s="27">
        <v>172767862</v>
      </c>
      <c r="G7" s="27">
        <v>38307763</v>
      </c>
      <c r="H7" s="27">
        <v>7718177</v>
      </c>
      <c r="I7" s="27">
        <v>7643376</v>
      </c>
      <c r="J7" s="27">
        <v>53669316</v>
      </c>
      <c r="K7" s="27">
        <v>7522422</v>
      </c>
      <c r="L7" s="27">
        <v>7450960</v>
      </c>
      <c r="M7" s="27">
        <v>32509981</v>
      </c>
      <c r="N7" s="27">
        <v>47483363</v>
      </c>
      <c r="O7" s="27">
        <v>7102371</v>
      </c>
      <c r="P7" s="27">
        <v>6981091</v>
      </c>
      <c r="Q7" s="27">
        <v>23861848</v>
      </c>
      <c r="R7" s="27">
        <v>37945310</v>
      </c>
      <c r="S7" s="27">
        <v>6738380</v>
      </c>
      <c r="T7" s="27">
        <v>6858710</v>
      </c>
      <c r="U7" s="27"/>
      <c r="V7" s="27">
        <v>13597090</v>
      </c>
      <c r="W7" s="27">
        <v>152695079</v>
      </c>
      <c r="X7" s="27">
        <v>175159202</v>
      </c>
      <c r="Y7" s="27">
        <v>-22464123</v>
      </c>
      <c r="Z7" s="7">
        <v>-12.82</v>
      </c>
      <c r="AA7" s="25">
        <v>172767862</v>
      </c>
    </row>
    <row r="8" spans="1:27" ht="13.5">
      <c r="A8" s="5" t="s">
        <v>35</v>
      </c>
      <c r="B8" s="3"/>
      <c r="C8" s="22">
        <v>337252</v>
      </c>
      <c r="D8" s="22"/>
      <c r="E8" s="23">
        <v>150000</v>
      </c>
      <c r="F8" s="24">
        <v>127406</v>
      </c>
      <c r="G8" s="24">
        <v>9286</v>
      </c>
      <c r="H8" s="24">
        <v>9728</v>
      </c>
      <c r="I8" s="24">
        <v>9474</v>
      </c>
      <c r="J8" s="24">
        <v>28488</v>
      </c>
      <c r="K8" s="24">
        <v>26510</v>
      </c>
      <c r="L8" s="24">
        <v>31418</v>
      </c>
      <c r="M8" s="24">
        <v>8704</v>
      </c>
      <c r="N8" s="24">
        <v>66632</v>
      </c>
      <c r="O8" s="24">
        <v>12437</v>
      </c>
      <c r="P8" s="24">
        <v>26507</v>
      </c>
      <c r="Q8" s="24">
        <v>12445</v>
      </c>
      <c r="R8" s="24">
        <v>51389</v>
      </c>
      <c r="S8" s="24">
        <v>1219</v>
      </c>
      <c r="T8" s="24">
        <v>442</v>
      </c>
      <c r="U8" s="24"/>
      <c r="V8" s="24">
        <v>1661</v>
      </c>
      <c r="W8" s="24">
        <v>148170</v>
      </c>
      <c r="X8" s="24">
        <v>149806</v>
      </c>
      <c r="Y8" s="24">
        <v>-1636</v>
      </c>
      <c r="Z8" s="6">
        <v>-1.09</v>
      </c>
      <c r="AA8" s="22">
        <v>127406</v>
      </c>
    </row>
    <row r="9" spans="1:27" ht="13.5">
      <c r="A9" s="2" t="s">
        <v>36</v>
      </c>
      <c r="B9" s="3"/>
      <c r="C9" s="19">
        <f aca="true" t="shared" si="1" ref="C9:Y9">SUM(C10:C14)</f>
        <v>6967006</v>
      </c>
      <c r="D9" s="19">
        <f>SUM(D10:D14)</f>
        <v>0</v>
      </c>
      <c r="E9" s="20">
        <f t="shared" si="1"/>
        <v>12878983</v>
      </c>
      <c r="F9" s="21">
        <f t="shared" si="1"/>
        <v>16201721</v>
      </c>
      <c r="G9" s="21">
        <f t="shared" si="1"/>
        <v>588667</v>
      </c>
      <c r="H9" s="21">
        <f t="shared" si="1"/>
        <v>435913</v>
      </c>
      <c r="I9" s="21">
        <f t="shared" si="1"/>
        <v>741502</v>
      </c>
      <c r="J9" s="21">
        <f t="shared" si="1"/>
        <v>1766082</v>
      </c>
      <c r="K9" s="21">
        <f t="shared" si="1"/>
        <v>-454052</v>
      </c>
      <c r="L9" s="21">
        <f t="shared" si="1"/>
        <v>1217517</v>
      </c>
      <c r="M9" s="21">
        <f t="shared" si="1"/>
        <v>484807</v>
      </c>
      <c r="N9" s="21">
        <f t="shared" si="1"/>
        <v>1248272</v>
      </c>
      <c r="O9" s="21">
        <f t="shared" si="1"/>
        <v>538442</v>
      </c>
      <c r="P9" s="21">
        <f t="shared" si="1"/>
        <v>865588</v>
      </c>
      <c r="Q9" s="21">
        <f t="shared" si="1"/>
        <v>819932</v>
      </c>
      <c r="R9" s="21">
        <f t="shared" si="1"/>
        <v>2223962</v>
      </c>
      <c r="S9" s="21">
        <f t="shared" si="1"/>
        <v>664078</v>
      </c>
      <c r="T9" s="21">
        <f t="shared" si="1"/>
        <v>922982</v>
      </c>
      <c r="U9" s="21">
        <f t="shared" si="1"/>
        <v>0</v>
      </c>
      <c r="V9" s="21">
        <f t="shared" si="1"/>
        <v>1587060</v>
      </c>
      <c r="W9" s="21">
        <f t="shared" si="1"/>
        <v>6825376</v>
      </c>
      <c r="X9" s="21">
        <f t="shared" si="1"/>
        <v>12879552</v>
      </c>
      <c r="Y9" s="21">
        <f t="shared" si="1"/>
        <v>-6054176</v>
      </c>
      <c r="Z9" s="4">
        <f>+IF(X9&lt;&gt;0,+(Y9/X9)*100,0)</f>
        <v>-47.00610704471708</v>
      </c>
      <c r="AA9" s="19">
        <f>SUM(AA10:AA14)</f>
        <v>16201721</v>
      </c>
    </row>
    <row r="10" spans="1:27" ht="13.5">
      <c r="A10" s="5" t="s">
        <v>37</v>
      </c>
      <c r="B10" s="3"/>
      <c r="C10" s="22">
        <v>2337713</v>
      </c>
      <c r="D10" s="22"/>
      <c r="E10" s="23">
        <v>5671358</v>
      </c>
      <c r="F10" s="24">
        <v>8993634</v>
      </c>
      <c r="G10" s="24">
        <v>49176</v>
      </c>
      <c r="H10" s="24">
        <v>178570</v>
      </c>
      <c r="I10" s="24">
        <v>277349</v>
      </c>
      <c r="J10" s="24">
        <v>505095</v>
      </c>
      <c r="K10" s="24">
        <v>296994</v>
      </c>
      <c r="L10" s="24">
        <v>251695</v>
      </c>
      <c r="M10" s="24">
        <v>271045</v>
      </c>
      <c r="N10" s="24">
        <v>819734</v>
      </c>
      <c r="O10" s="24">
        <v>521130</v>
      </c>
      <c r="P10" s="24">
        <v>249937</v>
      </c>
      <c r="Q10" s="24">
        <v>437477</v>
      </c>
      <c r="R10" s="24">
        <v>1208544</v>
      </c>
      <c r="S10" s="24">
        <v>344908</v>
      </c>
      <c r="T10" s="24">
        <v>632973</v>
      </c>
      <c r="U10" s="24"/>
      <c r="V10" s="24">
        <v>977881</v>
      </c>
      <c r="W10" s="24">
        <v>3511254</v>
      </c>
      <c r="X10" s="24">
        <v>5671465</v>
      </c>
      <c r="Y10" s="24">
        <v>-2160211</v>
      </c>
      <c r="Z10" s="6">
        <v>-38.09</v>
      </c>
      <c r="AA10" s="22">
        <v>8993634</v>
      </c>
    </row>
    <row r="11" spans="1:27" ht="13.5">
      <c r="A11" s="5" t="s">
        <v>38</v>
      </c>
      <c r="B11" s="3"/>
      <c r="C11" s="22"/>
      <c r="D11" s="22"/>
      <c r="E11" s="23">
        <v>137000</v>
      </c>
      <c r="F11" s="24">
        <v>137089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137089</v>
      </c>
      <c r="Y11" s="24">
        <v>-137089</v>
      </c>
      <c r="Z11" s="6">
        <v>-100</v>
      </c>
      <c r="AA11" s="22">
        <v>137089</v>
      </c>
    </row>
    <row r="12" spans="1:27" ht="13.5">
      <c r="A12" s="5" t="s">
        <v>39</v>
      </c>
      <c r="B12" s="3"/>
      <c r="C12" s="22">
        <v>1988815</v>
      </c>
      <c r="D12" s="22"/>
      <c r="E12" s="23">
        <v>1306595</v>
      </c>
      <c r="F12" s="24">
        <v>1306722</v>
      </c>
      <c r="G12" s="24">
        <v>180627</v>
      </c>
      <c r="H12" s="24">
        <v>143844</v>
      </c>
      <c r="I12" s="24">
        <v>123542</v>
      </c>
      <c r="J12" s="24">
        <v>448013</v>
      </c>
      <c r="K12" s="24">
        <v>164911</v>
      </c>
      <c r="L12" s="24">
        <v>149954</v>
      </c>
      <c r="M12" s="24">
        <v>118793</v>
      </c>
      <c r="N12" s="24">
        <v>433658</v>
      </c>
      <c r="O12" s="24">
        <v>159313</v>
      </c>
      <c r="P12" s="24">
        <v>154258</v>
      </c>
      <c r="Q12" s="24">
        <v>216154</v>
      </c>
      <c r="R12" s="24">
        <v>529725</v>
      </c>
      <c r="S12" s="24">
        <v>158228</v>
      </c>
      <c r="T12" s="24">
        <v>129696</v>
      </c>
      <c r="U12" s="24"/>
      <c r="V12" s="24">
        <v>287924</v>
      </c>
      <c r="W12" s="24">
        <v>1699320</v>
      </c>
      <c r="X12" s="24">
        <v>1306722</v>
      </c>
      <c r="Y12" s="24">
        <v>392598</v>
      </c>
      <c r="Z12" s="6">
        <v>30.04</v>
      </c>
      <c r="AA12" s="22">
        <v>1306722</v>
      </c>
    </row>
    <row r="13" spans="1:27" ht="13.5">
      <c r="A13" s="5" t="s">
        <v>40</v>
      </c>
      <c r="B13" s="3"/>
      <c r="C13" s="22">
        <v>1191021</v>
      </c>
      <c r="D13" s="22"/>
      <c r="E13" s="23">
        <v>3982230</v>
      </c>
      <c r="F13" s="24">
        <v>3982360</v>
      </c>
      <c r="G13" s="24">
        <v>334798</v>
      </c>
      <c r="H13" s="24">
        <v>99240</v>
      </c>
      <c r="I13" s="24">
        <v>327422</v>
      </c>
      <c r="J13" s="24">
        <v>761460</v>
      </c>
      <c r="K13" s="24">
        <v>-926379</v>
      </c>
      <c r="L13" s="24">
        <v>79675</v>
      </c>
      <c r="M13" s="24">
        <v>81836</v>
      </c>
      <c r="N13" s="24">
        <v>-764868</v>
      </c>
      <c r="O13" s="24">
        <v>-153422</v>
      </c>
      <c r="P13" s="24">
        <v>85245</v>
      </c>
      <c r="Q13" s="24">
        <v>157611</v>
      </c>
      <c r="R13" s="24">
        <v>89434</v>
      </c>
      <c r="S13" s="24">
        <v>158593</v>
      </c>
      <c r="T13" s="24">
        <v>159469</v>
      </c>
      <c r="U13" s="24"/>
      <c r="V13" s="24">
        <v>318062</v>
      </c>
      <c r="W13" s="24">
        <v>404088</v>
      </c>
      <c r="X13" s="24">
        <v>3982360</v>
      </c>
      <c r="Y13" s="24">
        <v>-3578272</v>
      </c>
      <c r="Z13" s="6">
        <v>-89.85</v>
      </c>
      <c r="AA13" s="22">
        <v>3982360</v>
      </c>
    </row>
    <row r="14" spans="1:27" ht="13.5">
      <c r="A14" s="5" t="s">
        <v>41</v>
      </c>
      <c r="B14" s="3"/>
      <c r="C14" s="25">
        <v>1449457</v>
      </c>
      <c r="D14" s="25"/>
      <c r="E14" s="26">
        <v>1781800</v>
      </c>
      <c r="F14" s="27">
        <v>1781916</v>
      </c>
      <c r="G14" s="27">
        <v>24066</v>
      </c>
      <c r="H14" s="27">
        <v>14259</v>
      </c>
      <c r="I14" s="27">
        <v>13189</v>
      </c>
      <c r="J14" s="27">
        <v>51514</v>
      </c>
      <c r="K14" s="27">
        <v>10422</v>
      </c>
      <c r="L14" s="27">
        <v>736193</v>
      </c>
      <c r="M14" s="27">
        <v>13133</v>
      </c>
      <c r="N14" s="27">
        <v>759748</v>
      </c>
      <c r="O14" s="27">
        <v>11421</v>
      </c>
      <c r="P14" s="27">
        <v>376148</v>
      </c>
      <c r="Q14" s="27">
        <v>8690</v>
      </c>
      <c r="R14" s="27">
        <v>396259</v>
      </c>
      <c r="S14" s="27">
        <v>2349</v>
      </c>
      <c r="T14" s="27">
        <v>844</v>
      </c>
      <c r="U14" s="27"/>
      <c r="V14" s="27">
        <v>3193</v>
      </c>
      <c r="W14" s="27">
        <v>1210714</v>
      </c>
      <c r="X14" s="27">
        <v>1781916</v>
      </c>
      <c r="Y14" s="27">
        <v>-571202</v>
      </c>
      <c r="Z14" s="7">
        <v>-32.06</v>
      </c>
      <c r="AA14" s="25">
        <v>1781916</v>
      </c>
    </row>
    <row r="15" spans="1:27" ht="13.5">
      <c r="A15" s="2" t="s">
        <v>42</v>
      </c>
      <c r="B15" s="8"/>
      <c r="C15" s="19">
        <f aca="true" t="shared" si="2" ref="C15:Y15">SUM(C16:C18)</f>
        <v>20488399</v>
      </c>
      <c r="D15" s="19">
        <f>SUM(D16:D18)</f>
        <v>0</v>
      </c>
      <c r="E15" s="20">
        <f t="shared" si="2"/>
        <v>29044417</v>
      </c>
      <c r="F15" s="21">
        <f t="shared" si="2"/>
        <v>29550650</v>
      </c>
      <c r="G15" s="21">
        <f t="shared" si="2"/>
        <v>688782</v>
      </c>
      <c r="H15" s="21">
        <f t="shared" si="2"/>
        <v>833607</v>
      </c>
      <c r="I15" s="21">
        <f t="shared" si="2"/>
        <v>1520302</v>
      </c>
      <c r="J15" s="21">
        <f t="shared" si="2"/>
        <v>3042691</v>
      </c>
      <c r="K15" s="21">
        <f t="shared" si="2"/>
        <v>4121075</v>
      </c>
      <c r="L15" s="21">
        <f t="shared" si="2"/>
        <v>3633633</v>
      </c>
      <c r="M15" s="21">
        <f t="shared" si="2"/>
        <v>5492802</v>
      </c>
      <c r="N15" s="21">
        <f t="shared" si="2"/>
        <v>13247510</v>
      </c>
      <c r="O15" s="21">
        <f t="shared" si="2"/>
        <v>3812303</v>
      </c>
      <c r="P15" s="21">
        <f t="shared" si="2"/>
        <v>1003100</v>
      </c>
      <c r="Q15" s="21">
        <f t="shared" si="2"/>
        <v>508600</v>
      </c>
      <c r="R15" s="21">
        <f t="shared" si="2"/>
        <v>5324003</v>
      </c>
      <c r="S15" s="21">
        <f t="shared" si="2"/>
        <v>2299791</v>
      </c>
      <c r="T15" s="21">
        <f t="shared" si="2"/>
        <v>1972041</v>
      </c>
      <c r="U15" s="21">
        <f t="shared" si="2"/>
        <v>0</v>
      </c>
      <c r="V15" s="21">
        <f t="shared" si="2"/>
        <v>4271832</v>
      </c>
      <c r="W15" s="21">
        <f t="shared" si="2"/>
        <v>25886036</v>
      </c>
      <c r="X15" s="21">
        <f t="shared" si="2"/>
        <v>29044321</v>
      </c>
      <c r="Y15" s="21">
        <f t="shared" si="2"/>
        <v>-3158285</v>
      </c>
      <c r="Z15" s="4">
        <f>+IF(X15&lt;&gt;0,+(Y15/X15)*100,0)</f>
        <v>-10.874019055222533</v>
      </c>
      <c r="AA15" s="19">
        <f>SUM(AA16:AA18)</f>
        <v>29550650</v>
      </c>
    </row>
    <row r="16" spans="1:27" ht="13.5">
      <c r="A16" s="5" t="s">
        <v>43</v>
      </c>
      <c r="B16" s="3"/>
      <c r="C16" s="22">
        <v>16728799</v>
      </c>
      <c r="D16" s="22"/>
      <c r="E16" s="23">
        <v>4156988</v>
      </c>
      <c r="F16" s="24">
        <v>4663184</v>
      </c>
      <c r="G16" s="24">
        <v>132634</v>
      </c>
      <c r="H16" s="24">
        <v>714169</v>
      </c>
      <c r="I16" s="24">
        <v>419620</v>
      </c>
      <c r="J16" s="24">
        <v>1266423</v>
      </c>
      <c r="K16" s="24">
        <v>3757819</v>
      </c>
      <c r="L16" s="24">
        <v>3204208</v>
      </c>
      <c r="M16" s="24">
        <v>4277825</v>
      </c>
      <c r="N16" s="24">
        <v>11239852</v>
      </c>
      <c r="O16" s="24">
        <v>3665798</v>
      </c>
      <c r="P16" s="24">
        <v>919426</v>
      </c>
      <c r="Q16" s="24">
        <v>327233</v>
      </c>
      <c r="R16" s="24">
        <v>4912457</v>
      </c>
      <c r="S16" s="24">
        <v>2482845</v>
      </c>
      <c r="T16" s="24">
        <v>1541696</v>
      </c>
      <c r="U16" s="24"/>
      <c r="V16" s="24">
        <v>4024541</v>
      </c>
      <c r="W16" s="24">
        <v>21443273</v>
      </c>
      <c r="X16" s="24">
        <v>4156855</v>
      </c>
      <c r="Y16" s="24">
        <v>17286418</v>
      </c>
      <c r="Z16" s="6">
        <v>415.85</v>
      </c>
      <c r="AA16" s="22">
        <v>4663184</v>
      </c>
    </row>
    <row r="17" spans="1:27" ht="13.5">
      <c r="A17" s="5" t="s">
        <v>44</v>
      </c>
      <c r="B17" s="3"/>
      <c r="C17" s="22">
        <v>2885218</v>
      </c>
      <c r="D17" s="22"/>
      <c r="E17" s="23">
        <v>23734044</v>
      </c>
      <c r="F17" s="24">
        <v>23734405</v>
      </c>
      <c r="G17" s="24">
        <v>483213</v>
      </c>
      <c r="H17" s="24">
        <v>69594</v>
      </c>
      <c r="I17" s="24">
        <v>1061274</v>
      </c>
      <c r="J17" s="24">
        <v>1614081</v>
      </c>
      <c r="K17" s="24">
        <v>310212</v>
      </c>
      <c r="L17" s="24">
        <v>332896</v>
      </c>
      <c r="M17" s="24">
        <v>627396</v>
      </c>
      <c r="N17" s="24">
        <v>1270504</v>
      </c>
      <c r="O17" s="24">
        <v>113380</v>
      </c>
      <c r="P17" s="24">
        <v>65852</v>
      </c>
      <c r="Q17" s="24">
        <v>174989</v>
      </c>
      <c r="R17" s="24">
        <v>354221</v>
      </c>
      <c r="S17" s="24">
        <v>-205941</v>
      </c>
      <c r="T17" s="24">
        <v>428221</v>
      </c>
      <c r="U17" s="24"/>
      <c r="V17" s="24">
        <v>222280</v>
      </c>
      <c r="W17" s="24">
        <v>3461086</v>
      </c>
      <c r="X17" s="24">
        <v>23734405</v>
      </c>
      <c r="Y17" s="24">
        <v>-20273319</v>
      </c>
      <c r="Z17" s="6">
        <v>-85.42</v>
      </c>
      <c r="AA17" s="22">
        <v>23734405</v>
      </c>
    </row>
    <row r="18" spans="1:27" ht="13.5">
      <c r="A18" s="5" t="s">
        <v>45</v>
      </c>
      <c r="B18" s="3"/>
      <c r="C18" s="22">
        <v>874382</v>
      </c>
      <c r="D18" s="22"/>
      <c r="E18" s="23">
        <v>1153385</v>
      </c>
      <c r="F18" s="24">
        <v>1153061</v>
      </c>
      <c r="G18" s="24">
        <v>72935</v>
      </c>
      <c r="H18" s="24">
        <v>49844</v>
      </c>
      <c r="I18" s="24">
        <v>39408</v>
      </c>
      <c r="J18" s="24">
        <v>162187</v>
      </c>
      <c r="K18" s="24">
        <v>53044</v>
      </c>
      <c r="L18" s="24">
        <v>96529</v>
      </c>
      <c r="M18" s="24">
        <v>587581</v>
      </c>
      <c r="N18" s="24">
        <v>737154</v>
      </c>
      <c r="O18" s="24">
        <v>33125</v>
      </c>
      <c r="P18" s="24">
        <v>17822</v>
      </c>
      <c r="Q18" s="24">
        <v>6378</v>
      </c>
      <c r="R18" s="24">
        <v>57325</v>
      </c>
      <c r="S18" s="24">
        <v>22887</v>
      </c>
      <c r="T18" s="24">
        <v>2124</v>
      </c>
      <c r="U18" s="24"/>
      <c r="V18" s="24">
        <v>25011</v>
      </c>
      <c r="W18" s="24">
        <v>981677</v>
      </c>
      <c r="X18" s="24">
        <v>1153061</v>
      </c>
      <c r="Y18" s="24">
        <v>-171384</v>
      </c>
      <c r="Z18" s="6">
        <v>-14.86</v>
      </c>
      <c r="AA18" s="22">
        <v>1153061</v>
      </c>
    </row>
    <row r="19" spans="1:27" ht="13.5">
      <c r="A19" s="2" t="s">
        <v>46</v>
      </c>
      <c r="B19" s="8"/>
      <c r="C19" s="19">
        <f aca="true" t="shared" si="3" ref="C19:Y19">SUM(C20:C23)</f>
        <v>124717528</v>
      </c>
      <c r="D19" s="19">
        <f>SUM(D20:D23)</f>
        <v>0</v>
      </c>
      <c r="E19" s="20">
        <f t="shared" si="3"/>
        <v>182471928</v>
      </c>
      <c r="F19" s="21">
        <f t="shared" si="3"/>
        <v>128515689</v>
      </c>
      <c r="G19" s="21">
        <f t="shared" si="3"/>
        <v>10718893</v>
      </c>
      <c r="H19" s="21">
        <f t="shared" si="3"/>
        <v>12332916</v>
      </c>
      <c r="I19" s="21">
        <f t="shared" si="3"/>
        <v>13200540</v>
      </c>
      <c r="J19" s="21">
        <f t="shared" si="3"/>
        <v>36252349</v>
      </c>
      <c r="K19" s="21">
        <f t="shared" si="3"/>
        <v>8107462</v>
      </c>
      <c r="L19" s="21">
        <f t="shared" si="3"/>
        <v>11820624</v>
      </c>
      <c r="M19" s="21">
        <f t="shared" si="3"/>
        <v>10392690</v>
      </c>
      <c r="N19" s="21">
        <f t="shared" si="3"/>
        <v>30320776</v>
      </c>
      <c r="O19" s="21">
        <f t="shared" si="3"/>
        <v>10891534</v>
      </c>
      <c r="P19" s="21">
        <f t="shared" si="3"/>
        <v>15646900</v>
      </c>
      <c r="Q19" s="21">
        <f t="shared" si="3"/>
        <v>11983982</v>
      </c>
      <c r="R19" s="21">
        <f t="shared" si="3"/>
        <v>38522416</v>
      </c>
      <c r="S19" s="21">
        <f t="shared" si="3"/>
        <v>8906554</v>
      </c>
      <c r="T19" s="21">
        <f t="shared" si="3"/>
        <v>8747999</v>
      </c>
      <c r="U19" s="21">
        <f t="shared" si="3"/>
        <v>0</v>
      </c>
      <c r="V19" s="21">
        <f t="shared" si="3"/>
        <v>17654553</v>
      </c>
      <c r="W19" s="21">
        <f t="shared" si="3"/>
        <v>122750094</v>
      </c>
      <c r="X19" s="21">
        <f t="shared" si="3"/>
        <v>182471721</v>
      </c>
      <c r="Y19" s="21">
        <f t="shared" si="3"/>
        <v>-59721627</v>
      </c>
      <c r="Z19" s="4">
        <f>+IF(X19&lt;&gt;0,+(Y19/X19)*100,0)</f>
        <v>-32.729250687562704</v>
      </c>
      <c r="AA19" s="19">
        <f>SUM(AA20:AA23)</f>
        <v>128515689</v>
      </c>
    </row>
    <row r="20" spans="1:27" ht="13.5">
      <c r="A20" s="5" t="s">
        <v>47</v>
      </c>
      <c r="B20" s="3"/>
      <c r="C20" s="22">
        <v>55593877</v>
      </c>
      <c r="D20" s="22"/>
      <c r="E20" s="23">
        <v>67982533</v>
      </c>
      <c r="F20" s="24">
        <v>59531534</v>
      </c>
      <c r="G20" s="24">
        <v>4151143</v>
      </c>
      <c r="H20" s="24">
        <v>5962595</v>
      </c>
      <c r="I20" s="24">
        <v>5628945</v>
      </c>
      <c r="J20" s="24">
        <v>15742683</v>
      </c>
      <c r="K20" s="24">
        <v>5323611</v>
      </c>
      <c r="L20" s="24">
        <v>4800247</v>
      </c>
      <c r="M20" s="24">
        <v>4798864</v>
      </c>
      <c r="N20" s="24">
        <v>14922722</v>
      </c>
      <c r="O20" s="24">
        <v>5343716</v>
      </c>
      <c r="P20" s="24">
        <v>8574295</v>
      </c>
      <c r="Q20" s="24">
        <v>6137763</v>
      </c>
      <c r="R20" s="24">
        <v>20055774</v>
      </c>
      <c r="S20" s="24">
        <v>3586809</v>
      </c>
      <c r="T20" s="24">
        <v>4182673</v>
      </c>
      <c r="U20" s="24"/>
      <c r="V20" s="24">
        <v>7769482</v>
      </c>
      <c r="W20" s="24">
        <v>58490661</v>
      </c>
      <c r="X20" s="24">
        <v>67982930</v>
      </c>
      <c r="Y20" s="24">
        <v>-9492269</v>
      </c>
      <c r="Z20" s="6">
        <v>-13.96</v>
      </c>
      <c r="AA20" s="22">
        <v>59531534</v>
      </c>
    </row>
    <row r="21" spans="1:27" ht="13.5">
      <c r="A21" s="5" t="s">
        <v>48</v>
      </c>
      <c r="B21" s="3"/>
      <c r="C21" s="22">
        <v>49262510</v>
      </c>
      <c r="D21" s="22"/>
      <c r="E21" s="23">
        <v>64616739</v>
      </c>
      <c r="F21" s="24">
        <v>46777665</v>
      </c>
      <c r="G21" s="24">
        <v>2758168</v>
      </c>
      <c r="H21" s="24">
        <v>4509164</v>
      </c>
      <c r="I21" s="24">
        <v>4011177</v>
      </c>
      <c r="J21" s="24">
        <v>11278509</v>
      </c>
      <c r="K21" s="24">
        <v>1749078</v>
      </c>
      <c r="L21" s="24">
        <v>5079404</v>
      </c>
      <c r="M21" s="24">
        <v>3630856</v>
      </c>
      <c r="N21" s="24">
        <v>10459338</v>
      </c>
      <c r="O21" s="24">
        <v>5314099</v>
      </c>
      <c r="P21" s="24">
        <v>5117122</v>
      </c>
      <c r="Q21" s="24">
        <v>3559090</v>
      </c>
      <c r="R21" s="24">
        <v>13990311</v>
      </c>
      <c r="S21" s="24">
        <v>3076856</v>
      </c>
      <c r="T21" s="24">
        <v>2381024</v>
      </c>
      <c r="U21" s="24"/>
      <c r="V21" s="24">
        <v>5457880</v>
      </c>
      <c r="W21" s="24">
        <v>41186038</v>
      </c>
      <c r="X21" s="24">
        <v>64616785</v>
      </c>
      <c r="Y21" s="24">
        <v>-23430747</v>
      </c>
      <c r="Z21" s="6">
        <v>-36.26</v>
      </c>
      <c r="AA21" s="22">
        <v>46777665</v>
      </c>
    </row>
    <row r="22" spans="1:27" ht="13.5">
      <c r="A22" s="5" t="s">
        <v>49</v>
      </c>
      <c r="B22" s="3"/>
      <c r="C22" s="25">
        <v>7205082</v>
      </c>
      <c r="D22" s="25"/>
      <c r="E22" s="26">
        <v>21551368</v>
      </c>
      <c r="F22" s="27">
        <v>6903972</v>
      </c>
      <c r="G22" s="27">
        <v>1696801</v>
      </c>
      <c r="H22" s="27">
        <v>662521</v>
      </c>
      <c r="I22" s="27">
        <v>1637786</v>
      </c>
      <c r="J22" s="27">
        <v>3997108</v>
      </c>
      <c r="K22" s="27">
        <v>-249273</v>
      </c>
      <c r="L22" s="27">
        <v>674177</v>
      </c>
      <c r="M22" s="27">
        <v>712202</v>
      </c>
      <c r="N22" s="27">
        <v>1137106</v>
      </c>
      <c r="O22" s="27">
        <v>-244649</v>
      </c>
      <c r="P22" s="27">
        <v>637546</v>
      </c>
      <c r="Q22" s="27">
        <v>832973</v>
      </c>
      <c r="R22" s="27">
        <v>1225870</v>
      </c>
      <c r="S22" s="27">
        <v>803465</v>
      </c>
      <c r="T22" s="27">
        <v>777544</v>
      </c>
      <c r="U22" s="27"/>
      <c r="V22" s="27">
        <v>1581009</v>
      </c>
      <c r="W22" s="27">
        <v>7941093</v>
      </c>
      <c r="X22" s="27">
        <v>21551258</v>
      </c>
      <c r="Y22" s="27">
        <v>-13610165</v>
      </c>
      <c r="Z22" s="7">
        <v>-63.15</v>
      </c>
      <c r="AA22" s="25">
        <v>6903972</v>
      </c>
    </row>
    <row r="23" spans="1:27" ht="13.5">
      <c r="A23" s="5" t="s">
        <v>50</v>
      </c>
      <c r="B23" s="3"/>
      <c r="C23" s="22">
        <v>12656059</v>
      </c>
      <c r="D23" s="22"/>
      <c r="E23" s="23">
        <v>28321288</v>
      </c>
      <c r="F23" s="24">
        <v>15302518</v>
      </c>
      <c r="G23" s="24">
        <v>2112781</v>
      </c>
      <c r="H23" s="24">
        <v>1198636</v>
      </c>
      <c r="I23" s="24">
        <v>1922632</v>
      </c>
      <c r="J23" s="24">
        <v>5234049</v>
      </c>
      <c r="K23" s="24">
        <v>1284046</v>
      </c>
      <c r="L23" s="24">
        <v>1266796</v>
      </c>
      <c r="M23" s="24">
        <v>1250768</v>
      </c>
      <c r="N23" s="24">
        <v>3801610</v>
      </c>
      <c r="O23" s="24">
        <v>478368</v>
      </c>
      <c r="P23" s="24">
        <v>1317937</v>
      </c>
      <c r="Q23" s="24">
        <v>1454156</v>
      </c>
      <c r="R23" s="24">
        <v>3250461</v>
      </c>
      <c r="S23" s="24">
        <v>1439424</v>
      </c>
      <c r="T23" s="24">
        <v>1406758</v>
      </c>
      <c r="U23" s="24"/>
      <c r="V23" s="24">
        <v>2846182</v>
      </c>
      <c r="W23" s="24">
        <v>15132302</v>
      </c>
      <c r="X23" s="24">
        <v>28320748</v>
      </c>
      <c r="Y23" s="24">
        <v>-13188446</v>
      </c>
      <c r="Z23" s="6">
        <v>-46.57</v>
      </c>
      <c r="AA23" s="22">
        <v>15302518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311760134</v>
      </c>
      <c r="D25" s="40">
        <f>+D5+D9+D15+D19+D24</f>
        <v>0</v>
      </c>
      <c r="E25" s="41">
        <f t="shared" si="4"/>
        <v>406282505</v>
      </c>
      <c r="F25" s="42">
        <f t="shared" si="4"/>
        <v>353539364</v>
      </c>
      <c r="G25" s="42">
        <f t="shared" si="4"/>
        <v>50450382</v>
      </c>
      <c r="H25" s="42">
        <f t="shared" si="4"/>
        <v>21964658</v>
      </c>
      <c r="I25" s="42">
        <f t="shared" si="4"/>
        <v>24314869</v>
      </c>
      <c r="J25" s="42">
        <f t="shared" si="4"/>
        <v>96729909</v>
      </c>
      <c r="K25" s="42">
        <f t="shared" si="4"/>
        <v>20683032</v>
      </c>
      <c r="L25" s="42">
        <f t="shared" si="4"/>
        <v>24857523</v>
      </c>
      <c r="M25" s="42">
        <f t="shared" si="4"/>
        <v>50188758</v>
      </c>
      <c r="N25" s="42">
        <f t="shared" si="4"/>
        <v>95729313</v>
      </c>
      <c r="O25" s="42">
        <f t="shared" si="4"/>
        <v>23014549</v>
      </c>
      <c r="P25" s="42">
        <f t="shared" si="4"/>
        <v>25204366</v>
      </c>
      <c r="Q25" s="42">
        <f t="shared" si="4"/>
        <v>37575658</v>
      </c>
      <c r="R25" s="42">
        <f t="shared" si="4"/>
        <v>85794573</v>
      </c>
      <c r="S25" s="42">
        <f t="shared" si="4"/>
        <v>19479214</v>
      </c>
      <c r="T25" s="42">
        <f t="shared" si="4"/>
        <v>18717724</v>
      </c>
      <c r="U25" s="42">
        <f t="shared" si="4"/>
        <v>0</v>
      </c>
      <c r="V25" s="42">
        <f t="shared" si="4"/>
        <v>38196938</v>
      </c>
      <c r="W25" s="42">
        <f t="shared" si="4"/>
        <v>316450733</v>
      </c>
      <c r="X25" s="42">
        <f t="shared" si="4"/>
        <v>406282860</v>
      </c>
      <c r="Y25" s="42">
        <f t="shared" si="4"/>
        <v>-89832127</v>
      </c>
      <c r="Z25" s="43">
        <f>+IF(X25&lt;&gt;0,+(Y25/X25)*100,0)</f>
        <v>-22.11073511690845</v>
      </c>
      <c r="AA25" s="40">
        <f>+AA5+AA9+AA15+AA19+AA24</f>
        <v>353539364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101455573</v>
      </c>
      <c r="D28" s="19">
        <f>SUM(D29:D31)</f>
        <v>0</v>
      </c>
      <c r="E28" s="20">
        <f t="shared" si="5"/>
        <v>83244783</v>
      </c>
      <c r="F28" s="21">
        <f t="shared" si="5"/>
        <v>70030616</v>
      </c>
      <c r="G28" s="21">
        <f t="shared" si="5"/>
        <v>7110897</v>
      </c>
      <c r="H28" s="21">
        <f t="shared" si="5"/>
        <v>5733636</v>
      </c>
      <c r="I28" s="21">
        <f t="shared" si="5"/>
        <v>7084660</v>
      </c>
      <c r="J28" s="21">
        <f t="shared" si="5"/>
        <v>19929193</v>
      </c>
      <c r="K28" s="21">
        <f t="shared" si="5"/>
        <v>5949102</v>
      </c>
      <c r="L28" s="21">
        <f t="shared" si="5"/>
        <v>6231312</v>
      </c>
      <c r="M28" s="21">
        <f t="shared" si="5"/>
        <v>7610823</v>
      </c>
      <c r="N28" s="21">
        <f t="shared" si="5"/>
        <v>19791237</v>
      </c>
      <c r="O28" s="21">
        <f t="shared" si="5"/>
        <v>6031089</v>
      </c>
      <c r="P28" s="21">
        <f t="shared" si="5"/>
        <v>5830549</v>
      </c>
      <c r="Q28" s="21">
        <f t="shared" si="5"/>
        <v>6082225</v>
      </c>
      <c r="R28" s="21">
        <f t="shared" si="5"/>
        <v>17943863</v>
      </c>
      <c r="S28" s="21">
        <f t="shared" si="5"/>
        <v>4864617</v>
      </c>
      <c r="T28" s="21">
        <f t="shared" si="5"/>
        <v>7793258</v>
      </c>
      <c r="U28" s="21">
        <f t="shared" si="5"/>
        <v>0</v>
      </c>
      <c r="V28" s="21">
        <f t="shared" si="5"/>
        <v>12657875</v>
      </c>
      <c r="W28" s="21">
        <f t="shared" si="5"/>
        <v>70322168</v>
      </c>
      <c r="X28" s="21">
        <f t="shared" si="5"/>
        <v>83245613</v>
      </c>
      <c r="Y28" s="21">
        <f t="shared" si="5"/>
        <v>-12923445</v>
      </c>
      <c r="Z28" s="4">
        <f>+IF(X28&lt;&gt;0,+(Y28/X28)*100,0)</f>
        <v>-15.524475746247433</v>
      </c>
      <c r="AA28" s="19">
        <f>SUM(AA29:AA31)</f>
        <v>70030616</v>
      </c>
    </row>
    <row r="29" spans="1:27" ht="13.5">
      <c r="A29" s="5" t="s">
        <v>33</v>
      </c>
      <c r="B29" s="3"/>
      <c r="C29" s="22">
        <v>53832825</v>
      </c>
      <c r="D29" s="22"/>
      <c r="E29" s="23">
        <v>40850263</v>
      </c>
      <c r="F29" s="24">
        <v>32846406</v>
      </c>
      <c r="G29" s="24">
        <v>2509780</v>
      </c>
      <c r="H29" s="24">
        <v>1856121</v>
      </c>
      <c r="I29" s="24">
        <v>2350417</v>
      </c>
      <c r="J29" s="24">
        <v>6716318</v>
      </c>
      <c r="K29" s="24">
        <v>2402226</v>
      </c>
      <c r="L29" s="24">
        <v>2389446</v>
      </c>
      <c r="M29" s="24">
        <v>2307294</v>
      </c>
      <c r="N29" s="24">
        <v>7098966</v>
      </c>
      <c r="O29" s="24">
        <v>2552042</v>
      </c>
      <c r="P29" s="24">
        <v>1936981</v>
      </c>
      <c r="Q29" s="24">
        <v>2584535</v>
      </c>
      <c r="R29" s="24">
        <v>7073558</v>
      </c>
      <c r="S29" s="24">
        <v>1375843</v>
      </c>
      <c r="T29" s="24">
        <v>2275156</v>
      </c>
      <c r="U29" s="24"/>
      <c r="V29" s="24">
        <v>3650999</v>
      </c>
      <c r="W29" s="24">
        <v>24539841</v>
      </c>
      <c r="X29" s="24">
        <v>40850248</v>
      </c>
      <c r="Y29" s="24">
        <v>-16310407</v>
      </c>
      <c r="Z29" s="6">
        <v>-39.93</v>
      </c>
      <c r="AA29" s="22">
        <v>32846406</v>
      </c>
    </row>
    <row r="30" spans="1:27" ht="13.5">
      <c r="A30" s="5" t="s">
        <v>34</v>
      </c>
      <c r="B30" s="3"/>
      <c r="C30" s="25">
        <v>18653948</v>
      </c>
      <c r="D30" s="25"/>
      <c r="E30" s="26">
        <v>29479634</v>
      </c>
      <c r="F30" s="27">
        <v>22875628</v>
      </c>
      <c r="G30" s="27">
        <v>3621499</v>
      </c>
      <c r="H30" s="27">
        <v>3222106</v>
      </c>
      <c r="I30" s="27">
        <v>3814611</v>
      </c>
      <c r="J30" s="27">
        <v>10658216</v>
      </c>
      <c r="K30" s="27">
        <v>2736468</v>
      </c>
      <c r="L30" s="27">
        <v>3006018</v>
      </c>
      <c r="M30" s="27">
        <v>4045137</v>
      </c>
      <c r="N30" s="27">
        <v>9787623</v>
      </c>
      <c r="O30" s="27">
        <v>2532766</v>
      </c>
      <c r="P30" s="27">
        <v>3114668</v>
      </c>
      <c r="Q30" s="27">
        <v>3009584</v>
      </c>
      <c r="R30" s="27">
        <v>8657018</v>
      </c>
      <c r="S30" s="27">
        <v>2854876</v>
      </c>
      <c r="T30" s="27">
        <v>3096720</v>
      </c>
      <c r="U30" s="27"/>
      <c r="V30" s="27">
        <v>5951596</v>
      </c>
      <c r="W30" s="27">
        <v>35054453</v>
      </c>
      <c r="X30" s="27">
        <v>29479926</v>
      </c>
      <c r="Y30" s="27">
        <v>5574527</v>
      </c>
      <c r="Z30" s="7">
        <v>18.91</v>
      </c>
      <c r="AA30" s="25">
        <v>22875628</v>
      </c>
    </row>
    <row r="31" spans="1:27" ht="13.5">
      <c r="A31" s="5" t="s">
        <v>35</v>
      </c>
      <c r="B31" s="3"/>
      <c r="C31" s="22">
        <v>28968800</v>
      </c>
      <c r="D31" s="22"/>
      <c r="E31" s="23">
        <v>12914886</v>
      </c>
      <c r="F31" s="24">
        <v>14308582</v>
      </c>
      <c r="G31" s="24">
        <v>979618</v>
      </c>
      <c r="H31" s="24">
        <v>655409</v>
      </c>
      <c r="I31" s="24">
        <v>919632</v>
      </c>
      <c r="J31" s="24">
        <v>2554659</v>
      </c>
      <c r="K31" s="24">
        <v>810408</v>
      </c>
      <c r="L31" s="24">
        <v>835848</v>
      </c>
      <c r="M31" s="24">
        <v>1258392</v>
      </c>
      <c r="N31" s="24">
        <v>2904648</v>
      </c>
      <c r="O31" s="24">
        <v>946281</v>
      </c>
      <c r="P31" s="24">
        <v>778900</v>
      </c>
      <c r="Q31" s="24">
        <v>488106</v>
      </c>
      <c r="R31" s="24">
        <v>2213287</v>
      </c>
      <c r="S31" s="24">
        <v>633898</v>
      </c>
      <c r="T31" s="24">
        <v>2421382</v>
      </c>
      <c r="U31" s="24"/>
      <c r="V31" s="24">
        <v>3055280</v>
      </c>
      <c r="W31" s="24">
        <v>10727874</v>
      </c>
      <c r="X31" s="24">
        <v>12915439</v>
      </c>
      <c r="Y31" s="24">
        <v>-2187565</v>
      </c>
      <c r="Z31" s="6">
        <v>-16.94</v>
      </c>
      <c r="AA31" s="22">
        <v>14308582</v>
      </c>
    </row>
    <row r="32" spans="1:27" ht="13.5">
      <c r="A32" s="2" t="s">
        <v>36</v>
      </c>
      <c r="B32" s="3"/>
      <c r="C32" s="19">
        <f aca="true" t="shared" si="6" ref="C32:Y32">SUM(C33:C37)</f>
        <v>40462805</v>
      </c>
      <c r="D32" s="19">
        <f>SUM(D33:D37)</f>
        <v>0</v>
      </c>
      <c r="E32" s="20">
        <f t="shared" si="6"/>
        <v>46184435</v>
      </c>
      <c r="F32" s="21">
        <f t="shared" si="6"/>
        <v>43548165</v>
      </c>
      <c r="G32" s="21">
        <f t="shared" si="6"/>
        <v>2607045</v>
      </c>
      <c r="H32" s="21">
        <f t="shared" si="6"/>
        <v>2987470</v>
      </c>
      <c r="I32" s="21">
        <f t="shared" si="6"/>
        <v>3163433</v>
      </c>
      <c r="J32" s="21">
        <f t="shared" si="6"/>
        <v>8757948</v>
      </c>
      <c r="K32" s="21">
        <f t="shared" si="6"/>
        <v>2986369</v>
      </c>
      <c r="L32" s="21">
        <f t="shared" si="6"/>
        <v>3077493</v>
      </c>
      <c r="M32" s="21">
        <f t="shared" si="6"/>
        <v>5056181</v>
      </c>
      <c r="N32" s="21">
        <f t="shared" si="6"/>
        <v>11120043</v>
      </c>
      <c r="O32" s="21">
        <f t="shared" si="6"/>
        <v>3209523</v>
      </c>
      <c r="P32" s="21">
        <f t="shared" si="6"/>
        <v>3286900</v>
      </c>
      <c r="Q32" s="21">
        <f t="shared" si="6"/>
        <v>2116909</v>
      </c>
      <c r="R32" s="21">
        <f t="shared" si="6"/>
        <v>8613332</v>
      </c>
      <c r="S32" s="21">
        <f t="shared" si="6"/>
        <v>3009679</v>
      </c>
      <c r="T32" s="21">
        <f t="shared" si="6"/>
        <v>2759461</v>
      </c>
      <c r="U32" s="21">
        <f t="shared" si="6"/>
        <v>0</v>
      </c>
      <c r="V32" s="21">
        <f t="shared" si="6"/>
        <v>5769140</v>
      </c>
      <c r="W32" s="21">
        <f t="shared" si="6"/>
        <v>34260463</v>
      </c>
      <c r="X32" s="21">
        <f t="shared" si="6"/>
        <v>46183908</v>
      </c>
      <c r="Y32" s="21">
        <f t="shared" si="6"/>
        <v>-11923445</v>
      </c>
      <c r="Z32" s="4">
        <f>+IF(X32&lt;&gt;0,+(Y32/X32)*100,0)</f>
        <v>-25.817314983392052</v>
      </c>
      <c r="AA32" s="19">
        <f>SUM(AA33:AA37)</f>
        <v>43548165</v>
      </c>
    </row>
    <row r="33" spans="1:27" ht="13.5">
      <c r="A33" s="5" t="s">
        <v>37</v>
      </c>
      <c r="B33" s="3"/>
      <c r="C33" s="22">
        <v>19009605</v>
      </c>
      <c r="D33" s="22"/>
      <c r="E33" s="23">
        <v>20113192</v>
      </c>
      <c r="F33" s="24">
        <v>19146153</v>
      </c>
      <c r="G33" s="24">
        <v>1394354</v>
      </c>
      <c r="H33" s="24">
        <v>1413229</v>
      </c>
      <c r="I33" s="24">
        <v>1337732</v>
      </c>
      <c r="J33" s="24">
        <v>4145315</v>
      </c>
      <c r="K33" s="24">
        <v>1423213</v>
      </c>
      <c r="L33" s="24">
        <v>1494503</v>
      </c>
      <c r="M33" s="24">
        <v>2322772</v>
      </c>
      <c r="N33" s="24">
        <v>5240488</v>
      </c>
      <c r="O33" s="24">
        <v>1287115</v>
      </c>
      <c r="P33" s="24">
        <v>1578551</v>
      </c>
      <c r="Q33" s="24">
        <v>1038601</v>
      </c>
      <c r="R33" s="24">
        <v>3904267</v>
      </c>
      <c r="S33" s="24">
        <v>1582914</v>
      </c>
      <c r="T33" s="24">
        <v>1529582</v>
      </c>
      <c r="U33" s="24"/>
      <c r="V33" s="24">
        <v>3112496</v>
      </c>
      <c r="W33" s="24">
        <v>16402566</v>
      </c>
      <c r="X33" s="24">
        <v>20112784</v>
      </c>
      <c r="Y33" s="24">
        <v>-3710218</v>
      </c>
      <c r="Z33" s="6">
        <v>-18.45</v>
      </c>
      <c r="AA33" s="22">
        <v>19146153</v>
      </c>
    </row>
    <row r="34" spans="1:27" ht="13.5">
      <c r="A34" s="5" t="s">
        <v>38</v>
      </c>
      <c r="B34" s="3"/>
      <c r="C34" s="22">
        <v>1690134</v>
      </c>
      <c r="D34" s="22"/>
      <c r="E34" s="23">
        <v>2096209</v>
      </c>
      <c r="F34" s="24">
        <v>1760569</v>
      </c>
      <c r="G34" s="24">
        <v>48914</v>
      </c>
      <c r="H34" s="24">
        <v>81196</v>
      </c>
      <c r="I34" s="24">
        <v>138718</v>
      </c>
      <c r="J34" s="24">
        <v>268828</v>
      </c>
      <c r="K34" s="24">
        <v>58971</v>
      </c>
      <c r="L34" s="24">
        <v>133041</v>
      </c>
      <c r="M34" s="24">
        <v>163887</v>
      </c>
      <c r="N34" s="24">
        <v>355899</v>
      </c>
      <c r="O34" s="24">
        <v>370231</v>
      </c>
      <c r="P34" s="24">
        <v>131778</v>
      </c>
      <c r="Q34" s="24">
        <v>156752</v>
      </c>
      <c r="R34" s="24">
        <v>658761</v>
      </c>
      <c r="S34" s="24">
        <v>184057</v>
      </c>
      <c r="T34" s="24">
        <v>86428</v>
      </c>
      <c r="U34" s="24"/>
      <c r="V34" s="24">
        <v>270485</v>
      </c>
      <c r="W34" s="24">
        <v>1553973</v>
      </c>
      <c r="X34" s="24">
        <v>2096209</v>
      </c>
      <c r="Y34" s="24">
        <v>-542236</v>
      </c>
      <c r="Z34" s="6">
        <v>-25.87</v>
      </c>
      <c r="AA34" s="22">
        <v>1760569</v>
      </c>
    </row>
    <row r="35" spans="1:27" ht="13.5">
      <c r="A35" s="5" t="s">
        <v>39</v>
      </c>
      <c r="B35" s="3"/>
      <c r="C35" s="22">
        <v>15795015</v>
      </c>
      <c r="D35" s="22"/>
      <c r="E35" s="23">
        <v>17976827</v>
      </c>
      <c r="F35" s="24">
        <v>16736031</v>
      </c>
      <c r="G35" s="24">
        <v>908641</v>
      </c>
      <c r="H35" s="24">
        <v>1232531</v>
      </c>
      <c r="I35" s="24">
        <v>1390852</v>
      </c>
      <c r="J35" s="24">
        <v>3532024</v>
      </c>
      <c r="K35" s="24">
        <v>1233798</v>
      </c>
      <c r="L35" s="24">
        <v>1122536</v>
      </c>
      <c r="M35" s="24">
        <v>2083078</v>
      </c>
      <c r="N35" s="24">
        <v>4439412</v>
      </c>
      <c r="O35" s="24">
        <v>1259532</v>
      </c>
      <c r="P35" s="24">
        <v>1275010</v>
      </c>
      <c r="Q35" s="24">
        <v>646742</v>
      </c>
      <c r="R35" s="24">
        <v>3181284</v>
      </c>
      <c r="S35" s="24">
        <v>877605</v>
      </c>
      <c r="T35" s="24">
        <v>882877</v>
      </c>
      <c r="U35" s="24"/>
      <c r="V35" s="24">
        <v>1760482</v>
      </c>
      <c r="W35" s="24">
        <v>12913202</v>
      </c>
      <c r="X35" s="24">
        <v>17976872</v>
      </c>
      <c r="Y35" s="24">
        <v>-5063670</v>
      </c>
      <c r="Z35" s="6">
        <v>-28.17</v>
      </c>
      <c r="AA35" s="22">
        <v>16736031</v>
      </c>
    </row>
    <row r="36" spans="1:27" ht="13.5">
      <c r="A36" s="5" t="s">
        <v>40</v>
      </c>
      <c r="B36" s="3"/>
      <c r="C36" s="22">
        <v>2205300</v>
      </c>
      <c r="D36" s="22"/>
      <c r="E36" s="23">
        <v>3042963</v>
      </c>
      <c r="F36" s="24">
        <v>2950157</v>
      </c>
      <c r="G36" s="24">
        <v>111457</v>
      </c>
      <c r="H36" s="24">
        <v>114999</v>
      </c>
      <c r="I36" s="24">
        <v>125446</v>
      </c>
      <c r="J36" s="24">
        <v>351902</v>
      </c>
      <c r="K36" s="24">
        <v>113987</v>
      </c>
      <c r="L36" s="24">
        <v>151962</v>
      </c>
      <c r="M36" s="24">
        <v>199342</v>
      </c>
      <c r="N36" s="24">
        <v>465291</v>
      </c>
      <c r="O36" s="24">
        <v>106777</v>
      </c>
      <c r="P36" s="24">
        <v>118281</v>
      </c>
      <c r="Q36" s="24">
        <v>111236</v>
      </c>
      <c r="R36" s="24">
        <v>336294</v>
      </c>
      <c r="S36" s="24">
        <v>231132</v>
      </c>
      <c r="T36" s="24">
        <v>118507</v>
      </c>
      <c r="U36" s="24"/>
      <c r="V36" s="24">
        <v>349639</v>
      </c>
      <c r="W36" s="24">
        <v>1503126</v>
      </c>
      <c r="X36" s="24">
        <v>3042788</v>
      </c>
      <c r="Y36" s="24">
        <v>-1539662</v>
      </c>
      <c r="Z36" s="6">
        <v>-50.6</v>
      </c>
      <c r="AA36" s="22">
        <v>2950157</v>
      </c>
    </row>
    <row r="37" spans="1:27" ht="13.5">
      <c r="A37" s="5" t="s">
        <v>41</v>
      </c>
      <c r="B37" s="3"/>
      <c r="C37" s="25">
        <v>1762751</v>
      </c>
      <c r="D37" s="25"/>
      <c r="E37" s="26">
        <v>2955244</v>
      </c>
      <c r="F37" s="27">
        <v>2955255</v>
      </c>
      <c r="G37" s="27">
        <v>143679</v>
      </c>
      <c r="H37" s="27">
        <v>145515</v>
      </c>
      <c r="I37" s="27">
        <v>170685</v>
      </c>
      <c r="J37" s="27">
        <v>459879</v>
      </c>
      <c r="K37" s="27">
        <v>156400</v>
      </c>
      <c r="L37" s="27">
        <v>175451</v>
      </c>
      <c r="M37" s="27">
        <v>287102</v>
      </c>
      <c r="N37" s="27">
        <v>618953</v>
      </c>
      <c r="O37" s="27">
        <v>185868</v>
      </c>
      <c r="P37" s="27">
        <v>183280</v>
      </c>
      <c r="Q37" s="27">
        <v>163578</v>
      </c>
      <c r="R37" s="27">
        <v>532726</v>
      </c>
      <c r="S37" s="27">
        <v>133971</v>
      </c>
      <c r="T37" s="27">
        <v>142067</v>
      </c>
      <c r="U37" s="27"/>
      <c r="V37" s="27">
        <v>276038</v>
      </c>
      <c r="W37" s="27">
        <v>1887596</v>
      </c>
      <c r="X37" s="27">
        <v>2955255</v>
      </c>
      <c r="Y37" s="27">
        <v>-1067659</v>
      </c>
      <c r="Z37" s="7">
        <v>-36.13</v>
      </c>
      <c r="AA37" s="25">
        <v>2955255</v>
      </c>
    </row>
    <row r="38" spans="1:27" ht="13.5">
      <c r="A38" s="2" t="s">
        <v>42</v>
      </c>
      <c r="B38" s="8"/>
      <c r="C38" s="19">
        <f aca="true" t="shared" si="7" ref="C38:Y38">SUM(C39:C41)</f>
        <v>60541100</v>
      </c>
      <c r="D38" s="19">
        <f>SUM(D39:D41)</f>
        <v>0</v>
      </c>
      <c r="E38" s="20">
        <f t="shared" si="7"/>
        <v>57387299</v>
      </c>
      <c r="F38" s="21">
        <f t="shared" si="7"/>
        <v>63462263</v>
      </c>
      <c r="G38" s="21">
        <f t="shared" si="7"/>
        <v>3578754</v>
      </c>
      <c r="H38" s="21">
        <f t="shared" si="7"/>
        <v>3672823</v>
      </c>
      <c r="I38" s="21">
        <f t="shared" si="7"/>
        <v>4376685</v>
      </c>
      <c r="J38" s="21">
        <f t="shared" si="7"/>
        <v>11628262</v>
      </c>
      <c r="K38" s="21">
        <f t="shared" si="7"/>
        <v>4215090</v>
      </c>
      <c r="L38" s="21">
        <f t="shared" si="7"/>
        <v>4676450</v>
      </c>
      <c r="M38" s="21">
        <f t="shared" si="7"/>
        <v>7642657</v>
      </c>
      <c r="N38" s="21">
        <f t="shared" si="7"/>
        <v>16534197</v>
      </c>
      <c r="O38" s="21">
        <f t="shared" si="7"/>
        <v>3825549</v>
      </c>
      <c r="P38" s="21">
        <f t="shared" si="7"/>
        <v>3963968</v>
      </c>
      <c r="Q38" s="21">
        <f t="shared" si="7"/>
        <v>3670213</v>
      </c>
      <c r="R38" s="21">
        <f t="shared" si="7"/>
        <v>11459730</v>
      </c>
      <c r="S38" s="21">
        <f t="shared" si="7"/>
        <v>4367602</v>
      </c>
      <c r="T38" s="21">
        <f t="shared" si="7"/>
        <v>3342222</v>
      </c>
      <c r="U38" s="21">
        <f t="shared" si="7"/>
        <v>0</v>
      </c>
      <c r="V38" s="21">
        <f t="shared" si="7"/>
        <v>7709824</v>
      </c>
      <c r="W38" s="21">
        <f t="shared" si="7"/>
        <v>47332013</v>
      </c>
      <c r="X38" s="21">
        <f t="shared" si="7"/>
        <v>57386815</v>
      </c>
      <c r="Y38" s="21">
        <f t="shared" si="7"/>
        <v>-10054802</v>
      </c>
      <c r="Z38" s="4">
        <f>+IF(X38&lt;&gt;0,+(Y38/X38)*100,0)</f>
        <v>-17.521101319179326</v>
      </c>
      <c r="AA38" s="19">
        <f>SUM(AA39:AA41)</f>
        <v>63462263</v>
      </c>
    </row>
    <row r="39" spans="1:27" ht="13.5">
      <c r="A39" s="5" t="s">
        <v>43</v>
      </c>
      <c r="B39" s="3"/>
      <c r="C39" s="22">
        <v>24718914</v>
      </c>
      <c r="D39" s="22"/>
      <c r="E39" s="23">
        <v>35603835</v>
      </c>
      <c r="F39" s="24">
        <v>33430899</v>
      </c>
      <c r="G39" s="24">
        <v>1467435</v>
      </c>
      <c r="H39" s="24">
        <v>1584491</v>
      </c>
      <c r="I39" s="24">
        <v>1792906</v>
      </c>
      <c r="J39" s="24">
        <v>4844832</v>
      </c>
      <c r="K39" s="24">
        <v>2078762</v>
      </c>
      <c r="L39" s="24">
        <v>2302888</v>
      </c>
      <c r="M39" s="24">
        <v>4226543</v>
      </c>
      <c r="N39" s="24">
        <v>8608193</v>
      </c>
      <c r="O39" s="24">
        <v>1512666</v>
      </c>
      <c r="P39" s="24">
        <v>1739187</v>
      </c>
      <c r="Q39" s="24">
        <v>1626231</v>
      </c>
      <c r="R39" s="24">
        <v>4878084</v>
      </c>
      <c r="S39" s="24">
        <v>2060712</v>
      </c>
      <c r="T39" s="24">
        <v>1340532</v>
      </c>
      <c r="U39" s="24"/>
      <c r="V39" s="24">
        <v>3401244</v>
      </c>
      <c r="W39" s="24">
        <v>21732353</v>
      </c>
      <c r="X39" s="24">
        <v>35602848</v>
      </c>
      <c r="Y39" s="24">
        <v>-13870495</v>
      </c>
      <c r="Z39" s="6">
        <v>-38.96</v>
      </c>
      <c r="AA39" s="22">
        <v>33430899</v>
      </c>
    </row>
    <row r="40" spans="1:27" ht="13.5">
      <c r="A40" s="5" t="s">
        <v>44</v>
      </c>
      <c r="B40" s="3"/>
      <c r="C40" s="22">
        <v>33395328</v>
      </c>
      <c r="D40" s="22"/>
      <c r="E40" s="23">
        <v>17923935</v>
      </c>
      <c r="F40" s="24">
        <v>26098843</v>
      </c>
      <c r="G40" s="24">
        <v>1956180</v>
      </c>
      <c r="H40" s="24">
        <v>1918952</v>
      </c>
      <c r="I40" s="24">
        <v>2360114</v>
      </c>
      <c r="J40" s="24">
        <v>6235246</v>
      </c>
      <c r="K40" s="24">
        <v>1971039</v>
      </c>
      <c r="L40" s="24">
        <v>2183401</v>
      </c>
      <c r="M40" s="24">
        <v>3026538</v>
      </c>
      <c r="N40" s="24">
        <v>7180978</v>
      </c>
      <c r="O40" s="24">
        <v>2033435</v>
      </c>
      <c r="P40" s="24">
        <v>2054086</v>
      </c>
      <c r="Q40" s="24">
        <v>1867540</v>
      </c>
      <c r="R40" s="24">
        <v>5955061</v>
      </c>
      <c r="S40" s="24">
        <v>2078474</v>
      </c>
      <c r="T40" s="24">
        <v>1815848</v>
      </c>
      <c r="U40" s="24"/>
      <c r="V40" s="24">
        <v>3894322</v>
      </c>
      <c r="W40" s="24">
        <v>23265607</v>
      </c>
      <c r="X40" s="24">
        <v>17924446</v>
      </c>
      <c r="Y40" s="24">
        <v>5341161</v>
      </c>
      <c r="Z40" s="6">
        <v>29.8</v>
      </c>
      <c r="AA40" s="22">
        <v>26098843</v>
      </c>
    </row>
    <row r="41" spans="1:27" ht="13.5">
      <c r="A41" s="5" t="s">
        <v>45</v>
      </c>
      <c r="B41" s="3"/>
      <c r="C41" s="22">
        <v>2426858</v>
      </c>
      <c r="D41" s="22"/>
      <c r="E41" s="23">
        <v>3859529</v>
      </c>
      <c r="F41" s="24">
        <v>3932521</v>
      </c>
      <c r="G41" s="24">
        <v>155139</v>
      </c>
      <c r="H41" s="24">
        <v>169380</v>
      </c>
      <c r="I41" s="24">
        <v>223665</v>
      </c>
      <c r="J41" s="24">
        <v>548184</v>
      </c>
      <c r="K41" s="24">
        <v>165289</v>
      </c>
      <c r="L41" s="24">
        <v>190161</v>
      </c>
      <c r="M41" s="24">
        <v>389576</v>
      </c>
      <c r="N41" s="24">
        <v>745026</v>
      </c>
      <c r="O41" s="24">
        <v>279448</v>
      </c>
      <c r="P41" s="24">
        <v>170695</v>
      </c>
      <c r="Q41" s="24">
        <v>176442</v>
      </c>
      <c r="R41" s="24">
        <v>626585</v>
      </c>
      <c r="S41" s="24">
        <v>228416</v>
      </c>
      <c r="T41" s="24">
        <v>185842</v>
      </c>
      <c r="U41" s="24"/>
      <c r="V41" s="24">
        <v>414258</v>
      </c>
      <c r="W41" s="24">
        <v>2334053</v>
      </c>
      <c r="X41" s="24">
        <v>3859521</v>
      </c>
      <c r="Y41" s="24">
        <v>-1525468</v>
      </c>
      <c r="Z41" s="6">
        <v>-39.52</v>
      </c>
      <c r="AA41" s="22">
        <v>3932521</v>
      </c>
    </row>
    <row r="42" spans="1:27" ht="13.5">
      <c r="A42" s="2" t="s">
        <v>46</v>
      </c>
      <c r="B42" s="8"/>
      <c r="C42" s="19">
        <f aca="true" t="shared" si="8" ref="C42:Y42">SUM(C43:C46)</f>
        <v>119440330</v>
      </c>
      <c r="D42" s="19">
        <f>SUM(D43:D46)</f>
        <v>0</v>
      </c>
      <c r="E42" s="20">
        <f t="shared" si="8"/>
        <v>187181430</v>
      </c>
      <c r="F42" s="21">
        <f t="shared" si="8"/>
        <v>134120421</v>
      </c>
      <c r="G42" s="21">
        <f t="shared" si="8"/>
        <v>5566140</v>
      </c>
      <c r="H42" s="21">
        <f t="shared" si="8"/>
        <v>12840652</v>
      </c>
      <c r="I42" s="21">
        <f t="shared" si="8"/>
        <v>12728997</v>
      </c>
      <c r="J42" s="21">
        <f t="shared" si="8"/>
        <v>31135789</v>
      </c>
      <c r="K42" s="21">
        <f t="shared" si="8"/>
        <v>5876189</v>
      </c>
      <c r="L42" s="21">
        <f t="shared" si="8"/>
        <v>9026678</v>
      </c>
      <c r="M42" s="21">
        <f t="shared" si="8"/>
        <v>14356801</v>
      </c>
      <c r="N42" s="21">
        <f t="shared" si="8"/>
        <v>29259668</v>
      </c>
      <c r="O42" s="21">
        <f t="shared" si="8"/>
        <v>6568299</v>
      </c>
      <c r="P42" s="21">
        <f t="shared" si="8"/>
        <v>13571607</v>
      </c>
      <c r="Q42" s="21">
        <f t="shared" si="8"/>
        <v>12442064</v>
      </c>
      <c r="R42" s="21">
        <f t="shared" si="8"/>
        <v>32581970</v>
      </c>
      <c r="S42" s="21">
        <f t="shared" si="8"/>
        <v>8204651</v>
      </c>
      <c r="T42" s="21">
        <f t="shared" si="8"/>
        <v>5764650</v>
      </c>
      <c r="U42" s="21">
        <f t="shared" si="8"/>
        <v>0</v>
      </c>
      <c r="V42" s="21">
        <f t="shared" si="8"/>
        <v>13969301</v>
      </c>
      <c r="W42" s="21">
        <f t="shared" si="8"/>
        <v>106946728</v>
      </c>
      <c r="X42" s="21">
        <f t="shared" si="8"/>
        <v>187182436</v>
      </c>
      <c r="Y42" s="21">
        <f t="shared" si="8"/>
        <v>-80235708</v>
      </c>
      <c r="Z42" s="4">
        <f>+IF(X42&lt;&gt;0,+(Y42/X42)*100,0)</f>
        <v>-42.864976925505985</v>
      </c>
      <c r="AA42" s="19">
        <f>SUM(AA43:AA46)</f>
        <v>134120421</v>
      </c>
    </row>
    <row r="43" spans="1:27" ht="13.5">
      <c r="A43" s="5" t="s">
        <v>47</v>
      </c>
      <c r="B43" s="3"/>
      <c r="C43" s="22">
        <v>59285906</v>
      </c>
      <c r="D43" s="22"/>
      <c r="E43" s="23">
        <v>66430550</v>
      </c>
      <c r="F43" s="24">
        <v>57356947</v>
      </c>
      <c r="G43" s="24">
        <v>418068</v>
      </c>
      <c r="H43" s="24">
        <v>7780258</v>
      </c>
      <c r="I43" s="24">
        <v>4658838</v>
      </c>
      <c r="J43" s="24">
        <v>12857164</v>
      </c>
      <c r="K43" s="24">
        <v>2740886</v>
      </c>
      <c r="L43" s="24">
        <v>2695385</v>
      </c>
      <c r="M43" s="24">
        <v>7358941</v>
      </c>
      <c r="N43" s="24">
        <v>12795212</v>
      </c>
      <c r="O43" s="24">
        <v>1988397</v>
      </c>
      <c r="P43" s="24">
        <v>7104622</v>
      </c>
      <c r="Q43" s="24">
        <v>7810722</v>
      </c>
      <c r="R43" s="24">
        <v>16903741</v>
      </c>
      <c r="S43" s="24">
        <v>3275862</v>
      </c>
      <c r="T43" s="24">
        <v>1478804</v>
      </c>
      <c r="U43" s="24"/>
      <c r="V43" s="24">
        <v>4754666</v>
      </c>
      <c r="W43" s="24">
        <v>47310783</v>
      </c>
      <c r="X43" s="24">
        <v>66430363</v>
      </c>
      <c r="Y43" s="24">
        <v>-19119580</v>
      </c>
      <c r="Z43" s="6">
        <v>-28.78</v>
      </c>
      <c r="AA43" s="22">
        <v>57356947</v>
      </c>
    </row>
    <row r="44" spans="1:27" ht="13.5">
      <c r="A44" s="5" t="s">
        <v>48</v>
      </c>
      <c r="B44" s="3"/>
      <c r="C44" s="22">
        <v>30967987</v>
      </c>
      <c r="D44" s="22"/>
      <c r="E44" s="23">
        <v>60184810</v>
      </c>
      <c r="F44" s="24">
        <v>43084722</v>
      </c>
      <c r="G44" s="24">
        <v>1694041</v>
      </c>
      <c r="H44" s="24">
        <v>2893990</v>
      </c>
      <c r="I44" s="24">
        <v>4354557</v>
      </c>
      <c r="J44" s="24">
        <v>8942588</v>
      </c>
      <c r="K44" s="24">
        <v>2370741</v>
      </c>
      <c r="L44" s="24">
        <v>3595750</v>
      </c>
      <c r="M44" s="24">
        <v>3206448</v>
      </c>
      <c r="N44" s="24">
        <v>9172939</v>
      </c>
      <c r="O44" s="24">
        <v>3377783</v>
      </c>
      <c r="P44" s="24">
        <v>4506918</v>
      </c>
      <c r="Q44" s="24">
        <v>2803410</v>
      </c>
      <c r="R44" s="24">
        <v>10688111</v>
      </c>
      <c r="S44" s="24">
        <v>2957175</v>
      </c>
      <c r="T44" s="24">
        <v>2038513</v>
      </c>
      <c r="U44" s="24"/>
      <c r="V44" s="24">
        <v>4995688</v>
      </c>
      <c r="W44" s="24">
        <v>33799326</v>
      </c>
      <c r="X44" s="24">
        <v>60184981</v>
      </c>
      <c r="Y44" s="24">
        <v>-26385655</v>
      </c>
      <c r="Z44" s="6">
        <v>-43.84</v>
      </c>
      <c r="AA44" s="22">
        <v>43084722</v>
      </c>
    </row>
    <row r="45" spans="1:27" ht="13.5">
      <c r="A45" s="5" t="s">
        <v>49</v>
      </c>
      <c r="B45" s="3"/>
      <c r="C45" s="25">
        <v>18446198</v>
      </c>
      <c r="D45" s="25"/>
      <c r="E45" s="26">
        <v>30426917</v>
      </c>
      <c r="F45" s="27">
        <v>16501629</v>
      </c>
      <c r="G45" s="27">
        <v>1880860</v>
      </c>
      <c r="H45" s="27">
        <v>1254453</v>
      </c>
      <c r="I45" s="27">
        <v>1853559</v>
      </c>
      <c r="J45" s="27">
        <v>4988872</v>
      </c>
      <c r="K45" s="27">
        <v>-20168</v>
      </c>
      <c r="L45" s="27">
        <v>1146471</v>
      </c>
      <c r="M45" s="27">
        <v>2135580</v>
      </c>
      <c r="N45" s="27">
        <v>3261883</v>
      </c>
      <c r="O45" s="27">
        <v>499855</v>
      </c>
      <c r="P45" s="27">
        <v>897401</v>
      </c>
      <c r="Q45" s="27">
        <v>878718</v>
      </c>
      <c r="R45" s="27">
        <v>2275974</v>
      </c>
      <c r="S45" s="27">
        <v>837430</v>
      </c>
      <c r="T45" s="27">
        <v>1124704</v>
      </c>
      <c r="U45" s="27"/>
      <c r="V45" s="27">
        <v>1962134</v>
      </c>
      <c r="W45" s="27">
        <v>12488863</v>
      </c>
      <c r="X45" s="27">
        <v>30427739</v>
      </c>
      <c r="Y45" s="27">
        <v>-17938876</v>
      </c>
      <c r="Z45" s="7">
        <v>-58.96</v>
      </c>
      <c r="AA45" s="25">
        <v>16501629</v>
      </c>
    </row>
    <row r="46" spans="1:27" ht="13.5">
      <c r="A46" s="5" t="s">
        <v>50</v>
      </c>
      <c r="B46" s="3"/>
      <c r="C46" s="22">
        <v>10740239</v>
      </c>
      <c r="D46" s="22"/>
      <c r="E46" s="23">
        <v>30139153</v>
      </c>
      <c r="F46" s="24">
        <v>17177123</v>
      </c>
      <c r="G46" s="24">
        <v>1573171</v>
      </c>
      <c r="H46" s="24">
        <v>911951</v>
      </c>
      <c r="I46" s="24">
        <v>1862043</v>
      </c>
      <c r="J46" s="24">
        <v>4347165</v>
      </c>
      <c r="K46" s="24">
        <v>784730</v>
      </c>
      <c r="L46" s="24">
        <v>1589072</v>
      </c>
      <c r="M46" s="24">
        <v>1655832</v>
      </c>
      <c r="N46" s="24">
        <v>4029634</v>
      </c>
      <c r="O46" s="24">
        <v>702264</v>
      </c>
      <c r="P46" s="24">
        <v>1062666</v>
      </c>
      <c r="Q46" s="24">
        <v>949214</v>
      </c>
      <c r="R46" s="24">
        <v>2714144</v>
      </c>
      <c r="S46" s="24">
        <v>1134184</v>
      </c>
      <c r="T46" s="24">
        <v>1122629</v>
      </c>
      <c r="U46" s="24"/>
      <c r="V46" s="24">
        <v>2256813</v>
      </c>
      <c r="W46" s="24">
        <v>13347756</v>
      </c>
      <c r="X46" s="24">
        <v>30139353</v>
      </c>
      <c r="Y46" s="24">
        <v>-16791597</v>
      </c>
      <c r="Z46" s="6">
        <v>-55.71</v>
      </c>
      <c r="AA46" s="22">
        <v>17177123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321899808</v>
      </c>
      <c r="D48" s="40">
        <f>+D28+D32+D38+D42+D47</f>
        <v>0</v>
      </c>
      <c r="E48" s="41">
        <f t="shared" si="9"/>
        <v>373997947</v>
      </c>
      <c r="F48" s="42">
        <f t="shared" si="9"/>
        <v>311161465</v>
      </c>
      <c r="G48" s="42">
        <f t="shared" si="9"/>
        <v>18862836</v>
      </c>
      <c r="H48" s="42">
        <f t="shared" si="9"/>
        <v>25234581</v>
      </c>
      <c r="I48" s="42">
        <f t="shared" si="9"/>
        <v>27353775</v>
      </c>
      <c r="J48" s="42">
        <f t="shared" si="9"/>
        <v>71451192</v>
      </c>
      <c r="K48" s="42">
        <f t="shared" si="9"/>
        <v>19026750</v>
      </c>
      <c r="L48" s="42">
        <f t="shared" si="9"/>
        <v>23011933</v>
      </c>
      <c r="M48" s="42">
        <f t="shared" si="9"/>
        <v>34666462</v>
      </c>
      <c r="N48" s="42">
        <f t="shared" si="9"/>
        <v>76705145</v>
      </c>
      <c r="O48" s="42">
        <f t="shared" si="9"/>
        <v>19634460</v>
      </c>
      <c r="P48" s="42">
        <f t="shared" si="9"/>
        <v>26653024</v>
      </c>
      <c r="Q48" s="42">
        <f t="shared" si="9"/>
        <v>24311411</v>
      </c>
      <c r="R48" s="42">
        <f t="shared" si="9"/>
        <v>70598895</v>
      </c>
      <c r="S48" s="42">
        <f t="shared" si="9"/>
        <v>20446549</v>
      </c>
      <c r="T48" s="42">
        <f t="shared" si="9"/>
        <v>19659591</v>
      </c>
      <c r="U48" s="42">
        <f t="shared" si="9"/>
        <v>0</v>
      </c>
      <c r="V48" s="42">
        <f t="shared" si="9"/>
        <v>40106140</v>
      </c>
      <c r="W48" s="42">
        <f t="shared" si="9"/>
        <v>258861372</v>
      </c>
      <c r="X48" s="42">
        <f t="shared" si="9"/>
        <v>373998772</v>
      </c>
      <c r="Y48" s="42">
        <f t="shared" si="9"/>
        <v>-115137400</v>
      </c>
      <c r="Z48" s="43">
        <f>+IF(X48&lt;&gt;0,+(Y48/X48)*100,0)</f>
        <v>-30.785502151327922</v>
      </c>
      <c r="AA48" s="40">
        <f>+AA28+AA32+AA38+AA42+AA47</f>
        <v>311161465</v>
      </c>
    </row>
    <row r="49" spans="1:27" ht="13.5">
      <c r="A49" s="14" t="s">
        <v>58</v>
      </c>
      <c r="B49" s="15"/>
      <c r="C49" s="44">
        <f aca="true" t="shared" si="10" ref="C49:Y49">+C25-C48</f>
        <v>-10139674</v>
      </c>
      <c r="D49" s="44">
        <f>+D25-D48</f>
        <v>0</v>
      </c>
      <c r="E49" s="45">
        <f t="shared" si="10"/>
        <v>32284558</v>
      </c>
      <c r="F49" s="46">
        <f t="shared" si="10"/>
        <v>42377899</v>
      </c>
      <c r="G49" s="46">
        <f t="shared" si="10"/>
        <v>31587546</v>
      </c>
      <c r="H49" s="46">
        <f t="shared" si="10"/>
        <v>-3269923</v>
      </c>
      <c r="I49" s="46">
        <f t="shared" si="10"/>
        <v>-3038906</v>
      </c>
      <c r="J49" s="46">
        <f t="shared" si="10"/>
        <v>25278717</v>
      </c>
      <c r="K49" s="46">
        <f t="shared" si="10"/>
        <v>1656282</v>
      </c>
      <c r="L49" s="46">
        <f t="shared" si="10"/>
        <v>1845590</v>
      </c>
      <c r="M49" s="46">
        <f t="shared" si="10"/>
        <v>15522296</v>
      </c>
      <c r="N49" s="46">
        <f t="shared" si="10"/>
        <v>19024168</v>
      </c>
      <c r="O49" s="46">
        <f t="shared" si="10"/>
        <v>3380089</v>
      </c>
      <c r="P49" s="46">
        <f t="shared" si="10"/>
        <v>-1448658</v>
      </c>
      <c r="Q49" s="46">
        <f t="shared" si="10"/>
        <v>13264247</v>
      </c>
      <c r="R49" s="46">
        <f t="shared" si="10"/>
        <v>15195678</v>
      </c>
      <c r="S49" s="46">
        <f t="shared" si="10"/>
        <v>-967335</v>
      </c>
      <c r="T49" s="46">
        <f t="shared" si="10"/>
        <v>-941867</v>
      </c>
      <c r="U49" s="46">
        <f t="shared" si="10"/>
        <v>0</v>
      </c>
      <c r="V49" s="46">
        <f t="shared" si="10"/>
        <v>-1909202</v>
      </c>
      <c r="W49" s="46">
        <f t="shared" si="10"/>
        <v>57589361</v>
      </c>
      <c r="X49" s="46">
        <f>IF(F25=F48,0,X25-X48)</f>
        <v>32284088</v>
      </c>
      <c r="Y49" s="46">
        <f t="shared" si="10"/>
        <v>25305273</v>
      </c>
      <c r="Z49" s="47">
        <f>+IF(X49&lt;&gt;0,+(Y49/X49)*100,0)</f>
        <v>78.38311244846068</v>
      </c>
      <c r="AA49" s="44">
        <f>+AA25-AA48</f>
        <v>42377899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58063776</v>
      </c>
      <c r="D5" s="19">
        <f>SUM(D6:D8)</f>
        <v>0</v>
      </c>
      <c r="E5" s="20">
        <f t="shared" si="0"/>
        <v>71731672</v>
      </c>
      <c r="F5" s="21">
        <f t="shared" si="0"/>
        <v>80279920</v>
      </c>
      <c r="G5" s="21">
        <f t="shared" si="0"/>
        <v>33870599</v>
      </c>
      <c r="H5" s="21">
        <f t="shared" si="0"/>
        <v>3488982</v>
      </c>
      <c r="I5" s="21">
        <f t="shared" si="0"/>
        <v>3329267</v>
      </c>
      <c r="J5" s="21">
        <f t="shared" si="0"/>
        <v>40688848</v>
      </c>
      <c r="K5" s="21">
        <f t="shared" si="0"/>
        <v>693660</v>
      </c>
      <c r="L5" s="21">
        <f t="shared" si="0"/>
        <v>2937524</v>
      </c>
      <c r="M5" s="21">
        <f t="shared" si="0"/>
        <v>10244481</v>
      </c>
      <c r="N5" s="21">
        <f t="shared" si="0"/>
        <v>13875665</v>
      </c>
      <c r="O5" s="21">
        <f t="shared" si="0"/>
        <v>2951099</v>
      </c>
      <c r="P5" s="21">
        <f t="shared" si="0"/>
        <v>2888929</v>
      </c>
      <c r="Q5" s="21">
        <f t="shared" si="0"/>
        <v>8504950</v>
      </c>
      <c r="R5" s="21">
        <f t="shared" si="0"/>
        <v>14344978</v>
      </c>
      <c r="S5" s="21">
        <f t="shared" si="0"/>
        <v>3323902</v>
      </c>
      <c r="T5" s="21">
        <f t="shared" si="0"/>
        <v>2997908</v>
      </c>
      <c r="U5" s="21">
        <f t="shared" si="0"/>
        <v>3313433</v>
      </c>
      <c r="V5" s="21">
        <f t="shared" si="0"/>
        <v>9635243</v>
      </c>
      <c r="W5" s="21">
        <f t="shared" si="0"/>
        <v>78544734</v>
      </c>
      <c r="X5" s="21">
        <f t="shared" si="0"/>
        <v>101162487</v>
      </c>
      <c r="Y5" s="21">
        <f t="shared" si="0"/>
        <v>-22617753</v>
      </c>
      <c r="Z5" s="4">
        <f>+IF(X5&lt;&gt;0,+(Y5/X5)*100,0)</f>
        <v>-22.357845947381662</v>
      </c>
      <c r="AA5" s="19">
        <f>SUM(AA6:AA8)</f>
        <v>80279920</v>
      </c>
    </row>
    <row r="6" spans="1:27" ht="13.5">
      <c r="A6" s="5" t="s">
        <v>33</v>
      </c>
      <c r="B6" s="3"/>
      <c r="C6" s="22">
        <v>7040601</v>
      </c>
      <c r="D6" s="22"/>
      <c r="E6" s="23">
        <v>10376660</v>
      </c>
      <c r="F6" s="24">
        <v>9184660</v>
      </c>
      <c r="G6" s="24">
        <v>6547079</v>
      </c>
      <c r="H6" s="24"/>
      <c r="I6" s="24"/>
      <c r="J6" s="24">
        <v>6547079</v>
      </c>
      <c r="K6" s="24"/>
      <c r="L6" s="24"/>
      <c r="M6" s="24">
        <v>5228089</v>
      </c>
      <c r="N6" s="24">
        <v>5228089</v>
      </c>
      <c r="O6" s="24"/>
      <c r="P6" s="24"/>
      <c r="Q6" s="24">
        <v>3923977</v>
      </c>
      <c r="R6" s="24">
        <v>3923977</v>
      </c>
      <c r="S6" s="24"/>
      <c r="T6" s="24">
        <v>80000</v>
      </c>
      <c r="U6" s="24"/>
      <c r="V6" s="24">
        <v>80000</v>
      </c>
      <c r="W6" s="24">
        <v>15779145</v>
      </c>
      <c r="X6" s="24">
        <v>7795327</v>
      </c>
      <c r="Y6" s="24">
        <v>7983818</v>
      </c>
      <c r="Z6" s="6">
        <v>102.42</v>
      </c>
      <c r="AA6" s="22">
        <v>9184660</v>
      </c>
    </row>
    <row r="7" spans="1:27" ht="13.5">
      <c r="A7" s="5" t="s">
        <v>34</v>
      </c>
      <c r="B7" s="3"/>
      <c r="C7" s="25">
        <v>50933756</v>
      </c>
      <c r="D7" s="25"/>
      <c r="E7" s="26">
        <v>54176082</v>
      </c>
      <c r="F7" s="27">
        <v>64717600</v>
      </c>
      <c r="G7" s="27">
        <v>27323520</v>
      </c>
      <c r="H7" s="27">
        <v>3488982</v>
      </c>
      <c r="I7" s="27">
        <v>692831</v>
      </c>
      <c r="J7" s="27">
        <v>31505333</v>
      </c>
      <c r="K7" s="27">
        <v>693660</v>
      </c>
      <c r="L7" s="27">
        <v>2937524</v>
      </c>
      <c r="M7" s="27">
        <v>5001676</v>
      </c>
      <c r="N7" s="27">
        <v>8632860</v>
      </c>
      <c r="O7" s="27">
        <v>2951099</v>
      </c>
      <c r="P7" s="27">
        <v>2888929</v>
      </c>
      <c r="Q7" s="27">
        <v>4580973</v>
      </c>
      <c r="R7" s="27">
        <v>10421001</v>
      </c>
      <c r="S7" s="27">
        <v>3294932</v>
      </c>
      <c r="T7" s="27">
        <v>2917908</v>
      </c>
      <c r="U7" s="27">
        <v>3313433</v>
      </c>
      <c r="V7" s="27">
        <v>9526273</v>
      </c>
      <c r="W7" s="27">
        <v>60085467</v>
      </c>
      <c r="X7" s="27">
        <v>46683580</v>
      </c>
      <c r="Y7" s="27">
        <v>13401887</v>
      </c>
      <c r="Z7" s="7">
        <v>28.71</v>
      </c>
      <c r="AA7" s="25">
        <v>64717600</v>
      </c>
    </row>
    <row r="8" spans="1:27" ht="13.5">
      <c r="A8" s="5" t="s">
        <v>35</v>
      </c>
      <c r="B8" s="3"/>
      <c r="C8" s="22">
        <v>89419</v>
      </c>
      <c r="D8" s="22"/>
      <c r="E8" s="23">
        <v>7178930</v>
      </c>
      <c r="F8" s="24">
        <v>6377660</v>
      </c>
      <c r="G8" s="24"/>
      <c r="H8" s="24"/>
      <c r="I8" s="24">
        <v>2636436</v>
      </c>
      <c r="J8" s="24">
        <v>2636436</v>
      </c>
      <c r="K8" s="24"/>
      <c r="L8" s="24"/>
      <c r="M8" s="24">
        <v>14716</v>
      </c>
      <c r="N8" s="24">
        <v>14716</v>
      </c>
      <c r="O8" s="24"/>
      <c r="P8" s="24"/>
      <c r="Q8" s="24"/>
      <c r="R8" s="24"/>
      <c r="S8" s="24">
        <v>28970</v>
      </c>
      <c r="T8" s="24"/>
      <c r="U8" s="24"/>
      <c r="V8" s="24">
        <v>28970</v>
      </c>
      <c r="W8" s="24">
        <v>2680122</v>
      </c>
      <c r="X8" s="24">
        <v>46683580</v>
      </c>
      <c r="Y8" s="24">
        <v>-44003458</v>
      </c>
      <c r="Z8" s="6">
        <v>-94.26</v>
      </c>
      <c r="AA8" s="22">
        <v>6377660</v>
      </c>
    </row>
    <row r="9" spans="1:27" ht="13.5">
      <c r="A9" s="2" t="s">
        <v>36</v>
      </c>
      <c r="B9" s="3"/>
      <c r="C9" s="19">
        <f aca="true" t="shared" si="1" ref="C9:Y9">SUM(C10:C14)</f>
        <v>15932255</v>
      </c>
      <c r="D9" s="19">
        <f>SUM(D10:D14)</f>
        <v>0</v>
      </c>
      <c r="E9" s="20">
        <f t="shared" si="1"/>
        <v>16871112</v>
      </c>
      <c r="F9" s="21">
        <f t="shared" si="1"/>
        <v>16815924</v>
      </c>
      <c r="G9" s="21">
        <f t="shared" si="1"/>
        <v>3371065</v>
      </c>
      <c r="H9" s="21">
        <f t="shared" si="1"/>
        <v>385396</v>
      </c>
      <c r="I9" s="21">
        <f t="shared" si="1"/>
        <v>444438</v>
      </c>
      <c r="J9" s="21">
        <f t="shared" si="1"/>
        <v>4200899</v>
      </c>
      <c r="K9" s="21">
        <f t="shared" si="1"/>
        <v>383770</v>
      </c>
      <c r="L9" s="21">
        <f t="shared" si="1"/>
        <v>1403592</v>
      </c>
      <c r="M9" s="21">
        <f t="shared" si="1"/>
        <v>2358893</v>
      </c>
      <c r="N9" s="21">
        <f t="shared" si="1"/>
        <v>4146255</v>
      </c>
      <c r="O9" s="21">
        <f t="shared" si="1"/>
        <v>516844</v>
      </c>
      <c r="P9" s="21">
        <f t="shared" si="1"/>
        <v>276238</v>
      </c>
      <c r="Q9" s="21">
        <f t="shared" si="1"/>
        <v>3051096</v>
      </c>
      <c r="R9" s="21">
        <f t="shared" si="1"/>
        <v>3844178</v>
      </c>
      <c r="S9" s="21">
        <f t="shared" si="1"/>
        <v>443798</v>
      </c>
      <c r="T9" s="21">
        <f t="shared" si="1"/>
        <v>416156</v>
      </c>
      <c r="U9" s="21">
        <f t="shared" si="1"/>
        <v>222799</v>
      </c>
      <c r="V9" s="21">
        <f t="shared" si="1"/>
        <v>1082753</v>
      </c>
      <c r="W9" s="21">
        <f t="shared" si="1"/>
        <v>13274085</v>
      </c>
      <c r="X9" s="21">
        <f t="shared" si="1"/>
        <v>18123592</v>
      </c>
      <c r="Y9" s="21">
        <f t="shared" si="1"/>
        <v>-4849507</v>
      </c>
      <c r="Z9" s="4">
        <f>+IF(X9&lt;&gt;0,+(Y9/X9)*100,0)</f>
        <v>-26.75797932330412</v>
      </c>
      <c r="AA9" s="19">
        <f>SUM(AA10:AA14)</f>
        <v>16815924</v>
      </c>
    </row>
    <row r="10" spans="1:27" ht="13.5">
      <c r="A10" s="5" t="s">
        <v>37</v>
      </c>
      <c r="B10" s="3"/>
      <c r="C10" s="22">
        <v>8717136</v>
      </c>
      <c r="D10" s="22"/>
      <c r="E10" s="23">
        <v>8886935</v>
      </c>
      <c r="F10" s="24">
        <v>8898022</v>
      </c>
      <c r="G10" s="24">
        <v>2934600</v>
      </c>
      <c r="H10" s="24">
        <v>5786</v>
      </c>
      <c r="I10" s="24">
        <v>8217</v>
      </c>
      <c r="J10" s="24">
        <v>2948603</v>
      </c>
      <c r="K10" s="24">
        <v>4742</v>
      </c>
      <c r="L10" s="24">
        <v>1204929</v>
      </c>
      <c r="M10" s="24">
        <v>2112508</v>
      </c>
      <c r="N10" s="24">
        <v>3322179</v>
      </c>
      <c r="O10" s="24">
        <v>9143</v>
      </c>
      <c r="P10" s="24">
        <v>9384</v>
      </c>
      <c r="Q10" s="24">
        <v>2237056</v>
      </c>
      <c r="R10" s="24">
        <v>2255583</v>
      </c>
      <c r="S10" s="24">
        <v>5088</v>
      </c>
      <c r="T10" s="24">
        <v>416156</v>
      </c>
      <c r="U10" s="24">
        <v>222799</v>
      </c>
      <c r="V10" s="24">
        <v>644043</v>
      </c>
      <c r="W10" s="24">
        <v>9170408</v>
      </c>
      <c r="X10" s="24">
        <v>9903224</v>
      </c>
      <c r="Y10" s="24">
        <v>-732816</v>
      </c>
      <c r="Z10" s="6">
        <v>-7.4</v>
      </c>
      <c r="AA10" s="22">
        <v>8898022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7215119</v>
      </c>
      <c r="D12" s="22"/>
      <c r="E12" s="23">
        <v>7984177</v>
      </c>
      <c r="F12" s="24">
        <v>7917902</v>
      </c>
      <c r="G12" s="24">
        <v>436465</v>
      </c>
      <c r="H12" s="24">
        <v>379610</v>
      </c>
      <c r="I12" s="24">
        <v>436221</v>
      </c>
      <c r="J12" s="24">
        <v>1252296</v>
      </c>
      <c r="K12" s="24">
        <v>379028</v>
      </c>
      <c r="L12" s="24">
        <v>198663</v>
      </c>
      <c r="M12" s="24">
        <v>246385</v>
      </c>
      <c r="N12" s="24">
        <v>824076</v>
      </c>
      <c r="O12" s="24">
        <v>507701</v>
      </c>
      <c r="P12" s="24">
        <v>266854</v>
      </c>
      <c r="Q12" s="24">
        <v>814040</v>
      </c>
      <c r="R12" s="24">
        <v>1588595</v>
      </c>
      <c r="S12" s="24">
        <v>438710</v>
      </c>
      <c r="T12" s="24"/>
      <c r="U12" s="24"/>
      <c r="V12" s="24">
        <v>438710</v>
      </c>
      <c r="W12" s="24">
        <v>4103677</v>
      </c>
      <c r="X12" s="24">
        <v>8220368</v>
      </c>
      <c r="Y12" s="24">
        <v>-4116691</v>
      </c>
      <c r="Z12" s="6">
        <v>-50.08</v>
      </c>
      <c r="AA12" s="22">
        <v>7917902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33072980</v>
      </c>
      <c r="D15" s="19">
        <f>SUM(D16:D18)</f>
        <v>0</v>
      </c>
      <c r="E15" s="20">
        <f t="shared" si="2"/>
        <v>32296533</v>
      </c>
      <c r="F15" s="21">
        <f t="shared" si="2"/>
        <v>37648085</v>
      </c>
      <c r="G15" s="21">
        <f t="shared" si="2"/>
        <v>919254</v>
      </c>
      <c r="H15" s="21">
        <f t="shared" si="2"/>
        <v>1575114</v>
      </c>
      <c r="I15" s="21">
        <f t="shared" si="2"/>
        <v>176120</v>
      </c>
      <c r="J15" s="21">
        <f t="shared" si="2"/>
        <v>2670488</v>
      </c>
      <c r="K15" s="21">
        <f t="shared" si="2"/>
        <v>987109</v>
      </c>
      <c r="L15" s="21">
        <f t="shared" si="2"/>
        <v>4376430</v>
      </c>
      <c r="M15" s="21">
        <f t="shared" si="2"/>
        <v>1801722</v>
      </c>
      <c r="N15" s="21">
        <f t="shared" si="2"/>
        <v>7165261</v>
      </c>
      <c r="O15" s="21">
        <f t="shared" si="2"/>
        <v>359</v>
      </c>
      <c r="P15" s="21">
        <f t="shared" si="2"/>
        <v>7369</v>
      </c>
      <c r="Q15" s="21">
        <f t="shared" si="2"/>
        <v>8754</v>
      </c>
      <c r="R15" s="21">
        <f t="shared" si="2"/>
        <v>16482</v>
      </c>
      <c r="S15" s="21">
        <f t="shared" si="2"/>
        <v>1938388</v>
      </c>
      <c r="T15" s="21">
        <f t="shared" si="2"/>
        <v>12693</v>
      </c>
      <c r="U15" s="21">
        <f t="shared" si="2"/>
        <v>7014096</v>
      </c>
      <c r="V15" s="21">
        <f t="shared" si="2"/>
        <v>8965177</v>
      </c>
      <c r="W15" s="21">
        <f t="shared" si="2"/>
        <v>18817408</v>
      </c>
      <c r="X15" s="21">
        <f t="shared" si="2"/>
        <v>31265934</v>
      </c>
      <c r="Y15" s="21">
        <f t="shared" si="2"/>
        <v>-12448526</v>
      </c>
      <c r="Z15" s="4">
        <f>+IF(X15&lt;&gt;0,+(Y15/X15)*100,0)</f>
        <v>-39.814982018448575</v>
      </c>
      <c r="AA15" s="19">
        <f>SUM(AA16:AA18)</f>
        <v>37648085</v>
      </c>
    </row>
    <row r="16" spans="1:27" ht="13.5">
      <c r="A16" s="5" t="s">
        <v>43</v>
      </c>
      <c r="B16" s="3"/>
      <c r="C16" s="22">
        <v>33072980</v>
      </c>
      <c r="D16" s="22"/>
      <c r="E16" s="23">
        <v>32296533</v>
      </c>
      <c r="F16" s="24">
        <v>37648085</v>
      </c>
      <c r="G16" s="24">
        <v>919254</v>
      </c>
      <c r="H16" s="24">
        <v>1575114</v>
      </c>
      <c r="I16" s="24">
        <v>176120</v>
      </c>
      <c r="J16" s="24">
        <v>2670488</v>
      </c>
      <c r="K16" s="24">
        <v>987109</v>
      </c>
      <c r="L16" s="24">
        <v>4376430</v>
      </c>
      <c r="M16" s="24">
        <v>1801722</v>
      </c>
      <c r="N16" s="24">
        <v>7165261</v>
      </c>
      <c r="O16" s="24">
        <v>359</v>
      </c>
      <c r="P16" s="24">
        <v>7369</v>
      </c>
      <c r="Q16" s="24">
        <v>8754</v>
      </c>
      <c r="R16" s="24">
        <v>16482</v>
      </c>
      <c r="S16" s="24">
        <v>1938388</v>
      </c>
      <c r="T16" s="24">
        <v>12693</v>
      </c>
      <c r="U16" s="24">
        <v>7014096</v>
      </c>
      <c r="V16" s="24">
        <v>8965177</v>
      </c>
      <c r="W16" s="24">
        <v>18817408</v>
      </c>
      <c r="X16" s="24">
        <v>31265934</v>
      </c>
      <c r="Y16" s="24">
        <v>-12448526</v>
      </c>
      <c r="Z16" s="6">
        <v>-39.81</v>
      </c>
      <c r="AA16" s="22">
        <v>37648085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79519042</v>
      </c>
      <c r="D19" s="19">
        <f>SUM(D20:D23)</f>
        <v>0</v>
      </c>
      <c r="E19" s="20">
        <f t="shared" si="3"/>
        <v>83294639</v>
      </c>
      <c r="F19" s="21">
        <f t="shared" si="3"/>
        <v>89113808</v>
      </c>
      <c r="G19" s="21">
        <f t="shared" si="3"/>
        <v>20847128</v>
      </c>
      <c r="H19" s="21">
        <f t="shared" si="3"/>
        <v>4298518</v>
      </c>
      <c r="I19" s="21">
        <f t="shared" si="3"/>
        <v>5031618</v>
      </c>
      <c r="J19" s="21">
        <f t="shared" si="3"/>
        <v>30177264</v>
      </c>
      <c r="K19" s="21">
        <f t="shared" si="3"/>
        <v>625511</v>
      </c>
      <c r="L19" s="21">
        <f t="shared" si="3"/>
        <v>7547343</v>
      </c>
      <c r="M19" s="21">
        <f t="shared" si="3"/>
        <v>13967166</v>
      </c>
      <c r="N19" s="21">
        <f t="shared" si="3"/>
        <v>22140020</v>
      </c>
      <c r="O19" s="21">
        <f t="shared" si="3"/>
        <v>3802604</v>
      </c>
      <c r="P19" s="21">
        <f t="shared" si="3"/>
        <v>4188213</v>
      </c>
      <c r="Q19" s="21">
        <f t="shared" si="3"/>
        <v>11476094</v>
      </c>
      <c r="R19" s="21">
        <f t="shared" si="3"/>
        <v>19466911</v>
      </c>
      <c r="S19" s="21">
        <f t="shared" si="3"/>
        <v>4205322</v>
      </c>
      <c r="T19" s="21">
        <f t="shared" si="3"/>
        <v>4098548</v>
      </c>
      <c r="U19" s="21">
        <f t="shared" si="3"/>
        <v>5066988</v>
      </c>
      <c r="V19" s="21">
        <f t="shared" si="3"/>
        <v>13370858</v>
      </c>
      <c r="W19" s="21">
        <f t="shared" si="3"/>
        <v>85155053</v>
      </c>
      <c r="X19" s="21">
        <f t="shared" si="3"/>
        <v>78273210</v>
      </c>
      <c r="Y19" s="21">
        <f t="shared" si="3"/>
        <v>6881843</v>
      </c>
      <c r="Z19" s="4">
        <f>+IF(X19&lt;&gt;0,+(Y19/X19)*100,0)</f>
        <v>8.792079691122927</v>
      </c>
      <c r="AA19" s="19">
        <f>SUM(AA20:AA23)</f>
        <v>89113808</v>
      </c>
    </row>
    <row r="20" spans="1:27" ht="13.5">
      <c r="A20" s="5" t="s">
        <v>47</v>
      </c>
      <c r="B20" s="3"/>
      <c r="C20" s="22">
        <v>27295726</v>
      </c>
      <c r="D20" s="22"/>
      <c r="E20" s="23">
        <v>37052979</v>
      </c>
      <c r="F20" s="24">
        <v>42995557</v>
      </c>
      <c r="G20" s="24">
        <v>13850487</v>
      </c>
      <c r="H20" s="24">
        <v>2247011</v>
      </c>
      <c r="I20" s="24">
        <v>2946820</v>
      </c>
      <c r="J20" s="24">
        <v>19044318</v>
      </c>
      <c r="K20" s="24">
        <v>523684</v>
      </c>
      <c r="L20" s="24">
        <v>3132147</v>
      </c>
      <c r="M20" s="24">
        <v>6571200</v>
      </c>
      <c r="N20" s="24">
        <v>10227031</v>
      </c>
      <c r="O20" s="24">
        <v>1434206</v>
      </c>
      <c r="P20" s="24">
        <v>1889366</v>
      </c>
      <c r="Q20" s="24">
        <v>5160007</v>
      </c>
      <c r="R20" s="24">
        <v>8483579</v>
      </c>
      <c r="S20" s="24">
        <v>1728350</v>
      </c>
      <c r="T20" s="24">
        <v>1880600</v>
      </c>
      <c r="U20" s="24">
        <v>2814996</v>
      </c>
      <c r="V20" s="24">
        <v>6423946</v>
      </c>
      <c r="W20" s="24">
        <v>44178874</v>
      </c>
      <c r="X20" s="24">
        <v>32010927</v>
      </c>
      <c r="Y20" s="24">
        <v>12167947</v>
      </c>
      <c r="Z20" s="6">
        <v>38.01</v>
      </c>
      <c r="AA20" s="22">
        <v>42995557</v>
      </c>
    </row>
    <row r="21" spans="1:27" ht="13.5">
      <c r="A21" s="5" t="s">
        <v>48</v>
      </c>
      <c r="B21" s="3"/>
      <c r="C21" s="22">
        <v>24689405</v>
      </c>
      <c r="D21" s="22"/>
      <c r="E21" s="23">
        <v>25083849</v>
      </c>
      <c r="F21" s="24">
        <v>25087349</v>
      </c>
      <c r="G21" s="24">
        <v>3831980</v>
      </c>
      <c r="H21" s="24">
        <v>1037170</v>
      </c>
      <c r="I21" s="24">
        <v>1069729</v>
      </c>
      <c r="J21" s="24">
        <v>5938879</v>
      </c>
      <c r="K21" s="24">
        <v>101827</v>
      </c>
      <c r="L21" s="24">
        <v>3132036</v>
      </c>
      <c r="M21" s="24">
        <v>3571764</v>
      </c>
      <c r="N21" s="24">
        <v>6805627</v>
      </c>
      <c r="O21" s="24">
        <v>1337864</v>
      </c>
      <c r="P21" s="24">
        <v>1283776</v>
      </c>
      <c r="Q21" s="24">
        <v>3192824</v>
      </c>
      <c r="R21" s="24">
        <v>5814464</v>
      </c>
      <c r="S21" s="24">
        <v>1461793</v>
      </c>
      <c r="T21" s="24">
        <v>1202386</v>
      </c>
      <c r="U21" s="24">
        <v>1236491</v>
      </c>
      <c r="V21" s="24">
        <v>3900670</v>
      </c>
      <c r="W21" s="24">
        <v>22459640</v>
      </c>
      <c r="X21" s="24">
        <v>14180951</v>
      </c>
      <c r="Y21" s="24">
        <v>8278689</v>
      </c>
      <c r="Z21" s="6">
        <v>58.38</v>
      </c>
      <c r="AA21" s="22">
        <v>25087349</v>
      </c>
    </row>
    <row r="22" spans="1:27" ht="13.5">
      <c r="A22" s="5" t="s">
        <v>49</v>
      </c>
      <c r="B22" s="3"/>
      <c r="C22" s="25">
        <v>13126598</v>
      </c>
      <c r="D22" s="25"/>
      <c r="E22" s="26">
        <v>9434775</v>
      </c>
      <c r="F22" s="27">
        <v>9842474</v>
      </c>
      <c r="G22" s="27">
        <v>2507714</v>
      </c>
      <c r="H22" s="27">
        <v>354778</v>
      </c>
      <c r="I22" s="27">
        <v>355588</v>
      </c>
      <c r="J22" s="27">
        <v>3218080</v>
      </c>
      <c r="K22" s="27"/>
      <c r="L22" s="27">
        <v>362442</v>
      </c>
      <c r="M22" s="27">
        <v>2029354</v>
      </c>
      <c r="N22" s="27">
        <v>2391796</v>
      </c>
      <c r="O22" s="27">
        <v>362946</v>
      </c>
      <c r="P22" s="27">
        <v>356474</v>
      </c>
      <c r="Q22" s="27">
        <v>1612224</v>
      </c>
      <c r="R22" s="27">
        <v>2331644</v>
      </c>
      <c r="S22" s="27">
        <v>356520</v>
      </c>
      <c r="T22" s="27">
        <v>356642</v>
      </c>
      <c r="U22" s="27">
        <v>356581</v>
      </c>
      <c r="V22" s="27">
        <v>1069743</v>
      </c>
      <c r="W22" s="27">
        <v>9011263</v>
      </c>
      <c r="X22" s="27">
        <v>17315603</v>
      </c>
      <c r="Y22" s="27">
        <v>-8304340</v>
      </c>
      <c r="Z22" s="7">
        <v>-47.96</v>
      </c>
      <c r="AA22" s="25">
        <v>9842474</v>
      </c>
    </row>
    <row r="23" spans="1:27" ht="13.5">
      <c r="A23" s="5" t="s">
        <v>50</v>
      </c>
      <c r="B23" s="3"/>
      <c r="C23" s="22">
        <v>14407313</v>
      </c>
      <c r="D23" s="22"/>
      <c r="E23" s="23">
        <v>11723036</v>
      </c>
      <c r="F23" s="24">
        <v>11188428</v>
      </c>
      <c r="G23" s="24">
        <v>656947</v>
      </c>
      <c r="H23" s="24">
        <v>659559</v>
      </c>
      <c r="I23" s="24">
        <v>659481</v>
      </c>
      <c r="J23" s="24">
        <v>1975987</v>
      </c>
      <c r="K23" s="24"/>
      <c r="L23" s="24">
        <v>920718</v>
      </c>
      <c r="M23" s="24">
        <v>1794848</v>
      </c>
      <c r="N23" s="24">
        <v>2715566</v>
      </c>
      <c r="O23" s="24">
        <v>667588</v>
      </c>
      <c r="P23" s="24">
        <v>658597</v>
      </c>
      <c r="Q23" s="24">
        <v>1511039</v>
      </c>
      <c r="R23" s="24">
        <v>2837224</v>
      </c>
      <c r="S23" s="24">
        <v>658659</v>
      </c>
      <c r="T23" s="24">
        <v>658920</v>
      </c>
      <c r="U23" s="24">
        <v>658920</v>
      </c>
      <c r="V23" s="24">
        <v>1976499</v>
      </c>
      <c r="W23" s="24">
        <v>9505276</v>
      </c>
      <c r="X23" s="24">
        <v>14765729</v>
      </c>
      <c r="Y23" s="24">
        <v>-5260453</v>
      </c>
      <c r="Z23" s="6">
        <v>-35.63</v>
      </c>
      <c r="AA23" s="22">
        <v>11188428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186588053</v>
      </c>
      <c r="D25" s="40">
        <f>+D5+D9+D15+D19+D24</f>
        <v>0</v>
      </c>
      <c r="E25" s="41">
        <f t="shared" si="4"/>
        <v>204193956</v>
      </c>
      <c r="F25" s="42">
        <f t="shared" si="4"/>
        <v>223857737</v>
      </c>
      <c r="G25" s="42">
        <f t="shared" si="4"/>
        <v>59008046</v>
      </c>
      <c r="H25" s="42">
        <f t="shared" si="4"/>
        <v>9748010</v>
      </c>
      <c r="I25" s="42">
        <f t="shared" si="4"/>
        <v>8981443</v>
      </c>
      <c r="J25" s="42">
        <f t="shared" si="4"/>
        <v>77737499</v>
      </c>
      <c r="K25" s="42">
        <f t="shared" si="4"/>
        <v>2690050</v>
      </c>
      <c r="L25" s="42">
        <f t="shared" si="4"/>
        <v>16264889</v>
      </c>
      <c r="M25" s="42">
        <f t="shared" si="4"/>
        <v>28372262</v>
      </c>
      <c r="N25" s="42">
        <f t="shared" si="4"/>
        <v>47327201</v>
      </c>
      <c r="O25" s="42">
        <f t="shared" si="4"/>
        <v>7270906</v>
      </c>
      <c r="P25" s="42">
        <f t="shared" si="4"/>
        <v>7360749</v>
      </c>
      <c r="Q25" s="42">
        <f t="shared" si="4"/>
        <v>23040894</v>
      </c>
      <c r="R25" s="42">
        <f t="shared" si="4"/>
        <v>37672549</v>
      </c>
      <c r="S25" s="42">
        <f t="shared" si="4"/>
        <v>9911410</v>
      </c>
      <c r="T25" s="42">
        <f t="shared" si="4"/>
        <v>7525305</v>
      </c>
      <c r="U25" s="42">
        <f t="shared" si="4"/>
        <v>15617316</v>
      </c>
      <c r="V25" s="42">
        <f t="shared" si="4"/>
        <v>33054031</v>
      </c>
      <c r="W25" s="42">
        <f t="shared" si="4"/>
        <v>195791280</v>
      </c>
      <c r="X25" s="42">
        <f t="shared" si="4"/>
        <v>228825223</v>
      </c>
      <c r="Y25" s="42">
        <f t="shared" si="4"/>
        <v>-33033943</v>
      </c>
      <c r="Z25" s="43">
        <f>+IF(X25&lt;&gt;0,+(Y25/X25)*100,0)</f>
        <v>-14.436320684804926</v>
      </c>
      <c r="AA25" s="40">
        <f>+AA5+AA9+AA15+AA19+AA24</f>
        <v>223857737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99368286</v>
      </c>
      <c r="D28" s="19">
        <f>SUM(D29:D31)</f>
        <v>0</v>
      </c>
      <c r="E28" s="20">
        <f t="shared" si="5"/>
        <v>76443013</v>
      </c>
      <c r="F28" s="21">
        <f t="shared" si="5"/>
        <v>84542863</v>
      </c>
      <c r="G28" s="21">
        <f t="shared" si="5"/>
        <v>11260268</v>
      </c>
      <c r="H28" s="21">
        <f t="shared" si="5"/>
        <v>5095304</v>
      </c>
      <c r="I28" s="21">
        <f t="shared" si="5"/>
        <v>4168486</v>
      </c>
      <c r="J28" s="21">
        <f t="shared" si="5"/>
        <v>20524058</v>
      </c>
      <c r="K28" s="21">
        <f t="shared" si="5"/>
        <v>5796288</v>
      </c>
      <c r="L28" s="21">
        <f t="shared" si="5"/>
        <v>6047719</v>
      </c>
      <c r="M28" s="21">
        <f t="shared" si="5"/>
        <v>3453610</v>
      </c>
      <c r="N28" s="21">
        <f t="shared" si="5"/>
        <v>15297617</v>
      </c>
      <c r="O28" s="21">
        <f t="shared" si="5"/>
        <v>3131741</v>
      </c>
      <c r="P28" s="21">
        <f t="shared" si="5"/>
        <v>868984</v>
      </c>
      <c r="Q28" s="21">
        <f t="shared" si="5"/>
        <v>4201321</v>
      </c>
      <c r="R28" s="21">
        <f t="shared" si="5"/>
        <v>8202046</v>
      </c>
      <c r="S28" s="21">
        <f t="shared" si="5"/>
        <v>3548926</v>
      </c>
      <c r="T28" s="21">
        <f t="shared" si="5"/>
        <v>3167741</v>
      </c>
      <c r="U28" s="21">
        <f t="shared" si="5"/>
        <v>4345866</v>
      </c>
      <c r="V28" s="21">
        <f t="shared" si="5"/>
        <v>11062533</v>
      </c>
      <c r="W28" s="21">
        <f t="shared" si="5"/>
        <v>55086254</v>
      </c>
      <c r="X28" s="21">
        <f t="shared" si="5"/>
        <v>144792094</v>
      </c>
      <c r="Y28" s="21">
        <f t="shared" si="5"/>
        <v>-89705840</v>
      </c>
      <c r="Z28" s="4">
        <f>+IF(X28&lt;&gt;0,+(Y28/X28)*100,0)</f>
        <v>-61.9549296662565</v>
      </c>
      <c r="AA28" s="19">
        <f>SUM(AA29:AA31)</f>
        <v>84542863</v>
      </c>
    </row>
    <row r="29" spans="1:27" ht="13.5">
      <c r="A29" s="5" t="s">
        <v>33</v>
      </c>
      <c r="B29" s="3"/>
      <c r="C29" s="22">
        <v>15251023</v>
      </c>
      <c r="D29" s="22"/>
      <c r="E29" s="23">
        <v>20953965</v>
      </c>
      <c r="F29" s="24">
        <v>20568322</v>
      </c>
      <c r="G29" s="24">
        <v>971743</v>
      </c>
      <c r="H29" s="24">
        <v>1199953</v>
      </c>
      <c r="I29" s="24">
        <v>1274656</v>
      </c>
      <c r="J29" s="24">
        <v>3446352</v>
      </c>
      <c r="K29" s="24">
        <v>1202674</v>
      </c>
      <c r="L29" s="24">
        <v>1671447</v>
      </c>
      <c r="M29" s="24">
        <v>1262314</v>
      </c>
      <c r="N29" s="24">
        <v>4136435</v>
      </c>
      <c r="O29" s="24">
        <v>1192098</v>
      </c>
      <c r="P29" s="24">
        <v>328730</v>
      </c>
      <c r="Q29" s="24">
        <v>1308436</v>
      </c>
      <c r="R29" s="24">
        <v>2829264</v>
      </c>
      <c r="S29" s="24">
        <v>1019979</v>
      </c>
      <c r="T29" s="24">
        <v>1082755</v>
      </c>
      <c r="U29" s="24">
        <v>1165064</v>
      </c>
      <c r="V29" s="24">
        <v>3267798</v>
      </c>
      <c r="W29" s="24">
        <v>13679849</v>
      </c>
      <c r="X29" s="24">
        <v>15493850</v>
      </c>
      <c r="Y29" s="24">
        <v>-1814001</v>
      </c>
      <c r="Z29" s="6">
        <v>-11.71</v>
      </c>
      <c r="AA29" s="22">
        <v>20568322</v>
      </c>
    </row>
    <row r="30" spans="1:27" ht="13.5">
      <c r="A30" s="5" t="s">
        <v>34</v>
      </c>
      <c r="B30" s="3"/>
      <c r="C30" s="25">
        <v>74105522</v>
      </c>
      <c r="D30" s="25"/>
      <c r="E30" s="26">
        <v>43330343</v>
      </c>
      <c r="F30" s="27">
        <v>53667279</v>
      </c>
      <c r="G30" s="27">
        <v>9519022</v>
      </c>
      <c r="H30" s="27">
        <v>2727884</v>
      </c>
      <c r="I30" s="27">
        <v>2249268</v>
      </c>
      <c r="J30" s="27">
        <v>14496174</v>
      </c>
      <c r="K30" s="27">
        <v>3728212</v>
      </c>
      <c r="L30" s="27">
        <v>3495774</v>
      </c>
      <c r="M30" s="27">
        <v>1620739</v>
      </c>
      <c r="N30" s="27">
        <v>8844725</v>
      </c>
      <c r="O30" s="27">
        <v>1440443</v>
      </c>
      <c r="P30" s="27">
        <v>439102</v>
      </c>
      <c r="Q30" s="27">
        <v>2261647</v>
      </c>
      <c r="R30" s="27">
        <v>4141192</v>
      </c>
      <c r="S30" s="27">
        <v>1675943</v>
      </c>
      <c r="T30" s="27">
        <v>1533262</v>
      </c>
      <c r="U30" s="27">
        <v>2662627</v>
      </c>
      <c r="V30" s="27">
        <v>5871832</v>
      </c>
      <c r="W30" s="27">
        <v>33353923</v>
      </c>
      <c r="X30" s="27">
        <v>118585037</v>
      </c>
      <c r="Y30" s="27">
        <v>-85231114</v>
      </c>
      <c r="Z30" s="7">
        <v>-71.87</v>
      </c>
      <c r="AA30" s="25">
        <v>53667279</v>
      </c>
    </row>
    <row r="31" spans="1:27" ht="13.5">
      <c r="A31" s="5" t="s">
        <v>35</v>
      </c>
      <c r="B31" s="3"/>
      <c r="C31" s="22">
        <v>10011741</v>
      </c>
      <c r="D31" s="22"/>
      <c r="E31" s="23">
        <v>12158705</v>
      </c>
      <c r="F31" s="24">
        <v>10307262</v>
      </c>
      <c r="G31" s="24">
        <v>769503</v>
      </c>
      <c r="H31" s="24">
        <v>1167467</v>
      </c>
      <c r="I31" s="24">
        <v>644562</v>
      </c>
      <c r="J31" s="24">
        <v>2581532</v>
      </c>
      <c r="K31" s="24">
        <v>865402</v>
      </c>
      <c r="L31" s="24">
        <v>880498</v>
      </c>
      <c r="M31" s="24">
        <v>570557</v>
      </c>
      <c r="N31" s="24">
        <v>2316457</v>
      </c>
      <c r="O31" s="24">
        <v>499200</v>
      </c>
      <c r="P31" s="24">
        <v>101152</v>
      </c>
      <c r="Q31" s="24">
        <v>631238</v>
      </c>
      <c r="R31" s="24">
        <v>1231590</v>
      </c>
      <c r="S31" s="24">
        <v>853004</v>
      </c>
      <c r="T31" s="24">
        <v>551724</v>
      </c>
      <c r="U31" s="24">
        <v>518175</v>
      </c>
      <c r="V31" s="24">
        <v>1922903</v>
      </c>
      <c r="W31" s="24">
        <v>8052482</v>
      </c>
      <c r="X31" s="24">
        <v>10713207</v>
      </c>
      <c r="Y31" s="24">
        <v>-2660725</v>
      </c>
      <c r="Z31" s="6">
        <v>-24.84</v>
      </c>
      <c r="AA31" s="22">
        <v>10307262</v>
      </c>
    </row>
    <row r="32" spans="1:27" ht="13.5">
      <c r="A32" s="2" t="s">
        <v>36</v>
      </c>
      <c r="B32" s="3"/>
      <c r="C32" s="19">
        <f aca="true" t="shared" si="6" ref="C32:Y32">SUM(C33:C37)</f>
        <v>16381577</v>
      </c>
      <c r="D32" s="19">
        <f>SUM(D33:D37)</f>
        <v>0</v>
      </c>
      <c r="E32" s="20">
        <f t="shared" si="6"/>
        <v>19595922</v>
      </c>
      <c r="F32" s="21">
        <f t="shared" si="6"/>
        <v>19827613</v>
      </c>
      <c r="G32" s="21">
        <f t="shared" si="6"/>
        <v>1229307</v>
      </c>
      <c r="H32" s="21">
        <f t="shared" si="6"/>
        <v>1488002</v>
      </c>
      <c r="I32" s="21">
        <f t="shared" si="6"/>
        <v>1558463</v>
      </c>
      <c r="J32" s="21">
        <f t="shared" si="6"/>
        <v>4275772</v>
      </c>
      <c r="K32" s="21">
        <f t="shared" si="6"/>
        <v>1362456</v>
      </c>
      <c r="L32" s="21">
        <f t="shared" si="6"/>
        <v>1900288</v>
      </c>
      <c r="M32" s="21">
        <f t="shared" si="6"/>
        <v>1359196</v>
      </c>
      <c r="N32" s="21">
        <f t="shared" si="6"/>
        <v>4621940</v>
      </c>
      <c r="O32" s="21">
        <f t="shared" si="6"/>
        <v>1603282</v>
      </c>
      <c r="P32" s="21">
        <f t="shared" si="6"/>
        <v>23340</v>
      </c>
      <c r="Q32" s="21">
        <f t="shared" si="6"/>
        <v>1579530</v>
      </c>
      <c r="R32" s="21">
        <f t="shared" si="6"/>
        <v>3206152</v>
      </c>
      <c r="S32" s="21">
        <f t="shared" si="6"/>
        <v>1492939</v>
      </c>
      <c r="T32" s="21">
        <f t="shared" si="6"/>
        <v>1398592</v>
      </c>
      <c r="U32" s="21">
        <f t="shared" si="6"/>
        <v>1474903</v>
      </c>
      <c r="V32" s="21">
        <f t="shared" si="6"/>
        <v>4366434</v>
      </c>
      <c r="W32" s="21">
        <f t="shared" si="6"/>
        <v>16470298</v>
      </c>
      <c r="X32" s="21">
        <f t="shared" si="6"/>
        <v>17458189</v>
      </c>
      <c r="Y32" s="21">
        <f t="shared" si="6"/>
        <v>-987891</v>
      </c>
      <c r="Z32" s="4">
        <f>+IF(X32&lt;&gt;0,+(Y32/X32)*100,0)</f>
        <v>-5.6586109819294546</v>
      </c>
      <c r="AA32" s="19">
        <f>SUM(AA33:AA37)</f>
        <v>19827613</v>
      </c>
    </row>
    <row r="33" spans="1:27" ht="13.5">
      <c r="A33" s="5" t="s">
        <v>37</v>
      </c>
      <c r="B33" s="3"/>
      <c r="C33" s="22">
        <v>6511575</v>
      </c>
      <c r="D33" s="22"/>
      <c r="E33" s="23">
        <v>9466730</v>
      </c>
      <c r="F33" s="24">
        <v>8420293</v>
      </c>
      <c r="G33" s="24">
        <v>398393</v>
      </c>
      <c r="H33" s="24">
        <v>653231</v>
      </c>
      <c r="I33" s="24">
        <v>541468</v>
      </c>
      <c r="J33" s="24">
        <v>1593092</v>
      </c>
      <c r="K33" s="24">
        <v>510595</v>
      </c>
      <c r="L33" s="24">
        <v>778424</v>
      </c>
      <c r="M33" s="24">
        <v>569148</v>
      </c>
      <c r="N33" s="24">
        <v>1858167</v>
      </c>
      <c r="O33" s="24">
        <v>713725</v>
      </c>
      <c r="P33" s="24">
        <v>23340</v>
      </c>
      <c r="Q33" s="24">
        <v>562090</v>
      </c>
      <c r="R33" s="24">
        <v>1299155</v>
      </c>
      <c r="S33" s="24">
        <v>588517</v>
      </c>
      <c r="T33" s="24">
        <v>1398592</v>
      </c>
      <c r="U33" s="24">
        <v>1474903</v>
      </c>
      <c r="V33" s="24">
        <v>3462012</v>
      </c>
      <c r="W33" s="24">
        <v>8212426</v>
      </c>
      <c r="X33" s="24">
        <v>7729207</v>
      </c>
      <c r="Y33" s="24">
        <v>483219</v>
      </c>
      <c r="Z33" s="6">
        <v>6.25</v>
      </c>
      <c r="AA33" s="22">
        <v>8420293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9870002</v>
      </c>
      <c r="D35" s="22"/>
      <c r="E35" s="23">
        <v>10129192</v>
      </c>
      <c r="F35" s="24">
        <v>11407320</v>
      </c>
      <c r="G35" s="24">
        <v>830914</v>
      </c>
      <c r="H35" s="24">
        <v>834771</v>
      </c>
      <c r="I35" s="24">
        <v>1016995</v>
      </c>
      <c r="J35" s="24">
        <v>2682680</v>
      </c>
      <c r="K35" s="24">
        <v>851861</v>
      </c>
      <c r="L35" s="24">
        <v>1121864</v>
      </c>
      <c r="M35" s="24">
        <v>790048</v>
      </c>
      <c r="N35" s="24">
        <v>2763773</v>
      </c>
      <c r="O35" s="24">
        <v>889557</v>
      </c>
      <c r="P35" s="24"/>
      <c r="Q35" s="24">
        <v>1017440</v>
      </c>
      <c r="R35" s="24">
        <v>1906997</v>
      </c>
      <c r="S35" s="24">
        <v>904422</v>
      </c>
      <c r="T35" s="24"/>
      <c r="U35" s="24"/>
      <c r="V35" s="24">
        <v>904422</v>
      </c>
      <c r="W35" s="24">
        <v>8257872</v>
      </c>
      <c r="X35" s="24">
        <v>9728982</v>
      </c>
      <c r="Y35" s="24">
        <v>-1471110</v>
      </c>
      <c r="Z35" s="6">
        <v>-15.12</v>
      </c>
      <c r="AA35" s="22">
        <v>11407320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9505427</v>
      </c>
      <c r="D38" s="19">
        <f>SUM(D39:D41)</f>
        <v>0</v>
      </c>
      <c r="E38" s="20">
        <f t="shared" si="7"/>
        <v>19524790</v>
      </c>
      <c r="F38" s="21">
        <f t="shared" si="7"/>
        <v>18103454</v>
      </c>
      <c r="G38" s="21">
        <f t="shared" si="7"/>
        <v>695914</v>
      </c>
      <c r="H38" s="21">
        <f t="shared" si="7"/>
        <v>1566553</v>
      </c>
      <c r="I38" s="21">
        <f t="shared" si="7"/>
        <v>700276</v>
      </c>
      <c r="J38" s="21">
        <f t="shared" si="7"/>
        <v>2962743</v>
      </c>
      <c r="K38" s="21">
        <f t="shared" si="7"/>
        <v>1143217</v>
      </c>
      <c r="L38" s="21">
        <f t="shared" si="7"/>
        <v>714317</v>
      </c>
      <c r="M38" s="21">
        <f t="shared" si="7"/>
        <v>553038</v>
      </c>
      <c r="N38" s="21">
        <f t="shared" si="7"/>
        <v>2410572</v>
      </c>
      <c r="O38" s="21">
        <f t="shared" si="7"/>
        <v>1780233</v>
      </c>
      <c r="P38" s="21">
        <f t="shared" si="7"/>
        <v>46745</v>
      </c>
      <c r="Q38" s="21">
        <f t="shared" si="7"/>
        <v>540950</v>
      </c>
      <c r="R38" s="21">
        <f t="shared" si="7"/>
        <v>2367928</v>
      </c>
      <c r="S38" s="21">
        <f t="shared" si="7"/>
        <v>463631</v>
      </c>
      <c r="T38" s="21">
        <f t="shared" si="7"/>
        <v>580505</v>
      </c>
      <c r="U38" s="21">
        <f t="shared" si="7"/>
        <v>511388</v>
      </c>
      <c r="V38" s="21">
        <f t="shared" si="7"/>
        <v>1555524</v>
      </c>
      <c r="W38" s="21">
        <f t="shared" si="7"/>
        <v>9296767</v>
      </c>
      <c r="X38" s="21">
        <f t="shared" si="7"/>
        <v>0</v>
      </c>
      <c r="Y38" s="21">
        <f t="shared" si="7"/>
        <v>9296767</v>
      </c>
      <c r="Z38" s="4">
        <f>+IF(X38&lt;&gt;0,+(Y38/X38)*100,0)</f>
        <v>0</v>
      </c>
      <c r="AA38" s="19">
        <f>SUM(AA39:AA41)</f>
        <v>18103454</v>
      </c>
    </row>
    <row r="39" spans="1:27" ht="13.5">
      <c r="A39" s="5" t="s">
        <v>43</v>
      </c>
      <c r="B39" s="3"/>
      <c r="C39" s="22">
        <v>9505427</v>
      </c>
      <c r="D39" s="22"/>
      <c r="E39" s="23">
        <v>19524790</v>
      </c>
      <c r="F39" s="24">
        <v>18103454</v>
      </c>
      <c r="G39" s="24">
        <v>695914</v>
      </c>
      <c r="H39" s="24">
        <v>1566553</v>
      </c>
      <c r="I39" s="24">
        <v>700276</v>
      </c>
      <c r="J39" s="24">
        <v>2962743</v>
      </c>
      <c r="K39" s="24">
        <v>1143217</v>
      </c>
      <c r="L39" s="24">
        <v>714317</v>
      </c>
      <c r="M39" s="24">
        <v>553038</v>
      </c>
      <c r="N39" s="24">
        <v>2410572</v>
      </c>
      <c r="O39" s="24">
        <v>1780233</v>
      </c>
      <c r="P39" s="24">
        <v>36656</v>
      </c>
      <c r="Q39" s="24">
        <v>540950</v>
      </c>
      <c r="R39" s="24">
        <v>2357839</v>
      </c>
      <c r="S39" s="24">
        <v>463631</v>
      </c>
      <c r="T39" s="24">
        <v>580505</v>
      </c>
      <c r="U39" s="24">
        <v>511388</v>
      </c>
      <c r="V39" s="24">
        <v>1555524</v>
      </c>
      <c r="W39" s="24">
        <v>9286678</v>
      </c>
      <c r="X39" s="24"/>
      <c r="Y39" s="24">
        <v>9286678</v>
      </c>
      <c r="Z39" s="6">
        <v>0</v>
      </c>
      <c r="AA39" s="22">
        <v>18103454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v>10089</v>
      </c>
      <c r="Q41" s="24"/>
      <c r="R41" s="24">
        <v>10089</v>
      </c>
      <c r="S41" s="24"/>
      <c r="T41" s="24"/>
      <c r="U41" s="24"/>
      <c r="V41" s="24"/>
      <c r="W41" s="24">
        <v>10089</v>
      </c>
      <c r="X41" s="24"/>
      <c r="Y41" s="24">
        <v>10089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42621727</v>
      </c>
      <c r="D42" s="19">
        <f>SUM(D43:D46)</f>
        <v>0</v>
      </c>
      <c r="E42" s="20">
        <f t="shared" si="8"/>
        <v>101539443</v>
      </c>
      <c r="F42" s="21">
        <f t="shared" si="8"/>
        <v>89507828</v>
      </c>
      <c r="G42" s="21">
        <f t="shared" si="8"/>
        <v>2181388</v>
      </c>
      <c r="H42" s="21">
        <f t="shared" si="8"/>
        <v>6192734</v>
      </c>
      <c r="I42" s="21">
        <f t="shared" si="8"/>
        <v>4571799</v>
      </c>
      <c r="J42" s="21">
        <f t="shared" si="8"/>
        <v>12945921</v>
      </c>
      <c r="K42" s="21">
        <f t="shared" si="8"/>
        <v>2521649</v>
      </c>
      <c r="L42" s="21">
        <f t="shared" si="8"/>
        <v>4908217</v>
      </c>
      <c r="M42" s="21">
        <f t="shared" si="8"/>
        <v>5310498</v>
      </c>
      <c r="N42" s="21">
        <f t="shared" si="8"/>
        <v>12740364</v>
      </c>
      <c r="O42" s="21">
        <f t="shared" si="8"/>
        <v>2746130</v>
      </c>
      <c r="P42" s="21">
        <f t="shared" si="8"/>
        <v>2643128</v>
      </c>
      <c r="Q42" s="21">
        <f t="shared" si="8"/>
        <v>2489909</v>
      </c>
      <c r="R42" s="21">
        <f t="shared" si="8"/>
        <v>7879167</v>
      </c>
      <c r="S42" s="21">
        <f t="shared" si="8"/>
        <v>3065641</v>
      </c>
      <c r="T42" s="21">
        <f t="shared" si="8"/>
        <v>2951015</v>
      </c>
      <c r="U42" s="21">
        <f t="shared" si="8"/>
        <v>2053728</v>
      </c>
      <c r="V42" s="21">
        <f t="shared" si="8"/>
        <v>8070384</v>
      </c>
      <c r="W42" s="21">
        <f t="shared" si="8"/>
        <v>41635836</v>
      </c>
      <c r="X42" s="21">
        <f t="shared" si="8"/>
        <v>40813026</v>
      </c>
      <c r="Y42" s="21">
        <f t="shared" si="8"/>
        <v>822810</v>
      </c>
      <c r="Z42" s="4">
        <f>+IF(X42&lt;&gt;0,+(Y42/X42)*100,0)</f>
        <v>2.016047523650905</v>
      </c>
      <c r="AA42" s="19">
        <f>SUM(AA43:AA46)</f>
        <v>89507828</v>
      </c>
    </row>
    <row r="43" spans="1:27" ht="13.5">
      <c r="A43" s="5" t="s">
        <v>47</v>
      </c>
      <c r="B43" s="3"/>
      <c r="C43" s="22">
        <v>21290949</v>
      </c>
      <c r="D43" s="22"/>
      <c r="E43" s="23">
        <v>27839113</v>
      </c>
      <c r="F43" s="24">
        <v>30328891</v>
      </c>
      <c r="G43" s="24">
        <v>165392</v>
      </c>
      <c r="H43" s="24">
        <v>3767007</v>
      </c>
      <c r="I43" s="24">
        <v>2259844</v>
      </c>
      <c r="J43" s="24">
        <v>6192243</v>
      </c>
      <c r="K43" s="24">
        <v>350744</v>
      </c>
      <c r="L43" s="24">
        <v>1520699</v>
      </c>
      <c r="M43" s="24">
        <v>2768333</v>
      </c>
      <c r="N43" s="24">
        <v>4639776</v>
      </c>
      <c r="O43" s="24">
        <v>1282783</v>
      </c>
      <c r="P43" s="24">
        <v>1401839</v>
      </c>
      <c r="Q43" s="24">
        <v>918647</v>
      </c>
      <c r="R43" s="24">
        <v>3603269</v>
      </c>
      <c r="S43" s="24">
        <v>1147000</v>
      </c>
      <c r="T43" s="24">
        <v>604852</v>
      </c>
      <c r="U43" s="24">
        <v>258421</v>
      </c>
      <c r="V43" s="24">
        <v>2010273</v>
      </c>
      <c r="W43" s="24">
        <v>16445561</v>
      </c>
      <c r="X43" s="24">
        <v>20070606</v>
      </c>
      <c r="Y43" s="24">
        <v>-3625045</v>
      </c>
      <c r="Z43" s="6">
        <v>-18.06</v>
      </c>
      <c r="AA43" s="22">
        <v>30328891</v>
      </c>
    </row>
    <row r="44" spans="1:27" ht="13.5">
      <c r="A44" s="5" t="s">
        <v>48</v>
      </c>
      <c r="B44" s="3"/>
      <c r="C44" s="22">
        <v>11454254</v>
      </c>
      <c r="D44" s="22"/>
      <c r="E44" s="23">
        <v>39980008</v>
      </c>
      <c r="F44" s="24">
        <v>31192169</v>
      </c>
      <c r="G44" s="24">
        <v>750930</v>
      </c>
      <c r="H44" s="24">
        <v>1158043</v>
      </c>
      <c r="I44" s="24">
        <v>1094048</v>
      </c>
      <c r="J44" s="24">
        <v>3003021</v>
      </c>
      <c r="K44" s="24">
        <v>1535114</v>
      </c>
      <c r="L44" s="24">
        <v>2108701</v>
      </c>
      <c r="M44" s="24">
        <v>1287438</v>
      </c>
      <c r="N44" s="24">
        <v>4931253</v>
      </c>
      <c r="O44" s="24">
        <v>812243</v>
      </c>
      <c r="P44" s="24">
        <v>805051</v>
      </c>
      <c r="Q44" s="24">
        <v>849865</v>
      </c>
      <c r="R44" s="24">
        <v>2467159</v>
      </c>
      <c r="S44" s="24">
        <v>827939</v>
      </c>
      <c r="T44" s="24">
        <v>1419440</v>
      </c>
      <c r="U44" s="24">
        <v>995075</v>
      </c>
      <c r="V44" s="24">
        <v>3242454</v>
      </c>
      <c r="W44" s="24">
        <v>13643887</v>
      </c>
      <c r="X44" s="24">
        <v>11165992</v>
      </c>
      <c r="Y44" s="24">
        <v>2477895</v>
      </c>
      <c r="Z44" s="6">
        <v>22.19</v>
      </c>
      <c r="AA44" s="22">
        <v>31192169</v>
      </c>
    </row>
    <row r="45" spans="1:27" ht="13.5">
      <c r="A45" s="5" t="s">
        <v>49</v>
      </c>
      <c r="B45" s="3"/>
      <c r="C45" s="25">
        <v>5817010</v>
      </c>
      <c r="D45" s="25"/>
      <c r="E45" s="26">
        <v>17491455</v>
      </c>
      <c r="F45" s="27">
        <v>17571030</v>
      </c>
      <c r="G45" s="27">
        <v>804032</v>
      </c>
      <c r="H45" s="27">
        <v>803186</v>
      </c>
      <c r="I45" s="27">
        <v>688143</v>
      </c>
      <c r="J45" s="27">
        <v>2295361</v>
      </c>
      <c r="K45" s="27">
        <v>507072</v>
      </c>
      <c r="L45" s="27">
        <v>702399</v>
      </c>
      <c r="M45" s="27">
        <v>741974</v>
      </c>
      <c r="N45" s="27">
        <v>1951445</v>
      </c>
      <c r="O45" s="27">
        <v>171833</v>
      </c>
      <c r="P45" s="27">
        <v>165922</v>
      </c>
      <c r="Q45" s="27">
        <v>267499</v>
      </c>
      <c r="R45" s="27">
        <v>605254</v>
      </c>
      <c r="S45" s="27">
        <v>413466</v>
      </c>
      <c r="T45" s="27">
        <v>451452</v>
      </c>
      <c r="U45" s="27">
        <v>421515</v>
      </c>
      <c r="V45" s="27">
        <v>1286433</v>
      </c>
      <c r="W45" s="27">
        <v>6138493</v>
      </c>
      <c r="X45" s="27">
        <v>6032672</v>
      </c>
      <c r="Y45" s="27">
        <v>105821</v>
      </c>
      <c r="Z45" s="7">
        <v>1.75</v>
      </c>
      <c r="AA45" s="25">
        <v>17571030</v>
      </c>
    </row>
    <row r="46" spans="1:27" ht="13.5">
      <c r="A46" s="5" t="s">
        <v>50</v>
      </c>
      <c r="B46" s="3"/>
      <c r="C46" s="22">
        <v>4059514</v>
      </c>
      <c r="D46" s="22"/>
      <c r="E46" s="23">
        <v>16228867</v>
      </c>
      <c r="F46" s="24">
        <v>10415738</v>
      </c>
      <c r="G46" s="24">
        <v>461034</v>
      </c>
      <c r="H46" s="24">
        <v>464498</v>
      </c>
      <c r="I46" s="24">
        <v>529764</v>
      </c>
      <c r="J46" s="24">
        <v>1455296</v>
      </c>
      <c r="K46" s="24">
        <v>128719</v>
      </c>
      <c r="L46" s="24">
        <v>576418</v>
      </c>
      <c r="M46" s="24">
        <v>512753</v>
      </c>
      <c r="N46" s="24">
        <v>1217890</v>
      </c>
      <c r="O46" s="24">
        <v>479271</v>
      </c>
      <c r="P46" s="24">
        <v>270316</v>
      </c>
      <c r="Q46" s="24">
        <v>453898</v>
      </c>
      <c r="R46" s="24">
        <v>1203485</v>
      </c>
      <c r="S46" s="24">
        <v>677236</v>
      </c>
      <c r="T46" s="24">
        <v>475271</v>
      </c>
      <c r="U46" s="24">
        <v>378717</v>
      </c>
      <c r="V46" s="24">
        <v>1531224</v>
      </c>
      <c r="W46" s="24">
        <v>5407895</v>
      </c>
      <c r="X46" s="24">
        <v>3543756</v>
      </c>
      <c r="Y46" s="24">
        <v>1864139</v>
      </c>
      <c r="Z46" s="6">
        <v>52.6</v>
      </c>
      <c r="AA46" s="22">
        <v>10415738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167877017</v>
      </c>
      <c r="D48" s="40">
        <f>+D28+D32+D38+D42+D47</f>
        <v>0</v>
      </c>
      <c r="E48" s="41">
        <f t="shared" si="9"/>
        <v>217103168</v>
      </c>
      <c r="F48" s="42">
        <f t="shared" si="9"/>
        <v>211981758</v>
      </c>
      <c r="G48" s="42">
        <f t="shared" si="9"/>
        <v>15366877</v>
      </c>
      <c r="H48" s="42">
        <f t="shared" si="9"/>
        <v>14342593</v>
      </c>
      <c r="I48" s="42">
        <f t="shared" si="9"/>
        <v>10999024</v>
      </c>
      <c r="J48" s="42">
        <f t="shared" si="9"/>
        <v>40708494</v>
      </c>
      <c r="K48" s="42">
        <f t="shared" si="9"/>
        <v>10823610</v>
      </c>
      <c r="L48" s="42">
        <f t="shared" si="9"/>
        <v>13570541</v>
      </c>
      <c r="M48" s="42">
        <f t="shared" si="9"/>
        <v>10676342</v>
      </c>
      <c r="N48" s="42">
        <f t="shared" si="9"/>
        <v>35070493</v>
      </c>
      <c r="O48" s="42">
        <f t="shared" si="9"/>
        <v>9261386</v>
      </c>
      <c r="P48" s="42">
        <f t="shared" si="9"/>
        <v>3582197</v>
      </c>
      <c r="Q48" s="42">
        <f t="shared" si="9"/>
        <v>8811710</v>
      </c>
      <c r="R48" s="42">
        <f t="shared" si="9"/>
        <v>21655293</v>
      </c>
      <c r="S48" s="42">
        <f t="shared" si="9"/>
        <v>8571137</v>
      </c>
      <c r="T48" s="42">
        <f t="shared" si="9"/>
        <v>8097853</v>
      </c>
      <c r="U48" s="42">
        <f t="shared" si="9"/>
        <v>8385885</v>
      </c>
      <c r="V48" s="42">
        <f t="shared" si="9"/>
        <v>25054875</v>
      </c>
      <c r="W48" s="42">
        <f t="shared" si="9"/>
        <v>122489155</v>
      </c>
      <c r="X48" s="42">
        <f t="shared" si="9"/>
        <v>203063309</v>
      </c>
      <c r="Y48" s="42">
        <f t="shared" si="9"/>
        <v>-80574154</v>
      </c>
      <c r="Z48" s="43">
        <f>+IF(X48&lt;&gt;0,+(Y48/X48)*100,0)</f>
        <v>-39.67932680541516</v>
      </c>
      <c r="AA48" s="40">
        <f>+AA28+AA32+AA38+AA42+AA47</f>
        <v>211981758</v>
      </c>
    </row>
    <row r="49" spans="1:27" ht="13.5">
      <c r="A49" s="14" t="s">
        <v>58</v>
      </c>
      <c r="B49" s="15"/>
      <c r="C49" s="44">
        <f aca="true" t="shared" si="10" ref="C49:Y49">+C25-C48</f>
        <v>18711036</v>
      </c>
      <c r="D49" s="44">
        <f>+D25-D48</f>
        <v>0</v>
      </c>
      <c r="E49" s="45">
        <f t="shared" si="10"/>
        <v>-12909212</v>
      </c>
      <c r="F49" s="46">
        <f t="shared" si="10"/>
        <v>11875979</v>
      </c>
      <c r="G49" s="46">
        <f t="shared" si="10"/>
        <v>43641169</v>
      </c>
      <c r="H49" s="46">
        <f t="shared" si="10"/>
        <v>-4594583</v>
      </c>
      <c r="I49" s="46">
        <f t="shared" si="10"/>
        <v>-2017581</v>
      </c>
      <c r="J49" s="46">
        <f t="shared" si="10"/>
        <v>37029005</v>
      </c>
      <c r="K49" s="46">
        <f t="shared" si="10"/>
        <v>-8133560</v>
      </c>
      <c r="L49" s="46">
        <f t="shared" si="10"/>
        <v>2694348</v>
      </c>
      <c r="M49" s="46">
        <f t="shared" si="10"/>
        <v>17695920</v>
      </c>
      <c r="N49" s="46">
        <f t="shared" si="10"/>
        <v>12256708</v>
      </c>
      <c r="O49" s="46">
        <f t="shared" si="10"/>
        <v>-1990480</v>
      </c>
      <c r="P49" s="46">
        <f t="shared" si="10"/>
        <v>3778552</v>
      </c>
      <c r="Q49" s="46">
        <f t="shared" si="10"/>
        <v>14229184</v>
      </c>
      <c r="R49" s="46">
        <f t="shared" si="10"/>
        <v>16017256</v>
      </c>
      <c r="S49" s="46">
        <f t="shared" si="10"/>
        <v>1340273</v>
      </c>
      <c r="T49" s="46">
        <f t="shared" si="10"/>
        <v>-572548</v>
      </c>
      <c r="U49" s="46">
        <f t="shared" si="10"/>
        <v>7231431</v>
      </c>
      <c r="V49" s="46">
        <f t="shared" si="10"/>
        <v>7999156</v>
      </c>
      <c r="W49" s="46">
        <f t="shared" si="10"/>
        <v>73302125</v>
      </c>
      <c r="X49" s="46">
        <f>IF(F25=F48,0,X25-X48)</f>
        <v>25761914</v>
      </c>
      <c r="Y49" s="46">
        <f t="shared" si="10"/>
        <v>47540211</v>
      </c>
      <c r="Z49" s="47">
        <f>+IF(X49&lt;&gt;0,+(Y49/X49)*100,0)</f>
        <v>184.53679722710044</v>
      </c>
      <c r="AA49" s="44">
        <f>+AA25-AA48</f>
        <v>11875979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228031851</v>
      </c>
      <c r="D5" s="19">
        <f>SUM(D6:D8)</f>
        <v>0</v>
      </c>
      <c r="E5" s="20">
        <f t="shared" si="0"/>
        <v>247403192</v>
      </c>
      <c r="F5" s="21">
        <f t="shared" si="0"/>
        <v>254218990</v>
      </c>
      <c r="G5" s="21">
        <f t="shared" si="0"/>
        <v>99928138</v>
      </c>
      <c r="H5" s="21">
        <f t="shared" si="0"/>
        <v>8428681</v>
      </c>
      <c r="I5" s="21">
        <f t="shared" si="0"/>
        <v>9348555</v>
      </c>
      <c r="J5" s="21">
        <f t="shared" si="0"/>
        <v>117705374</v>
      </c>
      <c r="K5" s="21">
        <f t="shared" si="0"/>
        <v>9211175</v>
      </c>
      <c r="L5" s="21">
        <f t="shared" si="0"/>
        <v>9235708</v>
      </c>
      <c r="M5" s="21">
        <f t="shared" si="0"/>
        <v>38810718</v>
      </c>
      <c r="N5" s="21">
        <f t="shared" si="0"/>
        <v>57257601</v>
      </c>
      <c r="O5" s="21">
        <f t="shared" si="0"/>
        <v>9178153</v>
      </c>
      <c r="P5" s="21">
        <f t="shared" si="0"/>
        <v>9973144</v>
      </c>
      <c r="Q5" s="21">
        <f t="shared" si="0"/>
        <v>32277613</v>
      </c>
      <c r="R5" s="21">
        <f t="shared" si="0"/>
        <v>51428910</v>
      </c>
      <c r="S5" s="21">
        <f t="shared" si="0"/>
        <v>9278630</v>
      </c>
      <c r="T5" s="21">
        <f t="shared" si="0"/>
        <v>9163498</v>
      </c>
      <c r="U5" s="21">
        <f t="shared" si="0"/>
        <v>8839414</v>
      </c>
      <c r="V5" s="21">
        <f t="shared" si="0"/>
        <v>27281542</v>
      </c>
      <c r="W5" s="21">
        <f t="shared" si="0"/>
        <v>253673427</v>
      </c>
      <c r="X5" s="21">
        <f t="shared" si="0"/>
        <v>247403192</v>
      </c>
      <c r="Y5" s="21">
        <f t="shared" si="0"/>
        <v>6270235</v>
      </c>
      <c r="Z5" s="4">
        <f>+IF(X5&lt;&gt;0,+(Y5/X5)*100,0)</f>
        <v>2.5344196044164216</v>
      </c>
      <c r="AA5" s="19">
        <f>SUM(AA6:AA8)</f>
        <v>254218990</v>
      </c>
    </row>
    <row r="6" spans="1:27" ht="13.5">
      <c r="A6" s="5" t="s">
        <v>33</v>
      </c>
      <c r="B6" s="3"/>
      <c r="C6" s="22">
        <v>34110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>
        <v>3744</v>
      </c>
      <c r="P6" s="24"/>
      <c r="Q6" s="24"/>
      <c r="R6" s="24">
        <v>3744</v>
      </c>
      <c r="S6" s="24"/>
      <c r="T6" s="24"/>
      <c r="U6" s="24"/>
      <c r="V6" s="24"/>
      <c r="W6" s="24">
        <v>3744</v>
      </c>
      <c r="X6" s="24"/>
      <c r="Y6" s="24">
        <v>3744</v>
      </c>
      <c r="Z6" s="6">
        <v>0</v>
      </c>
      <c r="AA6" s="22"/>
    </row>
    <row r="7" spans="1:27" ht="13.5">
      <c r="A7" s="5" t="s">
        <v>34</v>
      </c>
      <c r="B7" s="3"/>
      <c r="C7" s="25">
        <v>227364533</v>
      </c>
      <c r="D7" s="25"/>
      <c r="E7" s="26">
        <v>246307523</v>
      </c>
      <c r="F7" s="27">
        <v>253123321</v>
      </c>
      <c r="G7" s="27">
        <v>99803622</v>
      </c>
      <c r="H7" s="27">
        <v>8396247</v>
      </c>
      <c r="I7" s="27">
        <v>9303457</v>
      </c>
      <c r="J7" s="27">
        <v>117503326</v>
      </c>
      <c r="K7" s="27">
        <v>9164974</v>
      </c>
      <c r="L7" s="27">
        <v>9544821</v>
      </c>
      <c r="M7" s="27">
        <v>38776459</v>
      </c>
      <c r="N7" s="27">
        <v>57486254</v>
      </c>
      <c r="O7" s="27">
        <v>9132623</v>
      </c>
      <c r="P7" s="27">
        <v>9934681</v>
      </c>
      <c r="Q7" s="27">
        <v>32241353</v>
      </c>
      <c r="R7" s="27">
        <v>51308657</v>
      </c>
      <c r="S7" s="27">
        <v>9247015</v>
      </c>
      <c r="T7" s="27">
        <v>9129004</v>
      </c>
      <c r="U7" s="27">
        <v>8798753</v>
      </c>
      <c r="V7" s="27">
        <v>27174772</v>
      </c>
      <c r="W7" s="27">
        <v>253473009</v>
      </c>
      <c r="X7" s="27">
        <v>246307523</v>
      </c>
      <c r="Y7" s="27">
        <v>7165486</v>
      </c>
      <c r="Z7" s="7">
        <v>2.91</v>
      </c>
      <c r="AA7" s="25">
        <v>253123321</v>
      </c>
    </row>
    <row r="8" spans="1:27" ht="13.5">
      <c r="A8" s="5" t="s">
        <v>35</v>
      </c>
      <c r="B8" s="3"/>
      <c r="C8" s="22">
        <v>633208</v>
      </c>
      <c r="D8" s="22"/>
      <c r="E8" s="23">
        <v>1095669</v>
      </c>
      <c r="F8" s="24">
        <v>1095669</v>
      </c>
      <c r="G8" s="24">
        <v>124516</v>
      </c>
      <c r="H8" s="24">
        <v>32434</v>
      </c>
      <c r="I8" s="24">
        <v>45098</v>
      </c>
      <c r="J8" s="24">
        <v>202048</v>
      </c>
      <c r="K8" s="24">
        <v>46201</v>
      </c>
      <c r="L8" s="24">
        <v>-309113</v>
      </c>
      <c r="M8" s="24">
        <v>34259</v>
      </c>
      <c r="N8" s="24">
        <v>-228653</v>
      </c>
      <c r="O8" s="24">
        <v>41786</v>
      </c>
      <c r="P8" s="24">
        <v>38463</v>
      </c>
      <c r="Q8" s="24">
        <v>36260</v>
      </c>
      <c r="R8" s="24">
        <v>116509</v>
      </c>
      <c r="S8" s="24">
        <v>31615</v>
      </c>
      <c r="T8" s="24">
        <v>34494</v>
      </c>
      <c r="U8" s="24">
        <v>40661</v>
      </c>
      <c r="V8" s="24">
        <v>106770</v>
      </c>
      <c r="W8" s="24">
        <v>196674</v>
      </c>
      <c r="X8" s="24">
        <v>1095669</v>
      </c>
      <c r="Y8" s="24">
        <v>-898995</v>
      </c>
      <c r="Z8" s="6">
        <v>-82.05</v>
      </c>
      <c r="AA8" s="22">
        <v>1095669</v>
      </c>
    </row>
    <row r="9" spans="1:27" ht="13.5">
      <c r="A9" s="2" t="s">
        <v>36</v>
      </c>
      <c r="B9" s="3"/>
      <c r="C9" s="19">
        <f aca="true" t="shared" si="1" ref="C9:Y9">SUM(C10:C14)</f>
        <v>23638423</v>
      </c>
      <c r="D9" s="19">
        <f>SUM(D10:D14)</f>
        <v>0</v>
      </c>
      <c r="E9" s="20">
        <f t="shared" si="1"/>
        <v>24181197</v>
      </c>
      <c r="F9" s="21">
        <f t="shared" si="1"/>
        <v>23266819</v>
      </c>
      <c r="G9" s="21">
        <f t="shared" si="1"/>
        <v>1744489</v>
      </c>
      <c r="H9" s="21">
        <f t="shared" si="1"/>
        <v>1463544</v>
      </c>
      <c r="I9" s="21">
        <f t="shared" si="1"/>
        <v>1606863</v>
      </c>
      <c r="J9" s="21">
        <f t="shared" si="1"/>
        <v>4814896</v>
      </c>
      <c r="K9" s="21">
        <f t="shared" si="1"/>
        <v>2913772</v>
      </c>
      <c r="L9" s="21">
        <f t="shared" si="1"/>
        <v>1630160</v>
      </c>
      <c r="M9" s="21">
        <f t="shared" si="1"/>
        <v>1856700</v>
      </c>
      <c r="N9" s="21">
        <f t="shared" si="1"/>
        <v>6400632</v>
      </c>
      <c r="O9" s="21">
        <f t="shared" si="1"/>
        <v>1574431</v>
      </c>
      <c r="P9" s="21">
        <f t="shared" si="1"/>
        <v>1130130</v>
      </c>
      <c r="Q9" s="21">
        <f t="shared" si="1"/>
        <v>2529521</v>
      </c>
      <c r="R9" s="21">
        <f t="shared" si="1"/>
        <v>5234082</v>
      </c>
      <c r="S9" s="21">
        <f t="shared" si="1"/>
        <v>1506506</v>
      </c>
      <c r="T9" s="21">
        <f t="shared" si="1"/>
        <v>814407</v>
      </c>
      <c r="U9" s="21">
        <f t="shared" si="1"/>
        <v>586878</v>
      </c>
      <c r="V9" s="21">
        <f t="shared" si="1"/>
        <v>2907791</v>
      </c>
      <c r="W9" s="21">
        <f t="shared" si="1"/>
        <v>19357401</v>
      </c>
      <c r="X9" s="21">
        <f t="shared" si="1"/>
        <v>24181193</v>
      </c>
      <c r="Y9" s="21">
        <f t="shared" si="1"/>
        <v>-4823792</v>
      </c>
      <c r="Z9" s="4">
        <f>+IF(X9&lt;&gt;0,+(Y9/X9)*100,0)</f>
        <v>-19.948527767012983</v>
      </c>
      <c r="AA9" s="19">
        <f>SUM(AA10:AA14)</f>
        <v>23266819</v>
      </c>
    </row>
    <row r="10" spans="1:27" ht="13.5">
      <c r="A10" s="5" t="s">
        <v>37</v>
      </c>
      <c r="B10" s="3"/>
      <c r="C10" s="22">
        <v>6753708</v>
      </c>
      <c r="D10" s="22"/>
      <c r="E10" s="23">
        <v>8612972</v>
      </c>
      <c r="F10" s="24">
        <v>8808971</v>
      </c>
      <c r="G10" s="24">
        <v>798677</v>
      </c>
      <c r="H10" s="24">
        <v>376396</v>
      </c>
      <c r="I10" s="24">
        <v>639860</v>
      </c>
      <c r="J10" s="24">
        <v>1814933</v>
      </c>
      <c r="K10" s="24">
        <v>2216586</v>
      </c>
      <c r="L10" s="24">
        <v>431381</v>
      </c>
      <c r="M10" s="24">
        <v>1410936</v>
      </c>
      <c r="N10" s="24">
        <v>4058903</v>
      </c>
      <c r="O10" s="24">
        <v>835204</v>
      </c>
      <c r="P10" s="24">
        <v>232757</v>
      </c>
      <c r="Q10" s="24">
        <v>255429</v>
      </c>
      <c r="R10" s="24">
        <v>1323390</v>
      </c>
      <c r="S10" s="24">
        <v>190814</v>
      </c>
      <c r="T10" s="24">
        <v>902411</v>
      </c>
      <c r="U10" s="24">
        <v>-544525</v>
      </c>
      <c r="V10" s="24">
        <v>548700</v>
      </c>
      <c r="W10" s="24">
        <v>7745926</v>
      </c>
      <c r="X10" s="24">
        <v>8612969</v>
      </c>
      <c r="Y10" s="24">
        <v>-867043</v>
      </c>
      <c r="Z10" s="6">
        <v>-10.07</v>
      </c>
      <c r="AA10" s="22">
        <v>8808971</v>
      </c>
    </row>
    <row r="11" spans="1:27" ht="13.5">
      <c r="A11" s="5" t="s">
        <v>38</v>
      </c>
      <c r="B11" s="3"/>
      <c r="C11" s="22">
        <v>2958</v>
      </c>
      <c r="D11" s="22"/>
      <c r="E11" s="23">
        <v>4321455</v>
      </c>
      <c r="F11" s="24">
        <v>4322421</v>
      </c>
      <c r="G11" s="24"/>
      <c r="H11" s="24">
        <v>180</v>
      </c>
      <c r="I11" s="24">
        <v>831</v>
      </c>
      <c r="J11" s="24">
        <v>1011</v>
      </c>
      <c r="K11" s="24">
        <v>-831</v>
      </c>
      <c r="L11" s="24">
        <v>131</v>
      </c>
      <c r="M11" s="24">
        <v>655</v>
      </c>
      <c r="N11" s="24">
        <v>-45</v>
      </c>
      <c r="O11" s="24"/>
      <c r="P11" s="24"/>
      <c r="Q11" s="24"/>
      <c r="R11" s="24"/>
      <c r="S11" s="24"/>
      <c r="T11" s="24"/>
      <c r="U11" s="24"/>
      <c r="V11" s="24"/>
      <c r="W11" s="24">
        <v>966</v>
      </c>
      <c r="X11" s="24">
        <v>4321455</v>
      </c>
      <c r="Y11" s="24">
        <v>-4320489</v>
      </c>
      <c r="Z11" s="6">
        <v>-99.98</v>
      </c>
      <c r="AA11" s="22">
        <v>4322421</v>
      </c>
    </row>
    <row r="12" spans="1:27" ht="13.5">
      <c r="A12" s="5" t="s">
        <v>39</v>
      </c>
      <c r="B12" s="3"/>
      <c r="C12" s="22">
        <v>16881757</v>
      </c>
      <c r="D12" s="22"/>
      <c r="E12" s="23">
        <v>11246770</v>
      </c>
      <c r="F12" s="24">
        <v>10135427</v>
      </c>
      <c r="G12" s="24">
        <v>945812</v>
      </c>
      <c r="H12" s="24">
        <v>1086968</v>
      </c>
      <c r="I12" s="24">
        <v>966172</v>
      </c>
      <c r="J12" s="24">
        <v>2998952</v>
      </c>
      <c r="K12" s="24">
        <v>698017</v>
      </c>
      <c r="L12" s="24">
        <v>1198648</v>
      </c>
      <c r="M12" s="24">
        <v>445109</v>
      </c>
      <c r="N12" s="24">
        <v>2341774</v>
      </c>
      <c r="O12" s="24">
        <v>739227</v>
      </c>
      <c r="P12" s="24">
        <v>897373</v>
      </c>
      <c r="Q12" s="24">
        <v>2274092</v>
      </c>
      <c r="R12" s="24">
        <v>3910692</v>
      </c>
      <c r="S12" s="24">
        <v>1315692</v>
      </c>
      <c r="T12" s="24">
        <v>-88004</v>
      </c>
      <c r="U12" s="24">
        <v>1131403</v>
      </c>
      <c r="V12" s="24">
        <v>2359091</v>
      </c>
      <c r="W12" s="24">
        <v>11610509</v>
      </c>
      <c r="X12" s="24">
        <v>11246769</v>
      </c>
      <c r="Y12" s="24">
        <v>363740</v>
      </c>
      <c r="Z12" s="6">
        <v>3.23</v>
      </c>
      <c r="AA12" s="22">
        <v>10135427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-25133171</v>
      </c>
      <c r="D15" s="19">
        <f>SUM(D16:D18)</f>
        <v>0</v>
      </c>
      <c r="E15" s="20">
        <f t="shared" si="2"/>
        <v>21847607</v>
      </c>
      <c r="F15" s="21">
        <f t="shared" si="2"/>
        <v>21186405</v>
      </c>
      <c r="G15" s="21">
        <f t="shared" si="2"/>
        <v>3142460</v>
      </c>
      <c r="H15" s="21">
        <f t="shared" si="2"/>
        <v>1655771</v>
      </c>
      <c r="I15" s="21">
        <f t="shared" si="2"/>
        <v>1415032</v>
      </c>
      <c r="J15" s="21">
        <f t="shared" si="2"/>
        <v>6213263</v>
      </c>
      <c r="K15" s="21">
        <f t="shared" si="2"/>
        <v>1409655</v>
      </c>
      <c r="L15" s="21">
        <f t="shared" si="2"/>
        <v>3677468</v>
      </c>
      <c r="M15" s="21">
        <f t="shared" si="2"/>
        <v>1306891</v>
      </c>
      <c r="N15" s="21">
        <f t="shared" si="2"/>
        <v>6394014</v>
      </c>
      <c r="O15" s="21">
        <f t="shared" si="2"/>
        <v>1361011</v>
      </c>
      <c r="P15" s="21">
        <f t="shared" si="2"/>
        <v>2316875</v>
      </c>
      <c r="Q15" s="21">
        <f t="shared" si="2"/>
        <v>2460289</v>
      </c>
      <c r="R15" s="21">
        <f t="shared" si="2"/>
        <v>6138175</v>
      </c>
      <c r="S15" s="21">
        <f t="shared" si="2"/>
        <v>1418618</v>
      </c>
      <c r="T15" s="21">
        <f t="shared" si="2"/>
        <v>1378007</v>
      </c>
      <c r="U15" s="21">
        <f t="shared" si="2"/>
        <v>2386953</v>
      </c>
      <c r="V15" s="21">
        <f t="shared" si="2"/>
        <v>5183578</v>
      </c>
      <c r="W15" s="21">
        <f t="shared" si="2"/>
        <v>23929030</v>
      </c>
      <c r="X15" s="21">
        <f t="shared" si="2"/>
        <v>21847612</v>
      </c>
      <c r="Y15" s="21">
        <f t="shared" si="2"/>
        <v>2081418</v>
      </c>
      <c r="Z15" s="4">
        <f>+IF(X15&lt;&gt;0,+(Y15/X15)*100,0)</f>
        <v>9.52698171315016</v>
      </c>
      <c r="AA15" s="19">
        <f>SUM(AA16:AA18)</f>
        <v>21186405</v>
      </c>
    </row>
    <row r="16" spans="1:27" ht="13.5">
      <c r="A16" s="5" t="s">
        <v>43</v>
      </c>
      <c r="B16" s="3"/>
      <c r="C16" s="22">
        <v>6231514</v>
      </c>
      <c r="D16" s="22"/>
      <c r="E16" s="23">
        <v>5880610</v>
      </c>
      <c r="F16" s="24">
        <v>6609614</v>
      </c>
      <c r="G16" s="24">
        <v>196824</v>
      </c>
      <c r="H16" s="24">
        <v>496758</v>
      </c>
      <c r="I16" s="24">
        <v>250802</v>
      </c>
      <c r="J16" s="24">
        <v>944384</v>
      </c>
      <c r="K16" s="24">
        <v>247502</v>
      </c>
      <c r="L16" s="24">
        <v>1337331</v>
      </c>
      <c r="M16" s="24">
        <v>78657</v>
      </c>
      <c r="N16" s="24">
        <v>1663490</v>
      </c>
      <c r="O16" s="24">
        <v>171479</v>
      </c>
      <c r="P16" s="24">
        <v>564092</v>
      </c>
      <c r="Q16" s="24">
        <v>1296783</v>
      </c>
      <c r="R16" s="24">
        <v>2032354</v>
      </c>
      <c r="S16" s="24">
        <v>245097</v>
      </c>
      <c r="T16" s="24">
        <v>204956</v>
      </c>
      <c r="U16" s="24">
        <v>638210</v>
      </c>
      <c r="V16" s="24">
        <v>1088263</v>
      </c>
      <c r="W16" s="24">
        <v>5728491</v>
      </c>
      <c r="X16" s="24">
        <v>5880612</v>
      </c>
      <c r="Y16" s="24">
        <v>-152121</v>
      </c>
      <c r="Z16" s="6">
        <v>-2.59</v>
      </c>
      <c r="AA16" s="22">
        <v>6609614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-31364685</v>
      </c>
      <c r="D18" s="22"/>
      <c r="E18" s="23">
        <v>15966997</v>
      </c>
      <c r="F18" s="24">
        <v>14576791</v>
      </c>
      <c r="G18" s="24">
        <v>2945636</v>
      </c>
      <c r="H18" s="24">
        <v>1159013</v>
      </c>
      <c r="I18" s="24">
        <v>1164230</v>
      </c>
      <c r="J18" s="24">
        <v>5268879</v>
      </c>
      <c r="K18" s="24">
        <v>1162153</v>
      </c>
      <c r="L18" s="24">
        <v>2340137</v>
      </c>
      <c r="M18" s="24">
        <v>1228234</v>
      </c>
      <c r="N18" s="24">
        <v>4730524</v>
      </c>
      <c r="O18" s="24">
        <v>1189532</v>
      </c>
      <c r="P18" s="24">
        <v>1752783</v>
      </c>
      <c r="Q18" s="24">
        <v>1163506</v>
      </c>
      <c r="R18" s="24">
        <v>4105821</v>
      </c>
      <c r="S18" s="24">
        <v>1173521</v>
      </c>
      <c r="T18" s="24">
        <v>1173051</v>
      </c>
      <c r="U18" s="24">
        <v>1748743</v>
      </c>
      <c r="V18" s="24">
        <v>4095315</v>
      </c>
      <c r="W18" s="24">
        <v>18200539</v>
      </c>
      <c r="X18" s="24">
        <v>15967000</v>
      </c>
      <c r="Y18" s="24">
        <v>2233539</v>
      </c>
      <c r="Z18" s="6">
        <v>13.99</v>
      </c>
      <c r="AA18" s="22">
        <v>14576791</v>
      </c>
    </row>
    <row r="19" spans="1:27" ht="13.5">
      <c r="A19" s="2" t="s">
        <v>46</v>
      </c>
      <c r="B19" s="8"/>
      <c r="C19" s="19">
        <f aca="true" t="shared" si="3" ref="C19:Y19">SUM(C20:C23)</f>
        <v>439298699</v>
      </c>
      <c r="D19" s="19">
        <f>SUM(D20:D23)</f>
        <v>0</v>
      </c>
      <c r="E19" s="20">
        <f t="shared" si="3"/>
        <v>382125599</v>
      </c>
      <c r="F19" s="21">
        <f t="shared" si="3"/>
        <v>379107282</v>
      </c>
      <c r="G19" s="21">
        <f t="shared" si="3"/>
        <v>37752735</v>
      </c>
      <c r="H19" s="21">
        <f t="shared" si="3"/>
        <v>31959908</v>
      </c>
      <c r="I19" s="21">
        <f t="shared" si="3"/>
        <v>37685358</v>
      </c>
      <c r="J19" s="21">
        <f t="shared" si="3"/>
        <v>107398001</v>
      </c>
      <c r="K19" s="21">
        <f t="shared" si="3"/>
        <v>29471954</v>
      </c>
      <c r="L19" s="21">
        <f t="shared" si="3"/>
        <v>28231537</v>
      </c>
      <c r="M19" s="21">
        <f t="shared" si="3"/>
        <v>32355346</v>
      </c>
      <c r="N19" s="21">
        <f t="shared" si="3"/>
        <v>90058837</v>
      </c>
      <c r="O19" s="21">
        <f t="shared" si="3"/>
        <v>34710803</v>
      </c>
      <c r="P19" s="21">
        <f t="shared" si="3"/>
        <v>31961503</v>
      </c>
      <c r="Q19" s="21">
        <f t="shared" si="3"/>
        <v>29414620</v>
      </c>
      <c r="R19" s="21">
        <f t="shared" si="3"/>
        <v>96086926</v>
      </c>
      <c r="S19" s="21">
        <f t="shared" si="3"/>
        <v>31320924</v>
      </c>
      <c r="T19" s="21">
        <f t="shared" si="3"/>
        <v>43537685</v>
      </c>
      <c r="U19" s="21">
        <f t="shared" si="3"/>
        <v>37571584</v>
      </c>
      <c r="V19" s="21">
        <f t="shared" si="3"/>
        <v>112430193</v>
      </c>
      <c r="W19" s="21">
        <f t="shared" si="3"/>
        <v>405973957</v>
      </c>
      <c r="X19" s="21">
        <f t="shared" si="3"/>
        <v>382125595</v>
      </c>
      <c r="Y19" s="21">
        <f t="shared" si="3"/>
        <v>23848362</v>
      </c>
      <c r="Z19" s="4">
        <f>+IF(X19&lt;&gt;0,+(Y19/X19)*100,0)</f>
        <v>6.240974776892398</v>
      </c>
      <c r="AA19" s="19">
        <f>SUM(AA20:AA23)</f>
        <v>379107282</v>
      </c>
    </row>
    <row r="20" spans="1:27" ht="13.5">
      <c r="A20" s="5" t="s">
        <v>47</v>
      </c>
      <c r="B20" s="3"/>
      <c r="C20" s="22">
        <v>238876653</v>
      </c>
      <c r="D20" s="22"/>
      <c r="E20" s="23">
        <v>237720786</v>
      </c>
      <c r="F20" s="24">
        <v>237538914</v>
      </c>
      <c r="G20" s="24">
        <v>21855893</v>
      </c>
      <c r="H20" s="24">
        <v>20598001</v>
      </c>
      <c r="I20" s="24">
        <v>20769869</v>
      </c>
      <c r="J20" s="24">
        <v>63223763</v>
      </c>
      <c r="K20" s="24">
        <v>18319121</v>
      </c>
      <c r="L20" s="24">
        <v>16277267</v>
      </c>
      <c r="M20" s="24">
        <v>19910370</v>
      </c>
      <c r="N20" s="24">
        <v>54506758</v>
      </c>
      <c r="O20" s="24">
        <v>20914124</v>
      </c>
      <c r="P20" s="24">
        <v>18040733</v>
      </c>
      <c r="Q20" s="24">
        <v>6861512</v>
      </c>
      <c r="R20" s="24">
        <v>45816369</v>
      </c>
      <c r="S20" s="24">
        <v>16396613</v>
      </c>
      <c r="T20" s="24">
        <v>29093118</v>
      </c>
      <c r="U20" s="24">
        <v>25773714</v>
      </c>
      <c r="V20" s="24">
        <v>71263445</v>
      </c>
      <c r="W20" s="24">
        <v>234810335</v>
      </c>
      <c r="X20" s="24">
        <v>237720785</v>
      </c>
      <c r="Y20" s="24">
        <v>-2910450</v>
      </c>
      <c r="Z20" s="6">
        <v>-1.22</v>
      </c>
      <c r="AA20" s="22">
        <v>237538914</v>
      </c>
    </row>
    <row r="21" spans="1:27" ht="13.5">
      <c r="A21" s="5" t="s">
        <v>48</v>
      </c>
      <c r="B21" s="3"/>
      <c r="C21" s="22">
        <v>80287502</v>
      </c>
      <c r="D21" s="22"/>
      <c r="E21" s="23">
        <v>55532501</v>
      </c>
      <c r="F21" s="24">
        <v>55766110</v>
      </c>
      <c r="G21" s="24">
        <v>7677455</v>
      </c>
      <c r="H21" s="24">
        <v>4682213</v>
      </c>
      <c r="I21" s="24">
        <v>4973136</v>
      </c>
      <c r="J21" s="24">
        <v>17332804</v>
      </c>
      <c r="K21" s="24">
        <v>4505837</v>
      </c>
      <c r="L21" s="24">
        <v>5095878</v>
      </c>
      <c r="M21" s="24">
        <v>5509870</v>
      </c>
      <c r="N21" s="24">
        <v>15111585</v>
      </c>
      <c r="O21" s="24">
        <v>6541737</v>
      </c>
      <c r="P21" s="24">
        <v>6783845</v>
      </c>
      <c r="Q21" s="24">
        <v>2613242</v>
      </c>
      <c r="R21" s="24">
        <v>15938824</v>
      </c>
      <c r="S21" s="24">
        <v>7933448</v>
      </c>
      <c r="T21" s="24">
        <v>7751426</v>
      </c>
      <c r="U21" s="24">
        <v>5108613</v>
      </c>
      <c r="V21" s="24">
        <v>20793487</v>
      </c>
      <c r="W21" s="24">
        <v>69176700</v>
      </c>
      <c r="X21" s="24">
        <v>55532500</v>
      </c>
      <c r="Y21" s="24">
        <v>13644200</v>
      </c>
      <c r="Z21" s="6">
        <v>24.57</v>
      </c>
      <c r="AA21" s="22">
        <v>55766110</v>
      </c>
    </row>
    <row r="22" spans="1:27" ht="13.5">
      <c r="A22" s="5" t="s">
        <v>49</v>
      </c>
      <c r="B22" s="3"/>
      <c r="C22" s="25">
        <v>71394449</v>
      </c>
      <c r="D22" s="25"/>
      <c r="E22" s="26">
        <v>63878072</v>
      </c>
      <c r="F22" s="27">
        <v>60638338</v>
      </c>
      <c r="G22" s="27">
        <v>5058871</v>
      </c>
      <c r="H22" s="27">
        <v>3518003</v>
      </c>
      <c r="I22" s="27">
        <v>8782754</v>
      </c>
      <c r="J22" s="27">
        <v>17359628</v>
      </c>
      <c r="K22" s="27">
        <v>3494122</v>
      </c>
      <c r="L22" s="27">
        <v>3694399</v>
      </c>
      <c r="M22" s="27">
        <v>3769790</v>
      </c>
      <c r="N22" s="27">
        <v>10958311</v>
      </c>
      <c r="O22" s="27">
        <v>4096375</v>
      </c>
      <c r="P22" s="27">
        <v>3967294</v>
      </c>
      <c r="Q22" s="27">
        <v>16769483</v>
      </c>
      <c r="R22" s="27">
        <v>24833152</v>
      </c>
      <c r="S22" s="27">
        <v>3819586</v>
      </c>
      <c r="T22" s="27">
        <v>3520145</v>
      </c>
      <c r="U22" s="27">
        <v>3527643</v>
      </c>
      <c r="V22" s="27">
        <v>10867374</v>
      </c>
      <c r="W22" s="27">
        <v>64018465</v>
      </c>
      <c r="X22" s="27">
        <v>63878071</v>
      </c>
      <c r="Y22" s="27">
        <v>140394</v>
      </c>
      <c r="Z22" s="7">
        <v>0.22</v>
      </c>
      <c r="AA22" s="25">
        <v>60638338</v>
      </c>
    </row>
    <row r="23" spans="1:27" ht="13.5">
      <c r="A23" s="5" t="s">
        <v>50</v>
      </c>
      <c r="B23" s="3"/>
      <c r="C23" s="22">
        <v>48740095</v>
      </c>
      <c r="D23" s="22"/>
      <c r="E23" s="23">
        <v>24994240</v>
      </c>
      <c r="F23" s="24">
        <v>25163920</v>
      </c>
      <c r="G23" s="24">
        <v>3160516</v>
      </c>
      <c r="H23" s="24">
        <v>3161691</v>
      </c>
      <c r="I23" s="24">
        <v>3159599</v>
      </c>
      <c r="J23" s="24">
        <v>9481806</v>
      </c>
      <c r="K23" s="24">
        <v>3152874</v>
      </c>
      <c r="L23" s="24">
        <v>3163993</v>
      </c>
      <c r="M23" s="24">
        <v>3165316</v>
      </c>
      <c r="N23" s="24">
        <v>9482183</v>
      </c>
      <c r="O23" s="24">
        <v>3158567</v>
      </c>
      <c r="P23" s="24">
        <v>3169631</v>
      </c>
      <c r="Q23" s="24">
        <v>3170383</v>
      </c>
      <c r="R23" s="24">
        <v>9498581</v>
      </c>
      <c r="S23" s="24">
        <v>3171277</v>
      </c>
      <c r="T23" s="24">
        <v>3172996</v>
      </c>
      <c r="U23" s="24">
        <v>3161614</v>
      </c>
      <c r="V23" s="24">
        <v>9505887</v>
      </c>
      <c r="W23" s="24">
        <v>37968457</v>
      </c>
      <c r="X23" s="24">
        <v>24994239</v>
      </c>
      <c r="Y23" s="24">
        <v>12974218</v>
      </c>
      <c r="Z23" s="6">
        <v>51.91</v>
      </c>
      <c r="AA23" s="22">
        <v>25163920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665835802</v>
      </c>
      <c r="D25" s="40">
        <f>+D5+D9+D15+D19+D24</f>
        <v>0</v>
      </c>
      <c r="E25" s="41">
        <f t="shared" si="4"/>
        <v>675557595</v>
      </c>
      <c r="F25" s="42">
        <f t="shared" si="4"/>
        <v>677779496</v>
      </c>
      <c r="G25" s="42">
        <f t="shared" si="4"/>
        <v>142567822</v>
      </c>
      <c r="H25" s="42">
        <f t="shared" si="4"/>
        <v>43507904</v>
      </c>
      <c r="I25" s="42">
        <f t="shared" si="4"/>
        <v>50055808</v>
      </c>
      <c r="J25" s="42">
        <f t="shared" si="4"/>
        <v>236131534</v>
      </c>
      <c r="K25" s="42">
        <f t="shared" si="4"/>
        <v>43006556</v>
      </c>
      <c r="L25" s="42">
        <f t="shared" si="4"/>
        <v>42774873</v>
      </c>
      <c r="M25" s="42">
        <f t="shared" si="4"/>
        <v>74329655</v>
      </c>
      <c r="N25" s="42">
        <f t="shared" si="4"/>
        <v>160111084</v>
      </c>
      <c r="O25" s="42">
        <f t="shared" si="4"/>
        <v>46824398</v>
      </c>
      <c r="P25" s="42">
        <f t="shared" si="4"/>
        <v>45381652</v>
      </c>
      <c r="Q25" s="42">
        <f t="shared" si="4"/>
        <v>66682043</v>
      </c>
      <c r="R25" s="42">
        <f t="shared" si="4"/>
        <v>158888093</v>
      </c>
      <c r="S25" s="42">
        <f t="shared" si="4"/>
        <v>43524678</v>
      </c>
      <c r="T25" s="42">
        <f t="shared" si="4"/>
        <v>54893597</v>
      </c>
      <c r="U25" s="42">
        <f t="shared" si="4"/>
        <v>49384829</v>
      </c>
      <c r="V25" s="42">
        <f t="shared" si="4"/>
        <v>147803104</v>
      </c>
      <c r="W25" s="42">
        <f t="shared" si="4"/>
        <v>702933815</v>
      </c>
      <c r="X25" s="42">
        <f t="shared" si="4"/>
        <v>675557592</v>
      </c>
      <c r="Y25" s="42">
        <f t="shared" si="4"/>
        <v>27376223</v>
      </c>
      <c r="Z25" s="43">
        <f>+IF(X25&lt;&gt;0,+(Y25/X25)*100,0)</f>
        <v>4.052389215100406</v>
      </c>
      <c r="AA25" s="40">
        <f>+AA5+AA9+AA15+AA19+AA24</f>
        <v>677779496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121855687</v>
      </c>
      <c r="D28" s="19">
        <f>SUM(D29:D31)</f>
        <v>0</v>
      </c>
      <c r="E28" s="20">
        <f t="shared" si="5"/>
        <v>131744686</v>
      </c>
      <c r="F28" s="21">
        <f t="shared" si="5"/>
        <v>127292440</v>
      </c>
      <c r="G28" s="21">
        <f t="shared" si="5"/>
        <v>7602954</v>
      </c>
      <c r="H28" s="21">
        <f t="shared" si="5"/>
        <v>7294072</v>
      </c>
      <c r="I28" s="21">
        <f t="shared" si="5"/>
        <v>6543308</v>
      </c>
      <c r="J28" s="21">
        <f t="shared" si="5"/>
        <v>21440334</v>
      </c>
      <c r="K28" s="21">
        <f t="shared" si="5"/>
        <v>7104770</v>
      </c>
      <c r="L28" s="21">
        <f t="shared" si="5"/>
        <v>10214967</v>
      </c>
      <c r="M28" s="21">
        <f t="shared" si="5"/>
        <v>7474340</v>
      </c>
      <c r="N28" s="21">
        <f t="shared" si="5"/>
        <v>24794077</v>
      </c>
      <c r="O28" s="21">
        <f t="shared" si="5"/>
        <v>6375589</v>
      </c>
      <c r="P28" s="21">
        <f t="shared" si="5"/>
        <v>24752507</v>
      </c>
      <c r="Q28" s="21">
        <f t="shared" si="5"/>
        <v>8234276</v>
      </c>
      <c r="R28" s="21">
        <f t="shared" si="5"/>
        <v>39362372</v>
      </c>
      <c r="S28" s="21">
        <f t="shared" si="5"/>
        <v>8633308</v>
      </c>
      <c r="T28" s="21">
        <f t="shared" si="5"/>
        <v>13601695</v>
      </c>
      <c r="U28" s="21">
        <f t="shared" si="5"/>
        <v>12515149</v>
      </c>
      <c r="V28" s="21">
        <f t="shared" si="5"/>
        <v>34750152</v>
      </c>
      <c r="W28" s="21">
        <f t="shared" si="5"/>
        <v>120346935</v>
      </c>
      <c r="X28" s="21">
        <f t="shared" si="5"/>
        <v>131744685</v>
      </c>
      <c r="Y28" s="21">
        <f t="shared" si="5"/>
        <v>-11397750</v>
      </c>
      <c r="Z28" s="4">
        <f>+IF(X28&lt;&gt;0,+(Y28/X28)*100,0)</f>
        <v>-8.651392653904786</v>
      </c>
      <c r="AA28" s="19">
        <f>SUM(AA29:AA31)</f>
        <v>127292440</v>
      </c>
    </row>
    <row r="29" spans="1:27" ht="13.5">
      <c r="A29" s="5" t="s">
        <v>33</v>
      </c>
      <c r="B29" s="3"/>
      <c r="C29" s="22">
        <v>24170634</v>
      </c>
      <c r="D29" s="22"/>
      <c r="E29" s="23">
        <v>31358290</v>
      </c>
      <c r="F29" s="24">
        <v>30060316</v>
      </c>
      <c r="G29" s="24">
        <v>3081226</v>
      </c>
      <c r="H29" s="24">
        <v>2049764</v>
      </c>
      <c r="I29" s="24">
        <v>1902110</v>
      </c>
      <c r="J29" s="24">
        <v>7033100</v>
      </c>
      <c r="K29" s="24">
        <v>2432182</v>
      </c>
      <c r="L29" s="24">
        <v>2762066</v>
      </c>
      <c r="M29" s="24">
        <v>2670812</v>
      </c>
      <c r="N29" s="24">
        <v>7865060</v>
      </c>
      <c r="O29" s="24">
        <v>1293672</v>
      </c>
      <c r="P29" s="24">
        <v>3888524</v>
      </c>
      <c r="Q29" s="24">
        <v>2573608</v>
      </c>
      <c r="R29" s="24">
        <v>7755804</v>
      </c>
      <c r="S29" s="24">
        <v>1566549</v>
      </c>
      <c r="T29" s="24">
        <v>3443001</v>
      </c>
      <c r="U29" s="24">
        <v>2106206</v>
      </c>
      <c r="V29" s="24">
        <v>7115756</v>
      </c>
      <c r="W29" s="24">
        <v>29769720</v>
      </c>
      <c r="X29" s="24">
        <v>31358288</v>
      </c>
      <c r="Y29" s="24">
        <v>-1588568</v>
      </c>
      <c r="Z29" s="6">
        <v>-5.07</v>
      </c>
      <c r="AA29" s="22">
        <v>30060316</v>
      </c>
    </row>
    <row r="30" spans="1:27" ht="13.5">
      <c r="A30" s="5" t="s">
        <v>34</v>
      </c>
      <c r="B30" s="3"/>
      <c r="C30" s="25">
        <v>50744459</v>
      </c>
      <c r="D30" s="25"/>
      <c r="E30" s="26">
        <v>52808068</v>
      </c>
      <c r="F30" s="27">
        <v>50587384</v>
      </c>
      <c r="G30" s="27">
        <v>2163319</v>
      </c>
      <c r="H30" s="27">
        <v>1922552</v>
      </c>
      <c r="I30" s="27">
        <v>2273174</v>
      </c>
      <c r="J30" s="27">
        <v>6359045</v>
      </c>
      <c r="K30" s="27">
        <v>2011457</v>
      </c>
      <c r="L30" s="27">
        <v>3672412</v>
      </c>
      <c r="M30" s="27">
        <v>2186923</v>
      </c>
      <c r="N30" s="27">
        <v>7870792</v>
      </c>
      <c r="O30" s="27">
        <v>2232149</v>
      </c>
      <c r="P30" s="27">
        <v>9433770</v>
      </c>
      <c r="Q30" s="27">
        <v>2210422</v>
      </c>
      <c r="R30" s="27">
        <v>13876341</v>
      </c>
      <c r="S30" s="27">
        <v>4002588</v>
      </c>
      <c r="T30" s="27">
        <v>5749376</v>
      </c>
      <c r="U30" s="27">
        <v>7082920</v>
      </c>
      <c r="V30" s="27">
        <v>16834884</v>
      </c>
      <c r="W30" s="27">
        <v>44941062</v>
      </c>
      <c r="X30" s="27">
        <v>52808068</v>
      </c>
      <c r="Y30" s="27">
        <v>-7867006</v>
      </c>
      <c r="Z30" s="7">
        <v>-14.9</v>
      </c>
      <c r="AA30" s="25">
        <v>50587384</v>
      </c>
    </row>
    <row r="31" spans="1:27" ht="13.5">
      <c r="A31" s="5" t="s">
        <v>35</v>
      </c>
      <c r="B31" s="3"/>
      <c r="C31" s="22">
        <v>46940594</v>
      </c>
      <c r="D31" s="22"/>
      <c r="E31" s="23">
        <v>47578328</v>
      </c>
      <c r="F31" s="24">
        <v>46644740</v>
      </c>
      <c r="G31" s="24">
        <v>2358409</v>
      </c>
      <c r="H31" s="24">
        <v>3321756</v>
      </c>
      <c r="I31" s="24">
        <v>2368024</v>
      </c>
      <c r="J31" s="24">
        <v>8048189</v>
      </c>
      <c r="K31" s="24">
        <v>2661131</v>
      </c>
      <c r="L31" s="24">
        <v>3780489</v>
      </c>
      <c r="M31" s="24">
        <v>2616605</v>
      </c>
      <c r="N31" s="24">
        <v>9058225</v>
      </c>
      <c r="O31" s="24">
        <v>2849768</v>
      </c>
      <c r="P31" s="24">
        <v>11430213</v>
      </c>
      <c r="Q31" s="24">
        <v>3450246</v>
      </c>
      <c r="R31" s="24">
        <v>17730227</v>
      </c>
      <c r="S31" s="24">
        <v>3064171</v>
      </c>
      <c r="T31" s="24">
        <v>4409318</v>
      </c>
      <c r="U31" s="24">
        <v>3326023</v>
      </c>
      <c r="V31" s="24">
        <v>10799512</v>
      </c>
      <c r="W31" s="24">
        <v>45636153</v>
      </c>
      <c r="X31" s="24">
        <v>47578329</v>
      </c>
      <c r="Y31" s="24">
        <v>-1942176</v>
      </c>
      <c r="Z31" s="6">
        <v>-4.08</v>
      </c>
      <c r="AA31" s="22">
        <v>46644740</v>
      </c>
    </row>
    <row r="32" spans="1:27" ht="13.5">
      <c r="A32" s="2" t="s">
        <v>36</v>
      </c>
      <c r="B32" s="3"/>
      <c r="C32" s="19">
        <f aca="true" t="shared" si="6" ref="C32:Y32">SUM(C33:C37)</f>
        <v>89302587</v>
      </c>
      <c r="D32" s="19">
        <f>SUM(D33:D37)</f>
        <v>0</v>
      </c>
      <c r="E32" s="20">
        <f t="shared" si="6"/>
        <v>89446421</v>
      </c>
      <c r="F32" s="21">
        <f t="shared" si="6"/>
        <v>93658815</v>
      </c>
      <c r="G32" s="21">
        <f t="shared" si="6"/>
        <v>5424501</v>
      </c>
      <c r="H32" s="21">
        <f t="shared" si="6"/>
        <v>6226681</v>
      </c>
      <c r="I32" s="21">
        <f t="shared" si="6"/>
        <v>6104541</v>
      </c>
      <c r="J32" s="21">
        <f t="shared" si="6"/>
        <v>17755723</v>
      </c>
      <c r="K32" s="21">
        <f t="shared" si="6"/>
        <v>7210217</v>
      </c>
      <c r="L32" s="21">
        <f t="shared" si="6"/>
        <v>10506147</v>
      </c>
      <c r="M32" s="21">
        <f t="shared" si="6"/>
        <v>6427112</v>
      </c>
      <c r="N32" s="21">
        <f t="shared" si="6"/>
        <v>24143476</v>
      </c>
      <c r="O32" s="21">
        <f t="shared" si="6"/>
        <v>7602725</v>
      </c>
      <c r="P32" s="21">
        <f t="shared" si="6"/>
        <v>15217656</v>
      </c>
      <c r="Q32" s="21">
        <f t="shared" si="6"/>
        <v>6842007</v>
      </c>
      <c r="R32" s="21">
        <f t="shared" si="6"/>
        <v>29662388</v>
      </c>
      <c r="S32" s="21">
        <f t="shared" si="6"/>
        <v>7235749</v>
      </c>
      <c r="T32" s="21">
        <f t="shared" si="6"/>
        <v>8949567</v>
      </c>
      <c r="U32" s="21">
        <f t="shared" si="6"/>
        <v>6993678</v>
      </c>
      <c r="V32" s="21">
        <f t="shared" si="6"/>
        <v>23178994</v>
      </c>
      <c r="W32" s="21">
        <f t="shared" si="6"/>
        <v>94740581</v>
      </c>
      <c r="X32" s="21">
        <f t="shared" si="6"/>
        <v>89446422</v>
      </c>
      <c r="Y32" s="21">
        <f t="shared" si="6"/>
        <v>5294159</v>
      </c>
      <c r="Z32" s="4">
        <f>+IF(X32&lt;&gt;0,+(Y32/X32)*100,0)</f>
        <v>5.918804667223022</v>
      </c>
      <c r="AA32" s="19">
        <f>SUM(AA33:AA37)</f>
        <v>93658815</v>
      </c>
    </row>
    <row r="33" spans="1:27" ht="13.5">
      <c r="A33" s="5" t="s">
        <v>37</v>
      </c>
      <c r="B33" s="3"/>
      <c r="C33" s="22">
        <v>52600724</v>
      </c>
      <c r="D33" s="22"/>
      <c r="E33" s="23">
        <v>47341096</v>
      </c>
      <c r="F33" s="24">
        <v>49254761</v>
      </c>
      <c r="G33" s="24">
        <v>3072206</v>
      </c>
      <c r="H33" s="24">
        <v>3280618</v>
      </c>
      <c r="I33" s="24">
        <v>3318579</v>
      </c>
      <c r="J33" s="24">
        <v>9671403</v>
      </c>
      <c r="K33" s="24">
        <v>3902667</v>
      </c>
      <c r="L33" s="24">
        <v>5772053</v>
      </c>
      <c r="M33" s="24">
        <v>3421505</v>
      </c>
      <c r="N33" s="24">
        <v>13096225</v>
      </c>
      <c r="O33" s="24">
        <v>3741142</v>
      </c>
      <c r="P33" s="24">
        <v>11182013</v>
      </c>
      <c r="Q33" s="24">
        <v>3623647</v>
      </c>
      <c r="R33" s="24">
        <v>18546802</v>
      </c>
      <c r="S33" s="24">
        <v>4069203</v>
      </c>
      <c r="T33" s="24">
        <v>5300342</v>
      </c>
      <c r="U33" s="24">
        <v>3520406</v>
      </c>
      <c r="V33" s="24">
        <v>12889951</v>
      </c>
      <c r="W33" s="24">
        <v>54204381</v>
      </c>
      <c r="X33" s="24">
        <v>47341100</v>
      </c>
      <c r="Y33" s="24">
        <v>6863281</v>
      </c>
      <c r="Z33" s="6">
        <v>14.5</v>
      </c>
      <c r="AA33" s="22">
        <v>49254761</v>
      </c>
    </row>
    <row r="34" spans="1:27" ht="13.5">
      <c r="A34" s="5" t="s">
        <v>38</v>
      </c>
      <c r="B34" s="3"/>
      <c r="C34" s="22">
        <v>561709</v>
      </c>
      <c r="D34" s="22"/>
      <c r="E34" s="23">
        <v>665657</v>
      </c>
      <c r="F34" s="24">
        <v>968878</v>
      </c>
      <c r="G34" s="24">
        <v>60573</v>
      </c>
      <c r="H34" s="24">
        <v>59263</v>
      </c>
      <c r="I34" s="24">
        <v>111335</v>
      </c>
      <c r="J34" s="24">
        <v>231171</v>
      </c>
      <c r="K34" s="24">
        <v>40343</v>
      </c>
      <c r="L34" s="24">
        <v>110042</v>
      </c>
      <c r="M34" s="24">
        <v>40535</v>
      </c>
      <c r="N34" s="24">
        <v>190920</v>
      </c>
      <c r="O34" s="24">
        <v>46013</v>
      </c>
      <c r="P34" s="24">
        <v>38267</v>
      </c>
      <c r="Q34" s="24">
        <v>83307</v>
      </c>
      <c r="R34" s="24">
        <v>167587</v>
      </c>
      <c r="S34" s="24">
        <v>35479</v>
      </c>
      <c r="T34" s="24">
        <v>68302</v>
      </c>
      <c r="U34" s="24">
        <v>39114</v>
      </c>
      <c r="V34" s="24">
        <v>142895</v>
      </c>
      <c r="W34" s="24">
        <v>732573</v>
      </c>
      <c r="X34" s="24">
        <v>665657</v>
      </c>
      <c r="Y34" s="24">
        <v>66916</v>
      </c>
      <c r="Z34" s="6">
        <v>10.05</v>
      </c>
      <c r="AA34" s="22">
        <v>968878</v>
      </c>
    </row>
    <row r="35" spans="1:27" ht="13.5">
      <c r="A35" s="5" t="s">
        <v>39</v>
      </c>
      <c r="B35" s="3"/>
      <c r="C35" s="22">
        <v>33228167</v>
      </c>
      <c r="D35" s="22"/>
      <c r="E35" s="23">
        <v>37717932</v>
      </c>
      <c r="F35" s="24">
        <v>39526652</v>
      </c>
      <c r="G35" s="24">
        <v>2092460</v>
      </c>
      <c r="H35" s="24">
        <v>2432551</v>
      </c>
      <c r="I35" s="24">
        <v>2447379</v>
      </c>
      <c r="J35" s="24">
        <v>6972390</v>
      </c>
      <c r="K35" s="24">
        <v>2806251</v>
      </c>
      <c r="L35" s="24">
        <v>4238335</v>
      </c>
      <c r="M35" s="24">
        <v>2720654</v>
      </c>
      <c r="N35" s="24">
        <v>9765240</v>
      </c>
      <c r="O35" s="24">
        <v>3598096</v>
      </c>
      <c r="P35" s="24">
        <v>3744808</v>
      </c>
      <c r="Q35" s="24">
        <v>2931414</v>
      </c>
      <c r="R35" s="24">
        <v>10274318</v>
      </c>
      <c r="S35" s="24">
        <v>2932519</v>
      </c>
      <c r="T35" s="24">
        <v>3372099</v>
      </c>
      <c r="U35" s="24">
        <v>3213722</v>
      </c>
      <c r="V35" s="24">
        <v>9518340</v>
      </c>
      <c r="W35" s="24">
        <v>36530288</v>
      </c>
      <c r="X35" s="24">
        <v>37717931</v>
      </c>
      <c r="Y35" s="24">
        <v>-1187643</v>
      </c>
      <c r="Z35" s="6">
        <v>-3.15</v>
      </c>
      <c r="AA35" s="22">
        <v>39526652</v>
      </c>
    </row>
    <row r="36" spans="1:27" ht="13.5">
      <c r="A36" s="5" t="s">
        <v>40</v>
      </c>
      <c r="B36" s="3"/>
      <c r="C36" s="22">
        <v>2911987</v>
      </c>
      <c r="D36" s="22"/>
      <c r="E36" s="23">
        <v>3721736</v>
      </c>
      <c r="F36" s="24">
        <v>3908524</v>
      </c>
      <c r="G36" s="24">
        <v>199262</v>
      </c>
      <c r="H36" s="24">
        <v>454249</v>
      </c>
      <c r="I36" s="24">
        <v>227248</v>
      </c>
      <c r="J36" s="24">
        <v>880759</v>
      </c>
      <c r="K36" s="24">
        <v>460956</v>
      </c>
      <c r="L36" s="24">
        <v>385717</v>
      </c>
      <c r="M36" s="24">
        <v>244418</v>
      </c>
      <c r="N36" s="24">
        <v>1091091</v>
      </c>
      <c r="O36" s="24">
        <v>217474</v>
      </c>
      <c r="P36" s="24">
        <v>252568</v>
      </c>
      <c r="Q36" s="24">
        <v>203639</v>
      </c>
      <c r="R36" s="24">
        <v>673681</v>
      </c>
      <c r="S36" s="24">
        <v>198548</v>
      </c>
      <c r="T36" s="24">
        <v>208824</v>
      </c>
      <c r="U36" s="24">
        <v>220436</v>
      </c>
      <c r="V36" s="24">
        <v>627808</v>
      </c>
      <c r="W36" s="24">
        <v>3273339</v>
      </c>
      <c r="X36" s="24">
        <v>3721734</v>
      </c>
      <c r="Y36" s="24">
        <v>-448395</v>
      </c>
      <c r="Z36" s="6">
        <v>-12.05</v>
      </c>
      <c r="AA36" s="22">
        <v>3908524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97158325</v>
      </c>
      <c r="D38" s="19">
        <f>SUM(D39:D41)</f>
        <v>0</v>
      </c>
      <c r="E38" s="20">
        <f t="shared" si="7"/>
        <v>107064421</v>
      </c>
      <c r="F38" s="21">
        <f t="shared" si="7"/>
        <v>106136971</v>
      </c>
      <c r="G38" s="21">
        <f t="shared" si="7"/>
        <v>3221141</v>
      </c>
      <c r="H38" s="21">
        <f t="shared" si="7"/>
        <v>3859088</v>
      </c>
      <c r="I38" s="21">
        <f t="shared" si="7"/>
        <v>3922501</v>
      </c>
      <c r="J38" s="21">
        <f t="shared" si="7"/>
        <v>11002730</v>
      </c>
      <c r="K38" s="21">
        <f t="shared" si="7"/>
        <v>4151921</v>
      </c>
      <c r="L38" s="21">
        <f t="shared" si="7"/>
        <v>5636737</v>
      </c>
      <c r="M38" s="21">
        <f t="shared" si="7"/>
        <v>4526363</v>
      </c>
      <c r="N38" s="21">
        <f t="shared" si="7"/>
        <v>14315021</v>
      </c>
      <c r="O38" s="21">
        <f t="shared" si="7"/>
        <v>4323234</v>
      </c>
      <c r="P38" s="21">
        <f t="shared" si="7"/>
        <v>32134480</v>
      </c>
      <c r="Q38" s="21">
        <f t="shared" si="7"/>
        <v>4820067</v>
      </c>
      <c r="R38" s="21">
        <f t="shared" si="7"/>
        <v>41277781</v>
      </c>
      <c r="S38" s="21">
        <f t="shared" si="7"/>
        <v>7671629</v>
      </c>
      <c r="T38" s="21">
        <f t="shared" si="7"/>
        <v>10625589</v>
      </c>
      <c r="U38" s="21">
        <f t="shared" si="7"/>
        <v>5436867</v>
      </c>
      <c r="V38" s="21">
        <f t="shared" si="7"/>
        <v>23734085</v>
      </c>
      <c r="W38" s="21">
        <f t="shared" si="7"/>
        <v>90329617</v>
      </c>
      <c r="X38" s="21">
        <f t="shared" si="7"/>
        <v>107064419</v>
      </c>
      <c r="Y38" s="21">
        <f t="shared" si="7"/>
        <v>-16734802</v>
      </c>
      <c r="Z38" s="4">
        <f>+IF(X38&lt;&gt;0,+(Y38/X38)*100,0)</f>
        <v>-15.630591522660763</v>
      </c>
      <c r="AA38" s="19">
        <f>SUM(AA39:AA41)</f>
        <v>106136971</v>
      </c>
    </row>
    <row r="39" spans="1:27" ht="13.5">
      <c r="A39" s="5" t="s">
        <v>43</v>
      </c>
      <c r="B39" s="3"/>
      <c r="C39" s="22">
        <v>86704285</v>
      </c>
      <c r="D39" s="22"/>
      <c r="E39" s="23">
        <v>96294632</v>
      </c>
      <c r="F39" s="24">
        <v>95212794</v>
      </c>
      <c r="G39" s="24">
        <v>2410554</v>
      </c>
      <c r="H39" s="24">
        <v>3009304</v>
      </c>
      <c r="I39" s="24">
        <v>3109009</v>
      </c>
      <c r="J39" s="24">
        <v>8528867</v>
      </c>
      <c r="K39" s="24">
        <v>3281366</v>
      </c>
      <c r="L39" s="24">
        <v>4532359</v>
      </c>
      <c r="M39" s="24">
        <v>3684505</v>
      </c>
      <c r="N39" s="24">
        <v>11498230</v>
      </c>
      <c r="O39" s="24">
        <v>3483873</v>
      </c>
      <c r="P39" s="24">
        <v>31013855</v>
      </c>
      <c r="Q39" s="24">
        <v>3870314</v>
      </c>
      <c r="R39" s="24">
        <v>38368042</v>
      </c>
      <c r="S39" s="24">
        <v>6671816</v>
      </c>
      <c r="T39" s="24">
        <v>9721754</v>
      </c>
      <c r="U39" s="24">
        <v>4407221</v>
      </c>
      <c r="V39" s="24">
        <v>20800791</v>
      </c>
      <c r="W39" s="24">
        <v>79195930</v>
      </c>
      <c r="X39" s="24">
        <v>96294632</v>
      </c>
      <c r="Y39" s="24">
        <v>-17098702</v>
      </c>
      <c r="Z39" s="6">
        <v>-17.76</v>
      </c>
      <c r="AA39" s="22">
        <v>95212794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10454040</v>
      </c>
      <c r="D41" s="22"/>
      <c r="E41" s="23">
        <v>10769789</v>
      </c>
      <c r="F41" s="24">
        <v>10924177</v>
      </c>
      <c r="G41" s="24">
        <v>810587</v>
      </c>
      <c r="H41" s="24">
        <v>849784</v>
      </c>
      <c r="I41" s="24">
        <v>813492</v>
      </c>
      <c r="J41" s="24">
        <v>2473863</v>
      </c>
      <c r="K41" s="24">
        <v>870555</v>
      </c>
      <c r="L41" s="24">
        <v>1104378</v>
      </c>
      <c r="M41" s="24">
        <v>841858</v>
      </c>
      <c r="N41" s="24">
        <v>2816791</v>
      </c>
      <c r="O41" s="24">
        <v>839361</v>
      </c>
      <c r="P41" s="24">
        <v>1120625</v>
      </c>
      <c r="Q41" s="24">
        <v>949753</v>
      </c>
      <c r="R41" s="24">
        <v>2909739</v>
      </c>
      <c r="S41" s="24">
        <v>999813</v>
      </c>
      <c r="T41" s="24">
        <v>903835</v>
      </c>
      <c r="U41" s="24">
        <v>1029646</v>
      </c>
      <c r="V41" s="24">
        <v>2933294</v>
      </c>
      <c r="W41" s="24">
        <v>11133687</v>
      </c>
      <c r="X41" s="24">
        <v>10769787</v>
      </c>
      <c r="Y41" s="24">
        <v>363900</v>
      </c>
      <c r="Z41" s="6">
        <v>3.38</v>
      </c>
      <c r="AA41" s="22">
        <v>10924177</v>
      </c>
    </row>
    <row r="42" spans="1:27" ht="13.5">
      <c r="A42" s="2" t="s">
        <v>46</v>
      </c>
      <c r="B42" s="8"/>
      <c r="C42" s="19">
        <f aca="true" t="shared" si="8" ref="C42:Y42">SUM(C43:C46)</f>
        <v>333639174</v>
      </c>
      <c r="D42" s="19">
        <f>SUM(D43:D46)</f>
        <v>0</v>
      </c>
      <c r="E42" s="20">
        <f t="shared" si="8"/>
        <v>358100996</v>
      </c>
      <c r="F42" s="21">
        <f t="shared" si="8"/>
        <v>368451291</v>
      </c>
      <c r="G42" s="21">
        <f t="shared" si="8"/>
        <v>10913893</v>
      </c>
      <c r="H42" s="21">
        <f t="shared" si="8"/>
        <v>54129575</v>
      </c>
      <c r="I42" s="21">
        <f t="shared" si="8"/>
        <v>19274452</v>
      </c>
      <c r="J42" s="21">
        <f t="shared" si="8"/>
        <v>84317920</v>
      </c>
      <c r="K42" s="21">
        <f t="shared" si="8"/>
        <v>40300732</v>
      </c>
      <c r="L42" s="21">
        <f t="shared" si="8"/>
        <v>29947073</v>
      </c>
      <c r="M42" s="21">
        <f t="shared" si="8"/>
        <v>29769524</v>
      </c>
      <c r="N42" s="21">
        <f t="shared" si="8"/>
        <v>100017329</v>
      </c>
      <c r="O42" s="21">
        <f t="shared" si="8"/>
        <v>31578815</v>
      </c>
      <c r="P42" s="21">
        <f t="shared" si="8"/>
        <v>41561795</v>
      </c>
      <c r="Q42" s="21">
        <f t="shared" si="8"/>
        <v>26482879</v>
      </c>
      <c r="R42" s="21">
        <f t="shared" si="8"/>
        <v>99623489</v>
      </c>
      <c r="S42" s="21">
        <f t="shared" si="8"/>
        <v>28408856</v>
      </c>
      <c r="T42" s="21">
        <f t="shared" si="8"/>
        <v>30714218</v>
      </c>
      <c r="U42" s="21">
        <f t="shared" si="8"/>
        <v>38196946</v>
      </c>
      <c r="V42" s="21">
        <f t="shared" si="8"/>
        <v>97320020</v>
      </c>
      <c r="W42" s="21">
        <f t="shared" si="8"/>
        <v>381278758</v>
      </c>
      <c r="X42" s="21">
        <f t="shared" si="8"/>
        <v>358100999</v>
      </c>
      <c r="Y42" s="21">
        <f t="shared" si="8"/>
        <v>23177759</v>
      </c>
      <c r="Z42" s="4">
        <f>+IF(X42&lt;&gt;0,+(Y42/X42)*100,0)</f>
        <v>6.472408360971928</v>
      </c>
      <c r="AA42" s="19">
        <f>SUM(AA43:AA46)</f>
        <v>368451291</v>
      </c>
    </row>
    <row r="43" spans="1:27" ht="13.5">
      <c r="A43" s="5" t="s">
        <v>47</v>
      </c>
      <c r="B43" s="3"/>
      <c r="C43" s="22">
        <v>201447867</v>
      </c>
      <c r="D43" s="22"/>
      <c r="E43" s="23">
        <v>229593530</v>
      </c>
      <c r="F43" s="24">
        <v>228913174</v>
      </c>
      <c r="G43" s="24">
        <v>4007846</v>
      </c>
      <c r="H43" s="24">
        <v>42508782</v>
      </c>
      <c r="I43" s="24">
        <v>7489976</v>
      </c>
      <c r="J43" s="24">
        <v>54006604</v>
      </c>
      <c r="K43" s="24">
        <v>28713402</v>
      </c>
      <c r="L43" s="24">
        <v>16425404</v>
      </c>
      <c r="M43" s="24">
        <v>17172903</v>
      </c>
      <c r="N43" s="24">
        <v>62311709</v>
      </c>
      <c r="O43" s="24">
        <v>18920930</v>
      </c>
      <c r="P43" s="24">
        <v>20355868</v>
      </c>
      <c r="Q43" s="24">
        <v>13020824</v>
      </c>
      <c r="R43" s="24">
        <v>52297622</v>
      </c>
      <c r="S43" s="24">
        <v>16031621</v>
      </c>
      <c r="T43" s="24">
        <v>17368571</v>
      </c>
      <c r="U43" s="24">
        <v>23187739</v>
      </c>
      <c r="V43" s="24">
        <v>56587931</v>
      </c>
      <c r="W43" s="24">
        <v>225203866</v>
      </c>
      <c r="X43" s="24">
        <v>229593531</v>
      </c>
      <c r="Y43" s="24">
        <v>-4389665</v>
      </c>
      <c r="Z43" s="6">
        <v>-1.91</v>
      </c>
      <c r="AA43" s="22">
        <v>228913174</v>
      </c>
    </row>
    <row r="44" spans="1:27" ht="13.5">
      <c r="A44" s="5" t="s">
        <v>48</v>
      </c>
      <c r="B44" s="3"/>
      <c r="C44" s="22">
        <v>61936488</v>
      </c>
      <c r="D44" s="22"/>
      <c r="E44" s="23">
        <v>55826236</v>
      </c>
      <c r="F44" s="24">
        <v>69098646</v>
      </c>
      <c r="G44" s="24">
        <v>2399917</v>
      </c>
      <c r="H44" s="24">
        <v>5777566</v>
      </c>
      <c r="I44" s="24">
        <v>6233700</v>
      </c>
      <c r="J44" s="24">
        <v>14411183</v>
      </c>
      <c r="K44" s="24">
        <v>5836996</v>
      </c>
      <c r="L44" s="24">
        <v>5781172</v>
      </c>
      <c r="M44" s="24">
        <v>6155296</v>
      </c>
      <c r="N44" s="24">
        <v>17773464</v>
      </c>
      <c r="O44" s="24">
        <v>6640544</v>
      </c>
      <c r="P44" s="24">
        <v>6431544</v>
      </c>
      <c r="Q44" s="24">
        <v>7449116</v>
      </c>
      <c r="R44" s="24">
        <v>20521204</v>
      </c>
      <c r="S44" s="24">
        <v>6181524</v>
      </c>
      <c r="T44" s="24">
        <v>5248882</v>
      </c>
      <c r="U44" s="24">
        <v>7591851</v>
      </c>
      <c r="V44" s="24">
        <v>19022257</v>
      </c>
      <c r="W44" s="24">
        <v>71728108</v>
      </c>
      <c r="X44" s="24">
        <v>55826237</v>
      </c>
      <c r="Y44" s="24">
        <v>15901871</v>
      </c>
      <c r="Z44" s="6">
        <v>28.48</v>
      </c>
      <c r="AA44" s="22">
        <v>69098646</v>
      </c>
    </row>
    <row r="45" spans="1:27" ht="13.5">
      <c r="A45" s="5" t="s">
        <v>49</v>
      </c>
      <c r="B45" s="3"/>
      <c r="C45" s="25">
        <v>40244090</v>
      </c>
      <c r="D45" s="25"/>
      <c r="E45" s="26">
        <v>41421316</v>
      </c>
      <c r="F45" s="27">
        <v>39803756</v>
      </c>
      <c r="G45" s="27">
        <v>1706887</v>
      </c>
      <c r="H45" s="27">
        <v>2910134</v>
      </c>
      <c r="I45" s="27">
        <v>2518383</v>
      </c>
      <c r="J45" s="27">
        <v>7135404</v>
      </c>
      <c r="K45" s="27">
        <v>2558767</v>
      </c>
      <c r="L45" s="27">
        <v>3334892</v>
      </c>
      <c r="M45" s="27">
        <v>3232896</v>
      </c>
      <c r="N45" s="27">
        <v>9126555</v>
      </c>
      <c r="O45" s="27">
        <v>2703976</v>
      </c>
      <c r="P45" s="27">
        <v>10818684</v>
      </c>
      <c r="Q45" s="27">
        <v>2981597</v>
      </c>
      <c r="R45" s="27">
        <v>16504257</v>
      </c>
      <c r="S45" s="27">
        <v>3221074</v>
      </c>
      <c r="T45" s="27">
        <v>4858708</v>
      </c>
      <c r="U45" s="27">
        <v>3766343</v>
      </c>
      <c r="V45" s="27">
        <v>11846125</v>
      </c>
      <c r="W45" s="27">
        <v>44612341</v>
      </c>
      <c r="X45" s="27">
        <v>41421316</v>
      </c>
      <c r="Y45" s="27">
        <v>3191025</v>
      </c>
      <c r="Z45" s="7">
        <v>7.7</v>
      </c>
      <c r="AA45" s="25">
        <v>39803756</v>
      </c>
    </row>
    <row r="46" spans="1:27" ht="13.5">
      <c r="A46" s="5" t="s">
        <v>50</v>
      </c>
      <c r="B46" s="3"/>
      <c r="C46" s="22">
        <v>30010729</v>
      </c>
      <c r="D46" s="22"/>
      <c r="E46" s="23">
        <v>31259914</v>
      </c>
      <c r="F46" s="24">
        <v>30635715</v>
      </c>
      <c r="G46" s="24">
        <v>2799243</v>
      </c>
      <c r="H46" s="24">
        <v>2933093</v>
      </c>
      <c r="I46" s="24">
        <v>3032393</v>
      </c>
      <c r="J46" s="24">
        <v>8764729</v>
      </c>
      <c r="K46" s="24">
        <v>3191567</v>
      </c>
      <c r="L46" s="24">
        <v>4405605</v>
      </c>
      <c r="M46" s="24">
        <v>3208429</v>
      </c>
      <c r="N46" s="24">
        <v>10805601</v>
      </c>
      <c r="O46" s="24">
        <v>3313365</v>
      </c>
      <c r="P46" s="24">
        <v>3955699</v>
      </c>
      <c r="Q46" s="24">
        <v>3031342</v>
      </c>
      <c r="R46" s="24">
        <v>10300406</v>
      </c>
      <c r="S46" s="24">
        <v>2974637</v>
      </c>
      <c r="T46" s="24">
        <v>3238057</v>
      </c>
      <c r="U46" s="24">
        <v>3651013</v>
      </c>
      <c r="V46" s="24">
        <v>9863707</v>
      </c>
      <c r="W46" s="24">
        <v>39734443</v>
      </c>
      <c r="X46" s="24">
        <v>31259915</v>
      </c>
      <c r="Y46" s="24">
        <v>8474528</v>
      </c>
      <c r="Z46" s="6">
        <v>27.11</v>
      </c>
      <c r="AA46" s="22">
        <v>30635715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641955773</v>
      </c>
      <c r="D48" s="40">
        <f>+D28+D32+D38+D42+D47</f>
        <v>0</v>
      </c>
      <c r="E48" s="41">
        <f t="shared" si="9"/>
        <v>686356524</v>
      </c>
      <c r="F48" s="42">
        <f t="shared" si="9"/>
        <v>695539517</v>
      </c>
      <c r="G48" s="42">
        <f t="shared" si="9"/>
        <v>27162489</v>
      </c>
      <c r="H48" s="42">
        <f t="shared" si="9"/>
        <v>71509416</v>
      </c>
      <c r="I48" s="42">
        <f t="shared" si="9"/>
        <v>35844802</v>
      </c>
      <c r="J48" s="42">
        <f t="shared" si="9"/>
        <v>134516707</v>
      </c>
      <c r="K48" s="42">
        <f t="shared" si="9"/>
        <v>58767640</v>
      </c>
      <c r="L48" s="42">
        <f t="shared" si="9"/>
        <v>56304924</v>
      </c>
      <c r="M48" s="42">
        <f t="shared" si="9"/>
        <v>48197339</v>
      </c>
      <c r="N48" s="42">
        <f t="shared" si="9"/>
        <v>163269903</v>
      </c>
      <c r="O48" s="42">
        <f t="shared" si="9"/>
        <v>49880363</v>
      </c>
      <c r="P48" s="42">
        <f t="shared" si="9"/>
        <v>113666438</v>
      </c>
      <c r="Q48" s="42">
        <f t="shared" si="9"/>
        <v>46379229</v>
      </c>
      <c r="R48" s="42">
        <f t="shared" si="9"/>
        <v>209926030</v>
      </c>
      <c r="S48" s="42">
        <f t="shared" si="9"/>
        <v>51949542</v>
      </c>
      <c r="T48" s="42">
        <f t="shared" si="9"/>
        <v>63891069</v>
      </c>
      <c r="U48" s="42">
        <f t="shared" si="9"/>
        <v>63142640</v>
      </c>
      <c r="V48" s="42">
        <f t="shared" si="9"/>
        <v>178983251</v>
      </c>
      <c r="W48" s="42">
        <f t="shared" si="9"/>
        <v>686695891</v>
      </c>
      <c r="X48" s="42">
        <f t="shared" si="9"/>
        <v>686356525</v>
      </c>
      <c r="Y48" s="42">
        <f t="shared" si="9"/>
        <v>339366</v>
      </c>
      <c r="Z48" s="43">
        <f>+IF(X48&lt;&gt;0,+(Y48/X48)*100,0)</f>
        <v>0.049444565271671306</v>
      </c>
      <c r="AA48" s="40">
        <f>+AA28+AA32+AA38+AA42+AA47</f>
        <v>695539517</v>
      </c>
    </row>
    <row r="49" spans="1:27" ht="13.5">
      <c r="A49" s="14" t="s">
        <v>58</v>
      </c>
      <c r="B49" s="15"/>
      <c r="C49" s="44">
        <f aca="true" t="shared" si="10" ref="C49:Y49">+C25-C48</f>
        <v>23880029</v>
      </c>
      <c r="D49" s="44">
        <f>+D25-D48</f>
        <v>0</v>
      </c>
      <c r="E49" s="45">
        <f t="shared" si="10"/>
        <v>-10798929</v>
      </c>
      <c r="F49" s="46">
        <f t="shared" si="10"/>
        <v>-17760021</v>
      </c>
      <c r="G49" s="46">
        <f t="shared" si="10"/>
        <v>115405333</v>
      </c>
      <c r="H49" s="46">
        <f t="shared" si="10"/>
        <v>-28001512</v>
      </c>
      <c r="I49" s="46">
        <f t="shared" si="10"/>
        <v>14211006</v>
      </c>
      <c r="J49" s="46">
        <f t="shared" si="10"/>
        <v>101614827</v>
      </c>
      <c r="K49" s="46">
        <f t="shared" si="10"/>
        <v>-15761084</v>
      </c>
      <c r="L49" s="46">
        <f t="shared" si="10"/>
        <v>-13530051</v>
      </c>
      <c r="M49" s="46">
        <f t="shared" si="10"/>
        <v>26132316</v>
      </c>
      <c r="N49" s="46">
        <f t="shared" si="10"/>
        <v>-3158819</v>
      </c>
      <c r="O49" s="46">
        <f t="shared" si="10"/>
        <v>-3055965</v>
      </c>
      <c r="P49" s="46">
        <f t="shared" si="10"/>
        <v>-68284786</v>
      </c>
      <c r="Q49" s="46">
        <f t="shared" si="10"/>
        <v>20302814</v>
      </c>
      <c r="R49" s="46">
        <f t="shared" si="10"/>
        <v>-51037937</v>
      </c>
      <c r="S49" s="46">
        <f t="shared" si="10"/>
        <v>-8424864</v>
      </c>
      <c r="T49" s="46">
        <f t="shared" si="10"/>
        <v>-8997472</v>
      </c>
      <c r="U49" s="46">
        <f t="shared" si="10"/>
        <v>-13757811</v>
      </c>
      <c r="V49" s="46">
        <f t="shared" si="10"/>
        <v>-31180147</v>
      </c>
      <c r="W49" s="46">
        <f t="shared" si="10"/>
        <v>16237924</v>
      </c>
      <c r="X49" s="46">
        <f>IF(F25=F48,0,X25-X48)</f>
        <v>-10798933</v>
      </c>
      <c r="Y49" s="46">
        <f t="shared" si="10"/>
        <v>27036857</v>
      </c>
      <c r="Z49" s="47">
        <f>+IF(X49&lt;&gt;0,+(Y49/X49)*100,0)</f>
        <v>-250.36600375240775</v>
      </c>
      <c r="AA49" s="44">
        <f>+AA25-AA48</f>
        <v>-17760021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2017-08-01T11:47:58Z</dcterms:created>
  <dcterms:modified xsi:type="dcterms:W3CDTF">2017-08-01T11:51:12Z</dcterms:modified>
  <cp:category/>
  <cp:version/>
  <cp:contentType/>
  <cp:contentStatus/>
</cp:coreProperties>
</file>