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630" activeTab="0"/>
  </bookViews>
  <sheets>
    <sheet name="Summary" sheetId="1" r:id="rId1"/>
    <sheet name="LIM331" sheetId="2" r:id="rId2"/>
    <sheet name="LIM332" sheetId="3" r:id="rId3"/>
    <sheet name="LIM333" sheetId="4" r:id="rId4"/>
    <sheet name="LIM334" sheetId="5" r:id="rId5"/>
    <sheet name="LIM335" sheetId="6" r:id="rId6"/>
    <sheet name="DC33" sheetId="7" r:id="rId7"/>
    <sheet name="LIM341" sheetId="8" r:id="rId8"/>
    <sheet name="LIM343" sheetId="9" r:id="rId9"/>
    <sheet name="LIM344" sheetId="10" r:id="rId10"/>
    <sheet name="LIM345" sheetId="11" r:id="rId11"/>
    <sheet name="DC34" sheetId="12" r:id="rId12"/>
    <sheet name="LIM351" sheetId="13" r:id="rId13"/>
    <sheet name="LIM353" sheetId="14" r:id="rId14"/>
    <sheet name="LIM354" sheetId="15" r:id="rId15"/>
    <sheet name="LIM355" sheetId="16" r:id="rId16"/>
    <sheet name="DC35" sheetId="17" r:id="rId17"/>
    <sheet name="LIM361" sheetId="18" r:id="rId18"/>
    <sheet name="LIM362" sheetId="19" r:id="rId19"/>
    <sheet name="LIM366" sheetId="20" r:id="rId20"/>
    <sheet name="LIM367" sheetId="21" r:id="rId21"/>
    <sheet name="LIM368" sheetId="22" r:id="rId22"/>
    <sheet name="DC36" sheetId="23" r:id="rId23"/>
    <sheet name="LIM471" sheetId="24" r:id="rId24"/>
    <sheet name="LIM472" sheetId="25" r:id="rId25"/>
    <sheet name="LIM473" sheetId="26" r:id="rId26"/>
    <sheet name="LIM476" sheetId="27" r:id="rId27"/>
    <sheet name="DC47" sheetId="28" r:id="rId28"/>
  </sheets>
  <definedNames>
    <definedName name="_xlnm.Print_Area" localSheetId="6">'DC33'!$A$1:$AA$55</definedName>
    <definedName name="_xlnm.Print_Area" localSheetId="11">'DC34'!$A$1:$AA$55</definedName>
    <definedName name="_xlnm.Print_Area" localSheetId="16">'DC35'!$A$1:$AA$55</definedName>
    <definedName name="_xlnm.Print_Area" localSheetId="22">'DC36'!$A$1:$AA$55</definedName>
    <definedName name="_xlnm.Print_Area" localSheetId="27">'DC47'!$A$1:$AA$55</definedName>
    <definedName name="_xlnm.Print_Area" localSheetId="1">'LIM331'!$A$1:$AA$55</definedName>
    <definedName name="_xlnm.Print_Area" localSheetId="2">'LIM332'!$A$1:$AA$55</definedName>
    <definedName name="_xlnm.Print_Area" localSheetId="3">'LIM333'!$A$1:$AA$55</definedName>
    <definedName name="_xlnm.Print_Area" localSheetId="4">'LIM334'!$A$1:$AA$55</definedName>
    <definedName name="_xlnm.Print_Area" localSheetId="5">'LIM335'!$A$1:$AA$55</definedName>
    <definedName name="_xlnm.Print_Area" localSheetId="7">'LIM341'!$A$1:$AA$55</definedName>
    <definedName name="_xlnm.Print_Area" localSheetId="8">'LIM343'!$A$1:$AA$55</definedName>
    <definedName name="_xlnm.Print_Area" localSheetId="9">'LIM344'!$A$1:$AA$55</definedName>
    <definedName name="_xlnm.Print_Area" localSheetId="10">'LIM345'!$A$1:$AA$55</definedName>
    <definedName name="_xlnm.Print_Area" localSheetId="12">'LIM351'!$A$1:$AA$55</definedName>
    <definedName name="_xlnm.Print_Area" localSheetId="13">'LIM353'!$A$1:$AA$55</definedName>
    <definedName name="_xlnm.Print_Area" localSheetId="14">'LIM354'!$A$1:$AA$55</definedName>
    <definedName name="_xlnm.Print_Area" localSheetId="15">'LIM355'!$A$1:$AA$55</definedName>
    <definedName name="_xlnm.Print_Area" localSheetId="17">'LIM361'!$A$1:$AA$55</definedName>
    <definedName name="_xlnm.Print_Area" localSheetId="18">'LIM362'!$A$1:$AA$55</definedName>
    <definedName name="_xlnm.Print_Area" localSheetId="19">'LIM366'!$A$1:$AA$55</definedName>
    <definedName name="_xlnm.Print_Area" localSheetId="20">'LIM367'!$A$1:$AA$55</definedName>
    <definedName name="_xlnm.Print_Area" localSheetId="21">'LIM368'!$A$1:$AA$55</definedName>
    <definedName name="_xlnm.Print_Area" localSheetId="23">'LIM471'!$A$1:$AA$55</definedName>
    <definedName name="_xlnm.Print_Area" localSheetId="24">'LIM472'!$A$1:$AA$55</definedName>
    <definedName name="_xlnm.Print_Area" localSheetId="25">'LIM473'!$A$1:$AA$55</definedName>
    <definedName name="_xlnm.Print_Area" localSheetId="26">'LIM476'!$A$1:$AA$55</definedName>
    <definedName name="_xlnm.Print_Area" localSheetId="0">'Summary'!$A$1:$AA$55</definedName>
  </definedNames>
  <calcPr calcMode="manual" fullCalcOnLoad="1"/>
</workbook>
</file>

<file path=xl/sharedStrings.xml><?xml version="1.0" encoding="utf-8"?>
<sst xmlns="http://schemas.openxmlformats.org/spreadsheetml/2006/main" count="2436" uniqueCount="92">
  <si>
    <t>Limpopo: Greater Giyani(LIM331) - Table C2 Quarterly Budget Statement - Financial Performance (standard classification) for 4th Quarter ended 30 June 2017 (Figures Finalised as at 2017/07/28)</t>
  </si>
  <si>
    <t>Standard Classification Description</t>
  </si>
  <si>
    <t>2015/16</t>
  </si>
  <si>
    <t>2016/17</t>
  </si>
  <si>
    <t>Budget year 2016/17</t>
  </si>
  <si>
    <t>R thousands</t>
  </si>
  <si>
    <t>1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</si>
  <si>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</si>
  <si>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</si>
  <si>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</si>
  <si>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</si>
  <si>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</si>
  <si>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</si>
  <si>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</si>
  <si>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</si>
  <si>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</si>
  <si>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</si>
  <si>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</si>
  <si>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</si>
  <si>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</si>
  <si>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</si>
  <si>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</si>
  <si>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</si>
  <si>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</si>
  <si>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</si>
  <si>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</si>
  <si>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</si>
  <si>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</si>
  <si>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</si>
  <si>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</si>
  <si>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</si>
  <si>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</si>
  <si>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</si>
  <si>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</si>
  <si>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</si>
  <si>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</si>
  <si>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</si>
  <si>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</si>
  <si>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</si>
  <si>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</si>
  <si>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</si>
  <si>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</si>
  <si>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</si>
  <si>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</si>
  <si>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</si>
  <si>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</si>
  <si>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</si>
  <si>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</si>
  <si>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</si>
  <si>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</si>
  <si>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</si>
  <si>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</si>
  <si>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</si>
  <si>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</si>
  <si>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</si>
  <si>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</si>
  <si>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</si>
  <si>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</si>
  <si>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Surplus/(Deficit) for the year</t>
  </si>
  <si>
    <t>Limpopo: Greater Letaba(LIM332) - Table C2 Quarterly Budget Statement - Financial Performance (standard classification) for 4th Quarter ended 30 June 2017 (Figures Finalised as at 2017/07/28)</t>
  </si>
  <si>
    <t>Limpopo: Greater Tzaneen(LIM333) - Table C2 Quarterly Budget Statement - Financial Performance (standard classification) for 4th Quarter ended 30 June 2017 (Figures Finalised as at 2017/07/28)</t>
  </si>
  <si>
    <t>Limpopo: Ba-Phalaborwa(LIM334) - Table C2 Quarterly Budget Statement - Financial Performance (standard classification) for 4th Quarter ended 30 June 2017 (Figures Finalised as at 2017/07/28)</t>
  </si>
  <si>
    <t>Limpopo: Maruleng(LIM335) - Table C2 Quarterly Budget Statement - Financial Performance (standard classification) for 4th Quarter ended 30 June 2017 (Figures Finalised as at 2017/07/28)</t>
  </si>
  <si>
    <t>Limpopo: Mopani(DC33) - Table C2 Quarterly Budget Statement - Financial Performance (standard classification) for 4th Quarter ended 30 June 2017 (Figures Finalised as at 2017/07/28)</t>
  </si>
  <si>
    <t>Limpopo: Musina(LIM341) - Table C2 Quarterly Budget Statement - Financial Performance (standard classification) for 4th Quarter ended 30 June 2017 (Figures Finalised as at 2017/07/28)</t>
  </si>
  <si>
    <t>Limpopo: Thulamela(LIM343) - Table C2 Quarterly Budget Statement - Financial Performance (standard classification) for 4th Quarter ended 30 June 2017 (Figures Finalised as at 2017/07/28)</t>
  </si>
  <si>
    <t>Limpopo: Makhado(LIM344) - Table C2 Quarterly Budget Statement - Financial Performance (standard classification) for 4th Quarter ended 30 June 2017 (Figures Finalised as at 2017/07/28)</t>
  </si>
  <si>
    <t>Limpopo: Makhado-Thulamela(LIM345) - Table C2 Quarterly Budget Statement - Financial Performance (standard classification) for 4th Quarter ended 30 June 2017 (Figures Finalised as at 2017/07/28)</t>
  </si>
  <si>
    <t>Limpopo: Vhembe(DC34) - Table C2 Quarterly Budget Statement - Financial Performance (standard classification) for 4th Quarter ended 30 June 2017 (Figures Finalised as at 2017/07/28)</t>
  </si>
  <si>
    <t>Limpopo: Blouberg(LIM351) - Table C2 Quarterly Budget Statement - Financial Performance (standard classification) for 4th Quarter ended 30 June 2017 (Figures Finalised as at 2017/07/28)</t>
  </si>
  <si>
    <t>Limpopo: Molemole(LIM353) - Table C2 Quarterly Budget Statement - Financial Performance (standard classification) for 4th Quarter ended 30 June 2017 (Figures Finalised as at 2017/07/28)</t>
  </si>
  <si>
    <t>Limpopo: Polokwane(LIM354) - Table C2 Quarterly Budget Statement - Financial Performance (standard classification) for 4th Quarter ended 30 June 2017 (Figures Finalised as at 2017/07/28)</t>
  </si>
  <si>
    <t>Limpopo: Lepelle-Nkumpi(LIM355) - Table C2 Quarterly Budget Statement - Financial Performance (standard classification) for 4th Quarter ended 30 June 2017 (Figures Finalised as at 2017/07/28)</t>
  </si>
  <si>
    <t>Limpopo: Capricorn(DC35) - Table C2 Quarterly Budget Statement - Financial Performance (standard classification) for 4th Quarter ended 30 June 2017 (Figures Finalised as at 2017/07/28)</t>
  </si>
  <si>
    <t>Limpopo: Thabazimbi(LIM361) - Table C2 Quarterly Budget Statement - Financial Performance (standard classification) for 4th Quarter ended 30 June 2017 (Figures Finalised as at 2017/07/28)</t>
  </si>
  <si>
    <t>Limpopo: Lephalale(LIM362) - Table C2 Quarterly Budget Statement - Financial Performance (standard classification) for 4th Quarter ended 30 June 2017 (Figures Finalised as at 2017/07/28)</t>
  </si>
  <si>
    <t>Limpopo: Bela Bela(LIM366) - Table C2 Quarterly Budget Statement - Financial Performance (standard classification) for 4th Quarter ended 30 June 2017 (Figures Finalised as at 2017/07/28)</t>
  </si>
  <si>
    <t>Limpopo: Mogalakwena(LIM367) - Table C2 Quarterly Budget Statement - Financial Performance (standard classification) for 4th Quarter ended 30 June 2017 (Figures Finalised as at 2017/07/28)</t>
  </si>
  <si>
    <t>Limpopo: Modimolle-Mookgopong(LIM368) - Table C2 Quarterly Budget Statement - Financial Performance (standard classification) for 4th Quarter ended 30 June 2017 (Figures Finalised as at 2017/07/28)</t>
  </si>
  <si>
    <t>Limpopo: Waterberg(DC36) - Table C2 Quarterly Budget Statement - Financial Performance (standard classification) for 4th Quarter ended 30 June 2017 (Figures Finalised as at 2017/07/28)</t>
  </si>
  <si>
    <t>Limpopo: Ephraim Mogale(LIM471) - Table C2 Quarterly Budget Statement - Financial Performance (standard classification) for 4th Quarter ended 30 June 2017 (Figures Finalised as at 2017/07/28)</t>
  </si>
  <si>
    <t>Limpopo: Elias Motsoaledi(LIM472) - Table C2 Quarterly Budget Statement - Financial Performance (standard classification) for 4th Quarter ended 30 June 2017 (Figures Finalised as at 2017/07/28)</t>
  </si>
  <si>
    <t>Limpopo: Makhuduthamaga(LIM473) - Table C2 Quarterly Budget Statement - Financial Performance (standard classification) for 4th Quarter ended 30 June 2017 (Figures Finalised as at 2017/07/28)</t>
  </si>
  <si>
    <t>Limpopo: Fetakgomo-Greater Tubatse(LIM476) - Table C2 Quarterly Budget Statement - Financial Performance (standard classification) for 4th Quarter ended 30 June 2017 (Figures Finalised as at 2017/07/28)</t>
  </si>
  <si>
    <t>Limpopo: Sekhukhune(DC47) - Table C2 Quarterly Budget Statement - Financial Performance (standard classification) for 4th Quarter ended 30 June 2017 (Figures Finalised as at 2017/07/28)</t>
  </si>
  <si>
    <t>Summary - Table C2 Quarterly Budget Statement - Financial Performance (standard classification) for 4th Quarter ended 30 June 2017 (Figures Finalised as at 2017/07/28)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</si>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</sst>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#.00_);\(#,###.00\);.00_)"/>
    <numFmt numFmtId="169" formatCode="#,###_);\(#,###\);"/>
    <numFmt numFmtId="170" formatCode="_(* #,##0,_);_(* \(#,##0,\);_(* &quot;–&quot;?_);_(@_)"/>
    <numFmt numFmtId="171" formatCode="_ * #,##0.00_ ;_ * \(#,##0.00\)_ ;_ * &quot;-&quot;??_ ;_ @_ "/>
    <numFmt numFmtId="172" formatCode="_(* #,##0,_);_(* \(#,##0,\);_(* &quot;- &quot;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3" fillId="0" borderId="10" xfId="0" applyFont="1" applyFill="1" applyBorder="1" applyAlignment="1">
      <alignment vertical="center"/>
    </xf>
    <xf numFmtId="0" fontId="6" fillId="0" borderId="11" xfId="0" applyNumberFormat="1" applyFont="1" applyFill="1" applyBorder="1" applyAlignment="1" applyProtection="1">
      <alignment horizontal="left" indent="1"/>
      <protection/>
    </xf>
    <xf numFmtId="0" fontId="5" fillId="0" borderId="12" xfId="0" applyNumberFormat="1" applyFont="1" applyBorder="1" applyAlignment="1" applyProtection="1">
      <alignment horizontal="center"/>
      <protection/>
    </xf>
    <xf numFmtId="171" fontId="3" fillId="0" borderId="12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left" indent="2"/>
      <protection/>
    </xf>
    <xf numFmtId="171" fontId="5" fillId="0" borderId="12" xfId="0" applyNumberFormat="1" applyFont="1" applyFill="1" applyBorder="1" applyAlignment="1" applyProtection="1">
      <alignment/>
      <protection/>
    </xf>
    <xf numFmtId="171" fontId="5" fillId="0" borderId="12" xfId="42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/>
      <protection/>
    </xf>
    <xf numFmtId="0" fontId="3" fillId="0" borderId="13" xfId="0" applyNumberFormat="1" applyFont="1" applyBorder="1" applyAlignment="1" applyProtection="1">
      <alignment/>
      <protection/>
    </xf>
    <xf numFmtId="0" fontId="5" fillId="0" borderId="14" xfId="0" applyNumberFormat="1" applyFont="1" applyBorder="1" applyAlignment="1" applyProtection="1">
      <alignment horizontal="center"/>
      <protection/>
    </xf>
    <xf numFmtId="0" fontId="5" fillId="0" borderId="11" xfId="0" applyNumberFormat="1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/>
      <protection/>
    </xf>
    <xf numFmtId="0" fontId="7" fillId="0" borderId="12" xfId="0" applyNumberFormat="1" applyFont="1" applyBorder="1" applyAlignment="1" applyProtection="1">
      <alignment horizontal="center"/>
      <protection/>
    </xf>
    <xf numFmtId="0" fontId="3" fillId="0" borderId="15" xfId="0" applyNumberFormat="1" applyFont="1" applyBorder="1" applyAlignment="1" applyProtection="1">
      <alignment/>
      <protection/>
    </xf>
    <xf numFmtId="0" fontId="5" fillId="0" borderId="16" xfId="0" applyNumberFormat="1" applyFont="1" applyBorder="1" applyAlignment="1" applyProtection="1">
      <alignment horizontal="center"/>
      <protection/>
    </xf>
    <xf numFmtId="0" fontId="8" fillId="0" borderId="17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 quotePrefix="1">
      <alignment/>
      <protection/>
    </xf>
    <xf numFmtId="172" fontId="3" fillId="0" borderId="18" xfId="0" applyNumberFormat="1" applyFont="1" applyFill="1" applyBorder="1" applyAlignment="1" applyProtection="1">
      <alignment/>
      <protection/>
    </xf>
    <xf numFmtId="172" fontId="3" fillId="0" borderId="19" xfId="0" applyNumberFormat="1" applyFont="1" applyFill="1" applyBorder="1" applyAlignment="1" applyProtection="1">
      <alignment/>
      <protection/>
    </xf>
    <xf numFmtId="172" fontId="3" fillId="0" borderId="12" xfId="0" applyNumberFormat="1" applyFont="1" applyFill="1" applyBorder="1" applyAlignment="1" applyProtection="1">
      <alignment/>
      <protection/>
    </xf>
    <xf numFmtId="172" fontId="5" fillId="0" borderId="18" xfId="0" applyNumberFormat="1" applyFont="1" applyFill="1" applyBorder="1" applyAlignment="1" applyProtection="1">
      <alignment/>
      <protection/>
    </xf>
    <xf numFmtId="172" fontId="5" fillId="0" borderId="19" xfId="0" applyNumberFormat="1" applyFont="1" applyFill="1" applyBorder="1" applyAlignment="1" applyProtection="1">
      <alignment/>
      <protection/>
    </xf>
    <xf numFmtId="172" fontId="5" fillId="0" borderId="12" xfId="0" applyNumberFormat="1" applyFont="1" applyFill="1" applyBorder="1" applyAlignment="1" applyProtection="1">
      <alignment/>
      <protection/>
    </xf>
    <xf numFmtId="172" fontId="5" fillId="0" borderId="18" xfId="42" applyNumberFormat="1" applyFont="1" applyFill="1" applyBorder="1" applyAlignment="1" applyProtection="1">
      <alignment/>
      <protection/>
    </xf>
    <xf numFmtId="172" fontId="5" fillId="0" borderId="19" xfId="42" applyNumberFormat="1" applyFont="1" applyFill="1" applyBorder="1" applyAlignment="1" applyProtection="1">
      <alignment/>
      <protection/>
    </xf>
    <xf numFmtId="172" fontId="5" fillId="0" borderId="12" xfId="42" applyNumberFormat="1" applyFont="1" applyFill="1" applyBorder="1" applyAlignment="1" applyProtection="1">
      <alignment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23" xfId="0" applyFont="1" applyFill="1" applyBorder="1" applyAlignment="1" applyProtection="1">
      <alignment horizontal="center" vertical="center"/>
      <protection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0" fontId="3" fillId="0" borderId="25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26" xfId="0" applyFont="1" applyFill="1" applyBorder="1" applyAlignment="1" applyProtection="1">
      <alignment horizontal="center" vertical="center" wrapText="1"/>
      <protection/>
    </xf>
    <xf numFmtId="172" fontId="3" fillId="0" borderId="27" xfId="0" applyNumberFormat="1" applyFont="1" applyBorder="1" applyAlignment="1" applyProtection="1">
      <alignment horizontal="center"/>
      <protection/>
    </xf>
    <xf numFmtId="172" fontId="3" fillId="0" borderId="20" xfId="0" applyNumberFormat="1" applyFont="1" applyBorder="1" applyAlignment="1" applyProtection="1">
      <alignment horizontal="center"/>
      <protection/>
    </xf>
    <xf numFmtId="172" fontId="3" fillId="0" borderId="10" xfId="0" applyNumberFormat="1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/>
      <protection/>
    </xf>
    <xf numFmtId="172" fontId="3" fillId="0" borderId="28" xfId="0" applyNumberFormat="1" applyFont="1" applyFill="1" applyBorder="1" applyAlignment="1" applyProtection="1">
      <alignment/>
      <protection/>
    </xf>
    <xf numFmtId="172" fontId="3" fillId="0" borderId="29" xfId="0" applyNumberFormat="1" applyFont="1" applyFill="1" applyBorder="1" applyAlignment="1" applyProtection="1">
      <alignment/>
      <protection/>
    </xf>
    <xf numFmtId="172" fontId="3" fillId="0" borderId="14" xfId="0" applyNumberFormat="1" applyFont="1" applyFill="1" applyBorder="1" applyAlignment="1" applyProtection="1">
      <alignment/>
      <protection/>
    </xf>
    <xf numFmtId="171" fontId="3" fillId="0" borderId="14" xfId="0" applyNumberFormat="1" applyFont="1" applyFill="1" applyBorder="1" applyAlignment="1" applyProtection="1">
      <alignment/>
      <protection/>
    </xf>
    <xf numFmtId="172" fontId="3" fillId="0" borderId="24" xfId="0" applyNumberFormat="1" applyFont="1" applyBorder="1" applyAlignment="1" applyProtection="1">
      <alignment/>
      <protection/>
    </xf>
    <xf numFmtId="172" fontId="3" fillId="0" borderId="30" xfId="0" applyNumberFormat="1" applyFont="1" applyBorder="1" applyAlignment="1" applyProtection="1">
      <alignment/>
      <protection/>
    </xf>
    <xf numFmtId="172" fontId="3" fillId="0" borderId="23" xfId="0" applyNumberFormat="1" applyFont="1" applyBorder="1" applyAlignment="1" applyProtection="1">
      <alignment/>
      <protection/>
    </xf>
    <xf numFmtId="171" fontId="3" fillId="0" borderId="23" xfId="0" applyNumberFormat="1" applyFont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vertical="top"/>
      <protection/>
    </xf>
    <xf numFmtId="0" fontId="5" fillId="0" borderId="0" xfId="0" applyFont="1" applyAlignment="1" applyProtection="1">
      <alignment/>
      <protection/>
    </xf>
    <xf numFmtId="0" fontId="9" fillId="0" borderId="11" xfId="0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left"/>
      <protection/>
    </xf>
    <xf numFmtId="0" fontId="3" fillId="0" borderId="32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85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91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10013266787</v>
      </c>
      <c r="D5" s="19">
        <f>SUM(D6:D8)</f>
        <v>0</v>
      </c>
      <c r="E5" s="20">
        <f t="shared" si="0"/>
        <v>10977168257</v>
      </c>
      <c r="F5" s="21">
        <f t="shared" si="0"/>
        <v>9442765589</v>
      </c>
      <c r="G5" s="21">
        <f t="shared" si="0"/>
        <v>1704826948</v>
      </c>
      <c r="H5" s="21">
        <f t="shared" si="0"/>
        <v>909682185</v>
      </c>
      <c r="I5" s="21">
        <f t="shared" si="0"/>
        <v>456771845</v>
      </c>
      <c r="J5" s="21">
        <f t="shared" si="0"/>
        <v>3071280978</v>
      </c>
      <c r="K5" s="21">
        <f t="shared" si="0"/>
        <v>379423535</v>
      </c>
      <c r="L5" s="21">
        <f t="shared" si="0"/>
        <v>342799291</v>
      </c>
      <c r="M5" s="21">
        <f t="shared" si="0"/>
        <v>1732330580</v>
      </c>
      <c r="N5" s="21">
        <f t="shared" si="0"/>
        <v>2454553406</v>
      </c>
      <c r="O5" s="21">
        <f t="shared" si="0"/>
        <v>469238492</v>
      </c>
      <c r="P5" s="21">
        <f t="shared" si="0"/>
        <v>522865651</v>
      </c>
      <c r="Q5" s="21">
        <f t="shared" si="0"/>
        <v>1954304508</v>
      </c>
      <c r="R5" s="21">
        <f t="shared" si="0"/>
        <v>2946408651</v>
      </c>
      <c r="S5" s="21">
        <f t="shared" si="0"/>
        <v>310472969</v>
      </c>
      <c r="T5" s="21">
        <f t="shared" si="0"/>
        <v>358065149</v>
      </c>
      <c r="U5" s="21">
        <f t="shared" si="0"/>
        <v>542020533</v>
      </c>
      <c r="V5" s="21">
        <f t="shared" si="0"/>
        <v>1210558651</v>
      </c>
      <c r="W5" s="21">
        <f t="shared" si="0"/>
        <v>9682801686</v>
      </c>
      <c r="X5" s="21">
        <f t="shared" si="0"/>
        <v>10442073589</v>
      </c>
      <c r="Y5" s="21">
        <f t="shared" si="0"/>
        <v>-759271903</v>
      </c>
      <c r="Z5" s="4">
        <f>+IF(X5&lt;&gt;0,+(Y5/X5)*100,0)</f>
        <v>-7.2712751593691145</v>
      </c>
      <c r="AA5" s="19">
        <f>SUM(AA6:AA8)</f>
        <v>9442765589</v>
      </c>
    </row>
    <row r="6" spans="1:27" ht="13.5">
      <c r="A6" s="5" t="s">
        <v>33</v>
      </c>
      <c r="B6" s="3"/>
      <c r="C6" s="22">
        <v>2833265172</v>
      </c>
      <c r="D6" s="22"/>
      <c r="E6" s="23">
        <v>1228396824</v>
      </c>
      <c r="F6" s="24">
        <v>1363085995</v>
      </c>
      <c r="G6" s="24">
        <v>327992218</v>
      </c>
      <c r="H6" s="24">
        <v>386641726</v>
      </c>
      <c r="I6" s="24">
        <v>10225539</v>
      </c>
      <c r="J6" s="24">
        <v>724859483</v>
      </c>
      <c r="K6" s="24">
        <v>7835513</v>
      </c>
      <c r="L6" s="24">
        <v>15108807</v>
      </c>
      <c r="M6" s="24">
        <v>352479564</v>
      </c>
      <c r="N6" s="24">
        <v>375423884</v>
      </c>
      <c r="O6" s="24">
        <v>13934107</v>
      </c>
      <c r="P6" s="24">
        <v>22340679</v>
      </c>
      <c r="Q6" s="24">
        <v>333308616</v>
      </c>
      <c r="R6" s="24">
        <v>369583402</v>
      </c>
      <c r="S6" s="24">
        <v>7528689</v>
      </c>
      <c r="T6" s="24">
        <v>17553378</v>
      </c>
      <c r="U6" s="24">
        <v>12966029</v>
      </c>
      <c r="V6" s="24">
        <v>38048096</v>
      </c>
      <c r="W6" s="24">
        <v>1507914865</v>
      </c>
      <c r="X6" s="24">
        <v>1475373794</v>
      </c>
      <c r="Y6" s="24">
        <v>32541071</v>
      </c>
      <c r="Z6" s="6">
        <v>2.21</v>
      </c>
      <c r="AA6" s="22">
        <v>1363085995</v>
      </c>
    </row>
    <row r="7" spans="1:27" ht="13.5">
      <c r="A7" s="5" t="s">
        <v>34</v>
      </c>
      <c r="B7" s="3"/>
      <c r="C7" s="25">
        <v>5644562963</v>
      </c>
      <c r="D7" s="25"/>
      <c r="E7" s="26">
        <v>7916564592</v>
      </c>
      <c r="F7" s="27">
        <v>6108702993</v>
      </c>
      <c r="G7" s="27">
        <v>1257152780</v>
      </c>
      <c r="H7" s="27">
        <v>350307585</v>
      </c>
      <c r="I7" s="27">
        <v>344158089</v>
      </c>
      <c r="J7" s="27">
        <v>1951618454</v>
      </c>
      <c r="K7" s="27">
        <v>242366490</v>
      </c>
      <c r="L7" s="27">
        <v>313985394</v>
      </c>
      <c r="M7" s="27">
        <v>1122306273</v>
      </c>
      <c r="N7" s="27">
        <v>1678658157</v>
      </c>
      <c r="O7" s="27">
        <v>354760413</v>
      </c>
      <c r="P7" s="27">
        <v>392432797</v>
      </c>
      <c r="Q7" s="27">
        <v>1368364619</v>
      </c>
      <c r="R7" s="27">
        <v>2115557829</v>
      </c>
      <c r="S7" s="27">
        <v>162295570</v>
      </c>
      <c r="T7" s="27">
        <v>209123542</v>
      </c>
      <c r="U7" s="27">
        <v>520704549</v>
      </c>
      <c r="V7" s="27">
        <v>892123661</v>
      </c>
      <c r="W7" s="27">
        <v>6637958101</v>
      </c>
      <c r="X7" s="27">
        <v>7056029642</v>
      </c>
      <c r="Y7" s="27">
        <v>-418071541</v>
      </c>
      <c r="Z7" s="7">
        <v>-5.93</v>
      </c>
      <c r="AA7" s="25">
        <v>6108702993</v>
      </c>
    </row>
    <row r="8" spans="1:27" ht="13.5">
      <c r="A8" s="5" t="s">
        <v>35</v>
      </c>
      <c r="B8" s="3"/>
      <c r="C8" s="22">
        <v>1535438652</v>
      </c>
      <c r="D8" s="22"/>
      <c r="E8" s="23">
        <v>1832206841</v>
      </c>
      <c r="F8" s="24">
        <v>1970976601</v>
      </c>
      <c r="G8" s="24">
        <v>119681950</v>
      </c>
      <c r="H8" s="24">
        <v>172732874</v>
      </c>
      <c r="I8" s="24">
        <v>102388217</v>
      </c>
      <c r="J8" s="24">
        <v>394803041</v>
      </c>
      <c r="K8" s="24">
        <v>129221532</v>
      </c>
      <c r="L8" s="24">
        <v>13705090</v>
      </c>
      <c r="M8" s="24">
        <v>257544743</v>
      </c>
      <c r="N8" s="24">
        <v>400471365</v>
      </c>
      <c r="O8" s="24">
        <v>100543972</v>
      </c>
      <c r="P8" s="24">
        <v>108092175</v>
      </c>
      <c r="Q8" s="24">
        <v>252631273</v>
      </c>
      <c r="R8" s="24">
        <v>461267420</v>
      </c>
      <c r="S8" s="24">
        <v>140648710</v>
      </c>
      <c r="T8" s="24">
        <v>131388229</v>
      </c>
      <c r="U8" s="24">
        <v>8349955</v>
      </c>
      <c r="V8" s="24">
        <v>280386894</v>
      </c>
      <c r="W8" s="24">
        <v>1536928720</v>
      </c>
      <c r="X8" s="24">
        <v>1910670153</v>
      </c>
      <c r="Y8" s="24">
        <v>-373741433</v>
      </c>
      <c r="Z8" s="6">
        <v>-19.56</v>
      </c>
      <c r="AA8" s="22">
        <v>1970976601</v>
      </c>
    </row>
    <row r="9" spans="1:27" ht="13.5">
      <c r="A9" s="2" t="s">
        <v>36</v>
      </c>
      <c r="B9" s="3"/>
      <c r="C9" s="19">
        <f aca="true" t="shared" si="1" ref="C9:Y9">SUM(C10:C14)</f>
        <v>263829185</v>
      </c>
      <c r="D9" s="19">
        <f>SUM(D10:D14)</f>
        <v>0</v>
      </c>
      <c r="E9" s="20">
        <f t="shared" si="1"/>
        <v>367496842</v>
      </c>
      <c r="F9" s="21">
        <f t="shared" si="1"/>
        <v>368521564</v>
      </c>
      <c r="G9" s="21">
        <f t="shared" si="1"/>
        <v>21937328</v>
      </c>
      <c r="H9" s="21">
        <f t="shared" si="1"/>
        <v>44217441</v>
      </c>
      <c r="I9" s="21">
        <f t="shared" si="1"/>
        <v>10245822</v>
      </c>
      <c r="J9" s="21">
        <f t="shared" si="1"/>
        <v>76400591</v>
      </c>
      <c r="K9" s="21">
        <f t="shared" si="1"/>
        <v>12497788</v>
      </c>
      <c r="L9" s="21">
        <f t="shared" si="1"/>
        <v>12591033</v>
      </c>
      <c r="M9" s="21">
        <f t="shared" si="1"/>
        <v>26491613</v>
      </c>
      <c r="N9" s="21">
        <f t="shared" si="1"/>
        <v>51580434</v>
      </c>
      <c r="O9" s="21">
        <f t="shared" si="1"/>
        <v>8421733</v>
      </c>
      <c r="P9" s="21">
        <f t="shared" si="1"/>
        <v>12687597</v>
      </c>
      <c r="Q9" s="21">
        <f t="shared" si="1"/>
        <v>22418066</v>
      </c>
      <c r="R9" s="21">
        <f t="shared" si="1"/>
        <v>43527396</v>
      </c>
      <c r="S9" s="21">
        <f t="shared" si="1"/>
        <v>8868988</v>
      </c>
      <c r="T9" s="21">
        <f t="shared" si="1"/>
        <v>12284908</v>
      </c>
      <c r="U9" s="21">
        <f t="shared" si="1"/>
        <v>14854308</v>
      </c>
      <c r="V9" s="21">
        <f t="shared" si="1"/>
        <v>36008204</v>
      </c>
      <c r="W9" s="21">
        <f t="shared" si="1"/>
        <v>207516625</v>
      </c>
      <c r="X9" s="21">
        <f t="shared" si="1"/>
        <v>444330811</v>
      </c>
      <c r="Y9" s="21">
        <f t="shared" si="1"/>
        <v>-236814186</v>
      </c>
      <c r="Z9" s="4">
        <f>+IF(X9&lt;&gt;0,+(Y9/X9)*100,0)</f>
        <v>-53.2968185274012</v>
      </c>
      <c r="AA9" s="19">
        <f>SUM(AA10:AA14)</f>
        <v>368521564</v>
      </c>
    </row>
    <row r="10" spans="1:27" ht="13.5">
      <c r="A10" s="5" t="s">
        <v>37</v>
      </c>
      <c r="B10" s="3"/>
      <c r="C10" s="22">
        <v>40394698</v>
      </c>
      <c r="D10" s="22"/>
      <c r="E10" s="23">
        <v>68964792</v>
      </c>
      <c r="F10" s="24">
        <v>117883297</v>
      </c>
      <c r="G10" s="24">
        <v>4926573</v>
      </c>
      <c r="H10" s="24">
        <v>38310325</v>
      </c>
      <c r="I10" s="24">
        <v>6097478</v>
      </c>
      <c r="J10" s="24">
        <v>49334376</v>
      </c>
      <c r="K10" s="24">
        <v>3132305</v>
      </c>
      <c r="L10" s="24">
        <v>4255507</v>
      </c>
      <c r="M10" s="24">
        <v>6125592</v>
      </c>
      <c r="N10" s="24">
        <v>13513404</v>
      </c>
      <c r="O10" s="24">
        <v>2732171</v>
      </c>
      <c r="P10" s="24">
        <v>4570677</v>
      </c>
      <c r="Q10" s="24">
        <v>8801366</v>
      </c>
      <c r="R10" s="24">
        <v>16104214</v>
      </c>
      <c r="S10" s="24">
        <v>2739095</v>
      </c>
      <c r="T10" s="24">
        <v>4218877</v>
      </c>
      <c r="U10" s="24">
        <v>3803673</v>
      </c>
      <c r="V10" s="24">
        <v>10761645</v>
      </c>
      <c r="W10" s="24">
        <v>89713639</v>
      </c>
      <c r="X10" s="24">
        <v>140398235</v>
      </c>
      <c r="Y10" s="24">
        <v>-50684596</v>
      </c>
      <c r="Z10" s="6">
        <v>-36.1</v>
      </c>
      <c r="AA10" s="22">
        <v>117883297</v>
      </c>
    </row>
    <row r="11" spans="1:27" ht="13.5">
      <c r="A11" s="5" t="s">
        <v>38</v>
      </c>
      <c r="B11" s="3"/>
      <c r="C11" s="22">
        <v>43750620</v>
      </c>
      <c r="D11" s="22"/>
      <c r="E11" s="23">
        <v>32900971</v>
      </c>
      <c r="F11" s="24">
        <v>33153475</v>
      </c>
      <c r="G11" s="24">
        <v>553215</v>
      </c>
      <c r="H11" s="24">
        <v>473969</v>
      </c>
      <c r="I11" s="24">
        <v>263538</v>
      </c>
      <c r="J11" s="24">
        <v>1290722</v>
      </c>
      <c r="K11" s="24">
        <v>2166342</v>
      </c>
      <c r="L11" s="24">
        <v>1391155</v>
      </c>
      <c r="M11" s="24">
        <v>513388</v>
      </c>
      <c r="N11" s="24">
        <v>4070885</v>
      </c>
      <c r="O11" s="24">
        <v>-37778</v>
      </c>
      <c r="P11" s="24">
        <v>256489</v>
      </c>
      <c r="Q11" s="24">
        <v>1240136</v>
      </c>
      <c r="R11" s="24">
        <v>1458847</v>
      </c>
      <c r="S11" s="24">
        <v>272576</v>
      </c>
      <c r="T11" s="24">
        <v>531833</v>
      </c>
      <c r="U11" s="24">
        <v>256525</v>
      </c>
      <c r="V11" s="24">
        <v>1060934</v>
      </c>
      <c r="W11" s="24">
        <v>7881388</v>
      </c>
      <c r="X11" s="24">
        <v>32900973</v>
      </c>
      <c r="Y11" s="24">
        <v>-25019585</v>
      </c>
      <c r="Z11" s="6">
        <v>-76.05</v>
      </c>
      <c r="AA11" s="22">
        <v>33153475</v>
      </c>
    </row>
    <row r="12" spans="1:27" ht="13.5">
      <c r="A12" s="5" t="s">
        <v>39</v>
      </c>
      <c r="B12" s="3"/>
      <c r="C12" s="22">
        <v>172086716</v>
      </c>
      <c r="D12" s="22"/>
      <c r="E12" s="23">
        <v>225863912</v>
      </c>
      <c r="F12" s="24">
        <v>181970030</v>
      </c>
      <c r="G12" s="24">
        <v>14490075</v>
      </c>
      <c r="H12" s="24">
        <v>5150898</v>
      </c>
      <c r="I12" s="24">
        <v>3647529</v>
      </c>
      <c r="J12" s="24">
        <v>23288502</v>
      </c>
      <c r="K12" s="24">
        <v>6919929</v>
      </c>
      <c r="L12" s="24">
        <v>6670037</v>
      </c>
      <c r="M12" s="24">
        <v>19623877</v>
      </c>
      <c r="N12" s="24">
        <v>33213843</v>
      </c>
      <c r="O12" s="24">
        <v>5516997</v>
      </c>
      <c r="P12" s="24">
        <v>7580773</v>
      </c>
      <c r="Q12" s="24">
        <v>12131632</v>
      </c>
      <c r="R12" s="24">
        <v>25229402</v>
      </c>
      <c r="S12" s="24">
        <v>5639442</v>
      </c>
      <c r="T12" s="24">
        <v>7275267</v>
      </c>
      <c r="U12" s="24">
        <v>10481060</v>
      </c>
      <c r="V12" s="24">
        <v>23395769</v>
      </c>
      <c r="W12" s="24">
        <v>105127516</v>
      </c>
      <c r="X12" s="24">
        <v>218363924</v>
      </c>
      <c r="Y12" s="24">
        <v>-113236408</v>
      </c>
      <c r="Z12" s="6">
        <v>-51.86</v>
      </c>
      <c r="AA12" s="22">
        <v>181970030</v>
      </c>
    </row>
    <row r="13" spans="1:27" ht="13.5">
      <c r="A13" s="5" t="s">
        <v>40</v>
      </c>
      <c r="B13" s="3"/>
      <c r="C13" s="22">
        <v>7112853</v>
      </c>
      <c r="D13" s="22"/>
      <c r="E13" s="23">
        <v>37494967</v>
      </c>
      <c r="F13" s="24">
        <v>33242562</v>
      </c>
      <c r="G13" s="24">
        <v>1961183</v>
      </c>
      <c r="H13" s="24">
        <v>280682</v>
      </c>
      <c r="I13" s="24">
        <v>234700</v>
      </c>
      <c r="J13" s="24">
        <v>2476565</v>
      </c>
      <c r="K13" s="24">
        <v>273395</v>
      </c>
      <c r="L13" s="24">
        <v>272017</v>
      </c>
      <c r="M13" s="24">
        <v>227439</v>
      </c>
      <c r="N13" s="24">
        <v>772851</v>
      </c>
      <c r="O13" s="24">
        <v>208276</v>
      </c>
      <c r="P13" s="24">
        <v>277841</v>
      </c>
      <c r="Q13" s="24">
        <v>233438</v>
      </c>
      <c r="R13" s="24">
        <v>719555</v>
      </c>
      <c r="S13" s="24">
        <v>216808</v>
      </c>
      <c r="T13" s="24">
        <v>256614</v>
      </c>
      <c r="U13" s="24">
        <v>305627</v>
      </c>
      <c r="V13" s="24">
        <v>779049</v>
      </c>
      <c r="W13" s="24">
        <v>4748020</v>
      </c>
      <c r="X13" s="24">
        <v>37494958</v>
      </c>
      <c r="Y13" s="24">
        <v>-32746938</v>
      </c>
      <c r="Z13" s="6">
        <v>-87.34</v>
      </c>
      <c r="AA13" s="22">
        <v>33242562</v>
      </c>
    </row>
    <row r="14" spans="1:27" ht="13.5">
      <c r="A14" s="5" t="s">
        <v>41</v>
      </c>
      <c r="B14" s="3"/>
      <c r="C14" s="25">
        <v>484298</v>
      </c>
      <c r="D14" s="25"/>
      <c r="E14" s="26">
        <v>2272200</v>
      </c>
      <c r="F14" s="27">
        <v>2272200</v>
      </c>
      <c r="G14" s="27">
        <v>6282</v>
      </c>
      <c r="H14" s="27">
        <v>1567</v>
      </c>
      <c r="I14" s="27">
        <v>2577</v>
      </c>
      <c r="J14" s="27">
        <v>10426</v>
      </c>
      <c r="K14" s="27">
        <v>5817</v>
      </c>
      <c r="L14" s="27">
        <v>2317</v>
      </c>
      <c r="M14" s="27">
        <v>1317</v>
      </c>
      <c r="N14" s="27">
        <v>9451</v>
      </c>
      <c r="O14" s="27">
        <v>2067</v>
      </c>
      <c r="P14" s="27">
        <v>1817</v>
      </c>
      <c r="Q14" s="27">
        <v>11494</v>
      </c>
      <c r="R14" s="27">
        <v>15378</v>
      </c>
      <c r="S14" s="27">
        <v>1067</v>
      </c>
      <c r="T14" s="27">
        <v>2317</v>
      </c>
      <c r="U14" s="27">
        <v>7423</v>
      </c>
      <c r="V14" s="27">
        <v>10807</v>
      </c>
      <c r="W14" s="27">
        <v>46062</v>
      </c>
      <c r="X14" s="27">
        <v>15172721</v>
      </c>
      <c r="Y14" s="27">
        <v>-15126659</v>
      </c>
      <c r="Z14" s="7">
        <v>-99.7</v>
      </c>
      <c r="AA14" s="25">
        <v>2272200</v>
      </c>
    </row>
    <row r="15" spans="1:27" ht="13.5">
      <c r="A15" s="2" t="s">
        <v>42</v>
      </c>
      <c r="B15" s="8"/>
      <c r="C15" s="19">
        <f aca="true" t="shared" si="2" ref="C15:Y15">SUM(C16:C18)</f>
        <v>947720031</v>
      </c>
      <c r="D15" s="19">
        <f>SUM(D16:D18)</f>
        <v>0</v>
      </c>
      <c r="E15" s="20">
        <f t="shared" si="2"/>
        <v>1412227680</v>
      </c>
      <c r="F15" s="21">
        <f t="shared" si="2"/>
        <v>1685151717</v>
      </c>
      <c r="G15" s="21">
        <f t="shared" si="2"/>
        <v>70718914</v>
      </c>
      <c r="H15" s="21">
        <f t="shared" si="2"/>
        <v>54434875</v>
      </c>
      <c r="I15" s="21">
        <f t="shared" si="2"/>
        <v>57232528</v>
      </c>
      <c r="J15" s="21">
        <f t="shared" si="2"/>
        <v>182386317</v>
      </c>
      <c r="K15" s="21">
        <f t="shared" si="2"/>
        <v>81903072</v>
      </c>
      <c r="L15" s="21">
        <f t="shared" si="2"/>
        <v>42380135</v>
      </c>
      <c r="M15" s="21">
        <f t="shared" si="2"/>
        <v>206782279</v>
      </c>
      <c r="N15" s="21">
        <f t="shared" si="2"/>
        <v>331065486</v>
      </c>
      <c r="O15" s="21">
        <f t="shared" si="2"/>
        <v>19816121</v>
      </c>
      <c r="P15" s="21">
        <f t="shared" si="2"/>
        <v>24199341</v>
      </c>
      <c r="Q15" s="21">
        <f t="shared" si="2"/>
        <v>143758757</v>
      </c>
      <c r="R15" s="21">
        <f t="shared" si="2"/>
        <v>187774219</v>
      </c>
      <c r="S15" s="21">
        <f t="shared" si="2"/>
        <v>45542372</v>
      </c>
      <c r="T15" s="21">
        <f t="shared" si="2"/>
        <v>37695670</v>
      </c>
      <c r="U15" s="21">
        <f t="shared" si="2"/>
        <v>30593197</v>
      </c>
      <c r="V15" s="21">
        <f t="shared" si="2"/>
        <v>113831239</v>
      </c>
      <c r="W15" s="21">
        <f t="shared" si="2"/>
        <v>815057261</v>
      </c>
      <c r="X15" s="21">
        <f t="shared" si="2"/>
        <v>1328498157</v>
      </c>
      <c r="Y15" s="21">
        <f t="shared" si="2"/>
        <v>-513440896</v>
      </c>
      <c r="Z15" s="4">
        <f>+IF(X15&lt;&gt;0,+(Y15/X15)*100,0)</f>
        <v>-38.64822042052708</v>
      </c>
      <c r="AA15" s="19">
        <f>SUM(AA16:AA18)</f>
        <v>1685151717</v>
      </c>
    </row>
    <row r="16" spans="1:27" ht="13.5">
      <c r="A16" s="5" t="s">
        <v>43</v>
      </c>
      <c r="B16" s="3"/>
      <c r="C16" s="22">
        <v>112804787</v>
      </c>
      <c r="D16" s="22"/>
      <c r="E16" s="23">
        <v>551064381</v>
      </c>
      <c r="F16" s="24">
        <v>452892785</v>
      </c>
      <c r="G16" s="24">
        <v>6535452</v>
      </c>
      <c r="H16" s="24">
        <v>18425061</v>
      </c>
      <c r="I16" s="24">
        <v>28879496</v>
      </c>
      <c r="J16" s="24">
        <v>53840009</v>
      </c>
      <c r="K16" s="24">
        <v>17546218</v>
      </c>
      <c r="L16" s="24">
        <v>9006022</v>
      </c>
      <c r="M16" s="24">
        <v>51258298</v>
      </c>
      <c r="N16" s="24">
        <v>77810538</v>
      </c>
      <c r="O16" s="24">
        <v>14611301</v>
      </c>
      <c r="P16" s="24">
        <v>6101224</v>
      </c>
      <c r="Q16" s="24">
        <v>21060613</v>
      </c>
      <c r="R16" s="24">
        <v>41773138</v>
      </c>
      <c r="S16" s="24">
        <v>28852336</v>
      </c>
      <c r="T16" s="24">
        <v>15672642</v>
      </c>
      <c r="U16" s="24">
        <v>17555237</v>
      </c>
      <c r="V16" s="24">
        <v>62080215</v>
      </c>
      <c r="W16" s="24">
        <v>235503900</v>
      </c>
      <c r="X16" s="24">
        <v>566474817</v>
      </c>
      <c r="Y16" s="24">
        <v>-330970917</v>
      </c>
      <c r="Z16" s="6">
        <v>-58.43</v>
      </c>
      <c r="AA16" s="22">
        <v>452892785</v>
      </c>
    </row>
    <row r="17" spans="1:27" ht="13.5">
      <c r="A17" s="5" t="s">
        <v>44</v>
      </c>
      <c r="B17" s="3"/>
      <c r="C17" s="22">
        <v>828447070</v>
      </c>
      <c r="D17" s="22"/>
      <c r="E17" s="23">
        <v>822589338</v>
      </c>
      <c r="F17" s="24">
        <v>1217921920</v>
      </c>
      <c r="G17" s="24">
        <v>62146787</v>
      </c>
      <c r="H17" s="24">
        <v>26590096</v>
      </c>
      <c r="I17" s="24">
        <v>28106874</v>
      </c>
      <c r="J17" s="24">
        <v>116843757</v>
      </c>
      <c r="K17" s="24">
        <v>64091178</v>
      </c>
      <c r="L17" s="24">
        <v>33099670</v>
      </c>
      <c r="M17" s="24">
        <v>154852601</v>
      </c>
      <c r="N17" s="24">
        <v>252043449</v>
      </c>
      <c r="O17" s="24">
        <v>4974318</v>
      </c>
      <c r="P17" s="24">
        <v>17427988</v>
      </c>
      <c r="Q17" s="24">
        <v>120534726</v>
      </c>
      <c r="R17" s="24">
        <v>142937032</v>
      </c>
      <c r="S17" s="24">
        <v>16407439</v>
      </c>
      <c r="T17" s="24">
        <v>21718234</v>
      </c>
      <c r="U17" s="24">
        <v>12635320</v>
      </c>
      <c r="V17" s="24">
        <v>50760993</v>
      </c>
      <c r="W17" s="24">
        <v>562585231</v>
      </c>
      <c r="X17" s="24">
        <v>723449379</v>
      </c>
      <c r="Y17" s="24">
        <v>-160864148</v>
      </c>
      <c r="Z17" s="6">
        <v>-22.24</v>
      </c>
      <c r="AA17" s="22">
        <v>1217921920</v>
      </c>
    </row>
    <row r="18" spans="1:27" ht="13.5">
      <c r="A18" s="5" t="s">
        <v>45</v>
      </c>
      <c r="B18" s="3"/>
      <c r="C18" s="22">
        <v>6468174</v>
      </c>
      <c r="D18" s="22"/>
      <c r="E18" s="23">
        <v>38573961</v>
      </c>
      <c r="F18" s="24">
        <v>14337012</v>
      </c>
      <c r="G18" s="24">
        <v>2036675</v>
      </c>
      <c r="H18" s="24">
        <v>9419718</v>
      </c>
      <c r="I18" s="24">
        <v>246158</v>
      </c>
      <c r="J18" s="24">
        <v>11702551</v>
      </c>
      <c r="K18" s="24">
        <v>265676</v>
      </c>
      <c r="L18" s="24">
        <v>274443</v>
      </c>
      <c r="M18" s="24">
        <v>671380</v>
      </c>
      <c r="N18" s="24">
        <v>1211499</v>
      </c>
      <c r="O18" s="24">
        <v>230502</v>
      </c>
      <c r="P18" s="24">
        <v>670129</v>
      </c>
      <c r="Q18" s="24">
        <v>2163418</v>
      </c>
      <c r="R18" s="24">
        <v>3064049</v>
      </c>
      <c r="S18" s="24">
        <v>282597</v>
      </c>
      <c r="T18" s="24">
        <v>304794</v>
      </c>
      <c r="U18" s="24">
        <v>402640</v>
      </c>
      <c r="V18" s="24">
        <v>990031</v>
      </c>
      <c r="W18" s="24">
        <v>16968130</v>
      </c>
      <c r="X18" s="24">
        <v>38573961</v>
      </c>
      <c r="Y18" s="24">
        <v>-21605831</v>
      </c>
      <c r="Z18" s="6">
        <v>-56.01</v>
      </c>
      <c r="AA18" s="22">
        <v>14337012</v>
      </c>
    </row>
    <row r="19" spans="1:27" ht="13.5">
      <c r="A19" s="2" t="s">
        <v>46</v>
      </c>
      <c r="B19" s="8"/>
      <c r="C19" s="19">
        <f aca="true" t="shared" si="3" ref="C19:Y19">SUM(C20:C23)</f>
        <v>4653804283</v>
      </c>
      <c r="D19" s="19">
        <f>SUM(D20:D23)</f>
        <v>0</v>
      </c>
      <c r="E19" s="20">
        <f t="shared" si="3"/>
        <v>6822374641</v>
      </c>
      <c r="F19" s="21">
        <f t="shared" si="3"/>
        <v>6607719278</v>
      </c>
      <c r="G19" s="21">
        <f t="shared" si="3"/>
        <v>487465706</v>
      </c>
      <c r="H19" s="21">
        <f t="shared" si="3"/>
        <v>367959076</v>
      </c>
      <c r="I19" s="21">
        <f t="shared" si="3"/>
        <v>343772299</v>
      </c>
      <c r="J19" s="21">
        <f t="shared" si="3"/>
        <v>1199197081</v>
      </c>
      <c r="K19" s="21">
        <f t="shared" si="3"/>
        <v>411586476</v>
      </c>
      <c r="L19" s="21">
        <f t="shared" si="3"/>
        <v>343129028</v>
      </c>
      <c r="M19" s="21">
        <f t="shared" si="3"/>
        <v>387648582</v>
      </c>
      <c r="N19" s="21">
        <f t="shared" si="3"/>
        <v>1142364086</v>
      </c>
      <c r="O19" s="21">
        <f t="shared" si="3"/>
        <v>351607431</v>
      </c>
      <c r="P19" s="21">
        <f t="shared" si="3"/>
        <v>376049646</v>
      </c>
      <c r="Q19" s="21">
        <f t="shared" si="3"/>
        <v>426003356</v>
      </c>
      <c r="R19" s="21">
        <f t="shared" si="3"/>
        <v>1153660433</v>
      </c>
      <c r="S19" s="21">
        <f t="shared" si="3"/>
        <v>293606630</v>
      </c>
      <c r="T19" s="21">
        <f t="shared" si="3"/>
        <v>329999476</v>
      </c>
      <c r="U19" s="21">
        <f t="shared" si="3"/>
        <v>306412418</v>
      </c>
      <c r="V19" s="21">
        <f t="shared" si="3"/>
        <v>930018524</v>
      </c>
      <c r="W19" s="21">
        <f t="shared" si="3"/>
        <v>4425240124</v>
      </c>
      <c r="X19" s="21">
        <f t="shared" si="3"/>
        <v>6504135721</v>
      </c>
      <c r="Y19" s="21">
        <f t="shared" si="3"/>
        <v>-2078895597</v>
      </c>
      <c r="Z19" s="4">
        <f>+IF(X19&lt;&gt;0,+(Y19/X19)*100,0)</f>
        <v>-31.96267246219723</v>
      </c>
      <c r="AA19" s="19">
        <f>SUM(AA20:AA23)</f>
        <v>6607719278</v>
      </c>
    </row>
    <row r="20" spans="1:27" ht="13.5">
      <c r="A20" s="5" t="s">
        <v>47</v>
      </c>
      <c r="B20" s="3"/>
      <c r="C20" s="22">
        <v>2466708093</v>
      </c>
      <c r="D20" s="22"/>
      <c r="E20" s="23">
        <v>3063483094</v>
      </c>
      <c r="F20" s="24">
        <v>3070141944</v>
      </c>
      <c r="G20" s="24">
        <v>229614282</v>
      </c>
      <c r="H20" s="24">
        <v>237750011</v>
      </c>
      <c r="I20" s="24">
        <v>202159663</v>
      </c>
      <c r="J20" s="24">
        <v>669523956</v>
      </c>
      <c r="K20" s="24">
        <v>253122359</v>
      </c>
      <c r="L20" s="24">
        <v>167819924</v>
      </c>
      <c r="M20" s="24">
        <v>185432853</v>
      </c>
      <c r="N20" s="24">
        <v>606375136</v>
      </c>
      <c r="O20" s="24">
        <v>184266787</v>
      </c>
      <c r="P20" s="24">
        <v>200289323</v>
      </c>
      <c r="Q20" s="24">
        <v>167835684</v>
      </c>
      <c r="R20" s="24">
        <v>552391794</v>
      </c>
      <c r="S20" s="24">
        <v>161441632</v>
      </c>
      <c r="T20" s="24">
        <v>166462886</v>
      </c>
      <c r="U20" s="24">
        <v>201945851</v>
      </c>
      <c r="V20" s="24">
        <v>529850369</v>
      </c>
      <c r="W20" s="24">
        <v>2358141255</v>
      </c>
      <c r="X20" s="24">
        <v>3024913331</v>
      </c>
      <c r="Y20" s="24">
        <v>-666772076</v>
      </c>
      <c r="Z20" s="6">
        <v>-22.04</v>
      </c>
      <c r="AA20" s="22">
        <v>3070141944</v>
      </c>
    </row>
    <row r="21" spans="1:27" ht="13.5">
      <c r="A21" s="5" t="s">
        <v>48</v>
      </c>
      <c r="B21" s="3"/>
      <c r="C21" s="22">
        <v>1671380758</v>
      </c>
      <c r="D21" s="22"/>
      <c r="E21" s="23">
        <v>2996712151</v>
      </c>
      <c r="F21" s="24">
        <v>3000984712</v>
      </c>
      <c r="G21" s="24">
        <v>210651147</v>
      </c>
      <c r="H21" s="24">
        <v>92595778</v>
      </c>
      <c r="I21" s="24">
        <v>104271138</v>
      </c>
      <c r="J21" s="24">
        <v>407518063</v>
      </c>
      <c r="K21" s="24">
        <v>119406483</v>
      </c>
      <c r="L21" s="24">
        <v>122498342</v>
      </c>
      <c r="M21" s="24">
        <v>163951149</v>
      </c>
      <c r="N21" s="24">
        <v>405855974</v>
      </c>
      <c r="O21" s="24">
        <v>141223156</v>
      </c>
      <c r="P21" s="24">
        <v>130523160</v>
      </c>
      <c r="Q21" s="24">
        <v>196184023</v>
      </c>
      <c r="R21" s="24">
        <v>467930339</v>
      </c>
      <c r="S21" s="24">
        <v>67049251</v>
      </c>
      <c r="T21" s="24">
        <v>128472752</v>
      </c>
      <c r="U21" s="24">
        <v>64658943</v>
      </c>
      <c r="V21" s="24">
        <v>260180946</v>
      </c>
      <c r="W21" s="24">
        <v>1541485322</v>
      </c>
      <c r="X21" s="24">
        <v>2680306636</v>
      </c>
      <c r="Y21" s="24">
        <v>-1138821314</v>
      </c>
      <c r="Z21" s="6">
        <v>-42.49</v>
      </c>
      <c r="AA21" s="22">
        <v>3000984712</v>
      </c>
    </row>
    <row r="22" spans="1:27" ht="13.5">
      <c r="A22" s="5" t="s">
        <v>49</v>
      </c>
      <c r="B22" s="3"/>
      <c r="C22" s="25">
        <v>243717501</v>
      </c>
      <c r="D22" s="25"/>
      <c r="E22" s="26">
        <v>436665965</v>
      </c>
      <c r="F22" s="27">
        <v>188299850</v>
      </c>
      <c r="G22" s="27">
        <v>19346893</v>
      </c>
      <c r="H22" s="27">
        <v>14070757</v>
      </c>
      <c r="I22" s="27">
        <v>12824749</v>
      </c>
      <c r="J22" s="27">
        <v>46242399</v>
      </c>
      <c r="K22" s="27">
        <v>14644060</v>
      </c>
      <c r="L22" s="27">
        <v>18996492</v>
      </c>
      <c r="M22" s="27">
        <v>12099903</v>
      </c>
      <c r="N22" s="27">
        <v>45740455</v>
      </c>
      <c r="O22" s="27">
        <v>7925837</v>
      </c>
      <c r="P22" s="27">
        <v>16691047</v>
      </c>
      <c r="Q22" s="27">
        <v>12183878</v>
      </c>
      <c r="R22" s="27">
        <v>36800762</v>
      </c>
      <c r="S22" s="27">
        <v>11790961</v>
      </c>
      <c r="T22" s="27">
        <v>13286836</v>
      </c>
      <c r="U22" s="27">
        <v>11318240</v>
      </c>
      <c r="V22" s="27">
        <v>36396037</v>
      </c>
      <c r="W22" s="27">
        <v>165179653</v>
      </c>
      <c r="X22" s="27">
        <v>436665964</v>
      </c>
      <c r="Y22" s="27">
        <v>-271486311</v>
      </c>
      <c r="Z22" s="7">
        <v>-62.17</v>
      </c>
      <c r="AA22" s="25">
        <v>188299850</v>
      </c>
    </row>
    <row r="23" spans="1:27" ht="13.5">
      <c r="A23" s="5" t="s">
        <v>50</v>
      </c>
      <c r="B23" s="3"/>
      <c r="C23" s="22">
        <v>271997931</v>
      </c>
      <c r="D23" s="22"/>
      <c r="E23" s="23">
        <v>325513431</v>
      </c>
      <c r="F23" s="24">
        <v>348292772</v>
      </c>
      <c r="G23" s="24">
        <v>27853384</v>
      </c>
      <c r="H23" s="24">
        <v>23542530</v>
      </c>
      <c r="I23" s="24">
        <v>24516749</v>
      </c>
      <c r="J23" s="24">
        <v>75912663</v>
      </c>
      <c r="K23" s="24">
        <v>24413574</v>
      </c>
      <c r="L23" s="24">
        <v>33814270</v>
      </c>
      <c r="M23" s="24">
        <v>26164677</v>
      </c>
      <c r="N23" s="24">
        <v>84392521</v>
      </c>
      <c r="O23" s="24">
        <v>18191651</v>
      </c>
      <c r="P23" s="24">
        <v>28546116</v>
      </c>
      <c r="Q23" s="24">
        <v>49799771</v>
      </c>
      <c r="R23" s="24">
        <v>96537538</v>
      </c>
      <c r="S23" s="24">
        <v>53324786</v>
      </c>
      <c r="T23" s="24">
        <v>21777002</v>
      </c>
      <c r="U23" s="24">
        <v>28489384</v>
      </c>
      <c r="V23" s="24">
        <v>103591172</v>
      </c>
      <c r="W23" s="24">
        <v>360433894</v>
      </c>
      <c r="X23" s="24">
        <v>362249790</v>
      </c>
      <c r="Y23" s="24">
        <v>-1815896</v>
      </c>
      <c r="Z23" s="6">
        <v>-0.5</v>
      </c>
      <c r="AA23" s="22">
        <v>348292772</v>
      </c>
    </row>
    <row r="24" spans="1:27" ht="13.5">
      <c r="A24" s="2" t="s">
        <v>51</v>
      </c>
      <c r="B24" s="8" t="s">
        <v>52</v>
      </c>
      <c r="C24" s="19"/>
      <c r="D24" s="19"/>
      <c r="E24" s="20">
        <v>1847900</v>
      </c>
      <c r="F24" s="21">
        <v>1847900</v>
      </c>
      <c r="G24" s="21">
        <v>91068</v>
      </c>
      <c r="H24" s="21">
        <v>92887</v>
      </c>
      <c r="I24" s="21">
        <v>83602</v>
      </c>
      <c r="J24" s="21">
        <v>267557</v>
      </c>
      <c r="K24" s="21">
        <v>342461</v>
      </c>
      <c r="L24" s="21">
        <v>68069</v>
      </c>
      <c r="M24" s="21">
        <v>99358</v>
      </c>
      <c r="N24" s="21">
        <v>509888</v>
      </c>
      <c r="O24" s="21">
        <v>63181</v>
      </c>
      <c r="P24" s="21">
        <v>64723</v>
      </c>
      <c r="Q24" s="21">
        <v>74115</v>
      </c>
      <c r="R24" s="21">
        <v>202019</v>
      </c>
      <c r="S24" s="21">
        <v>68041</v>
      </c>
      <c r="T24" s="21"/>
      <c r="U24" s="21"/>
      <c r="V24" s="21">
        <v>68041</v>
      </c>
      <c r="W24" s="21">
        <v>1047505</v>
      </c>
      <c r="X24" s="21">
        <v>2257971</v>
      </c>
      <c r="Y24" s="21">
        <v>-1210466</v>
      </c>
      <c r="Z24" s="4">
        <v>-53.61</v>
      </c>
      <c r="AA24" s="19">
        <v>1847900</v>
      </c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15878620286</v>
      </c>
      <c r="D25" s="40">
        <f>+D5+D9+D15+D19+D24</f>
        <v>0</v>
      </c>
      <c r="E25" s="41">
        <f t="shared" si="4"/>
        <v>19581115320</v>
      </c>
      <c r="F25" s="42">
        <f t="shared" si="4"/>
        <v>18106006048</v>
      </c>
      <c r="G25" s="42">
        <f t="shared" si="4"/>
        <v>2285039964</v>
      </c>
      <c r="H25" s="42">
        <f t="shared" si="4"/>
        <v>1376386464</v>
      </c>
      <c r="I25" s="42">
        <f t="shared" si="4"/>
        <v>868106096</v>
      </c>
      <c r="J25" s="42">
        <f t="shared" si="4"/>
        <v>4529532524</v>
      </c>
      <c r="K25" s="42">
        <f t="shared" si="4"/>
        <v>885753332</v>
      </c>
      <c r="L25" s="42">
        <f t="shared" si="4"/>
        <v>740967556</v>
      </c>
      <c r="M25" s="42">
        <f t="shared" si="4"/>
        <v>2353352412</v>
      </c>
      <c r="N25" s="42">
        <f t="shared" si="4"/>
        <v>3980073300</v>
      </c>
      <c r="O25" s="42">
        <f t="shared" si="4"/>
        <v>849146958</v>
      </c>
      <c r="P25" s="42">
        <f t="shared" si="4"/>
        <v>935866958</v>
      </c>
      <c r="Q25" s="42">
        <f t="shared" si="4"/>
        <v>2546558802</v>
      </c>
      <c r="R25" s="42">
        <f t="shared" si="4"/>
        <v>4331572718</v>
      </c>
      <c r="S25" s="42">
        <f t="shared" si="4"/>
        <v>658559000</v>
      </c>
      <c r="T25" s="42">
        <f t="shared" si="4"/>
        <v>738045203</v>
      </c>
      <c r="U25" s="42">
        <f t="shared" si="4"/>
        <v>893880456</v>
      </c>
      <c r="V25" s="42">
        <f t="shared" si="4"/>
        <v>2290484659</v>
      </c>
      <c r="W25" s="42">
        <f t="shared" si="4"/>
        <v>15131663201</v>
      </c>
      <c r="X25" s="42">
        <f t="shared" si="4"/>
        <v>18721296249</v>
      </c>
      <c r="Y25" s="42">
        <f t="shared" si="4"/>
        <v>-3589633048</v>
      </c>
      <c r="Z25" s="43">
        <f>+IF(X25&lt;&gt;0,+(Y25/X25)*100,0)</f>
        <v>-19.174062523537817</v>
      </c>
      <c r="AA25" s="40">
        <f>+AA5+AA9+AA15+AA19+AA24</f>
        <v>18106006048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6592415208</v>
      </c>
      <c r="D28" s="19">
        <f>SUM(D29:D31)</f>
        <v>0</v>
      </c>
      <c r="E28" s="20">
        <f t="shared" si="5"/>
        <v>6421434247</v>
      </c>
      <c r="F28" s="21">
        <f t="shared" si="5"/>
        <v>6421334322</v>
      </c>
      <c r="G28" s="21">
        <f t="shared" si="5"/>
        <v>258213180</v>
      </c>
      <c r="H28" s="21">
        <f t="shared" si="5"/>
        <v>344113211</v>
      </c>
      <c r="I28" s="21">
        <f t="shared" si="5"/>
        <v>434374265</v>
      </c>
      <c r="J28" s="21">
        <f t="shared" si="5"/>
        <v>1036700656</v>
      </c>
      <c r="K28" s="21">
        <f t="shared" si="5"/>
        <v>420357529</v>
      </c>
      <c r="L28" s="21">
        <f t="shared" si="5"/>
        <v>409961410</v>
      </c>
      <c r="M28" s="21">
        <f t="shared" si="5"/>
        <v>473262635</v>
      </c>
      <c r="N28" s="21">
        <f t="shared" si="5"/>
        <v>1303581574</v>
      </c>
      <c r="O28" s="21">
        <f t="shared" si="5"/>
        <v>368284771</v>
      </c>
      <c r="P28" s="21">
        <f t="shared" si="5"/>
        <v>413145172</v>
      </c>
      <c r="Q28" s="21">
        <f t="shared" si="5"/>
        <v>468850776</v>
      </c>
      <c r="R28" s="21">
        <f t="shared" si="5"/>
        <v>1250280719</v>
      </c>
      <c r="S28" s="21">
        <f t="shared" si="5"/>
        <v>395991331</v>
      </c>
      <c r="T28" s="21">
        <f t="shared" si="5"/>
        <v>300512458</v>
      </c>
      <c r="U28" s="21">
        <f t="shared" si="5"/>
        <v>397029114</v>
      </c>
      <c r="V28" s="21">
        <f t="shared" si="5"/>
        <v>1093532903</v>
      </c>
      <c r="W28" s="21">
        <f t="shared" si="5"/>
        <v>4684095852</v>
      </c>
      <c r="X28" s="21">
        <f t="shared" si="5"/>
        <v>5838555368</v>
      </c>
      <c r="Y28" s="21">
        <f t="shared" si="5"/>
        <v>-1154459516</v>
      </c>
      <c r="Z28" s="4">
        <f>+IF(X28&lt;&gt;0,+(Y28/X28)*100,0)</f>
        <v>-19.773033622792564</v>
      </c>
      <c r="AA28" s="19">
        <f>SUM(AA29:AA31)</f>
        <v>6421334322</v>
      </c>
    </row>
    <row r="29" spans="1:27" ht="13.5">
      <c r="A29" s="5" t="s">
        <v>33</v>
      </c>
      <c r="B29" s="3"/>
      <c r="C29" s="22">
        <v>2487964881</v>
      </c>
      <c r="D29" s="22"/>
      <c r="E29" s="23">
        <v>1584063686</v>
      </c>
      <c r="F29" s="24">
        <v>1602853200</v>
      </c>
      <c r="G29" s="24">
        <v>87824758</v>
      </c>
      <c r="H29" s="24">
        <v>89501710</v>
      </c>
      <c r="I29" s="24">
        <v>95639909</v>
      </c>
      <c r="J29" s="24">
        <v>272966377</v>
      </c>
      <c r="K29" s="24">
        <v>95156320</v>
      </c>
      <c r="L29" s="24">
        <v>97876716</v>
      </c>
      <c r="M29" s="24">
        <v>115819617</v>
      </c>
      <c r="N29" s="24">
        <v>308852653</v>
      </c>
      <c r="O29" s="24">
        <v>91987185</v>
      </c>
      <c r="P29" s="24">
        <v>100369029</v>
      </c>
      <c r="Q29" s="24">
        <v>118441428</v>
      </c>
      <c r="R29" s="24">
        <v>310797642</v>
      </c>
      <c r="S29" s="24">
        <v>105929709</v>
      </c>
      <c r="T29" s="24">
        <v>90804068</v>
      </c>
      <c r="U29" s="24">
        <v>92839349</v>
      </c>
      <c r="V29" s="24">
        <v>289573126</v>
      </c>
      <c r="W29" s="24">
        <v>1182189798</v>
      </c>
      <c r="X29" s="24">
        <v>1512672409</v>
      </c>
      <c r="Y29" s="24">
        <v>-330482611</v>
      </c>
      <c r="Z29" s="6">
        <v>-21.85</v>
      </c>
      <c r="AA29" s="22">
        <v>1602853200</v>
      </c>
    </row>
    <row r="30" spans="1:27" ht="13.5">
      <c r="A30" s="5" t="s">
        <v>34</v>
      </c>
      <c r="B30" s="3"/>
      <c r="C30" s="25">
        <v>1928047848</v>
      </c>
      <c r="D30" s="25"/>
      <c r="E30" s="26">
        <v>2308731781</v>
      </c>
      <c r="F30" s="27">
        <v>2377099903</v>
      </c>
      <c r="G30" s="27">
        <v>71317568</v>
      </c>
      <c r="H30" s="27">
        <v>90259780</v>
      </c>
      <c r="I30" s="27">
        <v>136115086</v>
      </c>
      <c r="J30" s="27">
        <v>297692434</v>
      </c>
      <c r="K30" s="27">
        <v>121587242</v>
      </c>
      <c r="L30" s="27">
        <v>129489590</v>
      </c>
      <c r="M30" s="27">
        <v>149219474</v>
      </c>
      <c r="N30" s="27">
        <v>400296306</v>
      </c>
      <c r="O30" s="27">
        <v>116844228</v>
      </c>
      <c r="P30" s="27">
        <v>139507243</v>
      </c>
      <c r="Q30" s="27">
        <v>173891466</v>
      </c>
      <c r="R30" s="27">
        <v>430242937</v>
      </c>
      <c r="S30" s="27">
        <v>141390796</v>
      </c>
      <c r="T30" s="27">
        <v>84719673</v>
      </c>
      <c r="U30" s="27">
        <v>166200648</v>
      </c>
      <c r="V30" s="27">
        <v>392311117</v>
      </c>
      <c r="W30" s="27">
        <v>1520542794</v>
      </c>
      <c r="X30" s="27">
        <v>2253312971</v>
      </c>
      <c r="Y30" s="27">
        <v>-732770177</v>
      </c>
      <c r="Z30" s="7">
        <v>-32.52</v>
      </c>
      <c r="AA30" s="25">
        <v>2377099903</v>
      </c>
    </row>
    <row r="31" spans="1:27" ht="13.5">
      <c r="A31" s="5" t="s">
        <v>35</v>
      </c>
      <c r="B31" s="3"/>
      <c r="C31" s="22">
        <v>2176402479</v>
      </c>
      <c r="D31" s="22"/>
      <c r="E31" s="23">
        <v>2528638780</v>
      </c>
      <c r="F31" s="24">
        <v>2441381219</v>
      </c>
      <c r="G31" s="24">
        <v>99070854</v>
      </c>
      <c r="H31" s="24">
        <v>164351721</v>
      </c>
      <c r="I31" s="24">
        <v>202619270</v>
      </c>
      <c r="J31" s="24">
        <v>466041845</v>
      </c>
      <c r="K31" s="24">
        <v>203613967</v>
      </c>
      <c r="L31" s="24">
        <v>182595104</v>
      </c>
      <c r="M31" s="24">
        <v>208223544</v>
      </c>
      <c r="N31" s="24">
        <v>594432615</v>
      </c>
      <c r="O31" s="24">
        <v>159453358</v>
      </c>
      <c r="P31" s="24">
        <v>173268900</v>
      </c>
      <c r="Q31" s="24">
        <v>176517882</v>
      </c>
      <c r="R31" s="24">
        <v>509240140</v>
      </c>
      <c r="S31" s="24">
        <v>148670826</v>
      </c>
      <c r="T31" s="24">
        <v>124988717</v>
      </c>
      <c r="U31" s="24">
        <v>137989117</v>
      </c>
      <c r="V31" s="24">
        <v>411648660</v>
      </c>
      <c r="W31" s="24">
        <v>1981363260</v>
      </c>
      <c r="X31" s="24">
        <v>2072569988</v>
      </c>
      <c r="Y31" s="24">
        <v>-91206728</v>
      </c>
      <c r="Z31" s="6">
        <v>-4.4</v>
      </c>
      <c r="AA31" s="22">
        <v>2441381219</v>
      </c>
    </row>
    <row r="32" spans="1:27" ht="13.5">
      <c r="A32" s="2" t="s">
        <v>36</v>
      </c>
      <c r="B32" s="3"/>
      <c r="C32" s="19">
        <f aca="true" t="shared" si="6" ref="C32:Y32">SUM(C33:C37)</f>
        <v>1057975678</v>
      </c>
      <c r="D32" s="19">
        <f>SUM(D33:D37)</f>
        <v>0</v>
      </c>
      <c r="E32" s="20">
        <f t="shared" si="6"/>
        <v>1450450600</v>
      </c>
      <c r="F32" s="21">
        <f t="shared" si="6"/>
        <v>1395578872</v>
      </c>
      <c r="G32" s="21">
        <f t="shared" si="6"/>
        <v>79661628</v>
      </c>
      <c r="H32" s="21">
        <f t="shared" si="6"/>
        <v>97181055</v>
      </c>
      <c r="I32" s="21">
        <f t="shared" si="6"/>
        <v>117083914</v>
      </c>
      <c r="J32" s="21">
        <f t="shared" si="6"/>
        <v>293926597</v>
      </c>
      <c r="K32" s="21">
        <f t="shared" si="6"/>
        <v>102692780</v>
      </c>
      <c r="L32" s="21">
        <f t="shared" si="6"/>
        <v>111370219</v>
      </c>
      <c r="M32" s="21">
        <f t="shared" si="6"/>
        <v>111463135</v>
      </c>
      <c r="N32" s="21">
        <f t="shared" si="6"/>
        <v>325526134</v>
      </c>
      <c r="O32" s="21">
        <f t="shared" si="6"/>
        <v>102543877</v>
      </c>
      <c r="P32" s="21">
        <f t="shared" si="6"/>
        <v>96604039</v>
      </c>
      <c r="Q32" s="21">
        <f t="shared" si="6"/>
        <v>103036431</v>
      </c>
      <c r="R32" s="21">
        <f t="shared" si="6"/>
        <v>302184347</v>
      </c>
      <c r="S32" s="21">
        <f t="shared" si="6"/>
        <v>120284731</v>
      </c>
      <c r="T32" s="21">
        <f t="shared" si="6"/>
        <v>102261627</v>
      </c>
      <c r="U32" s="21">
        <f t="shared" si="6"/>
        <v>123104266</v>
      </c>
      <c r="V32" s="21">
        <f t="shared" si="6"/>
        <v>345650624</v>
      </c>
      <c r="W32" s="21">
        <f t="shared" si="6"/>
        <v>1267287702</v>
      </c>
      <c r="X32" s="21">
        <f t="shared" si="6"/>
        <v>1570249785</v>
      </c>
      <c r="Y32" s="21">
        <f t="shared" si="6"/>
        <v>-302962083</v>
      </c>
      <c r="Z32" s="4">
        <f>+IF(X32&lt;&gt;0,+(Y32/X32)*100,0)</f>
        <v>-19.293878330319274</v>
      </c>
      <c r="AA32" s="19">
        <f>SUM(AA33:AA37)</f>
        <v>1395578872</v>
      </c>
    </row>
    <row r="33" spans="1:27" ht="13.5">
      <c r="A33" s="5" t="s">
        <v>37</v>
      </c>
      <c r="B33" s="3"/>
      <c r="C33" s="22">
        <v>305397616</v>
      </c>
      <c r="D33" s="22"/>
      <c r="E33" s="23">
        <v>498878679</v>
      </c>
      <c r="F33" s="24">
        <v>458036833</v>
      </c>
      <c r="G33" s="24">
        <v>30200741</v>
      </c>
      <c r="H33" s="24">
        <v>32676850</v>
      </c>
      <c r="I33" s="24">
        <v>34328738</v>
      </c>
      <c r="J33" s="24">
        <v>97206329</v>
      </c>
      <c r="K33" s="24">
        <v>29399622</v>
      </c>
      <c r="L33" s="24">
        <v>34050123</v>
      </c>
      <c r="M33" s="24">
        <v>35725335</v>
      </c>
      <c r="N33" s="24">
        <v>99175080</v>
      </c>
      <c r="O33" s="24">
        <v>33332648</v>
      </c>
      <c r="P33" s="24">
        <v>33840853</v>
      </c>
      <c r="Q33" s="24">
        <v>34061972</v>
      </c>
      <c r="R33" s="24">
        <v>101235473</v>
      </c>
      <c r="S33" s="24">
        <v>26524279</v>
      </c>
      <c r="T33" s="24">
        <v>30111890</v>
      </c>
      <c r="U33" s="24">
        <v>33245575</v>
      </c>
      <c r="V33" s="24">
        <v>89881744</v>
      </c>
      <c r="W33" s="24">
        <v>387498626</v>
      </c>
      <c r="X33" s="24">
        <v>605777592</v>
      </c>
      <c r="Y33" s="24">
        <v>-218278966</v>
      </c>
      <c r="Z33" s="6">
        <v>-36.03</v>
      </c>
      <c r="AA33" s="22">
        <v>458036833</v>
      </c>
    </row>
    <row r="34" spans="1:27" ht="13.5">
      <c r="A34" s="5" t="s">
        <v>38</v>
      </c>
      <c r="B34" s="3"/>
      <c r="C34" s="22">
        <v>215137431</v>
      </c>
      <c r="D34" s="22"/>
      <c r="E34" s="23">
        <v>218134202</v>
      </c>
      <c r="F34" s="24">
        <v>230958194</v>
      </c>
      <c r="G34" s="24">
        <v>9507821</v>
      </c>
      <c r="H34" s="24">
        <v>14229218</v>
      </c>
      <c r="I34" s="24">
        <v>19751131</v>
      </c>
      <c r="J34" s="24">
        <v>43488170</v>
      </c>
      <c r="K34" s="24">
        <v>17952276</v>
      </c>
      <c r="L34" s="24">
        <v>15545541</v>
      </c>
      <c r="M34" s="24">
        <v>16920918</v>
      </c>
      <c r="N34" s="24">
        <v>50418735</v>
      </c>
      <c r="O34" s="24">
        <v>16909695</v>
      </c>
      <c r="P34" s="24">
        <v>15302816</v>
      </c>
      <c r="Q34" s="24">
        <v>16025073</v>
      </c>
      <c r="R34" s="24">
        <v>48237584</v>
      </c>
      <c r="S34" s="24">
        <v>16249716</v>
      </c>
      <c r="T34" s="24">
        <v>16677922</v>
      </c>
      <c r="U34" s="24">
        <v>17316818</v>
      </c>
      <c r="V34" s="24">
        <v>50244456</v>
      </c>
      <c r="W34" s="24">
        <v>192388945</v>
      </c>
      <c r="X34" s="24">
        <v>218133549</v>
      </c>
      <c r="Y34" s="24">
        <v>-25744604</v>
      </c>
      <c r="Z34" s="6">
        <v>-11.8</v>
      </c>
      <c r="AA34" s="22">
        <v>230958194</v>
      </c>
    </row>
    <row r="35" spans="1:27" ht="13.5">
      <c r="A35" s="5" t="s">
        <v>39</v>
      </c>
      <c r="B35" s="3"/>
      <c r="C35" s="22">
        <v>424660772</v>
      </c>
      <c r="D35" s="22"/>
      <c r="E35" s="23">
        <v>545790987</v>
      </c>
      <c r="F35" s="24">
        <v>528997687</v>
      </c>
      <c r="G35" s="24">
        <v>32849398</v>
      </c>
      <c r="H35" s="24">
        <v>42837048</v>
      </c>
      <c r="I35" s="24">
        <v>51491993</v>
      </c>
      <c r="J35" s="24">
        <v>127178439</v>
      </c>
      <c r="K35" s="24">
        <v>47378699</v>
      </c>
      <c r="L35" s="24">
        <v>51678004</v>
      </c>
      <c r="M35" s="24">
        <v>46794188</v>
      </c>
      <c r="N35" s="24">
        <v>145850891</v>
      </c>
      <c r="O35" s="24">
        <v>44400848</v>
      </c>
      <c r="P35" s="24">
        <v>40452517</v>
      </c>
      <c r="Q35" s="24">
        <v>39166604</v>
      </c>
      <c r="R35" s="24">
        <v>124019969</v>
      </c>
      <c r="S35" s="24">
        <v>45630947</v>
      </c>
      <c r="T35" s="24">
        <v>45201880</v>
      </c>
      <c r="U35" s="24">
        <v>43850200</v>
      </c>
      <c r="V35" s="24">
        <v>134683027</v>
      </c>
      <c r="W35" s="24">
        <v>531732326</v>
      </c>
      <c r="X35" s="24">
        <v>545791344</v>
      </c>
      <c r="Y35" s="24">
        <v>-14059018</v>
      </c>
      <c r="Z35" s="6">
        <v>-2.58</v>
      </c>
      <c r="AA35" s="22">
        <v>528997687</v>
      </c>
    </row>
    <row r="36" spans="1:27" ht="13.5">
      <c r="A36" s="5" t="s">
        <v>40</v>
      </c>
      <c r="B36" s="3"/>
      <c r="C36" s="22">
        <v>88175200</v>
      </c>
      <c r="D36" s="22"/>
      <c r="E36" s="23">
        <v>123570968</v>
      </c>
      <c r="F36" s="24">
        <v>119604906</v>
      </c>
      <c r="G36" s="24">
        <v>4313296</v>
      </c>
      <c r="H36" s="24">
        <v>4528546</v>
      </c>
      <c r="I36" s="24">
        <v>3653839</v>
      </c>
      <c r="J36" s="24">
        <v>12495681</v>
      </c>
      <c r="K36" s="24">
        <v>3628152</v>
      </c>
      <c r="L36" s="24">
        <v>5754448</v>
      </c>
      <c r="M36" s="24">
        <v>7132886</v>
      </c>
      <c r="N36" s="24">
        <v>16515486</v>
      </c>
      <c r="O36" s="24">
        <v>3555368</v>
      </c>
      <c r="P36" s="24">
        <v>3034282</v>
      </c>
      <c r="Q36" s="24">
        <v>9074186</v>
      </c>
      <c r="R36" s="24">
        <v>15663836</v>
      </c>
      <c r="S36" s="24">
        <v>26137532</v>
      </c>
      <c r="T36" s="24">
        <v>7658731</v>
      </c>
      <c r="U36" s="24">
        <v>25784130</v>
      </c>
      <c r="V36" s="24">
        <v>59580393</v>
      </c>
      <c r="W36" s="24">
        <v>104255396</v>
      </c>
      <c r="X36" s="24">
        <v>123571014</v>
      </c>
      <c r="Y36" s="24">
        <v>-19315618</v>
      </c>
      <c r="Z36" s="6">
        <v>-15.63</v>
      </c>
      <c r="AA36" s="22">
        <v>119604906</v>
      </c>
    </row>
    <row r="37" spans="1:27" ht="13.5">
      <c r="A37" s="5" t="s">
        <v>41</v>
      </c>
      <c r="B37" s="3"/>
      <c r="C37" s="25">
        <v>24604659</v>
      </c>
      <c r="D37" s="25"/>
      <c r="E37" s="26">
        <v>64075764</v>
      </c>
      <c r="F37" s="27">
        <v>57981252</v>
      </c>
      <c r="G37" s="27">
        <v>2790372</v>
      </c>
      <c r="H37" s="27">
        <v>2909393</v>
      </c>
      <c r="I37" s="27">
        <v>7858213</v>
      </c>
      <c r="J37" s="27">
        <v>13557978</v>
      </c>
      <c r="K37" s="27">
        <v>4334031</v>
      </c>
      <c r="L37" s="27">
        <v>4342103</v>
      </c>
      <c r="M37" s="27">
        <v>4889808</v>
      </c>
      <c r="N37" s="27">
        <v>13565942</v>
      </c>
      <c r="O37" s="27">
        <v>4345318</v>
      </c>
      <c r="P37" s="27">
        <v>3973571</v>
      </c>
      <c r="Q37" s="27">
        <v>4708596</v>
      </c>
      <c r="R37" s="27">
        <v>13027485</v>
      </c>
      <c r="S37" s="27">
        <v>5742257</v>
      </c>
      <c r="T37" s="27">
        <v>2611204</v>
      </c>
      <c r="U37" s="27">
        <v>2907543</v>
      </c>
      <c r="V37" s="27">
        <v>11261004</v>
      </c>
      <c r="W37" s="27">
        <v>51412409</v>
      </c>
      <c r="X37" s="27">
        <v>76976286</v>
      </c>
      <c r="Y37" s="27">
        <v>-25563877</v>
      </c>
      <c r="Z37" s="7">
        <v>-33.21</v>
      </c>
      <c r="AA37" s="25">
        <v>57981252</v>
      </c>
    </row>
    <row r="38" spans="1:27" ht="13.5">
      <c r="A38" s="2" t="s">
        <v>42</v>
      </c>
      <c r="B38" s="8"/>
      <c r="C38" s="19">
        <f aca="true" t="shared" si="7" ref="C38:Y38">SUM(C39:C41)</f>
        <v>2014766100</v>
      </c>
      <c r="D38" s="19">
        <f>SUM(D39:D41)</f>
        <v>0</v>
      </c>
      <c r="E38" s="20">
        <f t="shared" si="7"/>
        <v>1454687626</v>
      </c>
      <c r="F38" s="21">
        <f t="shared" si="7"/>
        <v>1653327380</v>
      </c>
      <c r="G38" s="21">
        <f t="shared" si="7"/>
        <v>61209937</v>
      </c>
      <c r="H38" s="21">
        <f t="shared" si="7"/>
        <v>84693283</v>
      </c>
      <c r="I38" s="21">
        <f t="shared" si="7"/>
        <v>98309493</v>
      </c>
      <c r="J38" s="21">
        <f t="shared" si="7"/>
        <v>244212713</v>
      </c>
      <c r="K38" s="21">
        <f t="shared" si="7"/>
        <v>136016725</v>
      </c>
      <c r="L38" s="21">
        <f t="shared" si="7"/>
        <v>107961196</v>
      </c>
      <c r="M38" s="21">
        <f t="shared" si="7"/>
        <v>109765760</v>
      </c>
      <c r="N38" s="21">
        <f t="shared" si="7"/>
        <v>353743681</v>
      </c>
      <c r="O38" s="21">
        <f t="shared" si="7"/>
        <v>86599447</v>
      </c>
      <c r="P38" s="21">
        <f t="shared" si="7"/>
        <v>95873697</v>
      </c>
      <c r="Q38" s="21">
        <f t="shared" si="7"/>
        <v>91783251</v>
      </c>
      <c r="R38" s="21">
        <f t="shared" si="7"/>
        <v>274256395</v>
      </c>
      <c r="S38" s="21">
        <f t="shared" si="7"/>
        <v>129176729</v>
      </c>
      <c r="T38" s="21">
        <f t="shared" si="7"/>
        <v>103294550</v>
      </c>
      <c r="U38" s="21">
        <f t="shared" si="7"/>
        <v>161723921</v>
      </c>
      <c r="V38" s="21">
        <f t="shared" si="7"/>
        <v>394195200</v>
      </c>
      <c r="W38" s="21">
        <f t="shared" si="7"/>
        <v>1266407989</v>
      </c>
      <c r="X38" s="21">
        <f t="shared" si="7"/>
        <v>1535335623</v>
      </c>
      <c r="Y38" s="21">
        <f t="shared" si="7"/>
        <v>-268927634</v>
      </c>
      <c r="Z38" s="4">
        <f>+IF(X38&lt;&gt;0,+(Y38/X38)*100,0)</f>
        <v>-17.515885775809945</v>
      </c>
      <c r="AA38" s="19">
        <f>SUM(AA39:AA41)</f>
        <v>1653327380</v>
      </c>
    </row>
    <row r="39" spans="1:27" ht="13.5">
      <c r="A39" s="5" t="s">
        <v>43</v>
      </c>
      <c r="B39" s="3"/>
      <c r="C39" s="22">
        <v>410691667</v>
      </c>
      <c r="D39" s="22"/>
      <c r="E39" s="23">
        <v>408091572</v>
      </c>
      <c r="F39" s="24">
        <v>429712205</v>
      </c>
      <c r="G39" s="24">
        <v>21743621</v>
      </c>
      <c r="H39" s="24">
        <v>28454325</v>
      </c>
      <c r="I39" s="24">
        <v>28123455</v>
      </c>
      <c r="J39" s="24">
        <v>78321401</v>
      </c>
      <c r="K39" s="24">
        <v>34796871</v>
      </c>
      <c r="L39" s="24">
        <v>27289705</v>
      </c>
      <c r="M39" s="24">
        <v>30309207</v>
      </c>
      <c r="N39" s="24">
        <v>92395783</v>
      </c>
      <c r="O39" s="24">
        <v>28702532</v>
      </c>
      <c r="P39" s="24">
        <v>32356582</v>
      </c>
      <c r="Q39" s="24">
        <v>28359379</v>
      </c>
      <c r="R39" s="24">
        <v>89418493</v>
      </c>
      <c r="S39" s="24">
        <v>24751688</v>
      </c>
      <c r="T39" s="24">
        <v>25937780</v>
      </c>
      <c r="U39" s="24">
        <v>30201936</v>
      </c>
      <c r="V39" s="24">
        <v>80891404</v>
      </c>
      <c r="W39" s="24">
        <v>341027081</v>
      </c>
      <c r="X39" s="24">
        <v>441178751</v>
      </c>
      <c r="Y39" s="24">
        <v>-100151670</v>
      </c>
      <c r="Z39" s="6">
        <v>-22.7</v>
      </c>
      <c r="AA39" s="22">
        <v>429712205</v>
      </c>
    </row>
    <row r="40" spans="1:27" ht="13.5">
      <c r="A40" s="5" t="s">
        <v>44</v>
      </c>
      <c r="B40" s="3"/>
      <c r="C40" s="22">
        <v>1570428539</v>
      </c>
      <c r="D40" s="22"/>
      <c r="E40" s="23">
        <v>1024956538</v>
      </c>
      <c r="F40" s="24">
        <v>1196786246</v>
      </c>
      <c r="G40" s="24">
        <v>37431355</v>
      </c>
      <c r="H40" s="24">
        <v>51662350</v>
      </c>
      <c r="I40" s="24">
        <v>68981035</v>
      </c>
      <c r="J40" s="24">
        <v>158074740</v>
      </c>
      <c r="K40" s="24">
        <v>99452842</v>
      </c>
      <c r="L40" s="24">
        <v>79321964</v>
      </c>
      <c r="M40" s="24">
        <v>78051889</v>
      </c>
      <c r="N40" s="24">
        <v>256826695</v>
      </c>
      <c r="O40" s="24">
        <v>56870431</v>
      </c>
      <c r="P40" s="24">
        <v>62465383</v>
      </c>
      <c r="Q40" s="24">
        <v>62348778</v>
      </c>
      <c r="R40" s="24">
        <v>181684592</v>
      </c>
      <c r="S40" s="24">
        <v>102218331</v>
      </c>
      <c r="T40" s="24">
        <v>75482754</v>
      </c>
      <c r="U40" s="24">
        <v>129359332</v>
      </c>
      <c r="V40" s="24">
        <v>307060417</v>
      </c>
      <c r="W40" s="24">
        <v>903646444</v>
      </c>
      <c r="X40" s="24">
        <v>1072517361</v>
      </c>
      <c r="Y40" s="24">
        <v>-168870917</v>
      </c>
      <c r="Z40" s="6">
        <v>-15.75</v>
      </c>
      <c r="AA40" s="22">
        <v>1196786246</v>
      </c>
    </row>
    <row r="41" spans="1:27" ht="13.5">
      <c r="A41" s="5" t="s">
        <v>45</v>
      </c>
      <c r="B41" s="3"/>
      <c r="C41" s="22">
        <v>33645894</v>
      </c>
      <c r="D41" s="22"/>
      <c r="E41" s="23">
        <v>21639516</v>
      </c>
      <c r="F41" s="24">
        <v>26828929</v>
      </c>
      <c r="G41" s="24">
        <v>2034961</v>
      </c>
      <c r="H41" s="24">
        <v>4576608</v>
      </c>
      <c r="I41" s="24">
        <v>1205003</v>
      </c>
      <c r="J41" s="24">
        <v>7816572</v>
      </c>
      <c r="K41" s="24">
        <v>1767012</v>
      </c>
      <c r="L41" s="24">
        <v>1349527</v>
      </c>
      <c r="M41" s="24">
        <v>1404664</v>
      </c>
      <c r="N41" s="24">
        <v>4521203</v>
      </c>
      <c r="O41" s="24">
        <v>1026484</v>
      </c>
      <c r="P41" s="24">
        <v>1051732</v>
      </c>
      <c r="Q41" s="24">
        <v>1075094</v>
      </c>
      <c r="R41" s="24">
        <v>3153310</v>
      </c>
      <c r="S41" s="24">
        <v>2206710</v>
      </c>
      <c r="T41" s="24">
        <v>1874016</v>
      </c>
      <c r="U41" s="24">
        <v>2162653</v>
      </c>
      <c r="V41" s="24">
        <v>6243379</v>
      </c>
      <c r="W41" s="24">
        <v>21734464</v>
      </c>
      <c r="X41" s="24">
        <v>21639511</v>
      </c>
      <c r="Y41" s="24">
        <v>94953</v>
      </c>
      <c r="Z41" s="6">
        <v>0.44</v>
      </c>
      <c r="AA41" s="22">
        <v>26828929</v>
      </c>
    </row>
    <row r="42" spans="1:27" ht="13.5">
      <c r="A42" s="2" t="s">
        <v>46</v>
      </c>
      <c r="B42" s="8"/>
      <c r="C42" s="19">
        <f aca="true" t="shared" si="8" ref="C42:Y42">SUM(C43:C46)</f>
        <v>4317613531</v>
      </c>
      <c r="D42" s="19">
        <f>SUM(D43:D46)</f>
        <v>0</v>
      </c>
      <c r="E42" s="20">
        <f t="shared" si="8"/>
        <v>5525206794</v>
      </c>
      <c r="F42" s="21">
        <f t="shared" si="8"/>
        <v>5347467074</v>
      </c>
      <c r="G42" s="21">
        <f t="shared" si="8"/>
        <v>281855560</v>
      </c>
      <c r="H42" s="21">
        <f t="shared" si="8"/>
        <v>460636343</v>
      </c>
      <c r="I42" s="21">
        <f t="shared" si="8"/>
        <v>352242851</v>
      </c>
      <c r="J42" s="21">
        <f t="shared" si="8"/>
        <v>1094734754</v>
      </c>
      <c r="K42" s="21">
        <f t="shared" si="8"/>
        <v>379702117</v>
      </c>
      <c r="L42" s="21">
        <f t="shared" si="8"/>
        <v>361829418</v>
      </c>
      <c r="M42" s="21">
        <f t="shared" si="8"/>
        <v>394815132</v>
      </c>
      <c r="N42" s="21">
        <f t="shared" si="8"/>
        <v>1136346667</v>
      </c>
      <c r="O42" s="21">
        <f t="shared" si="8"/>
        <v>353909604</v>
      </c>
      <c r="P42" s="21">
        <f t="shared" si="8"/>
        <v>424903420</v>
      </c>
      <c r="Q42" s="21">
        <f t="shared" si="8"/>
        <v>707797765</v>
      </c>
      <c r="R42" s="21">
        <f t="shared" si="8"/>
        <v>1486610789</v>
      </c>
      <c r="S42" s="21">
        <f t="shared" si="8"/>
        <v>372205941</v>
      </c>
      <c r="T42" s="21">
        <f t="shared" si="8"/>
        <v>301298769</v>
      </c>
      <c r="U42" s="21">
        <f t="shared" si="8"/>
        <v>371233962</v>
      </c>
      <c r="V42" s="21">
        <f t="shared" si="8"/>
        <v>1044738672</v>
      </c>
      <c r="W42" s="21">
        <f t="shared" si="8"/>
        <v>4762430882</v>
      </c>
      <c r="X42" s="21">
        <f t="shared" si="8"/>
        <v>5921778244</v>
      </c>
      <c r="Y42" s="21">
        <f t="shared" si="8"/>
        <v>-1159347362</v>
      </c>
      <c r="Z42" s="4">
        <f>+IF(X42&lt;&gt;0,+(Y42/X42)*100,0)</f>
        <v>-19.577689576178596</v>
      </c>
      <c r="AA42" s="19">
        <f>SUM(AA43:AA46)</f>
        <v>5347467074</v>
      </c>
    </row>
    <row r="43" spans="1:27" ht="13.5">
      <c r="A43" s="5" t="s">
        <v>47</v>
      </c>
      <c r="B43" s="3"/>
      <c r="C43" s="22">
        <v>2417690112</v>
      </c>
      <c r="D43" s="22"/>
      <c r="E43" s="23">
        <v>2663864558</v>
      </c>
      <c r="F43" s="24">
        <v>2712871587</v>
      </c>
      <c r="G43" s="24">
        <v>146865815</v>
      </c>
      <c r="H43" s="24">
        <v>253365307</v>
      </c>
      <c r="I43" s="24">
        <v>197056569</v>
      </c>
      <c r="J43" s="24">
        <v>597287691</v>
      </c>
      <c r="K43" s="24">
        <v>184402926</v>
      </c>
      <c r="L43" s="24">
        <v>159395669</v>
      </c>
      <c r="M43" s="24">
        <v>216161230</v>
      </c>
      <c r="N43" s="24">
        <v>559959825</v>
      </c>
      <c r="O43" s="24">
        <v>158767192</v>
      </c>
      <c r="P43" s="24">
        <v>160716831</v>
      </c>
      <c r="Q43" s="24">
        <v>193295160</v>
      </c>
      <c r="R43" s="24">
        <v>512779183</v>
      </c>
      <c r="S43" s="24">
        <v>154600629</v>
      </c>
      <c r="T43" s="24">
        <v>160514661</v>
      </c>
      <c r="U43" s="24">
        <v>180693765</v>
      </c>
      <c r="V43" s="24">
        <v>495809055</v>
      </c>
      <c r="W43" s="24">
        <v>2165835754</v>
      </c>
      <c r="X43" s="24">
        <v>2681502103</v>
      </c>
      <c r="Y43" s="24">
        <v>-515666349</v>
      </c>
      <c r="Z43" s="6">
        <v>-19.23</v>
      </c>
      <c r="AA43" s="22">
        <v>2712871587</v>
      </c>
    </row>
    <row r="44" spans="1:27" ht="13.5">
      <c r="A44" s="5" t="s">
        <v>48</v>
      </c>
      <c r="B44" s="3"/>
      <c r="C44" s="22">
        <v>1379866885</v>
      </c>
      <c r="D44" s="22"/>
      <c r="E44" s="23">
        <v>2291059086</v>
      </c>
      <c r="F44" s="24">
        <v>2048185004</v>
      </c>
      <c r="G44" s="24">
        <v>105148423</v>
      </c>
      <c r="H44" s="24">
        <v>173169146</v>
      </c>
      <c r="I44" s="24">
        <v>119278919</v>
      </c>
      <c r="J44" s="24">
        <v>397596488</v>
      </c>
      <c r="K44" s="24">
        <v>161422725</v>
      </c>
      <c r="L44" s="24">
        <v>167277096</v>
      </c>
      <c r="M44" s="24">
        <v>143925626</v>
      </c>
      <c r="N44" s="24">
        <v>472625447</v>
      </c>
      <c r="O44" s="24">
        <v>164233422</v>
      </c>
      <c r="P44" s="24">
        <v>224684608</v>
      </c>
      <c r="Q44" s="24">
        <v>478133739</v>
      </c>
      <c r="R44" s="24">
        <v>867051769</v>
      </c>
      <c r="S44" s="24">
        <v>183900220</v>
      </c>
      <c r="T44" s="24">
        <v>103810693</v>
      </c>
      <c r="U44" s="24">
        <v>141876096</v>
      </c>
      <c r="V44" s="24">
        <v>429587009</v>
      </c>
      <c r="W44" s="24">
        <v>2166860713</v>
      </c>
      <c r="X44" s="24">
        <v>2666518295</v>
      </c>
      <c r="Y44" s="24">
        <v>-499657582</v>
      </c>
      <c r="Z44" s="6">
        <v>-18.74</v>
      </c>
      <c r="AA44" s="22">
        <v>2048185004</v>
      </c>
    </row>
    <row r="45" spans="1:27" ht="13.5">
      <c r="A45" s="5" t="s">
        <v>49</v>
      </c>
      <c r="B45" s="3"/>
      <c r="C45" s="25">
        <v>205032033</v>
      </c>
      <c r="D45" s="25"/>
      <c r="E45" s="26">
        <v>214520449</v>
      </c>
      <c r="F45" s="27">
        <v>226295889</v>
      </c>
      <c r="G45" s="27">
        <v>8051718</v>
      </c>
      <c r="H45" s="27">
        <v>9767636</v>
      </c>
      <c r="I45" s="27">
        <v>8126071</v>
      </c>
      <c r="J45" s="27">
        <v>25945425</v>
      </c>
      <c r="K45" s="27">
        <v>10157354</v>
      </c>
      <c r="L45" s="27">
        <v>9223244</v>
      </c>
      <c r="M45" s="27">
        <v>8562648</v>
      </c>
      <c r="N45" s="27">
        <v>27943246</v>
      </c>
      <c r="O45" s="27">
        <v>7232868</v>
      </c>
      <c r="P45" s="27">
        <v>13464212</v>
      </c>
      <c r="Q45" s="27">
        <v>10335117</v>
      </c>
      <c r="R45" s="27">
        <v>31032197</v>
      </c>
      <c r="S45" s="27">
        <v>11716804</v>
      </c>
      <c r="T45" s="27">
        <v>11898090</v>
      </c>
      <c r="U45" s="27">
        <v>23994506</v>
      </c>
      <c r="V45" s="27">
        <v>47609400</v>
      </c>
      <c r="W45" s="27">
        <v>132530268</v>
      </c>
      <c r="X45" s="27">
        <v>214583527</v>
      </c>
      <c r="Y45" s="27">
        <v>-82053259</v>
      </c>
      <c r="Z45" s="7">
        <v>-38.24</v>
      </c>
      <c r="AA45" s="25">
        <v>226295889</v>
      </c>
    </row>
    <row r="46" spans="1:27" ht="13.5">
      <c r="A46" s="5" t="s">
        <v>50</v>
      </c>
      <c r="B46" s="3"/>
      <c r="C46" s="22">
        <v>315024501</v>
      </c>
      <c r="D46" s="22"/>
      <c r="E46" s="23">
        <v>355762701</v>
      </c>
      <c r="F46" s="24">
        <v>360114594</v>
      </c>
      <c r="G46" s="24">
        <v>21789604</v>
      </c>
      <c r="H46" s="24">
        <v>24334254</v>
      </c>
      <c r="I46" s="24">
        <v>27781292</v>
      </c>
      <c r="J46" s="24">
        <v>73905150</v>
      </c>
      <c r="K46" s="24">
        <v>23719112</v>
      </c>
      <c r="L46" s="24">
        <v>25933409</v>
      </c>
      <c r="M46" s="24">
        <v>26165628</v>
      </c>
      <c r="N46" s="24">
        <v>75818149</v>
      </c>
      <c r="O46" s="24">
        <v>23676122</v>
      </c>
      <c r="P46" s="24">
        <v>26037769</v>
      </c>
      <c r="Q46" s="24">
        <v>26033749</v>
      </c>
      <c r="R46" s="24">
        <v>75747640</v>
      </c>
      <c r="S46" s="24">
        <v>21988288</v>
      </c>
      <c r="T46" s="24">
        <v>25075325</v>
      </c>
      <c r="U46" s="24">
        <v>24669595</v>
      </c>
      <c r="V46" s="24">
        <v>71733208</v>
      </c>
      <c r="W46" s="24">
        <v>297204147</v>
      </c>
      <c r="X46" s="24">
        <v>359174319</v>
      </c>
      <c r="Y46" s="24">
        <v>-61970172</v>
      </c>
      <c r="Z46" s="6">
        <v>-17.25</v>
      </c>
      <c r="AA46" s="22">
        <v>360114594</v>
      </c>
    </row>
    <row r="47" spans="1:27" ht="13.5">
      <c r="A47" s="2" t="s">
        <v>51</v>
      </c>
      <c r="B47" s="8" t="s">
        <v>52</v>
      </c>
      <c r="C47" s="19">
        <v>1946813</v>
      </c>
      <c r="D47" s="19"/>
      <c r="E47" s="20">
        <v>10314790</v>
      </c>
      <c r="F47" s="21">
        <v>10318641</v>
      </c>
      <c r="G47" s="21">
        <v>155850</v>
      </c>
      <c r="H47" s="21">
        <v>383139</v>
      </c>
      <c r="I47" s="21">
        <v>1411493</v>
      </c>
      <c r="J47" s="21">
        <v>1950482</v>
      </c>
      <c r="K47" s="21">
        <v>873125</v>
      </c>
      <c r="L47" s="21">
        <v>575682</v>
      </c>
      <c r="M47" s="21">
        <v>649071</v>
      </c>
      <c r="N47" s="21">
        <v>2097878</v>
      </c>
      <c r="O47" s="21">
        <v>572845</v>
      </c>
      <c r="P47" s="21">
        <v>744609</v>
      </c>
      <c r="Q47" s="21">
        <v>708679</v>
      </c>
      <c r="R47" s="21">
        <v>2026133</v>
      </c>
      <c r="S47" s="21">
        <v>635235</v>
      </c>
      <c r="T47" s="21">
        <v>198703</v>
      </c>
      <c r="U47" s="21">
        <v>70359</v>
      </c>
      <c r="V47" s="21">
        <v>904297</v>
      </c>
      <c r="W47" s="21">
        <v>6978790</v>
      </c>
      <c r="X47" s="21">
        <v>10314700</v>
      </c>
      <c r="Y47" s="21">
        <v>-3335910</v>
      </c>
      <c r="Z47" s="4">
        <v>-32.34</v>
      </c>
      <c r="AA47" s="19">
        <v>10318641</v>
      </c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13984717330</v>
      </c>
      <c r="D48" s="40">
        <f>+D28+D32+D38+D42+D47</f>
        <v>0</v>
      </c>
      <c r="E48" s="41">
        <f t="shared" si="9"/>
        <v>14862094057</v>
      </c>
      <c r="F48" s="42">
        <f t="shared" si="9"/>
        <v>14828026289</v>
      </c>
      <c r="G48" s="42">
        <f t="shared" si="9"/>
        <v>681096155</v>
      </c>
      <c r="H48" s="42">
        <f t="shared" si="9"/>
        <v>987007031</v>
      </c>
      <c r="I48" s="42">
        <f t="shared" si="9"/>
        <v>1003422016</v>
      </c>
      <c r="J48" s="42">
        <f t="shared" si="9"/>
        <v>2671525202</v>
      </c>
      <c r="K48" s="42">
        <f t="shared" si="9"/>
        <v>1039642276</v>
      </c>
      <c r="L48" s="42">
        <f t="shared" si="9"/>
        <v>991697925</v>
      </c>
      <c r="M48" s="42">
        <f t="shared" si="9"/>
        <v>1089955733</v>
      </c>
      <c r="N48" s="42">
        <f t="shared" si="9"/>
        <v>3121295934</v>
      </c>
      <c r="O48" s="42">
        <f t="shared" si="9"/>
        <v>911910544</v>
      </c>
      <c r="P48" s="42">
        <f t="shared" si="9"/>
        <v>1031270937</v>
      </c>
      <c r="Q48" s="42">
        <f t="shared" si="9"/>
        <v>1372176902</v>
      </c>
      <c r="R48" s="42">
        <f t="shared" si="9"/>
        <v>3315358383</v>
      </c>
      <c r="S48" s="42">
        <f t="shared" si="9"/>
        <v>1018293967</v>
      </c>
      <c r="T48" s="42">
        <f t="shared" si="9"/>
        <v>807566107</v>
      </c>
      <c r="U48" s="42">
        <f t="shared" si="9"/>
        <v>1053161622</v>
      </c>
      <c r="V48" s="42">
        <f t="shared" si="9"/>
        <v>2879021696</v>
      </c>
      <c r="W48" s="42">
        <f t="shared" si="9"/>
        <v>11987201215</v>
      </c>
      <c r="X48" s="42">
        <f t="shared" si="9"/>
        <v>14876233720</v>
      </c>
      <c r="Y48" s="42">
        <f t="shared" si="9"/>
        <v>-2889032505</v>
      </c>
      <c r="Z48" s="43">
        <f>+IF(X48&lt;&gt;0,+(Y48/X48)*100,0)</f>
        <v>-19.420456544158142</v>
      </c>
      <c r="AA48" s="40">
        <f>+AA28+AA32+AA38+AA42+AA47</f>
        <v>14828026289</v>
      </c>
    </row>
    <row r="49" spans="1:27" ht="13.5">
      <c r="A49" s="14" t="s">
        <v>58</v>
      </c>
      <c r="B49" s="15"/>
      <c r="C49" s="44">
        <f aca="true" t="shared" si="10" ref="C49:Y49">+C25-C48</f>
        <v>1893902956</v>
      </c>
      <c r="D49" s="44">
        <f>+D25-D48</f>
        <v>0</v>
      </c>
      <c r="E49" s="45">
        <f t="shared" si="10"/>
        <v>4719021263</v>
      </c>
      <c r="F49" s="46">
        <f t="shared" si="10"/>
        <v>3277979759</v>
      </c>
      <c r="G49" s="46">
        <f t="shared" si="10"/>
        <v>1603943809</v>
      </c>
      <c r="H49" s="46">
        <f t="shared" si="10"/>
        <v>389379433</v>
      </c>
      <c r="I49" s="46">
        <f t="shared" si="10"/>
        <v>-135315920</v>
      </c>
      <c r="J49" s="46">
        <f t="shared" si="10"/>
        <v>1858007322</v>
      </c>
      <c r="K49" s="46">
        <f t="shared" si="10"/>
        <v>-153888944</v>
      </c>
      <c r="L49" s="46">
        <f t="shared" si="10"/>
        <v>-250730369</v>
      </c>
      <c r="M49" s="46">
        <f t="shared" si="10"/>
        <v>1263396679</v>
      </c>
      <c r="N49" s="46">
        <f t="shared" si="10"/>
        <v>858777366</v>
      </c>
      <c r="O49" s="46">
        <f t="shared" si="10"/>
        <v>-62763586</v>
      </c>
      <c r="P49" s="46">
        <f t="shared" si="10"/>
        <v>-95403979</v>
      </c>
      <c r="Q49" s="46">
        <f t="shared" si="10"/>
        <v>1174381900</v>
      </c>
      <c r="R49" s="46">
        <f t="shared" si="10"/>
        <v>1016214335</v>
      </c>
      <c r="S49" s="46">
        <f t="shared" si="10"/>
        <v>-359734967</v>
      </c>
      <c r="T49" s="46">
        <f t="shared" si="10"/>
        <v>-69520904</v>
      </c>
      <c r="U49" s="46">
        <f t="shared" si="10"/>
        <v>-159281166</v>
      </c>
      <c r="V49" s="46">
        <f t="shared" si="10"/>
        <v>-588537037</v>
      </c>
      <c r="W49" s="46">
        <f t="shared" si="10"/>
        <v>3144461986</v>
      </c>
      <c r="X49" s="46">
        <f>IF(F25=F48,0,X25-X48)</f>
        <v>3845062529</v>
      </c>
      <c r="Y49" s="46">
        <f t="shared" si="10"/>
        <v>-700600543</v>
      </c>
      <c r="Z49" s="47">
        <f>+IF(X49&lt;&gt;0,+(Y49/X49)*100,0)</f>
        <v>-18.22078412811164</v>
      </c>
      <c r="AA49" s="44">
        <f>+AA25-AA48</f>
        <v>3277979759</v>
      </c>
    </row>
    <row r="50" spans="1:27" ht="13.5">
      <c r="A50" s="16" t="s">
        <v>86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87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88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89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90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66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91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448288151</v>
      </c>
      <c r="D5" s="19">
        <f>SUM(D6:D8)</f>
        <v>0</v>
      </c>
      <c r="E5" s="20">
        <f t="shared" si="0"/>
        <v>418863176</v>
      </c>
      <c r="F5" s="21">
        <f t="shared" si="0"/>
        <v>418863176</v>
      </c>
      <c r="G5" s="21">
        <f t="shared" si="0"/>
        <v>87165235</v>
      </c>
      <c r="H5" s="21">
        <f t="shared" si="0"/>
        <v>76021738</v>
      </c>
      <c r="I5" s="21">
        <f t="shared" si="0"/>
        <v>8216000</v>
      </c>
      <c r="J5" s="21">
        <f t="shared" si="0"/>
        <v>171402973</v>
      </c>
      <c r="K5" s="21">
        <f t="shared" si="0"/>
        <v>7647939</v>
      </c>
      <c r="L5" s="21">
        <f t="shared" si="0"/>
        <v>11809911</v>
      </c>
      <c r="M5" s="21">
        <f t="shared" si="0"/>
        <v>111947760</v>
      </c>
      <c r="N5" s="21">
        <f t="shared" si="0"/>
        <v>131405610</v>
      </c>
      <c r="O5" s="21">
        <f t="shared" si="0"/>
        <v>16448735</v>
      </c>
      <c r="P5" s="21">
        <f t="shared" si="0"/>
        <v>10806065</v>
      </c>
      <c r="Q5" s="21">
        <f t="shared" si="0"/>
        <v>119158418</v>
      </c>
      <c r="R5" s="21">
        <f t="shared" si="0"/>
        <v>146413218</v>
      </c>
      <c r="S5" s="21">
        <f t="shared" si="0"/>
        <v>11093626</v>
      </c>
      <c r="T5" s="21">
        <f t="shared" si="0"/>
        <v>0</v>
      </c>
      <c r="U5" s="21">
        <f t="shared" si="0"/>
        <v>0</v>
      </c>
      <c r="V5" s="21">
        <f t="shared" si="0"/>
        <v>11093626</v>
      </c>
      <c r="W5" s="21">
        <f t="shared" si="0"/>
        <v>460315427</v>
      </c>
      <c r="X5" s="21">
        <f t="shared" si="0"/>
        <v>562852847</v>
      </c>
      <c r="Y5" s="21">
        <f t="shared" si="0"/>
        <v>-102537420</v>
      </c>
      <c r="Z5" s="4">
        <f>+IF(X5&lt;&gt;0,+(Y5/X5)*100,0)</f>
        <v>-18.21744716163797</v>
      </c>
      <c r="AA5" s="19">
        <f>SUM(AA6:AA8)</f>
        <v>418863176</v>
      </c>
    </row>
    <row r="6" spans="1:27" ht="13.5">
      <c r="A6" s="5" t="s">
        <v>33</v>
      </c>
      <c r="B6" s="3"/>
      <c r="C6" s="22">
        <v>356021886</v>
      </c>
      <c r="D6" s="22"/>
      <c r="E6" s="23">
        <v>282699000</v>
      </c>
      <c r="F6" s="24">
        <v>282699000</v>
      </c>
      <c r="G6" s="24">
        <v>60617000</v>
      </c>
      <c r="H6" s="24">
        <v>68996000</v>
      </c>
      <c r="I6" s="24">
        <v>291000</v>
      </c>
      <c r="J6" s="24">
        <v>129904000</v>
      </c>
      <c r="K6" s="24">
        <v>1554200</v>
      </c>
      <c r="L6" s="24">
        <v>6135152</v>
      </c>
      <c r="M6" s="24">
        <v>105294332</v>
      </c>
      <c r="N6" s="24">
        <v>112983684</v>
      </c>
      <c r="O6" s="24">
        <v>5548307</v>
      </c>
      <c r="P6" s="24">
        <v>3381066</v>
      </c>
      <c r="Q6" s="24">
        <v>105194000</v>
      </c>
      <c r="R6" s="24">
        <v>114123373</v>
      </c>
      <c r="S6" s="24"/>
      <c r="T6" s="24"/>
      <c r="U6" s="24"/>
      <c r="V6" s="24"/>
      <c r="W6" s="24">
        <v>357011057</v>
      </c>
      <c r="X6" s="24">
        <v>477482912</v>
      </c>
      <c r="Y6" s="24">
        <v>-120471855</v>
      </c>
      <c r="Z6" s="6">
        <v>-25.23</v>
      </c>
      <c r="AA6" s="22">
        <v>282699000</v>
      </c>
    </row>
    <row r="7" spans="1:27" ht="13.5">
      <c r="A7" s="5" t="s">
        <v>34</v>
      </c>
      <c r="B7" s="3"/>
      <c r="C7" s="25">
        <v>92266265</v>
      </c>
      <c r="D7" s="25"/>
      <c r="E7" s="26">
        <v>135685542</v>
      </c>
      <c r="F7" s="27">
        <v>135685542</v>
      </c>
      <c r="G7" s="27">
        <v>26548235</v>
      </c>
      <c r="H7" s="27">
        <v>7025738</v>
      </c>
      <c r="I7" s="27">
        <v>7925000</v>
      </c>
      <c r="J7" s="27">
        <v>41498973</v>
      </c>
      <c r="K7" s="27">
        <v>6093739</v>
      </c>
      <c r="L7" s="27">
        <v>5674759</v>
      </c>
      <c r="M7" s="27">
        <v>6653428</v>
      </c>
      <c r="N7" s="27">
        <v>18421926</v>
      </c>
      <c r="O7" s="27">
        <v>10900428</v>
      </c>
      <c r="P7" s="27">
        <v>7424999</v>
      </c>
      <c r="Q7" s="27">
        <v>13964418</v>
      </c>
      <c r="R7" s="27">
        <v>32289845</v>
      </c>
      <c r="S7" s="27">
        <v>11093626</v>
      </c>
      <c r="T7" s="27"/>
      <c r="U7" s="27"/>
      <c r="V7" s="27">
        <v>11093626</v>
      </c>
      <c r="W7" s="27">
        <v>103304370</v>
      </c>
      <c r="X7" s="27">
        <v>81752501</v>
      </c>
      <c r="Y7" s="27">
        <v>21551869</v>
      </c>
      <c r="Z7" s="7">
        <v>26.36</v>
      </c>
      <c r="AA7" s="25">
        <v>135685542</v>
      </c>
    </row>
    <row r="8" spans="1:27" ht="13.5">
      <c r="A8" s="5" t="s">
        <v>35</v>
      </c>
      <c r="B8" s="3"/>
      <c r="C8" s="22"/>
      <c r="D8" s="22"/>
      <c r="E8" s="23">
        <v>478634</v>
      </c>
      <c r="F8" s="24">
        <v>478634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>
        <v>3617434</v>
      </c>
      <c r="Y8" s="24">
        <v>-3617434</v>
      </c>
      <c r="Z8" s="6">
        <v>-100</v>
      </c>
      <c r="AA8" s="22">
        <v>478634</v>
      </c>
    </row>
    <row r="9" spans="1:27" ht="13.5">
      <c r="A9" s="2" t="s">
        <v>36</v>
      </c>
      <c r="B9" s="3"/>
      <c r="C9" s="19">
        <f aca="true" t="shared" si="1" ref="C9:Y9">SUM(C10:C14)</f>
        <v>13472501</v>
      </c>
      <c r="D9" s="19">
        <f>SUM(D10:D14)</f>
        <v>0</v>
      </c>
      <c r="E9" s="20">
        <f t="shared" si="1"/>
        <v>0</v>
      </c>
      <c r="F9" s="21">
        <f t="shared" si="1"/>
        <v>0</v>
      </c>
      <c r="G9" s="21">
        <f t="shared" si="1"/>
        <v>0</v>
      </c>
      <c r="H9" s="21">
        <f t="shared" si="1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0</v>
      </c>
      <c r="X9" s="21">
        <f t="shared" si="1"/>
        <v>13749779</v>
      </c>
      <c r="Y9" s="21">
        <f t="shared" si="1"/>
        <v>-13749779</v>
      </c>
      <c r="Z9" s="4">
        <f>+IF(X9&lt;&gt;0,+(Y9/X9)*100,0)</f>
        <v>-100</v>
      </c>
      <c r="AA9" s="19">
        <f>SUM(AA10:AA14)</f>
        <v>0</v>
      </c>
    </row>
    <row r="10" spans="1:27" ht="13.5">
      <c r="A10" s="5" t="s">
        <v>37</v>
      </c>
      <c r="B10" s="3"/>
      <c r="C10" s="22"/>
      <c r="D10" s="22"/>
      <c r="E10" s="23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>
        <v>13749779</v>
      </c>
      <c r="Y10" s="24">
        <v>-13749779</v>
      </c>
      <c r="Z10" s="6">
        <v>-100</v>
      </c>
      <c r="AA10" s="22"/>
    </row>
    <row r="11" spans="1:27" ht="13.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3.5">
      <c r="A12" s="5" t="s">
        <v>39</v>
      </c>
      <c r="B12" s="3"/>
      <c r="C12" s="22">
        <v>13472501</v>
      </c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>
        <v>0</v>
      </c>
      <c r="AA12" s="22"/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126123475</v>
      </c>
      <c r="D15" s="19">
        <f>SUM(D16:D18)</f>
        <v>0</v>
      </c>
      <c r="E15" s="20">
        <f t="shared" si="2"/>
        <v>100562565</v>
      </c>
      <c r="F15" s="21">
        <f t="shared" si="2"/>
        <v>100562565</v>
      </c>
      <c r="G15" s="21">
        <f t="shared" si="2"/>
        <v>0</v>
      </c>
      <c r="H15" s="21">
        <f t="shared" si="2"/>
        <v>0</v>
      </c>
      <c r="I15" s="21">
        <f t="shared" si="2"/>
        <v>0</v>
      </c>
      <c r="J15" s="21">
        <f t="shared" si="2"/>
        <v>0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639582</v>
      </c>
      <c r="Q15" s="21">
        <f t="shared" si="2"/>
        <v>876993</v>
      </c>
      <c r="R15" s="21">
        <f t="shared" si="2"/>
        <v>1516575</v>
      </c>
      <c r="S15" s="21">
        <f t="shared" si="2"/>
        <v>559364</v>
      </c>
      <c r="T15" s="21">
        <f t="shared" si="2"/>
        <v>0</v>
      </c>
      <c r="U15" s="21">
        <f t="shared" si="2"/>
        <v>0</v>
      </c>
      <c r="V15" s="21">
        <f t="shared" si="2"/>
        <v>559364</v>
      </c>
      <c r="W15" s="21">
        <f t="shared" si="2"/>
        <v>2075939</v>
      </c>
      <c r="X15" s="21">
        <f t="shared" si="2"/>
        <v>1983859</v>
      </c>
      <c r="Y15" s="21">
        <f t="shared" si="2"/>
        <v>92080</v>
      </c>
      <c r="Z15" s="4">
        <f>+IF(X15&lt;&gt;0,+(Y15/X15)*100,0)</f>
        <v>4.64145889400406</v>
      </c>
      <c r="AA15" s="19">
        <f>SUM(AA16:AA18)</f>
        <v>100562565</v>
      </c>
    </row>
    <row r="16" spans="1:27" ht="13.5">
      <c r="A16" s="5" t="s">
        <v>43</v>
      </c>
      <c r="B16" s="3"/>
      <c r="C16" s="22">
        <v>5331039</v>
      </c>
      <c r="D16" s="22"/>
      <c r="E16" s="23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>
        <v>560748</v>
      </c>
      <c r="Y16" s="24">
        <v>-560748</v>
      </c>
      <c r="Z16" s="6">
        <v>-100</v>
      </c>
      <c r="AA16" s="22"/>
    </row>
    <row r="17" spans="1:27" ht="13.5">
      <c r="A17" s="5" t="s">
        <v>44</v>
      </c>
      <c r="B17" s="3"/>
      <c r="C17" s="22">
        <v>120792436</v>
      </c>
      <c r="D17" s="22"/>
      <c r="E17" s="23">
        <v>100562565</v>
      </c>
      <c r="F17" s="24">
        <v>100562565</v>
      </c>
      <c r="G17" s="24"/>
      <c r="H17" s="24"/>
      <c r="I17" s="24"/>
      <c r="J17" s="24"/>
      <c r="K17" s="24"/>
      <c r="L17" s="24"/>
      <c r="M17" s="24"/>
      <c r="N17" s="24"/>
      <c r="O17" s="24"/>
      <c r="P17" s="24">
        <v>639582</v>
      </c>
      <c r="Q17" s="24">
        <v>876993</v>
      </c>
      <c r="R17" s="24">
        <v>1516575</v>
      </c>
      <c r="S17" s="24">
        <v>559364</v>
      </c>
      <c r="T17" s="24"/>
      <c r="U17" s="24"/>
      <c r="V17" s="24">
        <v>559364</v>
      </c>
      <c r="W17" s="24">
        <v>2075939</v>
      </c>
      <c r="X17" s="24">
        <v>1423111</v>
      </c>
      <c r="Y17" s="24">
        <v>652828</v>
      </c>
      <c r="Z17" s="6">
        <v>45.87</v>
      </c>
      <c r="AA17" s="22">
        <v>100562565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308088940</v>
      </c>
      <c r="D19" s="19">
        <f>SUM(D20:D23)</f>
        <v>0</v>
      </c>
      <c r="E19" s="20">
        <f t="shared" si="3"/>
        <v>336187250</v>
      </c>
      <c r="F19" s="21">
        <f t="shared" si="3"/>
        <v>336187250</v>
      </c>
      <c r="G19" s="21">
        <f t="shared" si="3"/>
        <v>762766</v>
      </c>
      <c r="H19" s="21">
        <f t="shared" si="3"/>
        <v>25868806</v>
      </c>
      <c r="I19" s="21">
        <f t="shared" si="3"/>
        <v>23520000</v>
      </c>
      <c r="J19" s="21">
        <f t="shared" si="3"/>
        <v>50151572</v>
      </c>
      <c r="K19" s="21">
        <f t="shared" si="3"/>
        <v>23647936</v>
      </c>
      <c r="L19" s="21">
        <f t="shared" si="3"/>
        <v>23763983</v>
      </c>
      <c r="M19" s="21">
        <f t="shared" si="3"/>
        <v>19580560</v>
      </c>
      <c r="N19" s="21">
        <f t="shared" si="3"/>
        <v>66992479</v>
      </c>
      <c r="O19" s="21">
        <f t="shared" si="3"/>
        <v>19580560</v>
      </c>
      <c r="P19" s="21">
        <f t="shared" si="3"/>
        <v>22619903</v>
      </c>
      <c r="Q19" s="21">
        <f t="shared" si="3"/>
        <v>24515097</v>
      </c>
      <c r="R19" s="21">
        <f t="shared" si="3"/>
        <v>66715560</v>
      </c>
      <c r="S19" s="21">
        <f t="shared" si="3"/>
        <v>29954096</v>
      </c>
      <c r="T19" s="21">
        <f t="shared" si="3"/>
        <v>0</v>
      </c>
      <c r="U19" s="21">
        <f t="shared" si="3"/>
        <v>0</v>
      </c>
      <c r="V19" s="21">
        <f t="shared" si="3"/>
        <v>29954096</v>
      </c>
      <c r="W19" s="21">
        <f t="shared" si="3"/>
        <v>213813707</v>
      </c>
      <c r="X19" s="21">
        <f t="shared" si="3"/>
        <v>299743976</v>
      </c>
      <c r="Y19" s="21">
        <f t="shared" si="3"/>
        <v>-85930269</v>
      </c>
      <c r="Z19" s="4">
        <f>+IF(X19&lt;&gt;0,+(Y19/X19)*100,0)</f>
        <v>-28.667888558334198</v>
      </c>
      <c r="AA19" s="19">
        <f>SUM(AA20:AA23)</f>
        <v>336187250</v>
      </c>
    </row>
    <row r="20" spans="1:27" ht="13.5">
      <c r="A20" s="5" t="s">
        <v>47</v>
      </c>
      <c r="B20" s="3"/>
      <c r="C20" s="22">
        <v>298556156</v>
      </c>
      <c r="D20" s="22"/>
      <c r="E20" s="23">
        <v>327843250</v>
      </c>
      <c r="F20" s="24">
        <v>327843250</v>
      </c>
      <c r="G20" s="24"/>
      <c r="H20" s="24">
        <v>25106040</v>
      </c>
      <c r="I20" s="24">
        <v>21901000</v>
      </c>
      <c r="J20" s="24">
        <v>47007040</v>
      </c>
      <c r="K20" s="24">
        <v>22984876</v>
      </c>
      <c r="L20" s="24">
        <v>23095616</v>
      </c>
      <c r="M20" s="24">
        <v>18912320</v>
      </c>
      <c r="N20" s="24">
        <v>64992812</v>
      </c>
      <c r="O20" s="24">
        <v>18912320</v>
      </c>
      <c r="P20" s="24">
        <v>21768050</v>
      </c>
      <c r="Q20" s="24"/>
      <c r="R20" s="24">
        <v>40680370</v>
      </c>
      <c r="S20" s="24"/>
      <c r="T20" s="24"/>
      <c r="U20" s="24"/>
      <c r="V20" s="24"/>
      <c r="W20" s="24">
        <v>152680222</v>
      </c>
      <c r="X20" s="24">
        <v>289273604</v>
      </c>
      <c r="Y20" s="24">
        <v>-136593382</v>
      </c>
      <c r="Z20" s="6">
        <v>-47.22</v>
      </c>
      <c r="AA20" s="22">
        <v>327843250</v>
      </c>
    </row>
    <row r="21" spans="1:27" ht="13.5">
      <c r="A21" s="5" t="s">
        <v>48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>
        <v>0</v>
      </c>
      <c r="AA21" s="22"/>
    </row>
    <row r="22" spans="1:27" ht="13.5">
      <c r="A22" s="5" t="s">
        <v>49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>
        <v>0</v>
      </c>
      <c r="AA22" s="25"/>
    </row>
    <row r="23" spans="1:27" ht="13.5">
      <c r="A23" s="5" t="s">
        <v>50</v>
      </c>
      <c r="B23" s="3"/>
      <c r="C23" s="22">
        <v>9532784</v>
      </c>
      <c r="D23" s="22"/>
      <c r="E23" s="23">
        <v>8344000</v>
      </c>
      <c r="F23" s="24">
        <v>8344000</v>
      </c>
      <c r="G23" s="24">
        <v>762766</v>
      </c>
      <c r="H23" s="24">
        <v>762766</v>
      </c>
      <c r="I23" s="24">
        <v>1619000</v>
      </c>
      <c r="J23" s="24">
        <v>3144532</v>
      </c>
      <c r="K23" s="24">
        <v>663060</v>
      </c>
      <c r="L23" s="24">
        <v>668367</v>
      </c>
      <c r="M23" s="24">
        <v>668240</v>
      </c>
      <c r="N23" s="24">
        <v>1999667</v>
      </c>
      <c r="O23" s="24">
        <v>668240</v>
      </c>
      <c r="P23" s="24">
        <v>851853</v>
      </c>
      <c r="Q23" s="24">
        <v>24515097</v>
      </c>
      <c r="R23" s="24">
        <v>26035190</v>
      </c>
      <c r="S23" s="24">
        <v>29954096</v>
      </c>
      <c r="T23" s="24"/>
      <c r="U23" s="24"/>
      <c r="V23" s="24">
        <v>29954096</v>
      </c>
      <c r="W23" s="24">
        <v>61133485</v>
      </c>
      <c r="X23" s="24">
        <v>10470372</v>
      </c>
      <c r="Y23" s="24">
        <v>50663113</v>
      </c>
      <c r="Z23" s="6">
        <v>483.87</v>
      </c>
      <c r="AA23" s="22">
        <v>8344000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>
        <v>410071</v>
      </c>
      <c r="Y24" s="21">
        <v>-410071</v>
      </c>
      <c r="Z24" s="4">
        <v>-100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895973067</v>
      </c>
      <c r="D25" s="40">
        <f>+D5+D9+D15+D19+D24</f>
        <v>0</v>
      </c>
      <c r="E25" s="41">
        <f t="shared" si="4"/>
        <v>855612991</v>
      </c>
      <c r="F25" s="42">
        <f t="shared" si="4"/>
        <v>855612991</v>
      </c>
      <c r="G25" s="42">
        <f t="shared" si="4"/>
        <v>87928001</v>
      </c>
      <c r="H25" s="42">
        <f t="shared" si="4"/>
        <v>101890544</v>
      </c>
      <c r="I25" s="42">
        <f t="shared" si="4"/>
        <v>31736000</v>
      </c>
      <c r="J25" s="42">
        <f t="shared" si="4"/>
        <v>221554545</v>
      </c>
      <c r="K25" s="42">
        <f t="shared" si="4"/>
        <v>31295875</v>
      </c>
      <c r="L25" s="42">
        <f t="shared" si="4"/>
        <v>35573894</v>
      </c>
      <c r="M25" s="42">
        <f t="shared" si="4"/>
        <v>131528320</v>
      </c>
      <c r="N25" s="42">
        <f t="shared" si="4"/>
        <v>198398089</v>
      </c>
      <c r="O25" s="42">
        <f t="shared" si="4"/>
        <v>36029295</v>
      </c>
      <c r="P25" s="42">
        <f t="shared" si="4"/>
        <v>34065550</v>
      </c>
      <c r="Q25" s="42">
        <f t="shared" si="4"/>
        <v>144550508</v>
      </c>
      <c r="R25" s="42">
        <f t="shared" si="4"/>
        <v>214645353</v>
      </c>
      <c r="S25" s="42">
        <f t="shared" si="4"/>
        <v>41607086</v>
      </c>
      <c r="T25" s="42">
        <f t="shared" si="4"/>
        <v>0</v>
      </c>
      <c r="U25" s="42">
        <f t="shared" si="4"/>
        <v>0</v>
      </c>
      <c r="V25" s="42">
        <f t="shared" si="4"/>
        <v>41607086</v>
      </c>
      <c r="W25" s="42">
        <f t="shared" si="4"/>
        <v>676205073</v>
      </c>
      <c r="X25" s="42">
        <f t="shared" si="4"/>
        <v>878740532</v>
      </c>
      <c r="Y25" s="42">
        <f t="shared" si="4"/>
        <v>-202535459</v>
      </c>
      <c r="Z25" s="43">
        <f>+IF(X25&lt;&gt;0,+(Y25/X25)*100,0)</f>
        <v>-23.048380224254867</v>
      </c>
      <c r="AA25" s="40">
        <f>+AA5+AA9+AA15+AA19+AA24</f>
        <v>855612991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363545511</v>
      </c>
      <c r="D28" s="19">
        <f>SUM(D29:D31)</f>
        <v>0</v>
      </c>
      <c r="E28" s="20">
        <f t="shared" si="5"/>
        <v>601108102</v>
      </c>
      <c r="F28" s="21">
        <f t="shared" si="5"/>
        <v>601108102</v>
      </c>
      <c r="G28" s="21">
        <f t="shared" si="5"/>
        <v>23383762</v>
      </c>
      <c r="H28" s="21">
        <f t="shared" si="5"/>
        <v>27509311</v>
      </c>
      <c r="I28" s="21">
        <f t="shared" si="5"/>
        <v>36092247</v>
      </c>
      <c r="J28" s="21">
        <f t="shared" si="5"/>
        <v>86985320</v>
      </c>
      <c r="K28" s="21">
        <f t="shared" si="5"/>
        <v>29562455</v>
      </c>
      <c r="L28" s="21">
        <f t="shared" si="5"/>
        <v>29458372</v>
      </c>
      <c r="M28" s="21">
        <f t="shared" si="5"/>
        <v>37789458</v>
      </c>
      <c r="N28" s="21">
        <f t="shared" si="5"/>
        <v>96810285</v>
      </c>
      <c r="O28" s="21">
        <f t="shared" si="5"/>
        <v>35581898</v>
      </c>
      <c r="P28" s="21">
        <f t="shared" si="5"/>
        <v>28021428</v>
      </c>
      <c r="Q28" s="21">
        <f t="shared" si="5"/>
        <v>42886851</v>
      </c>
      <c r="R28" s="21">
        <f t="shared" si="5"/>
        <v>106490177</v>
      </c>
      <c r="S28" s="21">
        <f t="shared" si="5"/>
        <v>19971305</v>
      </c>
      <c r="T28" s="21">
        <f t="shared" si="5"/>
        <v>0</v>
      </c>
      <c r="U28" s="21">
        <f t="shared" si="5"/>
        <v>0</v>
      </c>
      <c r="V28" s="21">
        <f t="shared" si="5"/>
        <v>19971305</v>
      </c>
      <c r="W28" s="21">
        <f t="shared" si="5"/>
        <v>310257087</v>
      </c>
      <c r="X28" s="21">
        <f t="shared" si="5"/>
        <v>555580420</v>
      </c>
      <c r="Y28" s="21">
        <f t="shared" si="5"/>
        <v>-245323333</v>
      </c>
      <c r="Z28" s="4">
        <f>+IF(X28&lt;&gt;0,+(Y28/X28)*100,0)</f>
        <v>-44.1562236840528</v>
      </c>
      <c r="AA28" s="19">
        <f>SUM(AA29:AA31)</f>
        <v>601108102</v>
      </c>
    </row>
    <row r="29" spans="1:27" ht="13.5">
      <c r="A29" s="5" t="s">
        <v>33</v>
      </c>
      <c r="B29" s="3"/>
      <c r="C29" s="22">
        <v>149747410</v>
      </c>
      <c r="D29" s="22"/>
      <c r="E29" s="23">
        <v>177049985</v>
      </c>
      <c r="F29" s="24">
        <v>177049985</v>
      </c>
      <c r="G29" s="24">
        <v>3312944</v>
      </c>
      <c r="H29" s="24">
        <v>3485959</v>
      </c>
      <c r="I29" s="24">
        <v>2432757</v>
      </c>
      <c r="J29" s="24">
        <v>9231660</v>
      </c>
      <c r="K29" s="24">
        <v>2491380</v>
      </c>
      <c r="L29" s="24">
        <v>2680964</v>
      </c>
      <c r="M29" s="24">
        <v>12866880</v>
      </c>
      <c r="N29" s="24">
        <v>18039224</v>
      </c>
      <c r="O29" s="24">
        <v>4518320</v>
      </c>
      <c r="P29" s="24">
        <v>2894655</v>
      </c>
      <c r="Q29" s="24">
        <v>20160481</v>
      </c>
      <c r="R29" s="24">
        <v>27573456</v>
      </c>
      <c r="S29" s="24">
        <v>19393001</v>
      </c>
      <c r="T29" s="24"/>
      <c r="U29" s="24"/>
      <c r="V29" s="24">
        <v>19393001</v>
      </c>
      <c r="W29" s="24">
        <v>74237341</v>
      </c>
      <c r="X29" s="24">
        <v>16589381</v>
      </c>
      <c r="Y29" s="24">
        <v>57647960</v>
      </c>
      <c r="Z29" s="6">
        <v>347.5</v>
      </c>
      <c r="AA29" s="22">
        <v>177049985</v>
      </c>
    </row>
    <row r="30" spans="1:27" ht="13.5">
      <c r="A30" s="5" t="s">
        <v>34</v>
      </c>
      <c r="B30" s="3"/>
      <c r="C30" s="25">
        <v>213798101</v>
      </c>
      <c r="D30" s="25"/>
      <c r="E30" s="26">
        <v>162002844</v>
      </c>
      <c r="F30" s="27">
        <v>162002844</v>
      </c>
      <c r="G30" s="27">
        <v>4235677</v>
      </c>
      <c r="H30" s="27">
        <v>4235677</v>
      </c>
      <c r="I30" s="27">
        <v>7543677</v>
      </c>
      <c r="J30" s="27">
        <v>16015031</v>
      </c>
      <c r="K30" s="27">
        <v>5246778</v>
      </c>
      <c r="L30" s="27">
        <v>5780486</v>
      </c>
      <c r="M30" s="27">
        <v>5823753</v>
      </c>
      <c r="N30" s="27">
        <v>16851017</v>
      </c>
      <c r="O30" s="27">
        <v>11964753</v>
      </c>
      <c r="P30" s="27">
        <v>13302476</v>
      </c>
      <c r="Q30" s="27">
        <v>16055173</v>
      </c>
      <c r="R30" s="27">
        <v>41322402</v>
      </c>
      <c r="S30" s="27">
        <v>578304</v>
      </c>
      <c r="T30" s="27"/>
      <c r="U30" s="27"/>
      <c r="V30" s="27">
        <v>578304</v>
      </c>
      <c r="W30" s="27">
        <v>74766754</v>
      </c>
      <c r="X30" s="27">
        <v>242885999</v>
      </c>
      <c r="Y30" s="27">
        <v>-168119245</v>
      </c>
      <c r="Z30" s="7">
        <v>-69.22</v>
      </c>
      <c r="AA30" s="25">
        <v>162002844</v>
      </c>
    </row>
    <row r="31" spans="1:27" ht="13.5">
      <c r="A31" s="5" t="s">
        <v>35</v>
      </c>
      <c r="B31" s="3"/>
      <c r="C31" s="22"/>
      <c r="D31" s="22"/>
      <c r="E31" s="23">
        <v>262055273</v>
      </c>
      <c r="F31" s="24">
        <v>262055273</v>
      </c>
      <c r="G31" s="24">
        <v>15835141</v>
      </c>
      <c r="H31" s="24">
        <v>19787675</v>
      </c>
      <c r="I31" s="24">
        <v>26115813</v>
      </c>
      <c r="J31" s="24">
        <v>61738629</v>
      </c>
      <c r="K31" s="24">
        <v>21824297</v>
      </c>
      <c r="L31" s="24">
        <v>20996922</v>
      </c>
      <c r="M31" s="24">
        <v>19098825</v>
      </c>
      <c r="N31" s="24">
        <v>61920044</v>
      </c>
      <c r="O31" s="24">
        <v>19098825</v>
      </c>
      <c r="P31" s="24">
        <v>11824297</v>
      </c>
      <c r="Q31" s="24">
        <v>6671197</v>
      </c>
      <c r="R31" s="24">
        <v>37594319</v>
      </c>
      <c r="S31" s="24"/>
      <c r="T31" s="24"/>
      <c r="U31" s="24"/>
      <c r="V31" s="24"/>
      <c r="W31" s="24">
        <v>161252992</v>
      </c>
      <c r="X31" s="24">
        <v>296105040</v>
      </c>
      <c r="Y31" s="24">
        <v>-134852048</v>
      </c>
      <c r="Z31" s="6">
        <v>-45.54</v>
      </c>
      <c r="AA31" s="22">
        <v>262055273</v>
      </c>
    </row>
    <row r="32" spans="1:27" ht="13.5">
      <c r="A32" s="2" t="s">
        <v>36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0</v>
      </c>
      <c r="F32" s="21">
        <f t="shared" si="6"/>
        <v>0</v>
      </c>
      <c r="G32" s="21">
        <f t="shared" si="6"/>
        <v>1800458</v>
      </c>
      <c r="H32" s="21">
        <f t="shared" si="6"/>
        <v>1800458</v>
      </c>
      <c r="I32" s="21">
        <f t="shared" si="6"/>
        <v>1800458</v>
      </c>
      <c r="J32" s="21">
        <f t="shared" si="6"/>
        <v>5401374</v>
      </c>
      <c r="K32" s="21">
        <f t="shared" si="6"/>
        <v>1800458</v>
      </c>
      <c r="L32" s="21">
        <f t="shared" si="6"/>
        <v>1800458</v>
      </c>
      <c r="M32" s="21">
        <f t="shared" si="6"/>
        <v>1800458</v>
      </c>
      <c r="N32" s="21">
        <f t="shared" si="6"/>
        <v>5401374</v>
      </c>
      <c r="O32" s="21">
        <f t="shared" si="6"/>
        <v>1800458</v>
      </c>
      <c r="P32" s="21">
        <f t="shared" si="6"/>
        <v>1800458</v>
      </c>
      <c r="Q32" s="21">
        <f t="shared" si="6"/>
        <v>4527</v>
      </c>
      <c r="R32" s="21">
        <f t="shared" si="6"/>
        <v>3605443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14408191</v>
      </c>
      <c r="X32" s="21">
        <f t="shared" si="6"/>
        <v>23257854</v>
      </c>
      <c r="Y32" s="21">
        <f t="shared" si="6"/>
        <v>-8849663</v>
      </c>
      <c r="Z32" s="4">
        <f>+IF(X32&lt;&gt;0,+(Y32/X32)*100,0)</f>
        <v>-38.05021305921002</v>
      </c>
      <c r="AA32" s="19">
        <f>SUM(AA33:AA37)</f>
        <v>0</v>
      </c>
    </row>
    <row r="33" spans="1:27" ht="13.5">
      <c r="A33" s="5" t="s">
        <v>37</v>
      </c>
      <c r="B33" s="3"/>
      <c r="C33" s="22"/>
      <c r="D33" s="22"/>
      <c r="E33" s="23"/>
      <c r="F33" s="24"/>
      <c r="G33" s="24">
        <v>135660</v>
      </c>
      <c r="H33" s="24">
        <v>135660</v>
      </c>
      <c r="I33" s="24">
        <v>135660</v>
      </c>
      <c r="J33" s="24">
        <v>406980</v>
      </c>
      <c r="K33" s="24">
        <v>135660</v>
      </c>
      <c r="L33" s="24">
        <v>135660</v>
      </c>
      <c r="M33" s="24">
        <v>135660</v>
      </c>
      <c r="N33" s="24">
        <v>406980</v>
      </c>
      <c r="O33" s="24">
        <v>135660</v>
      </c>
      <c r="P33" s="24">
        <v>135660</v>
      </c>
      <c r="Q33" s="24"/>
      <c r="R33" s="24">
        <v>271320</v>
      </c>
      <c r="S33" s="24"/>
      <c r="T33" s="24"/>
      <c r="U33" s="24"/>
      <c r="V33" s="24"/>
      <c r="W33" s="24">
        <v>1085280</v>
      </c>
      <c r="X33" s="24">
        <v>23257854</v>
      </c>
      <c r="Y33" s="24">
        <v>-22172574</v>
      </c>
      <c r="Z33" s="6">
        <v>-95.33</v>
      </c>
      <c r="AA33" s="22"/>
    </row>
    <row r="34" spans="1:27" ht="13.5">
      <c r="A34" s="5" t="s">
        <v>38</v>
      </c>
      <c r="B34" s="3"/>
      <c r="C34" s="22"/>
      <c r="D34" s="22"/>
      <c r="E34" s="23"/>
      <c r="F34" s="24"/>
      <c r="G34" s="24">
        <v>1333214</v>
      </c>
      <c r="H34" s="24">
        <v>1333214</v>
      </c>
      <c r="I34" s="24">
        <v>1333214</v>
      </c>
      <c r="J34" s="24">
        <v>3999642</v>
      </c>
      <c r="K34" s="24">
        <v>1333214</v>
      </c>
      <c r="L34" s="24">
        <v>1333214</v>
      </c>
      <c r="M34" s="24">
        <v>1333214</v>
      </c>
      <c r="N34" s="24">
        <v>3999642</v>
      </c>
      <c r="O34" s="24">
        <v>1333214</v>
      </c>
      <c r="P34" s="24">
        <v>1333214</v>
      </c>
      <c r="Q34" s="24"/>
      <c r="R34" s="24">
        <v>2666428</v>
      </c>
      <c r="S34" s="24"/>
      <c r="T34" s="24"/>
      <c r="U34" s="24"/>
      <c r="V34" s="24"/>
      <c r="W34" s="24">
        <v>10665712</v>
      </c>
      <c r="X34" s="24"/>
      <c r="Y34" s="24">
        <v>10665712</v>
      </c>
      <c r="Z34" s="6">
        <v>0</v>
      </c>
      <c r="AA34" s="22"/>
    </row>
    <row r="35" spans="1:27" ht="13.5">
      <c r="A35" s="5" t="s">
        <v>39</v>
      </c>
      <c r="B35" s="3"/>
      <c r="C35" s="22"/>
      <c r="D35" s="22"/>
      <c r="E35" s="23"/>
      <c r="F35" s="24"/>
      <c r="G35" s="24">
        <v>172877</v>
      </c>
      <c r="H35" s="24">
        <v>172877</v>
      </c>
      <c r="I35" s="24">
        <v>172877</v>
      </c>
      <c r="J35" s="24">
        <v>518631</v>
      </c>
      <c r="K35" s="24">
        <v>172877</v>
      </c>
      <c r="L35" s="24">
        <v>172877</v>
      </c>
      <c r="M35" s="24">
        <v>172877</v>
      </c>
      <c r="N35" s="24">
        <v>518631</v>
      </c>
      <c r="O35" s="24">
        <v>172877</v>
      </c>
      <c r="P35" s="24">
        <v>172877</v>
      </c>
      <c r="Q35" s="24">
        <v>4527</v>
      </c>
      <c r="R35" s="24">
        <v>350281</v>
      </c>
      <c r="S35" s="24"/>
      <c r="T35" s="24"/>
      <c r="U35" s="24"/>
      <c r="V35" s="24"/>
      <c r="W35" s="24">
        <v>1387543</v>
      </c>
      <c r="X35" s="24"/>
      <c r="Y35" s="24">
        <v>1387543</v>
      </c>
      <c r="Z35" s="6">
        <v>0</v>
      </c>
      <c r="AA35" s="22"/>
    </row>
    <row r="36" spans="1:27" ht="13.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3.5">
      <c r="A37" s="5" t="s">
        <v>41</v>
      </c>
      <c r="B37" s="3"/>
      <c r="C37" s="25"/>
      <c r="D37" s="25"/>
      <c r="E37" s="26"/>
      <c r="F37" s="27"/>
      <c r="G37" s="27">
        <v>158707</v>
      </c>
      <c r="H37" s="27">
        <v>158707</v>
      </c>
      <c r="I37" s="27">
        <v>158707</v>
      </c>
      <c r="J37" s="27">
        <v>476121</v>
      </c>
      <c r="K37" s="27">
        <v>158707</v>
      </c>
      <c r="L37" s="27">
        <v>158707</v>
      </c>
      <c r="M37" s="27">
        <v>158707</v>
      </c>
      <c r="N37" s="27">
        <v>476121</v>
      </c>
      <c r="O37" s="27">
        <v>158707</v>
      </c>
      <c r="P37" s="27">
        <v>158707</v>
      </c>
      <c r="Q37" s="27"/>
      <c r="R37" s="27">
        <v>317414</v>
      </c>
      <c r="S37" s="27"/>
      <c r="T37" s="27"/>
      <c r="U37" s="27"/>
      <c r="V37" s="27"/>
      <c r="W37" s="27">
        <v>1269656</v>
      </c>
      <c r="X37" s="27"/>
      <c r="Y37" s="27">
        <v>1269656</v>
      </c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291401435</v>
      </c>
      <c r="D38" s="19">
        <f>SUM(D39:D41)</f>
        <v>0</v>
      </c>
      <c r="E38" s="20">
        <f t="shared" si="7"/>
        <v>0</v>
      </c>
      <c r="F38" s="21">
        <f t="shared" si="7"/>
        <v>0</v>
      </c>
      <c r="G38" s="21">
        <f t="shared" si="7"/>
        <v>3698529</v>
      </c>
      <c r="H38" s="21">
        <f t="shared" si="7"/>
        <v>3698529</v>
      </c>
      <c r="I38" s="21">
        <f t="shared" si="7"/>
        <v>3698529</v>
      </c>
      <c r="J38" s="21">
        <f t="shared" si="7"/>
        <v>11095587</v>
      </c>
      <c r="K38" s="21">
        <f t="shared" si="7"/>
        <v>3698529</v>
      </c>
      <c r="L38" s="21">
        <f t="shared" si="7"/>
        <v>3698529</v>
      </c>
      <c r="M38" s="21">
        <f t="shared" si="7"/>
        <v>3698529</v>
      </c>
      <c r="N38" s="21">
        <f t="shared" si="7"/>
        <v>11095587</v>
      </c>
      <c r="O38" s="21">
        <f t="shared" si="7"/>
        <v>3698529</v>
      </c>
      <c r="P38" s="21">
        <f t="shared" si="7"/>
        <v>3698529</v>
      </c>
      <c r="Q38" s="21">
        <f t="shared" si="7"/>
        <v>507273</v>
      </c>
      <c r="R38" s="21">
        <f t="shared" si="7"/>
        <v>7904331</v>
      </c>
      <c r="S38" s="21">
        <f t="shared" si="7"/>
        <v>15771304</v>
      </c>
      <c r="T38" s="21">
        <f t="shared" si="7"/>
        <v>0</v>
      </c>
      <c r="U38" s="21">
        <f t="shared" si="7"/>
        <v>0</v>
      </c>
      <c r="V38" s="21">
        <f t="shared" si="7"/>
        <v>15771304</v>
      </c>
      <c r="W38" s="21">
        <f t="shared" si="7"/>
        <v>45866809</v>
      </c>
      <c r="X38" s="21">
        <f t="shared" si="7"/>
        <v>2424660</v>
      </c>
      <c r="Y38" s="21">
        <f t="shared" si="7"/>
        <v>43442149</v>
      </c>
      <c r="Z38" s="4">
        <f>+IF(X38&lt;&gt;0,+(Y38/X38)*100,0)</f>
        <v>1791.680029364942</v>
      </c>
      <c r="AA38" s="19">
        <f>SUM(AA39:AA41)</f>
        <v>0</v>
      </c>
    </row>
    <row r="39" spans="1:27" ht="13.5">
      <c r="A39" s="5" t="s">
        <v>43</v>
      </c>
      <c r="B39" s="3"/>
      <c r="C39" s="22">
        <v>134963836</v>
      </c>
      <c r="D39" s="22"/>
      <c r="E39" s="23"/>
      <c r="F39" s="24"/>
      <c r="G39" s="24">
        <v>1451870</v>
      </c>
      <c r="H39" s="24">
        <v>1451870</v>
      </c>
      <c r="I39" s="24">
        <v>1451870</v>
      </c>
      <c r="J39" s="24">
        <v>4355610</v>
      </c>
      <c r="K39" s="24">
        <v>1451870</v>
      </c>
      <c r="L39" s="24">
        <v>1451870</v>
      </c>
      <c r="M39" s="24">
        <v>1451870</v>
      </c>
      <c r="N39" s="24">
        <v>4355610</v>
      </c>
      <c r="O39" s="24">
        <v>1451870</v>
      </c>
      <c r="P39" s="24">
        <v>1451870</v>
      </c>
      <c r="Q39" s="24"/>
      <c r="R39" s="24">
        <v>2903740</v>
      </c>
      <c r="S39" s="24"/>
      <c r="T39" s="24"/>
      <c r="U39" s="24"/>
      <c r="V39" s="24"/>
      <c r="W39" s="24">
        <v>11614960</v>
      </c>
      <c r="X39" s="24">
        <v>2424660</v>
      </c>
      <c r="Y39" s="24">
        <v>9190300</v>
      </c>
      <c r="Z39" s="6">
        <v>379.03</v>
      </c>
      <c r="AA39" s="22"/>
    </row>
    <row r="40" spans="1:27" ht="13.5">
      <c r="A40" s="5" t="s">
        <v>44</v>
      </c>
      <c r="B40" s="3"/>
      <c r="C40" s="22">
        <v>156437599</v>
      </c>
      <c r="D40" s="22"/>
      <c r="E40" s="23"/>
      <c r="F40" s="24"/>
      <c r="G40" s="24">
        <v>2246659</v>
      </c>
      <c r="H40" s="24">
        <v>2246659</v>
      </c>
      <c r="I40" s="24">
        <v>2246659</v>
      </c>
      <c r="J40" s="24">
        <v>6739977</v>
      </c>
      <c r="K40" s="24">
        <v>2246659</v>
      </c>
      <c r="L40" s="24">
        <v>2246659</v>
      </c>
      <c r="M40" s="24">
        <v>2246659</v>
      </c>
      <c r="N40" s="24">
        <v>6739977</v>
      </c>
      <c r="O40" s="24">
        <v>2246659</v>
      </c>
      <c r="P40" s="24">
        <v>2246659</v>
      </c>
      <c r="Q40" s="24">
        <v>507273</v>
      </c>
      <c r="R40" s="24">
        <v>5000591</v>
      </c>
      <c r="S40" s="24">
        <v>15771304</v>
      </c>
      <c r="T40" s="24"/>
      <c r="U40" s="24"/>
      <c r="V40" s="24">
        <v>15771304</v>
      </c>
      <c r="W40" s="24">
        <v>34251849</v>
      </c>
      <c r="X40" s="24"/>
      <c r="Y40" s="24">
        <v>34251849</v>
      </c>
      <c r="Z40" s="6">
        <v>0</v>
      </c>
      <c r="AA40" s="22"/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223082528</v>
      </c>
      <c r="D42" s="19">
        <f>SUM(D43:D46)</f>
        <v>0</v>
      </c>
      <c r="E42" s="20">
        <f t="shared" si="8"/>
        <v>245142352</v>
      </c>
      <c r="F42" s="21">
        <f t="shared" si="8"/>
        <v>245142352</v>
      </c>
      <c r="G42" s="21">
        <f t="shared" si="8"/>
        <v>4832251</v>
      </c>
      <c r="H42" s="21">
        <f t="shared" si="8"/>
        <v>16097720</v>
      </c>
      <c r="I42" s="21">
        <f t="shared" si="8"/>
        <v>22429214</v>
      </c>
      <c r="J42" s="21">
        <f t="shared" si="8"/>
        <v>43359185</v>
      </c>
      <c r="K42" s="21">
        <f t="shared" si="8"/>
        <v>16746489</v>
      </c>
      <c r="L42" s="21">
        <f t="shared" si="8"/>
        <v>13264922</v>
      </c>
      <c r="M42" s="21">
        <f t="shared" si="8"/>
        <v>7688355</v>
      </c>
      <c r="N42" s="21">
        <f t="shared" si="8"/>
        <v>37699766</v>
      </c>
      <c r="O42" s="21">
        <f t="shared" si="8"/>
        <v>7688355</v>
      </c>
      <c r="P42" s="21">
        <f t="shared" si="8"/>
        <v>13429150</v>
      </c>
      <c r="Q42" s="21">
        <f t="shared" si="8"/>
        <v>23902603</v>
      </c>
      <c r="R42" s="21">
        <f t="shared" si="8"/>
        <v>45020108</v>
      </c>
      <c r="S42" s="21">
        <f t="shared" si="8"/>
        <v>9239141</v>
      </c>
      <c r="T42" s="21">
        <f t="shared" si="8"/>
        <v>0</v>
      </c>
      <c r="U42" s="21">
        <f t="shared" si="8"/>
        <v>0</v>
      </c>
      <c r="V42" s="21">
        <f t="shared" si="8"/>
        <v>9239141</v>
      </c>
      <c r="W42" s="21">
        <f t="shared" si="8"/>
        <v>135318200</v>
      </c>
      <c r="X42" s="21">
        <f t="shared" si="8"/>
        <v>272615680</v>
      </c>
      <c r="Y42" s="21">
        <f t="shared" si="8"/>
        <v>-137297480</v>
      </c>
      <c r="Z42" s="4">
        <f>+IF(X42&lt;&gt;0,+(Y42/X42)*100,0)</f>
        <v>-50.36301653668637</v>
      </c>
      <c r="AA42" s="19">
        <f>SUM(AA43:AA46)</f>
        <v>245142352</v>
      </c>
    </row>
    <row r="43" spans="1:27" ht="13.5">
      <c r="A43" s="5" t="s">
        <v>47</v>
      </c>
      <c r="B43" s="3"/>
      <c r="C43" s="22">
        <v>223082528</v>
      </c>
      <c r="D43" s="22"/>
      <c r="E43" s="23">
        <v>245142352</v>
      </c>
      <c r="F43" s="24">
        <v>245142352</v>
      </c>
      <c r="G43" s="24">
        <v>1512793</v>
      </c>
      <c r="H43" s="24">
        <v>12881394</v>
      </c>
      <c r="I43" s="24">
        <v>19212888</v>
      </c>
      <c r="J43" s="24">
        <v>33607075</v>
      </c>
      <c r="K43" s="24">
        <v>13530163</v>
      </c>
      <c r="L43" s="24">
        <v>10386267</v>
      </c>
      <c r="M43" s="24">
        <v>4809700</v>
      </c>
      <c r="N43" s="24">
        <v>28726130</v>
      </c>
      <c r="O43" s="24">
        <v>4809700</v>
      </c>
      <c r="P43" s="24">
        <v>10212824</v>
      </c>
      <c r="Q43" s="24">
        <v>8362402</v>
      </c>
      <c r="R43" s="24">
        <v>23384926</v>
      </c>
      <c r="S43" s="24">
        <v>9239141</v>
      </c>
      <c r="T43" s="24"/>
      <c r="U43" s="24"/>
      <c r="V43" s="24">
        <v>9239141</v>
      </c>
      <c r="W43" s="24">
        <v>94957272</v>
      </c>
      <c r="X43" s="24">
        <v>262775892</v>
      </c>
      <c r="Y43" s="24">
        <v>-167818620</v>
      </c>
      <c r="Z43" s="6">
        <v>-63.86</v>
      </c>
      <c r="AA43" s="22">
        <v>245142352</v>
      </c>
    </row>
    <row r="44" spans="1:27" ht="13.5">
      <c r="A44" s="5" t="s">
        <v>48</v>
      </c>
      <c r="B44" s="3"/>
      <c r="C44" s="22"/>
      <c r="D44" s="22"/>
      <c r="E44" s="23"/>
      <c r="F44" s="24"/>
      <c r="G44" s="24">
        <v>1473355</v>
      </c>
      <c r="H44" s="24">
        <v>1370223</v>
      </c>
      <c r="I44" s="24">
        <v>1370223</v>
      </c>
      <c r="J44" s="24">
        <v>4213801</v>
      </c>
      <c r="K44" s="24">
        <v>1370223</v>
      </c>
      <c r="L44" s="24">
        <v>1370223</v>
      </c>
      <c r="M44" s="24">
        <v>1370223</v>
      </c>
      <c r="N44" s="24">
        <v>4110669</v>
      </c>
      <c r="O44" s="24">
        <v>1370223</v>
      </c>
      <c r="P44" s="24">
        <v>1370223</v>
      </c>
      <c r="Q44" s="24">
        <v>14952127</v>
      </c>
      <c r="R44" s="24">
        <v>17692573</v>
      </c>
      <c r="S44" s="24"/>
      <c r="T44" s="24"/>
      <c r="U44" s="24"/>
      <c r="V44" s="24"/>
      <c r="W44" s="24">
        <v>26017043</v>
      </c>
      <c r="X44" s="24">
        <v>6365531</v>
      </c>
      <c r="Y44" s="24">
        <v>19651512</v>
      </c>
      <c r="Z44" s="6">
        <v>308.72</v>
      </c>
      <c r="AA44" s="22"/>
    </row>
    <row r="45" spans="1:27" ht="13.5">
      <c r="A45" s="5" t="s">
        <v>49</v>
      </c>
      <c r="B45" s="3"/>
      <c r="C45" s="25"/>
      <c r="D45" s="25"/>
      <c r="E45" s="26"/>
      <c r="F45" s="27"/>
      <c r="G45" s="27">
        <v>23359</v>
      </c>
      <c r="H45" s="27">
        <v>23359</v>
      </c>
      <c r="I45" s="27">
        <v>23359</v>
      </c>
      <c r="J45" s="27">
        <v>70077</v>
      </c>
      <c r="K45" s="27">
        <v>23359</v>
      </c>
      <c r="L45" s="27">
        <v>23359</v>
      </c>
      <c r="M45" s="27">
        <v>23359</v>
      </c>
      <c r="N45" s="27">
        <v>70077</v>
      </c>
      <c r="O45" s="27">
        <v>23359</v>
      </c>
      <c r="P45" s="27">
        <v>23359</v>
      </c>
      <c r="Q45" s="27"/>
      <c r="R45" s="27">
        <v>46718</v>
      </c>
      <c r="S45" s="27"/>
      <c r="T45" s="27"/>
      <c r="U45" s="27"/>
      <c r="V45" s="27"/>
      <c r="W45" s="27">
        <v>186872</v>
      </c>
      <c r="X45" s="27">
        <v>63079</v>
      </c>
      <c r="Y45" s="27">
        <v>123793</v>
      </c>
      <c r="Z45" s="7">
        <v>196.25</v>
      </c>
      <c r="AA45" s="25"/>
    </row>
    <row r="46" spans="1:27" ht="13.5">
      <c r="A46" s="5" t="s">
        <v>50</v>
      </c>
      <c r="B46" s="3"/>
      <c r="C46" s="22"/>
      <c r="D46" s="22"/>
      <c r="E46" s="23"/>
      <c r="F46" s="24"/>
      <c r="G46" s="24">
        <v>1822744</v>
      </c>
      <c r="H46" s="24">
        <v>1822744</v>
      </c>
      <c r="I46" s="24">
        <v>1822744</v>
      </c>
      <c r="J46" s="24">
        <v>5468232</v>
      </c>
      <c r="K46" s="24">
        <v>1822744</v>
      </c>
      <c r="L46" s="24">
        <v>1485073</v>
      </c>
      <c r="M46" s="24">
        <v>1485073</v>
      </c>
      <c r="N46" s="24">
        <v>4792890</v>
      </c>
      <c r="O46" s="24">
        <v>1485073</v>
      </c>
      <c r="P46" s="24">
        <v>1822744</v>
      </c>
      <c r="Q46" s="24">
        <v>588074</v>
      </c>
      <c r="R46" s="24">
        <v>3895891</v>
      </c>
      <c r="S46" s="24"/>
      <c r="T46" s="24"/>
      <c r="U46" s="24"/>
      <c r="V46" s="24"/>
      <c r="W46" s="24">
        <v>14157013</v>
      </c>
      <c r="X46" s="24">
        <v>3411178</v>
      </c>
      <c r="Y46" s="24">
        <v>10745835</v>
      </c>
      <c r="Z46" s="6">
        <v>315.02</v>
      </c>
      <c r="AA46" s="22"/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878029474</v>
      </c>
      <c r="D48" s="40">
        <f>+D28+D32+D38+D42+D47</f>
        <v>0</v>
      </c>
      <c r="E48" s="41">
        <f t="shared" si="9"/>
        <v>846250454</v>
      </c>
      <c r="F48" s="42">
        <f t="shared" si="9"/>
        <v>846250454</v>
      </c>
      <c r="G48" s="42">
        <f t="shared" si="9"/>
        <v>33715000</v>
      </c>
      <c r="H48" s="42">
        <f t="shared" si="9"/>
        <v>49106018</v>
      </c>
      <c r="I48" s="42">
        <f t="shared" si="9"/>
        <v>64020448</v>
      </c>
      <c r="J48" s="42">
        <f t="shared" si="9"/>
        <v>146841466</v>
      </c>
      <c r="K48" s="42">
        <f t="shared" si="9"/>
        <v>51807931</v>
      </c>
      <c r="L48" s="42">
        <f t="shared" si="9"/>
        <v>48222281</v>
      </c>
      <c r="M48" s="42">
        <f t="shared" si="9"/>
        <v>50976800</v>
      </c>
      <c r="N48" s="42">
        <f t="shared" si="9"/>
        <v>151007012</v>
      </c>
      <c r="O48" s="42">
        <f t="shared" si="9"/>
        <v>48769240</v>
      </c>
      <c r="P48" s="42">
        <f t="shared" si="9"/>
        <v>46949565</v>
      </c>
      <c r="Q48" s="42">
        <f t="shared" si="9"/>
        <v>67301254</v>
      </c>
      <c r="R48" s="42">
        <f t="shared" si="9"/>
        <v>163020059</v>
      </c>
      <c r="S48" s="42">
        <f t="shared" si="9"/>
        <v>44981750</v>
      </c>
      <c r="T48" s="42">
        <f t="shared" si="9"/>
        <v>0</v>
      </c>
      <c r="U48" s="42">
        <f t="shared" si="9"/>
        <v>0</v>
      </c>
      <c r="V48" s="42">
        <f t="shared" si="9"/>
        <v>44981750</v>
      </c>
      <c r="W48" s="42">
        <f t="shared" si="9"/>
        <v>505850287</v>
      </c>
      <c r="X48" s="42">
        <f t="shared" si="9"/>
        <v>853878614</v>
      </c>
      <c r="Y48" s="42">
        <f t="shared" si="9"/>
        <v>-348028327</v>
      </c>
      <c r="Z48" s="43">
        <f>+IF(X48&lt;&gt;0,+(Y48/X48)*100,0)</f>
        <v>-40.758524841096445</v>
      </c>
      <c r="AA48" s="40">
        <f>+AA28+AA32+AA38+AA42+AA47</f>
        <v>846250454</v>
      </c>
    </row>
    <row r="49" spans="1:27" ht="13.5">
      <c r="A49" s="14" t="s">
        <v>58</v>
      </c>
      <c r="B49" s="15"/>
      <c r="C49" s="44">
        <f aca="true" t="shared" si="10" ref="C49:Y49">+C25-C48</f>
        <v>17943593</v>
      </c>
      <c r="D49" s="44">
        <f>+D25-D48</f>
        <v>0</v>
      </c>
      <c r="E49" s="45">
        <f t="shared" si="10"/>
        <v>9362537</v>
      </c>
      <c r="F49" s="46">
        <f t="shared" si="10"/>
        <v>9362537</v>
      </c>
      <c r="G49" s="46">
        <f t="shared" si="10"/>
        <v>54213001</v>
      </c>
      <c r="H49" s="46">
        <f t="shared" si="10"/>
        <v>52784526</v>
      </c>
      <c r="I49" s="46">
        <f t="shared" si="10"/>
        <v>-32284448</v>
      </c>
      <c r="J49" s="46">
        <f t="shared" si="10"/>
        <v>74713079</v>
      </c>
      <c r="K49" s="46">
        <f t="shared" si="10"/>
        <v>-20512056</v>
      </c>
      <c r="L49" s="46">
        <f t="shared" si="10"/>
        <v>-12648387</v>
      </c>
      <c r="M49" s="46">
        <f t="shared" si="10"/>
        <v>80551520</v>
      </c>
      <c r="N49" s="46">
        <f t="shared" si="10"/>
        <v>47391077</v>
      </c>
      <c r="O49" s="46">
        <f t="shared" si="10"/>
        <v>-12739945</v>
      </c>
      <c r="P49" s="46">
        <f t="shared" si="10"/>
        <v>-12884015</v>
      </c>
      <c r="Q49" s="46">
        <f t="shared" si="10"/>
        <v>77249254</v>
      </c>
      <c r="R49" s="46">
        <f t="shared" si="10"/>
        <v>51625294</v>
      </c>
      <c r="S49" s="46">
        <f t="shared" si="10"/>
        <v>-3374664</v>
      </c>
      <c r="T49" s="46">
        <f t="shared" si="10"/>
        <v>0</v>
      </c>
      <c r="U49" s="46">
        <f t="shared" si="10"/>
        <v>0</v>
      </c>
      <c r="V49" s="46">
        <f t="shared" si="10"/>
        <v>-3374664</v>
      </c>
      <c r="W49" s="46">
        <f t="shared" si="10"/>
        <v>170354786</v>
      </c>
      <c r="X49" s="46">
        <f>IF(F25=F48,0,X25-X48)</f>
        <v>24861918</v>
      </c>
      <c r="Y49" s="46">
        <f t="shared" si="10"/>
        <v>145492868</v>
      </c>
      <c r="Z49" s="47">
        <f>+IF(X49&lt;&gt;0,+(Y49/X49)*100,0)</f>
        <v>585.2037159804003</v>
      </c>
      <c r="AA49" s="44">
        <f>+AA25-AA48</f>
        <v>9362537</v>
      </c>
    </row>
    <row r="50" spans="1:27" ht="13.5">
      <c r="A50" s="16" t="s">
        <v>86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87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88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89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90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67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91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0</v>
      </c>
      <c r="D5" s="19">
        <f>SUM(D6:D8)</f>
        <v>0</v>
      </c>
      <c r="E5" s="20">
        <f t="shared" si="0"/>
        <v>347704000</v>
      </c>
      <c r="F5" s="21">
        <f t="shared" si="0"/>
        <v>359318000</v>
      </c>
      <c r="G5" s="21">
        <f t="shared" si="0"/>
        <v>0</v>
      </c>
      <c r="H5" s="21">
        <f t="shared" si="0"/>
        <v>61812000</v>
      </c>
      <c r="I5" s="21">
        <f t="shared" si="0"/>
        <v>2809713</v>
      </c>
      <c r="J5" s="21">
        <f t="shared" si="0"/>
        <v>64621713</v>
      </c>
      <c r="K5" s="21">
        <f t="shared" si="0"/>
        <v>284691</v>
      </c>
      <c r="L5" s="21">
        <f t="shared" si="0"/>
        <v>1529456</v>
      </c>
      <c r="M5" s="21">
        <f t="shared" si="0"/>
        <v>89830754</v>
      </c>
      <c r="N5" s="21">
        <f t="shared" si="0"/>
        <v>91644901</v>
      </c>
      <c r="O5" s="21">
        <f t="shared" si="0"/>
        <v>800192</v>
      </c>
      <c r="P5" s="21">
        <f t="shared" si="0"/>
        <v>19311369</v>
      </c>
      <c r="Q5" s="21">
        <f t="shared" si="0"/>
        <v>73134604</v>
      </c>
      <c r="R5" s="21">
        <f t="shared" si="0"/>
        <v>93246165</v>
      </c>
      <c r="S5" s="21">
        <f t="shared" si="0"/>
        <v>4122495</v>
      </c>
      <c r="T5" s="21">
        <f t="shared" si="0"/>
        <v>18749408</v>
      </c>
      <c r="U5" s="21">
        <f t="shared" si="0"/>
        <v>0</v>
      </c>
      <c r="V5" s="21">
        <f t="shared" si="0"/>
        <v>22871903</v>
      </c>
      <c r="W5" s="21">
        <f t="shared" si="0"/>
        <v>272384682</v>
      </c>
      <c r="X5" s="21">
        <f t="shared" si="0"/>
        <v>322835000</v>
      </c>
      <c r="Y5" s="21">
        <f t="shared" si="0"/>
        <v>-50450318</v>
      </c>
      <c r="Z5" s="4">
        <f>+IF(X5&lt;&gt;0,+(Y5/X5)*100,0)</f>
        <v>-15.627276472501434</v>
      </c>
      <c r="AA5" s="19">
        <f>SUM(AA6:AA8)</f>
        <v>359318000</v>
      </c>
    </row>
    <row r="6" spans="1:27" ht="13.5">
      <c r="A6" s="5" t="s">
        <v>33</v>
      </c>
      <c r="B6" s="3"/>
      <c r="C6" s="22"/>
      <c r="D6" s="22"/>
      <c r="E6" s="23"/>
      <c r="F6" s="24"/>
      <c r="G6" s="24"/>
      <c r="H6" s="24">
        <v>61812000</v>
      </c>
      <c r="I6" s="24"/>
      <c r="J6" s="24">
        <v>61812000</v>
      </c>
      <c r="K6" s="24"/>
      <c r="L6" s="24">
        <v>1154626</v>
      </c>
      <c r="M6" s="24">
        <v>1154626</v>
      </c>
      <c r="N6" s="24">
        <v>2309252</v>
      </c>
      <c r="O6" s="24"/>
      <c r="P6" s="24"/>
      <c r="Q6" s="24"/>
      <c r="R6" s="24"/>
      <c r="S6" s="24"/>
      <c r="T6" s="24"/>
      <c r="U6" s="24"/>
      <c r="V6" s="24"/>
      <c r="W6" s="24">
        <v>64121252</v>
      </c>
      <c r="X6" s="24"/>
      <c r="Y6" s="24">
        <v>64121252</v>
      </c>
      <c r="Z6" s="6">
        <v>0</v>
      </c>
      <c r="AA6" s="22"/>
    </row>
    <row r="7" spans="1:27" ht="13.5">
      <c r="A7" s="5" t="s">
        <v>34</v>
      </c>
      <c r="B7" s="3"/>
      <c r="C7" s="25"/>
      <c r="D7" s="25"/>
      <c r="E7" s="26">
        <v>347704000</v>
      </c>
      <c r="F7" s="27">
        <v>359318000</v>
      </c>
      <c r="G7" s="27"/>
      <c r="H7" s="27"/>
      <c r="I7" s="27">
        <v>2809713</v>
      </c>
      <c r="J7" s="27">
        <v>2809713</v>
      </c>
      <c r="K7" s="27">
        <v>284691</v>
      </c>
      <c r="L7" s="27">
        <v>374830</v>
      </c>
      <c r="M7" s="27">
        <v>88676128</v>
      </c>
      <c r="N7" s="27">
        <v>89335649</v>
      </c>
      <c r="O7" s="27">
        <v>800192</v>
      </c>
      <c r="P7" s="27">
        <v>19311369</v>
      </c>
      <c r="Q7" s="27">
        <v>73134604</v>
      </c>
      <c r="R7" s="27">
        <v>93246165</v>
      </c>
      <c r="S7" s="27">
        <v>4122495</v>
      </c>
      <c r="T7" s="27">
        <v>18749408</v>
      </c>
      <c r="U7" s="27"/>
      <c r="V7" s="27">
        <v>22871903</v>
      </c>
      <c r="W7" s="27">
        <v>208263430</v>
      </c>
      <c r="X7" s="27">
        <v>322835000</v>
      </c>
      <c r="Y7" s="27">
        <v>-114571570</v>
      </c>
      <c r="Z7" s="7">
        <v>-35.49</v>
      </c>
      <c r="AA7" s="25">
        <v>359318000</v>
      </c>
    </row>
    <row r="8" spans="1:27" ht="13.5">
      <c r="A8" s="5" t="s">
        <v>35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>
        <v>0</v>
      </c>
      <c r="AA8" s="22"/>
    </row>
    <row r="9" spans="1:27" ht="13.5">
      <c r="A9" s="2" t="s">
        <v>36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7500000</v>
      </c>
      <c r="F9" s="21">
        <f t="shared" si="1"/>
        <v>3500000</v>
      </c>
      <c r="G9" s="21">
        <f t="shared" si="1"/>
        <v>0</v>
      </c>
      <c r="H9" s="21">
        <f t="shared" si="1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0</v>
      </c>
      <c r="X9" s="21">
        <f t="shared" si="1"/>
        <v>0</v>
      </c>
      <c r="Y9" s="21">
        <f t="shared" si="1"/>
        <v>0</v>
      </c>
      <c r="Z9" s="4">
        <f>+IF(X9&lt;&gt;0,+(Y9/X9)*100,0)</f>
        <v>0</v>
      </c>
      <c r="AA9" s="19">
        <f>SUM(AA10:AA14)</f>
        <v>3500000</v>
      </c>
    </row>
    <row r="10" spans="1:27" ht="13.5">
      <c r="A10" s="5" t="s">
        <v>37</v>
      </c>
      <c r="B10" s="3"/>
      <c r="C10" s="22"/>
      <c r="D10" s="22"/>
      <c r="E10" s="23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6">
        <v>0</v>
      </c>
      <c r="AA10" s="22"/>
    </row>
    <row r="11" spans="1:27" ht="13.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3.5">
      <c r="A12" s="5" t="s">
        <v>39</v>
      </c>
      <c r="B12" s="3"/>
      <c r="C12" s="22"/>
      <c r="D12" s="22"/>
      <c r="E12" s="23">
        <v>7500000</v>
      </c>
      <c r="F12" s="24">
        <v>3500000</v>
      </c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>
        <v>0</v>
      </c>
      <c r="AA12" s="22">
        <v>3500000</v>
      </c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2250000</v>
      </c>
      <c r="F15" s="21">
        <f t="shared" si="2"/>
        <v>2250000</v>
      </c>
      <c r="G15" s="21">
        <f t="shared" si="2"/>
        <v>0</v>
      </c>
      <c r="H15" s="21">
        <f t="shared" si="2"/>
        <v>0</v>
      </c>
      <c r="I15" s="21">
        <f t="shared" si="2"/>
        <v>0</v>
      </c>
      <c r="J15" s="21">
        <f t="shared" si="2"/>
        <v>0</v>
      </c>
      <c r="K15" s="21">
        <f t="shared" si="2"/>
        <v>9205610</v>
      </c>
      <c r="L15" s="21">
        <f t="shared" si="2"/>
        <v>7402602</v>
      </c>
      <c r="M15" s="21">
        <f t="shared" si="2"/>
        <v>52826000</v>
      </c>
      <c r="N15" s="21">
        <f t="shared" si="2"/>
        <v>69434212</v>
      </c>
      <c r="O15" s="21">
        <f t="shared" si="2"/>
        <v>0</v>
      </c>
      <c r="P15" s="21">
        <f t="shared" si="2"/>
        <v>2909516</v>
      </c>
      <c r="Q15" s="21">
        <f t="shared" si="2"/>
        <v>480453</v>
      </c>
      <c r="R15" s="21">
        <f t="shared" si="2"/>
        <v>3389969</v>
      </c>
      <c r="S15" s="21">
        <f t="shared" si="2"/>
        <v>413611</v>
      </c>
      <c r="T15" s="21">
        <f t="shared" si="2"/>
        <v>413611</v>
      </c>
      <c r="U15" s="21">
        <f t="shared" si="2"/>
        <v>0</v>
      </c>
      <c r="V15" s="21">
        <f t="shared" si="2"/>
        <v>827222</v>
      </c>
      <c r="W15" s="21">
        <f t="shared" si="2"/>
        <v>73651403</v>
      </c>
      <c r="X15" s="21">
        <f t="shared" si="2"/>
        <v>0</v>
      </c>
      <c r="Y15" s="21">
        <f t="shared" si="2"/>
        <v>73651403</v>
      </c>
      <c r="Z15" s="4">
        <f>+IF(X15&lt;&gt;0,+(Y15/X15)*100,0)</f>
        <v>0</v>
      </c>
      <c r="AA15" s="19">
        <f>SUM(AA16:AA18)</f>
        <v>2250000</v>
      </c>
    </row>
    <row r="16" spans="1:27" ht="13.5">
      <c r="A16" s="5" t="s">
        <v>43</v>
      </c>
      <c r="B16" s="3"/>
      <c r="C16" s="22"/>
      <c r="D16" s="22"/>
      <c r="E16" s="23">
        <v>2250000</v>
      </c>
      <c r="F16" s="24">
        <v>2250000</v>
      </c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6">
        <v>0</v>
      </c>
      <c r="AA16" s="22">
        <v>2250000</v>
      </c>
    </row>
    <row r="17" spans="1:27" ht="13.5">
      <c r="A17" s="5" t="s">
        <v>44</v>
      </c>
      <c r="B17" s="3"/>
      <c r="C17" s="22"/>
      <c r="D17" s="22"/>
      <c r="E17" s="23"/>
      <c r="F17" s="24"/>
      <c r="G17" s="24"/>
      <c r="H17" s="24"/>
      <c r="I17" s="24"/>
      <c r="J17" s="24"/>
      <c r="K17" s="24">
        <v>9205610</v>
      </c>
      <c r="L17" s="24">
        <v>7402602</v>
      </c>
      <c r="M17" s="24">
        <v>52826000</v>
      </c>
      <c r="N17" s="24">
        <v>69434212</v>
      </c>
      <c r="O17" s="24"/>
      <c r="P17" s="24">
        <v>2909516</v>
      </c>
      <c r="Q17" s="24">
        <v>480453</v>
      </c>
      <c r="R17" s="24">
        <v>3389969</v>
      </c>
      <c r="S17" s="24">
        <v>413611</v>
      </c>
      <c r="T17" s="24">
        <v>413611</v>
      </c>
      <c r="U17" s="24"/>
      <c r="V17" s="24">
        <v>827222</v>
      </c>
      <c r="W17" s="24">
        <v>73651403</v>
      </c>
      <c r="X17" s="24"/>
      <c r="Y17" s="24">
        <v>73651403</v>
      </c>
      <c r="Z17" s="6">
        <v>0</v>
      </c>
      <c r="AA17" s="22"/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2850000</v>
      </c>
      <c r="F19" s="21">
        <f t="shared" si="3"/>
        <v>2850000</v>
      </c>
      <c r="G19" s="21">
        <f t="shared" si="3"/>
        <v>0</v>
      </c>
      <c r="H19" s="21">
        <f t="shared" si="3"/>
        <v>0</v>
      </c>
      <c r="I19" s="21">
        <f t="shared" si="3"/>
        <v>0</v>
      </c>
      <c r="J19" s="21">
        <f t="shared" si="3"/>
        <v>0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1535224</v>
      </c>
      <c r="Q19" s="21">
        <f t="shared" si="3"/>
        <v>260134</v>
      </c>
      <c r="R19" s="21">
        <f t="shared" si="3"/>
        <v>1795358</v>
      </c>
      <c r="S19" s="21">
        <f t="shared" si="3"/>
        <v>219591</v>
      </c>
      <c r="T19" s="21">
        <f t="shared" si="3"/>
        <v>219051</v>
      </c>
      <c r="U19" s="21">
        <f t="shared" si="3"/>
        <v>0</v>
      </c>
      <c r="V19" s="21">
        <f t="shared" si="3"/>
        <v>438642</v>
      </c>
      <c r="W19" s="21">
        <f t="shared" si="3"/>
        <v>2234000</v>
      </c>
      <c r="X19" s="21">
        <f t="shared" si="3"/>
        <v>0</v>
      </c>
      <c r="Y19" s="21">
        <f t="shared" si="3"/>
        <v>2234000</v>
      </c>
      <c r="Z19" s="4">
        <f>+IF(X19&lt;&gt;0,+(Y19/X19)*100,0)</f>
        <v>0</v>
      </c>
      <c r="AA19" s="19">
        <f>SUM(AA20:AA23)</f>
        <v>2850000</v>
      </c>
    </row>
    <row r="20" spans="1:27" ht="13.5">
      <c r="A20" s="5" t="s">
        <v>47</v>
      </c>
      <c r="B20" s="3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>
        <v>0</v>
      </c>
      <c r="AA20" s="22"/>
    </row>
    <row r="21" spans="1:27" ht="13.5">
      <c r="A21" s="5" t="s">
        <v>48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>
        <v>0</v>
      </c>
      <c r="AA21" s="22"/>
    </row>
    <row r="22" spans="1:27" ht="13.5">
      <c r="A22" s="5" t="s">
        <v>49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>
        <v>0</v>
      </c>
      <c r="AA22" s="25"/>
    </row>
    <row r="23" spans="1:27" ht="13.5">
      <c r="A23" s="5" t="s">
        <v>50</v>
      </c>
      <c r="B23" s="3"/>
      <c r="C23" s="22"/>
      <c r="D23" s="22"/>
      <c r="E23" s="23">
        <v>2850000</v>
      </c>
      <c r="F23" s="24">
        <v>2850000</v>
      </c>
      <c r="G23" s="24"/>
      <c r="H23" s="24"/>
      <c r="I23" s="24"/>
      <c r="J23" s="24"/>
      <c r="K23" s="24"/>
      <c r="L23" s="24"/>
      <c r="M23" s="24"/>
      <c r="N23" s="24"/>
      <c r="O23" s="24"/>
      <c r="P23" s="24">
        <v>1535224</v>
      </c>
      <c r="Q23" s="24">
        <v>260134</v>
      </c>
      <c r="R23" s="24">
        <v>1795358</v>
      </c>
      <c r="S23" s="24">
        <v>219591</v>
      </c>
      <c r="T23" s="24">
        <v>219051</v>
      </c>
      <c r="U23" s="24"/>
      <c r="V23" s="24">
        <v>438642</v>
      </c>
      <c r="W23" s="24">
        <v>2234000</v>
      </c>
      <c r="X23" s="24"/>
      <c r="Y23" s="24">
        <v>2234000</v>
      </c>
      <c r="Z23" s="6">
        <v>0</v>
      </c>
      <c r="AA23" s="22">
        <v>2850000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0</v>
      </c>
      <c r="D25" s="40">
        <f>+D5+D9+D15+D19+D24</f>
        <v>0</v>
      </c>
      <c r="E25" s="41">
        <f t="shared" si="4"/>
        <v>360304000</v>
      </c>
      <c r="F25" s="42">
        <f t="shared" si="4"/>
        <v>367918000</v>
      </c>
      <c r="G25" s="42">
        <f t="shared" si="4"/>
        <v>0</v>
      </c>
      <c r="H25" s="42">
        <f t="shared" si="4"/>
        <v>61812000</v>
      </c>
      <c r="I25" s="42">
        <f t="shared" si="4"/>
        <v>2809713</v>
      </c>
      <c r="J25" s="42">
        <f t="shared" si="4"/>
        <v>64621713</v>
      </c>
      <c r="K25" s="42">
        <f t="shared" si="4"/>
        <v>9490301</v>
      </c>
      <c r="L25" s="42">
        <f t="shared" si="4"/>
        <v>8932058</v>
      </c>
      <c r="M25" s="42">
        <f t="shared" si="4"/>
        <v>142656754</v>
      </c>
      <c r="N25" s="42">
        <f t="shared" si="4"/>
        <v>161079113</v>
      </c>
      <c r="O25" s="42">
        <f t="shared" si="4"/>
        <v>800192</v>
      </c>
      <c r="P25" s="42">
        <f t="shared" si="4"/>
        <v>23756109</v>
      </c>
      <c r="Q25" s="42">
        <f t="shared" si="4"/>
        <v>73875191</v>
      </c>
      <c r="R25" s="42">
        <f t="shared" si="4"/>
        <v>98431492</v>
      </c>
      <c r="S25" s="42">
        <f t="shared" si="4"/>
        <v>4755697</v>
      </c>
      <c r="T25" s="42">
        <f t="shared" si="4"/>
        <v>19382070</v>
      </c>
      <c r="U25" s="42">
        <f t="shared" si="4"/>
        <v>0</v>
      </c>
      <c r="V25" s="42">
        <f t="shared" si="4"/>
        <v>24137767</v>
      </c>
      <c r="W25" s="42">
        <f t="shared" si="4"/>
        <v>348270085</v>
      </c>
      <c r="X25" s="42">
        <f t="shared" si="4"/>
        <v>322835000</v>
      </c>
      <c r="Y25" s="42">
        <f t="shared" si="4"/>
        <v>25435085</v>
      </c>
      <c r="Z25" s="43">
        <f>+IF(X25&lt;&gt;0,+(Y25/X25)*100,0)</f>
        <v>7.878664023417535</v>
      </c>
      <c r="AA25" s="40">
        <f>+AA5+AA9+AA15+AA19+AA24</f>
        <v>367918000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0</v>
      </c>
      <c r="D28" s="19">
        <f>SUM(D29:D31)</f>
        <v>0</v>
      </c>
      <c r="E28" s="20">
        <f t="shared" si="5"/>
        <v>217232753</v>
      </c>
      <c r="F28" s="21">
        <f t="shared" si="5"/>
        <v>194132753</v>
      </c>
      <c r="G28" s="21">
        <f t="shared" si="5"/>
        <v>0</v>
      </c>
      <c r="H28" s="21">
        <f t="shared" si="5"/>
        <v>0</v>
      </c>
      <c r="I28" s="21">
        <f t="shared" si="5"/>
        <v>2809740</v>
      </c>
      <c r="J28" s="21">
        <f t="shared" si="5"/>
        <v>2809740</v>
      </c>
      <c r="K28" s="21">
        <f t="shared" si="5"/>
        <v>1752233</v>
      </c>
      <c r="L28" s="21">
        <f t="shared" si="5"/>
        <v>1711423</v>
      </c>
      <c r="M28" s="21">
        <f t="shared" si="5"/>
        <v>5234694</v>
      </c>
      <c r="N28" s="21">
        <f t="shared" si="5"/>
        <v>8698350</v>
      </c>
      <c r="O28" s="21">
        <f t="shared" si="5"/>
        <v>3148102</v>
      </c>
      <c r="P28" s="21">
        <f t="shared" si="5"/>
        <v>4244647</v>
      </c>
      <c r="Q28" s="21">
        <f t="shared" si="5"/>
        <v>3242700</v>
      </c>
      <c r="R28" s="21">
        <f t="shared" si="5"/>
        <v>10635449</v>
      </c>
      <c r="S28" s="21">
        <f t="shared" si="5"/>
        <v>5158496</v>
      </c>
      <c r="T28" s="21">
        <f t="shared" si="5"/>
        <v>13626418</v>
      </c>
      <c r="U28" s="21">
        <f t="shared" si="5"/>
        <v>0</v>
      </c>
      <c r="V28" s="21">
        <f t="shared" si="5"/>
        <v>18784914</v>
      </c>
      <c r="W28" s="21">
        <f t="shared" si="5"/>
        <v>40928453</v>
      </c>
      <c r="X28" s="21">
        <f t="shared" si="5"/>
        <v>178376982</v>
      </c>
      <c r="Y28" s="21">
        <f t="shared" si="5"/>
        <v>-137448529</v>
      </c>
      <c r="Z28" s="4">
        <f>+IF(X28&lt;&gt;0,+(Y28/X28)*100,0)</f>
        <v>-77.0550815799765</v>
      </c>
      <c r="AA28" s="19">
        <f>SUM(AA29:AA31)</f>
        <v>194132753</v>
      </c>
    </row>
    <row r="29" spans="1:27" ht="13.5">
      <c r="A29" s="5" t="s">
        <v>33</v>
      </c>
      <c r="B29" s="3"/>
      <c r="C29" s="22"/>
      <c r="D29" s="22"/>
      <c r="E29" s="23">
        <v>31049000</v>
      </c>
      <c r="F29" s="24">
        <v>29049000</v>
      </c>
      <c r="G29" s="24"/>
      <c r="H29" s="24"/>
      <c r="I29" s="24">
        <v>2797216</v>
      </c>
      <c r="J29" s="24">
        <v>2797216</v>
      </c>
      <c r="K29" s="24">
        <v>1589774</v>
      </c>
      <c r="L29" s="24">
        <v>1421133</v>
      </c>
      <c r="M29" s="24">
        <v>4146771</v>
      </c>
      <c r="N29" s="24">
        <v>7157678</v>
      </c>
      <c r="O29" s="24">
        <v>2156071</v>
      </c>
      <c r="P29" s="24">
        <v>1350259</v>
      </c>
      <c r="Q29" s="24">
        <v>1444511</v>
      </c>
      <c r="R29" s="24">
        <v>4950841</v>
      </c>
      <c r="S29" s="24">
        <v>2120007</v>
      </c>
      <c r="T29" s="24">
        <v>2054197</v>
      </c>
      <c r="U29" s="24"/>
      <c r="V29" s="24">
        <v>4174204</v>
      </c>
      <c r="W29" s="24">
        <v>19079939</v>
      </c>
      <c r="X29" s="24">
        <v>67413961</v>
      </c>
      <c r="Y29" s="24">
        <v>-48334022</v>
      </c>
      <c r="Z29" s="6">
        <v>-71.7</v>
      </c>
      <c r="AA29" s="22">
        <v>29049000</v>
      </c>
    </row>
    <row r="30" spans="1:27" ht="13.5">
      <c r="A30" s="5" t="s">
        <v>34</v>
      </c>
      <c r="B30" s="3"/>
      <c r="C30" s="25"/>
      <c r="D30" s="25"/>
      <c r="E30" s="26">
        <v>54092471</v>
      </c>
      <c r="F30" s="27">
        <v>57492471</v>
      </c>
      <c r="G30" s="27"/>
      <c r="H30" s="27"/>
      <c r="I30" s="27">
        <v>12524</v>
      </c>
      <c r="J30" s="27">
        <v>12524</v>
      </c>
      <c r="K30" s="27">
        <v>55726</v>
      </c>
      <c r="L30" s="27">
        <v>56856</v>
      </c>
      <c r="M30" s="27">
        <v>128206</v>
      </c>
      <c r="N30" s="27">
        <v>240788</v>
      </c>
      <c r="O30" s="27">
        <v>454761</v>
      </c>
      <c r="P30" s="27">
        <v>808247</v>
      </c>
      <c r="Q30" s="27">
        <v>360995</v>
      </c>
      <c r="R30" s="27">
        <v>1624003</v>
      </c>
      <c r="S30" s="27">
        <v>1472313</v>
      </c>
      <c r="T30" s="27">
        <v>448511</v>
      </c>
      <c r="U30" s="27"/>
      <c r="V30" s="27">
        <v>1920824</v>
      </c>
      <c r="W30" s="27">
        <v>3798139</v>
      </c>
      <c r="X30" s="27">
        <v>68974005</v>
      </c>
      <c r="Y30" s="27">
        <v>-65175866</v>
      </c>
      <c r="Z30" s="7">
        <v>-94.49</v>
      </c>
      <c r="AA30" s="25">
        <v>57492471</v>
      </c>
    </row>
    <row r="31" spans="1:27" ht="13.5">
      <c r="A31" s="5" t="s">
        <v>35</v>
      </c>
      <c r="B31" s="3"/>
      <c r="C31" s="22"/>
      <c r="D31" s="22"/>
      <c r="E31" s="23">
        <v>132091282</v>
      </c>
      <c r="F31" s="24">
        <v>107591282</v>
      </c>
      <c r="G31" s="24"/>
      <c r="H31" s="24"/>
      <c r="I31" s="24"/>
      <c r="J31" s="24"/>
      <c r="K31" s="24">
        <v>106733</v>
      </c>
      <c r="L31" s="24">
        <v>233434</v>
      </c>
      <c r="M31" s="24">
        <v>959717</v>
      </c>
      <c r="N31" s="24">
        <v>1299884</v>
      </c>
      <c r="O31" s="24">
        <v>537270</v>
      </c>
      <c r="P31" s="24">
        <v>2086141</v>
      </c>
      <c r="Q31" s="24">
        <v>1437194</v>
      </c>
      <c r="R31" s="24">
        <v>4060605</v>
      </c>
      <c r="S31" s="24">
        <v>1566176</v>
      </c>
      <c r="T31" s="24">
        <v>11123710</v>
      </c>
      <c r="U31" s="24"/>
      <c r="V31" s="24">
        <v>12689886</v>
      </c>
      <c r="W31" s="24">
        <v>18050375</v>
      </c>
      <c r="X31" s="24">
        <v>41989016</v>
      </c>
      <c r="Y31" s="24">
        <v>-23938641</v>
      </c>
      <c r="Z31" s="6">
        <v>-57.01</v>
      </c>
      <c r="AA31" s="22">
        <v>107591282</v>
      </c>
    </row>
    <row r="32" spans="1:27" ht="13.5">
      <c r="A32" s="2" t="s">
        <v>36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8000000</v>
      </c>
      <c r="F32" s="21">
        <f t="shared" si="6"/>
        <v>4000000</v>
      </c>
      <c r="G32" s="21">
        <f t="shared" si="6"/>
        <v>0</v>
      </c>
      <c r="H32" s="21">
        <f t="shared" si="6"/>
        <v>0</v>
      </c>
      <c r="I32" s="21">
        <f t="shared" si="6"/>
        <v>0</v>
      </c>
      <c r="J32" s="21">
        <f t="shared" si="6"/>
        <v>0</v>
      </c>
      <c r="K32" s="21">
        <f t="shared" si="6"/>
        <v>0</v>
      </c>
      <c r="L32" s="21">
        <f t="shared" si="6"/>
        <v>1246699</v>
      </c>
      <c r="M32" s="21">
        <f t="shared" si="6"/>
        <v>1644466</v>
      </c>
      <c r="N32" s="21">
        <f t="shared" si="6"/>
        <v>2891165</v>
      </c>
      <c r="O32" s="21">
        <f t="shared" si="6"/>
        <v>1762516</v>
      </c>
      <c r="P32" s="21">
        <f t="shared" si="6"/>
        <v>1512046</v>
      </c>
      <c r="Q32" s="21">
        <f t="shared" si="6"/>
        <v>2430006</v>
      </c>
      <c r="R32" s="21">
        <f t="shared" si="6"/>
        <v>5704568</v>
      </c>
      <c r="S32" s="21">
        <f t="shared" si="6"/>
        <v>2998666</v>
      </c>
      <c r="T32" s="21">
        <f t="shared" si="6"/>
        <v>2877732</v>
      </c>
      <c r="U32" s="21">
        <f t="shared" si="6"/>
        <v>0</v>
      </c>
      <c r="V32" s="21">
        <f t="shared" si="6"/>
        <v>5876398</v>
      </c>
      <c r="W32" s="21">
        <f t="shared" si="6"/>
        <v>14472131</v>
      </c>
      <c r="X32" s="21">
        <f t="shared" si="6"/>
        <v>33392667</v>
      </c>
      <c r="Y32" s="21">
        <f t="shared" si="6"/>
        <v>-18920536</v>
      </c>
      <c r="Z32" s="4">
        <f>+IF(X32&lt;&gt;0,+(Y32/X32)*100,0)</f>
        <v>-56.66075129608545</v>
      </c>
      <c r="AA32" s="19">
        <f>SUM(AA33:AA37)</f>
        <v>4000000</v>
      </c>
    </row>
    <row r="33" spans="1:27" ht="13.5">
      <c r="A33" s="5" t="s">
        <v>37</v>
      </c>
      <c r="B33" s="3"/>
      <c r="C33" s="22"/>
      <c r="D33" s="22"/>
      <c r="E33" s="23">
        <v>8000000</v>
      </c>
      <c r="F33" s="24">
        <v>4000000</v>
      </c>
      <c r="G33" s="24"/>
      <c r="H33" s="24"/>
      <c r="I33" s="24"/>
      <c r="J33" s="24"/>
      <c r="K33" s="24"/>
      <c r="L33" s="24">
        <v>1246699</v>
      </c>
      <c r="M33" s="24">
        <v>1644466</v>
      </c>
      <c r="N33" s="24">
        <v>2891165</v>
      </c>
      <c r="O33" s="24">
        <v>1762516</v>
      </c>
      <c r="P33" s="24">
        <v>1512046</v>
      </c>
      <c r="Q33" s="24">
        <v>2430006</v>
      </c>
      <c r="R33" s="24">
        <v>5704568</v>
      </c>
      <c r="S33" s="24">
        <v>2998666</v>
      </c>
      <c r="T33" s="24">
        <v>2877732</v>
      </c>
      <c r="U33" s="24"/>
      <c r="V33" s="24">
        <v>5876398</v>
      </c>
      <c r="W33" s="24">
        <v>14472131</v>
      </c>
      <c r="X33" s="24">
        <v>33392667</v>
      </c>
      <c r="Y33" s="24">
        <v>-18920536</v>
      </c>
      <c r="Z33" s="6">
        <v>-56.66</v>
      </c>
      <c r="AA33" s="22">
        <v>4000000</v>
      </c>
    </row>
    <row r="34" spans="1:27" ht="13.5">
      <c r="A34" s="5" t="s">
        <v>38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>
        <v>0</v>
      </c>
      <c r="AA34" s="22"/>
    </row>
    <row r="35" spans="1:27" ht="13.5">
      <c r="A35" s="5" t="s">
        <v>39</v>
      </c>
      <c r="B35" s="3"/>
      <c r="C35" s="22"/>
      <c r="D35" s="22"/>
      <c r="E35" s="23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6">
        <v>0</v>
      </c>
      <c r="AA35" s="22"/>
    </row>
    <row r="36" spans="1:27" ht="13.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0</v>
      </c>
      <c r="D38" s="19">
        <f>SUM(D39:D41)</f>
        <v>0</v>
      </c>
      <c r="E38" s="20">
        <f t="shared" si="7"/>
        <v>27730957</v>
      </c>
      <c r="F38" s="21">
        <f t="shared" si="7"/>
        <v>39730957</v>
      </c>
      <c r="G38" s="21">
        <f t="shared" si="7"/>
        <v>0</v>
      </c>
      <c r="H38" s="21">
        <f t="shared" si="7"/>
        <v>0</v>
      </c>
      <c r="I38" s="21">
        <f t="shared" si="7"/>
        <v>0</v>
      </c>
      <c r="J38" s="21">
        <f t="shared" si="7"/>
        <v>0</v>
      </c>
      <c r="K38" s="21">
        <f t="shared" si="7"/>
        <v>40815</v>
      </c>
      <c r="L38" s="21">
        <f t="shared" si="7"/>
        <v>59754</v>
      </c>
      <c r="M38" s="21">
        <f t="shared" si="7"/>
        <v>314975</v>
      </c>
      <c r="N38" s="21">
        <f t="shared" si="7"/>
        <v>415544</v>
      </c>
      <c r="O38" s="21">
        <f t="shared" si="7"/>
        <v>460062</v>
      </c>
      <c r="P38" s="21">
        <f t="shared" si="7"/>
        <v>1498776</v>
      </c>
      <c r="Q38" s="21">
        <f t="shared" si="7"/>
        <v>1332540</v>
      </c>
      <c r="R38" s="21">
        <f t="shared" si="7"/>
        <v>3291378</v>
      </c>
      <c r="S38" s="21">
        <f t="shared" si="7"/>
        <v>851661</v>
      </c>
      <c r="T38" s="21">
        <f t="shared" si="7"/>
        <v>882325</v>
      </c>
      <c r="U38" s="21">
        <f t="shared" si="7"/>
        <v>0</v>
      </c>
      <c r="V38" s="21">
        <f t="shared" si="7"/>
        <v>1733986</v>
      </c>
      <c r="W38" s="21">
        <f t="shared" si="7"/>
        <v>5440908</v>
      </c>
      <c r="X38" s="21">
        <f t="shared" si="7"/>
        <v>90953411</v>
      </c>
      <c r="Y38" s="21">
        <f t="shared" si="7"/>
        <v>-85512503</v>
      </c>
      <c r="Z38" s="4">
        <f>+IF(X38&lt;&gt;0,+(Y38/X38)*100,0)</f>
        <v>-94.01791759079822</v>
      </c>
      <c r="AA38" s="19">
        <f>SUM(AA39:AA41)</f>
        <v>39730957</v>
      </c>
    </row>
    <row r="39" spans="1:27" ht="13.5">
      <c r="A39" s="5" t="s">
        <v>43</v>
      </c>
      <c r="B39" s="3"/>
      <c r="C39" s="22"/>
      <c r="D39" s="22"/>
      <c r="E39" s="23"/>
      <c r="F39" s="24"/>
      <c r="G39" s="24"/>
      <c r="H39" s="24"/>
      <c r="I39" s="24"/>
      <c r="J39" s="24"/>
      <c r="K39" s="24"/>
      <c r="L39" s="24">
        <v>19535</v>
      </c>
      <c r="M39" s="24">
        <v>40672</v>
      </c>
      <c r="N39" s="24">
        <v>60207</v>
      </c>
      <c r="O39" s="24">
        <v>73719</v>
      </c>
      <c r="P39" s="24">
        <v>1091444</v>
      </c>
      <c r="Q39" s="24">
        <v>212470</v>
      </c>
      <c r="R39" s="24">
        <v>1377633</v>
      </c>
      <c r="S39" s="24">
        <v>206076</v>
      </c>
      <c r="T39" s="24">
        <v>185735</v>
      </c>
      <c r="U39" s="24"/>
      <c r="V39" s="24">
        <v>391811</v>
      </c>
      <c r="W39" s="24">
        <v>1829651</v>
      </c>
      <c r="X39" s="24">
        <v>13427865</v>
      </c>
      <c r="Y39" s="24">
        <v>-11598214</v>
      </c>
      <c r="Z39" s="6">
        <v>-86.37</v>
      </c>
      <c r="AA39" s="22"/>
    </row>
    <row r="40" spans="1:27" ht="13.5">
      <c r="A40" s="5" t="s">
        <v>44</v>
      </c>
      <c r="B40" s="3"/>
      <c r="C40" s="22"/>
      <c r="D40" s="22"/>
      <c r="E40" s="23">
        <v>27730957</v>
      </c>
      <c r="F40" s="24">
        <v>39730957</v>
      </c>
      <c r="G40" s="24"/>
      <c r="H40" s="24"/>
      <c r="I40" s="24"/>
      <c r="J40" s="24"/>
      <c r="K40" s="24">
        <v>40815</v>
      </c>
      <c r="L40" s="24">
        <v>40219</v>
      </c>
      <c r="M40" s="24">
        <v>274303</v>
      </c>
      <c r="N40" s="24">
        <v>355337</v>
      </c>
      <c r="O40" s="24">
        <v>386343</v>
      </c>
      <c r="P40" s="24">
        <v>407332</v>
      </c>
      <c r="Q40" s="24">
        <v>1120070</v>
      </c>
      <c r="R40" s="24">
        <v>1913745</v>
      </c>
      <c r="S40" s="24">
        <v>645585</v>
      </c>
      <c r="T40" s="24">
        <v>696590</v>
      </c>
      <c r="U40" s="24"/>
      <c r="V40" s="24">
        <v>1342175</v>
      </c>
      <c r="W40" s="24">
        <v>3611257</v>
      </c>
      <c r="X40" s="24">
        <v>77525546</v>
      </c>
      <c r="Y40" s="24">
        <v>-73914289</v>
      </c>
      <c r="Z40" s="6">
        <v>-95.34</v>
      </c>
      <c r="AA40" s="22">
        <v>39730957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0</v>
      </c>
      <c r="F42" s="21">
        <f t="shared" si="8"/>
        <v>0</v>
      </c>
      <c r="G42" s="21">
        <f t="shared" si="8"/>
        <v>0</v>
      </c>
      <c r="H42" s="21">
        <f t="shared" si="8"/>
        <v>0</v>
      </c>
      <c r="I42" s="21">
        <f t="shared" si="8"/>
        <v>0</v>
      </c>
      <c r="J42" s="21">
        <f t="shared" si="8"/>
        <v>0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0</v>
      </c>
      <c r="X42" s="21">
        <f t="shared" si="8"/>
        <v>0</v>
      </c>
      <c r="Y42" s="21">
        <f t="shared" si="8"/>
        <v>0</v>
      </c>
      <c r="Z42" s="4">
        <f>+IF(X42&lt;&gt;0,+(Y42/X42)*100,0)</f>
        <v>0</v>
      </c>
      <c r="AA42" s="19">
        <f>SUM(AA43:AA46)</f>
        <v>0</v>
      </c>
    </row>
    <row r="43" spans="1:27" ht="13.5">
      <c r="A43" s="5" t="s">
        <v>47</v>
      </c>
      <c r="B43" s="3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6">
        <v>0</v>
      </c>
      <c r="AA43" s="22"/>
    </row>
    <row r="44" spans="1:27" ht="13.5">
      <c r="A44" s="5" t="s">
        <v>48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>
        <v>0</v>
      </c>
      <c r="AA44" s="22"/>
    </row>
    <row r="45" spans="1:27" ht="13.5">
      <c r="A45" s="5" t="s">
        <v>49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>
        <v>0</v>
      </c>
      <c r="AA45" s="25"/>
    </row>
    <row r="46" spans="1:27" ht="13.5">
      <c r="A46" s="5" t="s">
        <v>50</v>
      </c>
      <c r="B46" s="3"/>
      <c r="C46" s="22"/>
      <c r="D46" s="22"/>
      <c r="E46" s="23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6">
        <v>0</v>
      </c>
      <c r="AA46" s="22"/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0</v>
      </c>
      <c r="D48" s="40">
        <f>+D28+D32+D38+D42+D47</f>
        <v>0</v>
      </c>
      <c r="E48" s="41">
        <f t="shared" si="9"/>
        <v>252963710</v>
      </c>
      <c r="F48" s="42">
        <f t="shared" si="9"/>
        <v>237863710</v>
      </c>
      <c r="G48" s="42">
        <f t="shared" si="9"/>
        <v>0</v>
      </c>
      <c r="H48" s="42">
        <f t="shared" si="9"/>
        <v>0</v>
      </c>
      <c r="I48" s="42">
        <f t="shared" si="9"/>
        <v>2809740</v>
      </c>
      <c r="J48" s="42">
        <f t="shared" si="9"/>
        <v>2809740</v>
      </c>
      <c r="K48" s="42">
        <f t="shared" si="9"/>
        <v>1793048</v>
      </c>
      <c r="L48" s="42">
        <f t="shared" si="9"/>
        <v>3017876</v>
      </c>
      <c r="M48" s="42">
        <f t="shared" si="9"/>
        <v>7194135</v>
      </c>
      <c r="N48" s="42">
        <f t="shared" si="9"/>
        <v>12005059</v>
      </c>
      <c r="O48" s="42">
        <f t="shared" si="9"/>
        <v>5370680</v>
      </c>
      <c r="P48" s="42">
        <f t="shared" si="9"/>
        <v>7255469</v>
      </c>
      <c r="Q48" s="42">
        <f t="shared" si="9"/>
        <v>7005246</v>
      </c>
      <c r="R48" s="42">
        <f t="shared" si="9"/>
        <v>19631395</v>
      </c>
      <c r="S48" s="42">
        <f t="shared" si="9"/>
        <v>9008823</v>
      </c>
      <c r="T48" s="42">
        <f t="shared" si="9"/>
        <v>17386475</v>
      </c>
      <c r="U48" s="42">
        <f t="shared" si="9"/>
        <v>0</v>
      </c>
      <c r="V48" s="42">
        <f t="shared" si="9"/>
        <v>26395298</v>
      </c>
      <c r="W48" s="42">
        <f t="shared" si="9"/>
        <v>60841492</v>
      </c>
      <c r="X48" s="42">
        <f t="shared" si="9"/>
        <v>302723060</v>
      </c>
      <c r="Y48" s="42">
        <f t="shared" si="9"/>
        <v>-241881568</v>
      </c>
      <c r="Z48" s="43">
        <f>+IF(X48&lt;&gt;0,+(Y48/X48)*100,0)</f>
        <v>-79.90193016679999</v>
      </c>
      <c r="AA48" s="40">
        <f>+AA28+AA32+AA38+AA42+AA47</f>
        <v>237863710</v>
      </c>
    </row>
    <row r="49" spans="1:27" ht="13.5">
      <c r="A49" s="14" t="s">
        <v>58</v>
      </c>
      <c r="B49" s="15"/>
      <c r="C49" s="44">
        <f aca="true" t="shared" si="10" ref="C49:Y49">+C25-C48</f>
        <v>0</v>
      </c>
      <c r="D49" s="44">
        <f>+D25-D48</f>
        <v>0</v>
      </c>
      <c r="E49" s="45">
        <f t="shared" si="10"/>
        <v>107340290</v>
      </c>
      <c r="F49" s="46">
        <f t="shared" si="10"/>
        <v>130054290</v>
      </c>
      <c r="G49" s="46">
        <f t="shared" si="10"/>
        <v>0</v>
      </c>
      <c r="H49" s="46">
        <f t="shared" si="10"/>
        <v>61812000</v>
      </c>
      <c r="I49" s="46">
        <f t="shared" si="10"/>
        <v>-27</v>
      </c>
      <c r="J49" s="46">
        <f t="shared" si="10"/>
        <v>61811973</v>
      </c>
      <c r="K49" s="46">
        <f t="shared" si="10"/>
        <v>7697253</v>
      </c>
      <c r="L49" s="46">
        <f t="shared" si="10"/>
        <v>5914182</v>
      </c>
      <c r="M49" s="46">
        <f t="shared" si="10"/>
        <v>135462619</v>
      </c>
      <c r="N49" s="46">
        <f t="shared" si="10"/>
        <v>149074054</v>
      </c>
      <c r="O49" s="46">
        <f t="shared" si="10"/>
        <v>-4570488</v>
      </c>
      <c r="P49" s="46">
        <f t="shared" si="10"/>
        <v>16500640</v>
      </c>
      <c r="Q49" s="46">
        <f t="shared" si="10"/>
        <v>66869945</v>
      </c>
      <c r="R49" s="46">
        <f t="shared" si="10"/>
        <v>78800097</v>
      </c>
      <c r="S49" s="46">
        <f t="shared" si="10"/>
        <v>-4253126</v>
      </c>
      <c r="T49" s="46">
        <f t="shared" si="10"/>
        <v>1995595</v>
      </c>
      <c r="U49" s="46">
        <f t="shared" si="10"/>
        <v>0</v>
      </c>
      <c r="V49" s="46">
        <f t="shared" si="10"/>
        <v>-2257531</v>
      </c>
      <c r="W49" s="46">
        <f t="shared" si="10"/>
        <v>287428593</v>
      </c>
      <c r="X49" s="46">
        <f>IF(F25=F48,0,X25-X48)</f>
        <v>20111940</v>
      </c>
      <c r="Y49" s="46">
        <f t="shared" si="10"/>
        <v>267316653</v>
      </c>
      <c r="Z49" s="47">
        <f>+IF(X49&lt;&gt;0,+(Y49/X49)*100,0)</f>
        <v>1329.1440457757928</v>
      </c>
      <c r="AA49" s="44">
        <f>+AA25-AA48</f>
        <v>130054290</v>
      </c>
    </row>
    <row r="50" spans="1:27" ht="13.5">
      <c r="A50" s="16" t="s">
        <v>86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87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88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89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90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68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91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1027444039</v>
      </c>
      <c r="D5" s="19">
        <f>SUM(D6:D8)</f>
        <v>0</v>
      </c>
      <c r="E5" s="20">
        <f t="shared" si="0"/>
        <v>767513740</v>
      </c>
      <c r="F5" s="21">
        <f t="shared" si="0"/>
        <v>767513740</v>
      </c>
      <c r="G5" s="21">
        <f t="shared" si="0"/>
        <v>1521949</v>
      </c>
      <c r="H5" s="21">
        <f t="shared" si="0"/>
        <v>67368311</v>
      </c>
      <c r="I5" s="21">
        <f t="shared" si="0"/>
        <v>53045959</v>
      </c>
      <c r="J5" s="21">
        <f t="shared" si="0"/>
        <v>121936219</v>
      </c>
      <c r="K5" s="21">
        <f t="shared" si="0"/>
        <v>69911902</v>
      </c>
      <c r="L5" s="21">
        <f t="shared" si="0"/>
        <v>46402065</v>
      </c>
      <c r="M5" s="21">
        <f t="shared" si="0"/>
        <v>42174278</v>
      </c>
      <c r="N5" s="21">
        <f t="shared" si="0"/>
        <v>158488245</v>
      </c>
      <c r="O5" s="21">
        <f t="shared" si="0"/>
        <v>22640799</v>
      </c>
      <c r="P5" s="21">
        <f t="shared" si="0"/>
        <v>2309476</v>
      </c>
      <c r="Q5" s="21">
        <f t="shared" si="0"/>
        <v>255470500</v>
      </c>
      <c r="R5" s="21">
        <f t="shared" si="0"/>
        <v>280420775</v>
      </c>
      <c r="S5" s="21">
        <f t="shared" si="0"/>
        <v>769765</v>
      </c>
      <c r="T5" s="21">
        <f t="shared" si="0"/>
        <v>0</v>
      </c>
      <c r="U5" s="21">
        <f t="shared" si="0"/>
        <v>0</v>
      </c>
      <c r="V5" s="21">
        <f t="shared" si="0"/>
        <v>769765</v>
      </c>
      <c r="W5" s="21">
        <f t="shared" si="0"/>
        <v>561615004</v>
      </c>
      <c r="X5" s="21">
        <f t="shared" si="0"/>
        <v>176958835</v>
      </c>
      <c r="Y5" s="21">
        <f t="shared" si="0"/>
        <v>384656169</v>
      </c>
      <c r="Z5" s="4">
        <f>+IF(X5&lt;&gt;0,+(Y5/X5)*100,0)</f>
        <v>217.3704234659999</v>
      </c>
      <c r="AA5" s="19">
        <f>SUM(AA6:AA8)</f>
        <v>767513740</v>
      </c>
    </row>
    <row r="6" spans="1:27" ht="13.5">
      <c r="A6" s="5" t="s">
        <v>33</v>
      </c>
      <c r="B6" s="3"/>
      <c r="C6" s="22">
        <v>36806</v>
      </c>
      <c r="D6" s="22"/>
      <c r="E6" s="23"/>
      <c r="F6" s="24"/>
      <c r="G6" s="24"/>
      <c r="H6" s="24">
        <v>20819966</v>
      </c>
      <c r="I6" s="24"/>
      <c r="J6" s="24">
        <v>20819966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20819966</v>
      </c>
      <c r="X6" s="24">
        <v>52193214</v>
      </c>
      <c r="Y6" s="24">
        <v>-31373248</v>
      </c>
      <c r="Z6" s="6">
        <v>-60.11</v>
      </c>
      <c r="AA6" s="22"/>
    </row>
    <row r="7" spans="1:27" ht="13.5">
      <c r="A7" s="5" t="s">
        <v>34</v>
      </c>
      <c r="B7" s="3"/>
      <c r="C7" s="25">
        <v>1027407233</v>
      </c>
      <c r="D7" s="25"/>
      <c r="E7" s="26">
        <v>767513740</v>
      </c>
      <c r="F7" s="27">
        <v>767513740</v>
      </c>
      <c r="G7" s="27">
        <v>1521949</v>
      </c>
      <c r="H7" s="27">
        <v>18379707</v>
      </c>
      <c r="I7" s="27">
        <v>53045959</v>
      </c>
      <c r="J7" s="27">
        <v>72947615</v>
      </c>
      <c r="K7" s="27">
        <v>69911902</v>
      </c>
      <c r="L7" s="27">
        <v>46402065</v>
      </c>
      <c r="M7" s="27">
        <v>42174278</v>
      </c>
      <c r="N7" s="27">
        <v>158488245</v>
      </c>
      <c r="O7" s="27">
        <v>22640799</v>
      </c>
      <c r="P7" s="27">
        <v>2309476</v>
      </c>
      <c r="Q7" s="27">
        <v>255470500</v>
      </c>
      <c r="R7" s="27">
        <v>280420775</v>
      </c>
      <c r="S7" s="27">
        <v>769765</v>
      </c>
      <c r="T7" s="27"/>
      <c r="U7" s="27"/>
      <c r="V7" s="27">
        <v>769765</v>
      </c>
      <c r="W7" s="27">
        <v>512626400</v>
      </c>
      <c r="X7" s="27">
        <v>49441016</v>
      </c>
      <c r="Y7" s="27">
        <v>463185384</v>
      </c>
      <c r="Z7" s="7">
        <v>936.84</v>
      </c>
      <c r="AA7" s="25">
        <v>767513740</v>
      </c>
    </row>
    <row r="8" spans="1:27" ht="13.5">
      <c r="A8" s="5" t="s">
        <v>35</v>
      </c>
      <c r="B8" s="3"/>
      <c r="C8" s="22"/>
      <c r="D8" s="22"/>
      <c r="E8" s="23"/>
      <c r="F8" s="24"/>
      <c r="G8" s="24"/>
      <c r="H8" s="24">
        <v>28168638</v>
      </c>
      <c r="I8" s="24"/>
      <c r="J8" s="24">
        <v>28168638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28168638</v>
      </c>
      <c r="X8" s="24">
        <v>75324605</v>
      </c>
      <c r="Y8" s="24">
        <v>-47155967</v>
      </c>
      <c r="Z8" s="6">
        <v>-62.6</v>
      </c>
      <c r="AA8" s="22"/>
    </row>
    <row r="9" spans="1:27" ht="13.5">
      <c r="A9" s="2" t="s">
        <v>36</v>
      </c>
      <c r="B9" s="3"/>
      <c r="C9" s="19">
        <f aca="true" t="shared" si="1" ref="C9:Y9">SUM(C10:C14)</f>
        <v>610261</v>
      </c>
      <c r="D9" s="19">
        <f>SUM(D10:D14)</f>
        <v>0</v>
      </c>
      <c r="E9" s="20">
        <f t="shared" si="1"/>
        <v>799867</v>
      </c>
      <c r="F9" s="21">
        <f t="shared" si="1"/>
        <v>799867</v>
      </c>
      <c r="G9" s="21">
        <f t="shared" si="1"/>
        <v>15348</v>
      </c>
      <c r="H9" s="21">
        <f t="shared" si="1"/>
        <v>34859418</v>
      </c>
      <c r="I9" s="21">
        <f t="shared" si="1"/>
        <v>0</v>
      </c>
      <c r="J9" s="21">
        <f t="shared" si="1"/>
        <v>34874766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372578</v>
      </c>
      <c r="Q9" s="21">
        <f t="shared" si="1"/>
        <v>0</v>
      </c>
      <c r="R9" s="21">
        <f t="shared" si="1"/>
        <v>372578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35247344</v>
      </c>
      <c r="X9" s="21">
        <f t="shared" si="1"/>
        <v>71383936</v>
      </c>
      <c r="Y9" s="21">
        <f t="shared" si="1"/>
        <v>-36136592</v>
      </c>
      <c r="Z9" s="4">
        <f>+IF(X9&lt;&gt;0,+(Y9/X9)*100,0)</f>
        <v>-50.62286282448757</v>
      </c>
      <c r="AA9" s="19">
        <f>SUM(AA10:AA14)</f>
        <v>799867</v>
      </c>
    </row>
    <row r="10" spans="1:27" ht="13.5">
      <c r="A10" s="5" t="s">
        <v>37</v>
      </c>
      <c r="B10" s="3"/>
      <c r="C10" s="22">
        <v>182586</v>
      </c>
      <c r="D10" s="22"/>
      <c r="E10" s="23">
        <v>799867</v>
      </c>
      <c r="F10" s="24">
        <v>799867</v>
      </c>
      <c r="G10" s="24">
        <v>15348</v>
      </c>
      <c r="H10" s="24">
        <v>34859418</v>
      </c>
      <c r="I10" s="24"/>
      <c r="J10" s="24">
        <v>34874766</v>
      </c>
      <c r="K10" s="24"/>
      <c r="L10" s="24"/>
      <c r="M10" s="24"/>
      <c r="N10" s="24"/>
      <c r="O10" s="24"/>
      <c r="P10" s="24">
        <v>372578</v>
      </c>
      <c r="Q10" s="24"/>
      <c r="R10" s="24">
        <v>372578</v>
      </c>
      <c r="S10" s="24"/>
      <c r="T10" s="24"/>
      <c r="U10" s="24"/>
      <c r="V10" s="24"/>
      <c r="W10" s="24">
        <v>35247344</v>
      </c>
      <c r="X10" s="24">
        <v>58483413</v>
      </c>
      <c r="Y10" s="24">
        <v>-23236069</v>
      </c>
      <c r="Z10" s="6">
        <v>-39.73</v>
      </c>
      <c r="AA10" s="22">
        <v>799867</v>
      </c>
    </row>
    <row r="11" spans="1:27" ht="13.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3.5">
      <c r="A12" s="5" t="s">
        <v>39</v>
      </c>
      <c r="B12" s="3"/>
      <c r="C12" s="22"/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>
        <v>0</v>
      </c>
      <c r="AA12" s="22"/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>
        <v>427675</v>
      </c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>
        <v>12900523</v>
      </c>
      <c r="Y14" s="27">
        <v>-12900523</v>
      </c>
      <c r="Z14" s="7">
        <v>-100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0</v>
      </c>
      <c r="F15" s="21">
        <f t="shared" si="2"/>
        <v>0</v>
      </c>
      <c r="G15" s="21">
        <f t="shared" si="2"/>
        <v>5034</v>
      </c>
      <c r="H15" s="21">
        <f t="shared" si="2"/>
        <v>25592068</v>
      </c>
      <c r="I15" s="21">
        <f t="shared" si="2"/>
        <v>0</v>
      </c>
      <c r="J15" s="21">
        <f t="shared" si="2"/>
        <v>25597102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25597102</v>
      </c>
      <c r="X15" s="21">
        <f t="shared" si="2"/>
        <v>23834349</v>
      </c>
      <c r="Y15" s="21">
        <f t="shared" si="2"/>
        <v>1762753</v>
      </c>
      <c r="Z15" s="4">
        <f>+IF(X15&lt;&gt;0,+(Y15/X15)*100,0)</f>
        <v>7.3958512565205785</v>
      </c>
      <c r="AA15" s="19">
        <f>SUM(AA16:AA18)</f>
        <v>0</v>
      </c>
    </row>
    <row r="16" spans="1:27" ht="13.5">
      <c r="A16" s="5" t="s">
        <v>43</v>
      </c>
      <c r="B16" s="3"/>
      <c r="C16" s="22"/>
      <c r="D16" s="22"/>
      <c r="E16" s="23"/>
      <c r="F16" s="24"/>
      <c r="G16" s="24">
        <v>5034</v>
      </c>
      <c r="H16" s="24">
        <v>15255108</v>
      </c>
      <c r="I16" s="24"/>
      <c r="J16" s="24">
        <v>15260142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>
        <v>15260142</v>
      </c>
      <c r="X16" s="24">
        <v>23834349</v>
      </c>
      <c r="Y16" s="24">
        <v>-8574207</v>
      </c>
      <c r="Z16" s="6">
        <v>-35.97</v>
      </c>
      <c r="AA16" s="22"/>
    </row>
    <row r="17" spans="1:27" ht="13.5">
      <c r="A17" s="5" t="s">
        <v>44</v>
      </c>
      <c r="B17" s="3"/>
      <c r="C17" s="22"/>
      <c r="D17" s="22"/>
      <c r="E17" s="23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6">
        <v>0</v>
      </c>
      <c r="AA17" s="22"/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>
        <v>10336960</v>
      </c>
      <c r="I18" s="24"/>
      <c r="J18" s="24">
        <v>10336960</v>
      </c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>
        <v>10336960</v>
      </c>
      <c r="X18" s="24"/>
      <c r="Y18" s="24">
        <v>10336960</v>
      </c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92197572</v>
      </c>
      <c r="D19" s="19">
        <f>SUM(D20:D23)</f>
        <v>0</v>
      </c>
      <c r="E19" s="20">
        <f t="shared" si="3"/>
        <v>771629234</v>
      </c>
      <c r="F19" s="21">
        <f t="shared" si="3"/>
        <v>771629234</v>
      </c>
      <c r="G19" s="21">
        <f t="shared" si="3"/>
        <v>24040</v>
      </c>
      <c r="H19" s="21">
        <f t="shared" si="3"/>
        <v>16298289</v>
      </c>
      <c r="I19" s="21">
        <f t="shared" si="3"/>
        <v>0</v>
      </c>
      <c r="J19" s="21">
        <f t="shared" si="3"/>
        <v>16322329</v>
      </c>
      <c r="K19" s="21">
        <f t="shared" si="3"/>
        <v>0</v>
      </c>
      <c r="L19" s="21">
        <f t="shared" si="3"/>
        <v>1558000</v>
      </c>
      <c r="M19" s="21">
        <f t="shared" si="3"/>
        <v>2840991</v>
      </c>
      <c r="N19" s="21">
        <f t="shared" si="3"/>
        <v>4398991</v>
      </c>
      <c r="O19" s="21">
        <f t="shared" si="3"/>
        <v>35628412</v>
      </c>
      <c r="P19" s="21">
        <f t="shared" si="3"/>
        <v>22927072</v>
      </c>
      <c r="Q19" s="21">
        <f t="shared" si="3"/>
        <v>-8067135</v>
      </c>
      <c r="R19" s="21">
        <f t="shared" si="3"/>
        <v>50488349</v>
      </c>
      <c r="S19" s="21">
        <f t="shared" si="3"/>
        <v>2893142</v>
      </c>
      <c r="T19" s="21">
        <f t="shared" si="3"/>
        <v>0</v>
      </c>
      <c r="U19" s="21">
        <f t="shared" si="3"/>
        <v>0</v>
      </c>
      <c r="V19" s="21">
        <f t="shared" si="3"/>
        <v>2893142</v>
      </c>
      <c r="W19" s="21">
        <f t="shared" si="3"/>
        <v>74102811</v>
      </c>
      <c r="X19" s="21">
        <f t="shared" si="3"/>
        <v>455223212</v>
      </c>
      <c r="Y19" s="21">
        <f t="shared" si="3"/>
        <v>-381120401</v>
      </c>
      <c r="Z19" s="4">
        <f>+IF(X19&lt;&gt;0,+(Y19/X19)*100,0)</f>
        <v>-83.7216536752524</v>
      </c>
      <c r="AA19" s="19">
        <f>SUM(AA20:AA23)</f>
        <v>771629234</v>
      </c>
    </row>
    <row r="20" spans="1:27" ht="13.5">
      <c r="A20" s="5" t="s">
        <v>47</v>
      </c>
      <c r="B20" s="3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>
        <v>0</v>
      </c>
      <c r="AA20" s="22"/>
    </row>
    <row r="21" spans="1:27" ht="13.5">
      <c r="A21" s="5" t="s">
        <v>48</v>
      </c>
      <c r="B21" s="3"/>
      <c r="C21" s="22">
        <v>92197572</v>
      </c>
      <c r="D21" s="22"/>
      <c r="E21" s="23">
        <v>771629234</v>
      </c>
      <c r="F21" s="24">
        <v>771629234</v>
      </c>
      <c r="G21" s="24">
        <v>24040</v>
      </c>
      <c r="H21" s="24">
        <v>16298289</v>
      </c>
      <c r="I21" s="24"/>
      <c r="J21" s="24">
        <v>16322329</v>
      </c>
      <c r="K21" s="24"/>
      <c r="L21" s="24">
        <v>1558000</v>
      </c>
      <c r="M21" s="24">
        <v>2840991</v>
      </c>
      <c r="N21" s="24">
        <v>4398991</v>
      </c>
      <c r="O21" s="24">
        <v>35628412</v>
      </c>
      <c r="P21" s="24">
        <v>22927072</v>
      </c>
      <c r="Q21" s="24">
        <v>-8067135</v>
      </c>
      <c r="R21" s="24">
        <v>50488349</v>
      </c>
      <c r="S21" s="24">
        <v>2893142</v>
      </c>
      <c r="T21" s="24"/>
      <c r="U21" s="24"/>
      <c r="V21" s="24">
        <v>2893142</v>
      </c>
      <c r="W21" s="24">
        <v>74102811</v>
      </c>
      <c r="X21" s="24">
        <v>455223212</v>
      </c>
      <c r="Y21" s="24">
        <v>-381120401</v>
      </c>
      <c r="Z21" s="6">
        <v>-83.72</v>
      </c>
      <c r="AA21" s="22">
        <v>771629234</v>
      </c>
    </row>
    <row r="22" spans="1:27" ht="13.5">
      <c r="A22" s="5" t="s">
        <v>49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>
        <v>0</v>
      </c>
      <c r="AA22" s="25"/>
    </row>
    <row r="23" spans="1:27" ht="13.5">
      <c r="A23" s="5" t="s">
        <v>50</v>
      </c>
      <c r="B23" s="3"/>
      <c r="C23" s="22"/>
      <c r="D23" s="22"/>
      <c r="E23" s="23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6">
        <v>0</v>
      </c>
      <c r="AA23" s="22"/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1120251872</v>
      </c>
      <c r="D25" s="40">
        <f>+D5+D9+D15+D19+D24</f>
        <v>0</v>
      </c>
      <c r="E25" s="41">
        <f t="shared" si="4"/>
        <v>1539942841</v>
      </c>
      <c r="F25" s="42">
        <f t="shared" si="4"/>
        <v>1539942841</v>
      </c>
      <c r="G25" s="42">
        <f t="shared" si="4"/>
        <v>1566371</v>
      </c>
      <c r="H25" s="42">
        <f t="shared" si="4"/>
        <v>144118086</v>
      </c>
      <c r="I25" s="42">
        <f t="shared" si="4"/>
        <v>53045959</v>
      </c>
      <c r="J25" s="42">
        <f t="shared" si="4"/>
        <v>198730416</v>
      </c>
      <c r="K25" s="42">
        <f t="shared" si="4"/>
        <v>69911902</v>
      </c>
      <c r="L25" s="42">
        <f t="shared" si="4"/>
        <v>47960065</v>
      </c>
      <c r="M25" s="42">
        <f t="shared" si="4"/>
        <v>45015269</v>
      </c>
      <c r="N25" s="42">
        <f t="shared" si="4"/>
        <v>162887236</v>
      </c>
      <c r="O25" s="42">
        <f t="shared" si="4"/>
        <v>58269211</v>
      </c>
      <c r="P25" s="42">
        <f t="shared" si="4"/>
        <v>25609126</v>
      </c>
      <c r="Q25" s="42">
        <f t="shared" si="4"/>
        <v>247403365</v>
      </c>
      <c r="R25" s="42">
        <f t="shared" si="4"/>
        <v>331281702</v>
      </c>
      <c r="S25" s="42">
        <f t="shared" si="4"/>
        <v>3662907</v>
      </c>
      <c r="T25" s="42">
        <f t="shared" si="4"/>
        <v>0</v>
      </c>
      <c r="U25" s="42">
        <f t="shared" si="4"/>
        <v>0</v>
      </c>
      <c r="V25" s="42">
        <f t="shared" si="4"/>
        <v>3662907</v>
      </c>
      <c r="W25" s="42">
        <f t="shared" si="4"/>
        <v>696562261</v>
      </c>
      <c r="X25" s="42">
        <f t="shared" si="4"/>
        <v>727400332</v>
      </c>
      <c r="Y25" s="42">
        <f t="shared" si="4"/>
        <v>-30838071</v>
      </c>
      <c r="Z25" s="43">
        <f>+IF(X25&lt;&gt;0,+(Y25/X25)*100,0)</f>
        <v>-4.239490916262051</v>
      </c>
      <c r="AA25" s="40">
        <f>+AA5+AA9+AA15+AA19+AA24</f>
        <v>1539942841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943569735</v>
      </c>
      <c r="D28" s="19">
        <f>SUM(D29:D31)</f>
        <v>0</v>
      </c>
      <c r="E28" s="20">
        <f t="shared" si="5"/>
        <v>672832446</v>
      </c>
      <c r="F28" s="21">
        <f t="shared" si="5"/>
        <v>672832446</v>
      </c>
      <c r="G28" s="21">
        <f t="shared" si="5"/>
        <v>9300934</v>
      </c>
      <c r="H28" s="21">
        <f t="shared" si="5"/>
        <v>17965905</v>
      </c>
      <c r="I28" s="21">
        <f t="shared" si="5"/>
        <v>48899320</v>
      </c>
      <c r="J28" s="21">
        <f t="shared" si="5"/>
        <v>76166159</v>
      </c>
      <c r="K28" s="21">
        <f t="shared" si="5"/>
        <v>66933916</v>
      </c>
      <c r="L28" s="21">
        <f t="shared" si="5"/>
        <v>41410396</v>
      </c>
      <c r="M28" s="21">
        <f t="shared" si="5"/>
        <v>43481606</v>
      </c>
      <c r="N28" s="21">
        <f t="shared" si="5"/>
        <v>151825918</v>
      </c>
      <c r="O28" s="21">
        <f t="shared" si="5"/>
        <v>54448168</v>
      </c>
      <c r="P28" s="21">
        <f t="shared" si="5"/>
        <v>51427233</v>
      </c>
      <c r="Q28" s="21">
        <f t="shared" si="5"/>
        <v>43736907</v>
      </c>
      <c r="R28" s="21">
        <f t="shared" si="5"/>
        <v>149612308</v>
      </c>
      <c r="S28" s="21">
        <f t="shared" si="5"/>
        <v>27784793</v>
      </c>
      <c r="T28" s="21">
        <f t="shared" si="5"/>
        <v>0</v>
      </c>
      <c r="U28" s="21">
        <f t="shared" si="5"/>
        <v>0</v>
      </c>
      <c r="V28" s="21">
        <f t="shared" si="5"/>
        <v>27784793</v>
      </c>
      <c r="W28" s="21">
        <f t="shared" si="5"/>
        <v>405389178</v>
      </c>
      <c r="X28" s="21">
        <f t="shared" si="5"/>
        <v>176958835</v>
      </c>
      <c r="Y28" s="21">
        <f t="shared" si="5"/>
        <v>228430343</v>
      </c>
      <c r="Z28" s="4">
        <f>+IF(X28&lt;&gt;0,+(Y28/X28)*100,0)</f>
        <v>129.0867127374567</v>
      </c>
      <c r="AA28" s="19">
        <f>SUM(AA29:AA31)</f>
        <v>672832446</v>
      </c>
    </row>
    <row r="29" spans="1:27" ht="13.5">
      <c r="A29" s="5" t="s">
        <v>33</v>
      </c>
      <c r="B29" s="3"/>
      <c r="C29" s="22"/>
      <c r="D29" s="22"/>
      <c r="E29" s="23"/>
      <c r="F29" s="24"/>
      <c r="G29" s="24">
        <v>2923560</v>
      </c>
      <c r="H29" s="24">
        <v>2633364</v>
      </c>
      <c r="I29" s="24">
        <v>939697</v>
      </c>
      <c r="J29" s="24">
        <v>6496621</v>
      </c>
      <c r="K29" s="24"/>
      <c r="L29" s="24"/>
      <c r="M29" s="24"/>
      <c r="N29" s="24"/>
      <c r="O29" s="24">
        <v>954964</v>
      </c>
      <c r="P29" s="24"/>
      <c r="Q29" s="24"/>
      <c r="R29" s="24">
        <v>954964</v>
      </c>
      <c r="S29" s="24"/>
      <c r="T29" s="24"/>
      <c r="U29" s="24"/>
      <c r="V29" s="24"/>
      <c r="W29" s="24">
        <v>7451585</v>
      </c>
      <c r="X29" s="24">
        <v>52193214</v>
      </c>
      <c r="Y29" s="24">
        <v>-44741629</v>
      </c>
      <c r="Z29" s="6">
        <v>-85.72</v>
      </c>
      <c r="AA29" s="22"/>
    </row>
    <row r="30" spans="1:27" ht="13.5">
      <c r="A30" s="5" t="s">
        <v>34</v>
      </c>
      <c r="B30" s="3"/>
      <c r="C30" s="25">
        <v>215375795</v>
      </c>
      <c r="D30" s="25"/>
      <c r="E30" s="26">
        <v>197401876</v>
      </c>
      <c r="F30" s="27">
        <v>197401876</v>
      </c>
      <c r="G30" s="27">
        <v>2385215</v>
      </c>
      <c r="H30" s="27">
        <v>4823909</v>
      </c>
      <c r="I30" s="27">
        <v>13751380</v>
      </c>
      <c r="J30" s="27">
        <v>20960504</v>
      </c>
      <c r="K30" s="27">
        <v>14590905</v>
      </c>
      <c r="L30" s="27">
        <v>2813573</v>
      </c>
      <c r="M30" s="27">
        <v>5796794</v>
      </c>
      <c r="N30" s="27">
        <v>23201272</v>
      </c>
      <c r="O30" s="27">
        <v>16795945</v>
      </c>
      <c r="P30" s="27">
        <v>13482824</v>
      </c>
      <c r="Q30" s="27">
        <v>10506770</v>
      </c>
      <c r="R30" s="27">
        <v>40785539</v>
      </c>
      <c r="S30" s="27"/>
      <c r="T30" s="27"/>
      <c r="U30" s="27"/>
      <c r="V30" s="27"/>
      <c r="W30" s="27">
        <v>84947315</v>
      </c>
      <c r="X30" s="27">
        <v>49441016</v>
      </c>
      <c r="Y30" s="27">
        <v>35506299</v>
      </c>
      <c r="Z30" s="7">
        <v>71.82</v>
      </c>
      <c r="AA30" s="25">
        <v>197401876</v>
      </c>
    </row>
    <row r="31" spans="1:27" ht="13.5">
      <c r="A31" s="5" t="s">
        <v>35</v>
      </c>
      <c r="B31" s="3"/>
      <c r="C31" s="22">
        <v>728193940</v>
      </c>
      <c r="D31" s="22"/>
      <c r="E31" s="23">
        <v>475430570</v>
      </c>
      <c r="F31" s="24">
        <v>475430570</v>
      </c>
      <c r="G31" s="24">
        <v>3992159</v>
      </c>
      <c r="H31" s="24">
        <v>10508632</v>
      </c>
      <c r="I31" s="24">
        <v>34208243</v>
      </c>
      <c r="J31" s="24">
        <v>48709034</v>
      </c>
      <c r="K31" s="24">
        <v>52343011</v>
      </c>
      <c r="L31" s="24">
        <v>38596823</v>
      </c>
      <c r="M31" s="24">
        <v>37684812</v>
      </c>
      <c r="N31" s="24">
        <v>128624646</v>
      </c>
      <c r="O31" s="24">
        <v>36697259</v>
      </c>
      <c r="P31" s="24">
        <v>37944409</v>
      </c>
      <c r="Q31" s="24">
        <v>33230137</v>
      </c>
      <c r="R31" s="24">
        <v>107871805</v>
      </c>
      <c r="S31" s="24">
        <v>27784793</v>
      </c>
      <c r="T31" s="24"/>
      <c r="U31" s="24"/>
      <c r="V31" s="24">
        <v>27784793</v>
      </c>
      <c r="W31" s="24">
        <v>312990278</v>
      </c>
      <c r="X31" s="24">
        <v>75324605</v>
      </c>
      <c r="Y31" s="24">
        <v>237665673</v>
      </c>
      <c r="Z31" s="6">
        <v>315.52</v>
      </c>
      <c r="AA31" s="22">
        <v>475430570</v>
      </c>
    </row>
    <row r="32" spans="1:27" ht="13.5">
      <c r="A32" s="2" t="s">
        <v>36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0</v>
      </c>
      <c r="F32" s="21">
        <f t="shared" si="6"/>
        <v>0</v>
      </c>
      <c r="G32" s="21">
        <f t="shared" si="6"/>
        <v>5194659</v>
      </c>
      <c r="H32" s="21">
        <f t="shared" si="6"/>
        <v>5648454</v>
      </c>
      <c r="I32" s="21">
        <f t="shared" si="6"/>
        <v>0</v>
      </c>
      <c r="J32" s="21">
        <f t="shared" si="6"/>
        <v>10843113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10843113</v>
      </c>
      <c r="X32" s="21">
        <f t="shared" si="6"/>
        <v>71383936</v>
      </c>
      <c r="Y32" s="21">
        <f t="shared" si="6"/>
        <v>-60540823</v>
      </c>
      <c r="Z32" s="4">
        <f>+IF(X32&lt;&gt;0,+(Y32/X32)*100,0)</f>
        <v>-84.8101497233215</v>
      </c>
      <c r="AA32" s="19">
        <f>SUM(AA33:AA37)</f>
        <v>0</v>
      </c>
    </row>
    <row r="33" spans="1:27" ht="13.5">
      <c r="A33" s="5" t="s">
        <v>37</v>
      </c>
      <c r="B33" s="3"/>
      <c r="C33" s="22"/>
      <c r="D33" s="22"/>
      <c r="E33" s="23"/>
      <c r="F33" s="24"/>
      <c r="G33" s="24">
        <v>5194659</v>
      </c>
      <c r="H33" s="24">
        <v>5648454</v>
      </c>
      <c r="I33" s="24"/>
      <c r="J33" s="24">
        <v>10843113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v>10843113</v>
      </c>
      <c r="X33" s="24">
        <v>58483413</v>
      </c>
      <c r="Y33" s="24">
        <v>-47640300</v>
      </c>
      <c r="Z33" s="6">
        <v>-81.46</v>
      </c>
      <c r="AA33" s="22"/>
    </row>
    <row r="34" spans="1:27" ht="13.5">
      <c r="A34" s="5" t="s">
        <v>38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>
        <v>0</v>
      </c>
      <c r="AA34" s="22"/>
    </row>
    <row r="35" spans="1:27" ht="13.5">
      <c r="A35" s="5" t="s">
        <v>39</v>
      </c>
      <c r="B35" s="3"/>
      <c r="C35" s="22"/>
      <c r="D35" s="22"/>
      <c r="E35" s="23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6">
        <v>0</v>
      </c>
      <c r="AA35" s="22"/>
    </row>
    <row r="36" spans="1:27" ht="13.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>
        <v>12900523</v>
      </c>
      <c r="Y37" s="27">
        <v>-12900523</v>
      </c>
      <c r="Z37" s="7">
        <v>-100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0</v>
      </c>
      <c r="D38" s="19">
        <f>SUM(D39:D41)</f>
        <v>0</v>
      </c>
      <c r="E38" s="20">
        <f t="shared" si="7"/>
        <v>0</v>
      </c>
      <c r="F38" s="21">
        <f t="shared" si="7"/>
        <v>0</v>
      </c>
      <c r="G38" s="21">
        <f t="shared" si="7"/>
        <v>1904536</v>
      </c>
      <c r="H38" s="21">
        <f t="shared" si="7"/>
        <v>2141001</v>
      </c>
      <c r="I38" s="21">
        <f t="shared" si="7"/>
        <v>0</v>
      </c>
      <c r="J38" s="21">
        <f t="shared" si="7"/>
        <v>4045537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4045537</v>
      </c>
      <c r="X38" s="21">
        <f t="shared" si="7"/>
        <v>23834349</v>
      </c>
      <c r="Y38" s="21">
        <f t="shared" si="7"/>
        <v>-19788812</v>
      </c>
      <c r="Z38" s="4">
        <f>+IF(X38&lt;&gt;0,+(Y38/X38)*100,0)</f>
        <v>-83.02644221581215</v>
      </c>
      <c r="AA38" s="19">
        <f>SUM(AA39:AA41)</f>
        <v>0</v>
      </c>
    </row>
    <row r="39" spans="1:27" ht="13.5">
      <c r="A39" s="5" t="s">
        <v>43</v>
      </c>
      <c r="B39" s="3"/>
      <c r="C39" s="22"/>
      <c r="D39" s="22"/>
      <c r="E39" s="23"/>
      <c r="F39" s="24"/>
      <c r="G39" s="24">
        <v>964108</v>
      </c>
      <c r="H39" s="24">
        <v>1120028</v>
      </c>
      <c r="I39" s="24"/>
      <c r="J39" s="24">
        <v>2084136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>
        <v>2084136</v>
      </c>
      <c r="X39" s="24">
        <v>23834349</v>
      </c>
      <c r="Y39" s="24">
        <v>-21750213</v>
      </c>
      <c r="Z39" s="6">
        <v>-91.26</v>
      </c>
      <c r="AA39" s="22"/>
    </row>
    <row r="40" spans="1:27" ht="13.5">
      <c r="A40" s="5" t="s">
        <v>44</v>
      </c>
      <c r="B40" s="3"/>
      <c r="C40" s="22"/>
      <c r="D40" s="22"/>
      <c r="E40" s="23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6">
        <v>0</v>
      </c>
      <c r="AA40" s="22"/>
    </row>
    <row r="41" spans="1:27" ht="13.5">
      <c r="A41" s="5" t="s">
        <v>45</v>
      </c>
      <c r="B41" s="3"/>
      <c r="C41" s="22"/>
      <c r="D41" s="22"/>
      <c r="E41" s="23"/>
      <c r="F41" s="24"/>
      <c r="G41" s="24">
        <v>940428</v>
      </c>
      <c r="H41" s="24">
        <v>1020973</v>
      </c>
      <c r="I41" s="24"/>
      <c r="J41" s="24">
        <v>1961401</v>
      </c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>
        <v>1961401</v>
      </c>
      <c r="X41" s="24"/>
      <c r="Y41" s="24">
        <v>1961401</v>
      </c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86129887</v>
      </c>
      <c r="F42" s="21">
        <f t="shared" si="8"/>
        <v>86129887</v>
      </c>
      <c r="G42" s="21">
        <f t="shared" si="8"/>
        <v>21179152</v>
      </c>
      <c r="H42" s="21">
        <f t="shared" si="8"/>
        <v>27402161</v>
      </c>
      <c r="I42" s="21">
        <f t="shared" si="8"/>
        <v>4146638</v>
      </c>
      <c r="J42" s="21">
        <f t="shared" si="8"/>
        <v>52727951</v>
      </c>
      <c r="K42" s="21">
        <f t="shared" si="8"/>
        <v>2977985</v>
      </c>
      <c r="L42" s="21">
        <f t="shared" si="8"/>
        <v>6549669</v>
      </c>
      <c r="M42" s="21">
        <f t="shared" si="8"/>
        <v>1533662</v>
      </c>
      <c r="N42" s="21">
        <f t="shared" si="8"/>
        <v>11061316</v>
      </c>
      <c r="O42" s="21">
        <f t="shared" si="8"/>
        <v>3821044</v>
      </c>
      <c r="P42" s="21">
        <f t="shared" si="8"/>
        <v>8850577</v>
      </c>
      <c r="Q42" s="21">
        <f t="shared" si="8"/>
        <v>-4858373</v>
      </c>
      <c r="R42" s="21">
        <f t="shared" si="8"/>
        <v>7813248</v>
      </c>
      <c r="S42" s="21">
        <f t="shared" si="8"/>
        <v>9786801</v>
      </c>
      <c r="T42" s="21">
        <f t="shared" si="8"/>
        <v>0</v>
      </c>
      <c r="U42" s="21">
        <f t="shared" si="8"/>
        <v>0</v>
      </c>
      <c r="V42" s="21">
        <f t="shared" si="8"/>
        <v>9786801</v>
      </c>
      <c r="W42" s="21">
        <f t="shared" si="8"/>
        <v>81389316</v>
      </c>
      <c r="X42" s="21">
        <f t="shared" si="8"/>
        <v>455223212</v>
      </c>
      <c r="Y42" s="21">
        <f t="shared" si="8"/>
        <v>-373833896</v>
      </c>
      <c r="Z42" s="4">
        <f>+IF(X42&lt;&gt;0,+(Y42/X42)*100,0)</f>
        <v>-82.12100924238459</v>
      </c>
      <c r="AA42" s="19">
        <f>SUM(AA43:AA46)</f>
        <v>86129887</v>
      </c>
    </row>
    <row r="43" spans="1:27" ht="13.5">
      <c r="A43" s="5" t="s">
        <v>47</v>
      </c>
      <c r="B43" s="3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6">
        <v>0</v>
      </c>
      <c r="AA43" s="22"/>
    </row>
    <row r="44" spans="1:27" ht="13.5">
      <c r="A44" s="5" t="s">
        <v>48</v>
      </c>
      <c r="B44" s="3"/>
      <c r="C44" s="22"/>
      <c r="D44" s="22"/>
      <c r="E44" s="23">
        <v>86129887</v>
      </c>
      <c r="F44" s="24">
        <v>86129887</v>
      </c>
      <c r="G44" s="24">
        <v>21179152</v>
      </c>
      <c r="H44" s="24">
        <v>27402161</v>
      </c>
      <c r="I44" s="24">
        <v>4146638</v>
      </c>
      <c r="J44" s="24">
        <v>52727951</v>
      </c>
      <c r="K44" s="24">
        <v>2977985</v>
      </c>
      <c r="L44" s="24">
        <v>6549669</v>
      </c>
      <c r="M44" s="24">
        <v>1533662</v>
      </c>
      <c r="N44" s="24">
        <v>11061316</v>
      </c>
      <c r="O44" s="24">
        <v>3821044</v>
      </c>
      <c r="P44" s="24">
        <v>8850577</v>
      </c>
      <c r="Q44" s="24">
        <v>-4858373</v>
      </c>
      <c r="R44" s="24">
        <v>7813248</v>
      </c>
      <c r="S44" s="24">
        <v>9786801</v>
      </c>
      <c r="T44" s="24"/>
      <c r="U44" s="24"/>
      <c r="V44" s="24">
        <v>9786801</v>
      </c>
      <c r="W44" s="24">
        <v>81389316</v>
      </c>
      <c r="X44" s="24">
        <v>455223212</v>
      </c>
      <c r="Y44" s="24">
        <v>-373833896</v>
      </c>
      <c r="Z44" s="6">
        <v>-82.12</v>
      </c>
      <c r="AA44" s="22">
        <v>86129887</v>
      </c>
    </row>
    <row r="45" spans="1:27" ht="13.5">
      <c r="A45" s="5" t="s">
        <v>49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>
        <v>0</v>
      </c>
      <c r="AA45" s="25"/>
    </row>
    <row r="46" spans="1:27" ht="13.5">
      <c r="A46" s="5" t="s">
        <v>50</v>
      </c>
      <c r="B46" s="3"/>
      <c r="C46" s="22"/>
      <c r="D46" s="22"/>
      <c r="E46" s="23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6">
        <v>0</v>
      </c>
      <c r="AA46" s="22"/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943569735</v>
      </c>
      <c r="D48" s="40">
        <f>+D28+D32+D38+D42+D47</f>
        <v>0</v>
      </c>
      <c r="E48" s="41">
        <f t="shared" si="9"/>
        <v>758962333</v>
      </c>
      <c r="F48" s="42">
        <f t="shared" si="9"/>
        <v>758962333</v>
      </c>
      <c r="G48" s="42">
        <f t="shared" si="9"/>
        <v>37579281</v>
      </c>
      <c r="H48" s="42">
        <f t="shared" si="9"/>
        <v>53157521</v>
      </c>
      <c r="I48" s="42">
        <f t="shared" si="9"/>
        <v>53045958</v>
      </c>
      <c r="J48" s="42">
        <f t="shared" si="9"/>
        <v>143782760</v>
      </c>
      <c r="K48" s="42">
        <f t="shared" si="9"/>
        <v>69911901</v>
      </c>
      <c r="L48" s="42">
        <f t="shared" si="9"/>
        <v>47960065</v>
      </c>
      <c r="M48" s="42">
        <f t="shared" si="9"/>
        <v>45015268</v>
      </c>
      <c r="N48" s="42">
        <f t="shared" si="9"/>
        <v>162887234</v>
      </c>
      <c r="O48" s="42">
        <f t="shared" si="9"/>
        <v>58269212</v>
      </c>
      <c r="P48" s="42">
        <f t="shared" si="9"/>
        <v>60277810</v>
      </c>
      <c r="Q48" s="42">
        <f t="shared" si="9"/>
        <v>38878534</v>
      </c>
      <c r="R48" s="42">
        <f t="shared" si="9"/>
        <v>157425556</v>
      </c>
      <c r="S48" s="42">
        <f t="shared" si="9"/>
        <v>37571594</v>
      </c>
      <c r="T48" s="42">
        <f t="shared" si="9"/>
        <v>0</v>
      </c>
      <c r="U48" s="42">
        <f t="shared" si="9"/>
        <v>0</v>
      </c>
      <c r="V48" s="42">
        <f t="shared" si="9"/>
        <v>37571594</v>
      </c>
      <c r="W48" s="42">
        <f t="shared" si="9"/>
        <v>501667144</v>
      </c>
      <c r="X48" s="42">
        <f t="shared" si="9"/>
        <v>727400332</v>
      </c>
      <c r="Y48" s="42">
        <f t="shared" si="9"/>
        <v>-225733188</v>
      </c>
      <c r="Z48" s="43">
        <f>+IF(X48&lt;&gt;0,+(Y48/X48)*100,0)</f>
        <v>-31.032868431520043</v>
      </c>
      <c r="AA48" s="40">
        <f>+AA28+AA32+AA38+AA42+AA47</f>
        <v>758962333</v>
      </c>
    </row>
    <row r="49" spans="1:27" ht="13.5">
      <c r="A49" s="14" t="s">
        <v>58</v>
      </c>
      <c r="B49" s="15"/>
      <c r="C49" s="44">
        <f aca="true" t="shared" si="10" ref="C49:Y49">+C25-C48</f>
        <v>176682137</v>
      </c>
      <c r="D49" s="44">
        <f>+D25-D48</f>
        <v>0</v>
      </c>
      <c r="E49" s="45">
        <f t="shared" si="10"/>
        <v>780980508</v>
      </c>
      <c r="F49" s="46">
        <f t="shared" si="10"/>
        <v>780980508</v>
      </c>
      <c r="G49" s="46">
        <f t="shared" si="10"/>
        <v>-36012910</v>
      </c>
      <c r="H49" s="46">
        <f t="shared" si="10"/>
        <v>90960565</v>
      </c>
      <c r="I49" s="46">
        <f t="shared" si="10"/>
        <v>1</v>
      </c>
      <c r="J49" s="46">
        <f t="shared" si="10"/>
        <v>54947656</v>
      </c>
      <c r="K49" s="46">
        <f t="shared" si="10"/>
        <v>1</v>
      </c>
      <c r="L49" s="46">
        <f t="shared" si="10"/>
        <v>0</v>
      </c>
      <c r="M49" s="46">
        <f t="shared" si="10"/>
        <v>1</v>
      </c>
      <c r="N49" s="46">
        <f t="shared" si="10"/>
        <v>2</v>
      </c>
      <c r="O49" s="46">
        <f t="shared" si="10"/>
        <v>-1</v>
      </c>
      <c r="P49" s="46">
        <f t="shared" si="10"/>
        <v>-34668684</v>
      </c>
      <c r="Q49" s="46">
        <f t="shared" si="10"/>
        <v>208524831</v>
      </c>
      <c r="R49" s="46">
        <f t="shared" si="10"/>
        <v>173856146</v>
      </c>
      <c r="S49" s="46">
        <f t="shared" si="10"/>
        <v>-33908687</v>
      </c>
      <c r="T49" s="46">
        <f t="shared" si="10"/>
        <v>0</v>
      </c>
      <c r="U49" s="46">
        <f t="shared" si="10"/>
        <v>0</v>
      </c>
      <c r="V49" s="46">
        <f t="shared" si="10"/>
        <v>-33908687</v>
      </c>
      <c r="W49" s="46">
        <f t="shared" si="10"/>
        <v>194895117</v>
      </c>
      <c r="X49" s="46">
        <f>IF(F25=F48,0,X25-X48)</f>
        <v>0</v>
      </c>
      <c r="Y49" s="46">
        <f t="shared" si="10"/>
        <v>194895117</v>
      </c>
      <c r="Z49" s="47">
        <f>+IF(X49&lt;&gt;0,+(Y49/X49)*100,0)</f>
        <v>0</v>
      </c>
      <c r="AA49" s="44">
        <f>+AA25-AA48</f>
        <v>780980508</v>
      </c>
    </row>
    <row r="50" spans="1:27" ht="13.5">
      <c r="A50" s="16" t="s">
        <v>86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87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88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89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90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69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91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193250434</v>
      </c>
      <c r="D5" s="19">
        <f>SUM(D6:D8)</f>
        <v>0</v>
      </c>
      <c r="E5" s="20">
        <f t="shared" si="0"/>
        <v>182335091</v>
      </c>
      <c r="F5" s="21">
        <f t="shared" si="0"/>
        <v>215253778</v>
      </c>
      <c r="G5" s="21">
        <f t="shared" si="0"/>
        <v>31456117</v>
      </c>
      <c r="H5" s="21">
        <f t="shared" si="0"/>
        <v>58382738</v>
      </c>
      <c r="I5" s="21">
        <f t="shared" si="0"/>
        <v>720452</v>
      </c>
      <c r="J5" s="21">
        <f t="shared" si="0"/>
        <v>90559307</v>
      </c>
      <c r="K5" s="21">
        <f t="shared" si="0"/>
        <v>613708</v>
      </c>
      <c r="L5" s="21">
        <f t="shared" si="0"/>
        <v>642119</v>
      </c>
      <c r="M5" s="21">
        <f t="shared" si="0"/>
        <v>55011977</v>
      </c>
      <c r="N5" s="21">
        <f t="shared" si="0"/>
        <v>56267804</v>
      </c>
      <c r="O5" s="21">
        <f t="shared" si="0"/>
        <v>443803</v>
      </c>
      <c r="P5" s="21">
        <f t="shared" si="0"/>
        <v>13425823</v>
      </c>
      <c r="Q5" s="21">
        <f t="shared" si="0"/>
        <v>44756873</v>
      </c>
      <c r="R5" s="21">
        <f t="shared" si="0"/>
        <v>58626499</v>
      </c>
      <c r="S5" s="21">
        <f t="shared" si="0"/>
        <v>1090979</v>
      </c>
      <c r="T5" s="21">
        <f t="shared" si="0"/>
        <v>7267576</v>
      </c>
      <c r="U5" s="21">
        <f t="shared" si="0"/>
        <v>962597</v>
      </c>
      <c r="V5" s="21">
        <f t="shared" si="0"/>
        <v>9321152</v>
      </c>
      <c r="W5" s="21">
        <f t="shared" si="0"/>
        <v>214774762</v>
      </c>
      <c r="X5" s="21">
        <f t="shared" si="0"/>
        <v>182335091</v>
      </c>
      <c r="Y5" s="21">
        <f t="shared" si="0"/>
        <v>32439671</v>
      </c>
      <c r="Z5" s="4">
        <f>+IF(X5&lt;&gt;0,+(Y5/X5)*100,0)</f>
        <v>17.791238549906996</v>
      </c>
      <c r="AA5" s="19">
        <f>SUM(AA6:AA8)</f>
        <v>215253778</v>
      </c>
    </row>
    <row r="6" spans="1:27" ht="13.5">
      <c r="A6" s="5" t="s">
        <v>33</v>
      </c>
      <c r="B6" s="3"/>
      <c r="C6" s="22"/>
      <c r="D6" s="22"/>
      <c r="E6" s="23"/>
      <c r="F6" s="24">
        <v>20098343</v>
      </c>
      <c r="G6" s="24"/>
      <c r="H6" s="24"/>
      <c r="I6" s="24"/>
      <c r="J6" s="24"/>
      <c r="K6" s="24"/>
      <c r="L6" s="24"/>
      <c r="M6" s="24"/>
      <c r="N6" s="24"/>
      <c r="O6" s="24"/>
      <c r="P6" s="24">
        <v>12929899</v>
      </c>
      <c r="Q6" s="24"/>
      <c r="R6" s="24">
        <v>12929899</v>
      </c>
      <c r="S6" s="24"/>
      <c r="T6" s="24">
        <v>6595591</v>
      </c>
      <c r="U6" s="24"/>
      <c r="V6" s="24">
        <v>6595591</v>
      </c>
      <c r="W6" s="24">
        <v>19525490</v>
      </c>
      <c r="X6" s="24"/>
      <c r="Y6" s="24">
        <v>19525490</v>
      </c>
      <c r="Z6" s="6">
        <v>0</v>
      </c>
      <c r="AA6" s="22">
        <v>20098343</v>
      </c>
    </row>
    <row r="7" spans="1:27" ht="13.5">
      <c r="A7" s="5" t="s">
        <v>34</v>
      </c>
      <c r="B7" s="3"/>
      <c r="C7" s="25">
        <v>192496087</v>
      </c>
      <c r="D7" s="25"/>
      <c r="E7" s="26">
        <v>182052921</v>
      </c>
      <c r="F7" s="27">
        <v>194873265</v>
      </c>
      <c r="G7" s="27">
        <v>31422411</v>
      </c>
      <c r="H7" s="27">
        <v>58381056</v>
      </c>
      <c r="I7" s="27">
        <v>529492</v>
      </c>
      <c r="J7" s="27">
        <v>90332959</v>
      </c>
      <c r="K7" s="27">
        <v>610422</v>
      </c>
      <c r="L7" s="27">
        <v>640589</v>
      </c>
      <c r="M7" s="27">
        <v>55010865</v>
      </c>
      <c r="N7" s="27">
        <v>56261876</v>
      </c>
      <c r="O7" s="27">
        <v>442893</v>
      </c>
      <c r="P7" s="27">
        <v>493119</v>
      </c>
      <c r="Q7" s="27">
        <v>44755703</v>
      </c>
      <c r="R7" s="27">
        <v>45691715</v>
      </c>
      <c r="S7" s="27">
        <v>1055855</v>
      </c>
      <c r="T7" s="27">
        <v>588225</v>
      </c>
      <c r="U7" s="27">
        <v>934993</v>
      </c>
      <c r="V7" s="27">
        <v>2579073</v>
      </c>
      <c r="W7" s="27">
        <v>194865623</v>
      </c>
      <c r="X7" s="27">
        <v>182052921</v>
      </c>
      <c r="Y7" s="27">
        <v>12812702</v>
      </c>
      <c r="Z7" s="7">
        <v>7.04</v>
      </c>
      <c r="AA7" s="25">
        <v>194873265</v>
      </c>
    </row>
    <row r="8" spans="1:27" ht="13.5">
      <c r="A8" s="5" t="s">
        <v>35</v>
      </c>
      <c r="B8" s="3"/>
      <c r="C8" s="22">
        <v>754347</v>
      </c>
      <c r="D8" s="22"/>
      <c r="E8" s="23">
        <v>282170</v>
      </c>
      <c r="F8" s="24">
        <v>282170</v>
      </c>
      <c r="G8" s="24">
        <v>33706</v>
      </c>
      <c r="H8" s="24">
        <v>1682</v>
      </c>
      <c r="I8" s="24">
        <v>190960</v>
      </c>
      <c r="J8" s="24">
        <v>226348</v>
      </c>
      <c r="K8" s="24">
        <v>3286</v>
      </c>
      <c r="L8" s="24">
        <v>1530</v>
      </c>
      <c r="M8" s="24">
        <v>1112</v>
      </c>
      <c r="N8" s="24">
        <v>5928</v>
      </c>
      <c r="O8" s="24">
        <v>910</v>
      </c>
      <c r="P8" s="24">
        <v>2805</v>
      </c>
      <c r="Q8" s="24">
        <v>1170</v>
      </c>
      <c r="R8" s="24">
        <v>4885</v>
      </c>
      <c r="S8" s="24">
        <v>35124</v>
      </c>
      <c r="T8" s="24">
        <v>83760</v>
      </c>
      <c r="U8" s="24">
        <v>27604</v>
      </c>
      <c r="V8" s="24">
        <v>146488</v>
      </c>
      <c r="W8" s="24">
        <v>383649</v>
      </c>
      <c r="X8" s="24">
        <v>282170</v>
      </c>
      <c r="Y8" s="24">
        <v>101479</v>
      </c>
      <c r="Z8" s="6">
        <v>35.96</v>
      </c>
      <c r="AA8" s="22">
        <v>282170</v>
      </c>
    </row>
    <row r="9" spans="1:27" ht="13.5">
      <c r="A9" s="2" t="s">
        <v>36</v>
      </c>
      <c r="B9" s="3"/>
      <c r="C9" s="19">
        <f aca="true" t="shared" si="1" ref="C9:Y9">SUM(C10:C14)</f>
        <v>6224908</v>
      </c>
      <c r="D9" s="19">
        <f>SUM(D10:D14)</f>
        <v>0</v>
      </c>
      <c r="E9" s="20">
        <f t="shared" si="1"/>
        <v>8869240</v>
      </c>
      <c r="F9" s="21">
        <f t="shared" si="1"/>
        <v>10869240</v>
      </c>
      <c r="G9" s="21">
        <f t="shared" si="1"/>
        <v>386507</v>
      </c>
      <c r="H9" s="21">
        <f t="shared" si="1"/>
        <v>269645</v>
      </c>
      <c r="I9" s="21">
        <f t="shared" si="1"/>
        <v>774092</v>
      </c>
      <c r="J9" s="21">
        <f t="shared" si="1"/>
        <v>1430244</v>
      </c>
      <c r="K9" s="21">
        <f t="shared" si="1"/>
        <v>283031</v>
      </c>
      <c r="L9" s="21">
        <f t="shared" si="1"/>
        <v>1107685</v>
      </c>
      <c r="M9" s="21">
        <f t="shared" si="1"/>
        <v>285393</v>
      </c>
      <c r="N9" s="21">
        <f t="shared" si="1"/>
        <v>1676109</v>
      </c>
      <c r="O9" s="21">
        <f t="shared" si="1"/>
        <v>382444</v>
      </c>
      <c r="P9" s="21">
        <f t="shared" si="1"/>
        <v>1144460</v>
      </c>
      <c r="Q9" s="21">
        <f t="shared" si="1"/>
        <v>776636</v>
      </c>
      <c r="R9" s="21">
        <f t="shared" si="1"/>
        <v>2303540</v>
      </c>
      <c r="S9" s="21">
        <f t="shared" si="1"/>
        <v>225505</v>
      </c>
      <c r="T9" s="21">
        <f t="shared" si="1"/>
        <v>1851145</v>
      </c>
      <c r="U9" s="21">
        <f t="shared" si="1"/>
        <v>551898</v>
      </c>
      <c r="V9" s="21">
        <f t="shared" si="1"/>
        <v>2628548</v>
      </c>
      <c r="W9" s="21">
        <f t="shared" si="1"/>
        <v>8038441</v>
      </c>
      <c r="X9" s="21">
        <f t="shared" si="1"/>
        <v>8869240</v>
      </c>
      <c r="Y9" s="21">
        <f t="shared" si="1"/>
        <v>-830799</v>
      </c>
      <c r="Z9" s="4">
        <f>+IF(X9&lt;&gt;0,+(Y9/X9)*100,0)</f>
        <v>-9.367194934402496</v>
      </c>
      <c r="AA9" s="19">
        <f>SUM(AA10:AA14)</f>
        <v>10869240</v>
      </c>
    </row>
    <row r="10" spans="1:27" ht="13.5">
      <c r="A10" s="5" t="s">
        <v>37</v>
      </c>
      <c r="B10" s="3"/>
      <c r="C10" s="22">
        <v>1955259</v>
      </c>
      <c r="D10" s="22"/>
      <c r="E10" s="23">
        <v>3058000</v>
      </c>
      <c r="F10" s="24">
        <v>5058000</v>
      </c>
      <c r="G10" s="24"/>
      <c r="H10" s="24"/>
      <c r="I10" s="24">
        <v>452000</v>
      </c>
      <c r="J10" s="24">
        <v>452000</v>
      </c>
      <c r="K10" s="24"/>
      <c r="L10" s="24">
        <v>813000</v>
      </c>
      <c r="M10" s="24"/>
      <c r="N10" s="24">
        <v>813000</v>
      </c>
      <c r="O10" s="24"/>
      <c r="P10" s="24">
        <v>543000</v>
      </c>
      <c r="Q10" s="24">
        <v>505000</v>
      </c>
      <c r="R10" s="24">
        <v>1048000</v>
      </c>
      <c r="S10" s="24"/>
      <c r="T10" s="24">
        <v>1555000</v>
      </c>
      <c r="U10" s="24">
        <v>190000</v>
      </c>
      <c r="V10" s="24">
        <v>1745000</v>
      </c>
      <c r="W10" s="24">
        <v>4058000</v>
      </c>
      <c r="X10" s="24">
        <v>3058000</v>
      </c>
      <c r="Y10" s="24">
        <v>1000000</v>
      </c>
      <c r="Z10" s="6">
        <v>32.7</v>
      </c>
      <c r="AA10" s="22">
        <v>5058000</v>
      </c>
    </row>
    <row r="11" spans="1:27" ht="13.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3.5">
      <c r="A12" s="5" t="s">
        <v>39</v>
      </c>
      <c r="B12" s="3"/>
      <c r="C12" s="22">
        <v>4269649</v>
      </c>
      <c r="D12" s="22"/>
      <c r="E12" s="23">
        <v>5811240</v>
      </c>
      <c r="F12" s="24">
        <v>5811240</v>
      </c>
      <c r="G12" s="24">
        <v>386507</v>
      </c>
      <c r="H12" s="24">
        <v>269645</v>
      </c>
      <c r="I12" s="24">
        <v>322092</v>
      </c>
      <c r="J12" s="24">
        <v>978244</v>
      </c>
      <c r="K12" s="24">
        <v>283031</v>
      </c>
      <c r="L12" s="24">
        <v>294685</v>
      </c>
      <c r="M12" s="24">
        <v>285393</v>
      </c>
      <c r="N12" s="24">
        <v>863109</v>
      </c>
      <c r="O12" s="24">
        <v>382444</v>
      </c>
      <c r="P12" s="24">
        <v>601460</v>
      </c>
      <c r="Q12" s="24">
        <v>271636</v>
      </c>
      <c r="R12" s="24">
        <v>1255540</v>
      </c>
      <c r="S12" s="24">
        <v>225505</v>
      </c>
      <c r="T12" s="24">
        <v>296145</v>
      </c>
      <c r="U12" s="24">
        <v>361898</v>
      </c>
      <c r="V12" s="24">
        <v>883548</v>
      </c>
      <c r="W12" s="24">
        <v>3980441</v>
      </c>
      <c r="X12" s="24">
        <v>5811240</v>
      </c>
      <c r="Y12" s="24">
        <v>-1830799</v>
      </c>
      <c r="Z12" s="6">
        <v>-31.5</v>
      </c>
      <c r="AA12" s="22">
        <v>5811240</v>
      </c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49495109</v>
      </c>
      <c r="D15" s="19">
        <f>SUM(D16:D18)</f>
        <v>0</v>
      </c>
      <c r="E15" s="20">
        <f t="shared" si="2"/>
        <v>48137000</v>
      </c>
      <c r="F15" s="21">
        <f t="shared" si="2"/>
        <v>69765000</v>
      </c>
      <c r="G15" s="21">
        <f t="shared" si="2"/>
        <v>11631</v>
      </c>
      <c r="H15" s="21">
        <f t="shared" si="2"/>
        <v>43489</v>
      </c>
      <c r="I15" s="21">
        <f t="shared" si="2"/>
        <v>32082</v>
      </c>
      <c r="J15" s="21">
        <f t="shared" si="2"/>
        <v>87202</v>
      </c>
      <c r="K15" s="21">
        <f t="shared" si="2"/>
        <v>23017693</v>
      </c>
      <c r="L15" s="21">
        <f t="shared" si="2"/>
        <v>33349</v>
      </c>
      <c r="M15" s="21">
        <f t="shared" si="2"/>
        <v>13759151</v>
      </c>
      <c r="N15" s="21">
        <f t="shared" si="2"/>
        <v>36810193</v>
      </c>
      <c r="O15" s="21">
        <f t="shared" si="2"/>
        <v>57373</v>
      </c>
      <c r="P15" s="21">
        <f t="shared" si="2"/>
        <v>2655</v>
      </c>
      <c r="Q15" s="21">
        <f t="shared" si="2"/>
        <v>7735522</v>
      </c>
      <c r="R15" s="21">
        <f t="shared" si="2"/>
        <v>7795550</v>
      </c>
      <c r="S15" s="21">
        <f t="shared" si="2"/>
        <v>41469</v>
      </c>
      <c r="T15" s="21">
        <f t="shared" si="2"/>
        <v>26591</v>
      </c>
      <c r="U15" s="21">
        <f t="shared" si="2"/>
        <v>17035</v>
      </c>
      <c r="V15" s="21">
        <f t="shared" si="2"/>
        <v>85095</v>
      </c>
      <c r="W15" s="21">
        <f t="shared" si="2"/>
        <v>44778040</v>
      </c>
      <c r="X15" s="21">
        <f t="shared" si="2"/>
        <v>48137000</v>
      </c>
      <c r="Y15" s="21">
        <f t="shared" si="2"/>
        <v>-3358960</v>
      </c>
      <c r="Z15" s="4">
        <f>+IF(X15&lt;&gt;0,+(Y15/X15)*100,0)</f>
        <v>-6.977917194673536</v>
      </c>
      <c r="AA15" s="19">
        <f>SUM(AA16:AA18)</f>
        <v>69765000</v>
      </c>
    </row>
    <row r="16" spans="1:27" ht="13.5">
      <c r="A16" s="5" t="s">
        <v>43</v>
      </c>
      <c r="B16" s="3"/>
      <c r="C16" s="22">
        <v>4592109</v>
      </c>
      <c r="D16" s="22"/>
      <c r="E16" s="23">
        <v>3756000</v>
      </c>
      <c r="F16" s="24">
        <v>556000</v>
      </c>
      <c r="G16" s="24">
        <v>11631</v>
      </c>
      <c r="H16" s="24">
        <v>43489</v>
      </c>
      <c r="I16" s="24">
        <v>32082</v>
      </c>
      <c r="J16" s="24">
        <v>87202</v>
      </c>
      <c r="K16" s="24">
        <v>82693</v>
      </c>
      <c r="L16" s="24">
        <v>33349</v>
      </c>
      <c r="M16" s="24">
        <v>23151</v>
      </c>
      <c r="N16" s="24">
        <v>139193</v>
      </c>
      <c r="O16" s="24">
        <v>57373</v>
      </c>
      <c r="P16" s="24">
        <v>2655</v>
      </c>
      <c r="Q16" s="24">
        <v>25522</v>
      </c>
      <c r="R16" s="24">
        <v>85550</v>
      </c>
      <c r="S16" s="24">
        <v>41469</v>
      </c>
      <c r="T16" s="24">
        <v>26591</v>
      </c>
      <c r="U16" s="24">
        <v>17035</v>
      </c>
      <c r="V16" s="24">
        <v>85095</v>
      </c>
      <c r="W16" s="24">
        <v>397040</v>
      </c>
      <c r="X16" s="24">
        <v>3756000</v>
      </c>
      <c r="Y16" s="24">
        <v>-3358960</v>
      </c>
      <c r="Z16" s="6">
        <v>-89.43</v>
      </c>
      <c r="AA16" s="22">
        <v>556000</v>
      </c>
    </row>
    <row r="17" spans="1:27" ht="13.5">
      <c r="A17" s="5" t="s">
        <v>44</v>
      </c>
      <c r="B17" s="3"/>
      <c r="C17" s="22">
        <v>44903000</v>
      </c>
      <c r="D17" s="22"/>
      <c r="E17" s="23">
        <v>44381000</v>
      </c>
      <c r="F17" s="24">
        <v>69209000</v>
      </c>
      <c r="G17" s="24"/>
      <c r="H17" s="24"/>
      <c r="I17" s="24"/>
      <c r="J17" s="24"/>
      <c r="K17" s="24">
        <v>22935000</v>
      </c>
      <c r="L17" s="24"/>
      <c r="M17" s="24">
        <v>13736000</v>
      </c>
      <c r="N17" s="24">
        <v>36671000</v>
      </c>
      <c r="O17" s="24"/>
      <c r="P17" s="24"/>
      <c r="Q17" s="24">
        <v>7710000</v>
      </c>
      <c r="R17" s="24">
        <v>7710000</v>
      </c>
      <c r="S17" s="24"/>
      <c r="T17" s="24"/>
      <c r="U17" s="24"/>
      <c r="V17" s="24"/>
      <c r="W17" s="24">
        <v>44381000</v>
      </c>
      <c r="X17" s="24">
        <v>44381000</v>
      </c>
      <c r="Y17" s="24"/>
      <c r="Z17" s="6">
        <v>0</v>
      </c>
      <c r="AA17" s="22">
        <v>69209000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25941961</v>
      </c>
      <c r="D19" s="19">
        <f>SUM(D20:D23)</f>
        <v>0</v>
      </c>
      <c r="E19" s="20">
        <f t="shared" si="3"/>
        <v>36954282</v>
      </c>
      <c r="F19" s="21">
        <f t="shared" si="3"/>
        <v>42823915</v>
      </c>
      <c r="G19" s="21">
        <f t="shared" si="3"/>
        <v>1280844</v>
      </c>
      <c r="H19" s="21">
        <f t="shared" si="3"/>
        <v>1662220</v>
      </c>
      <c r="I19" s="21">
        <f t="shared" si="3"/>
        <v>6423667</v>
      </c>
      <c r="J19" s="21">
        <f t="shared" si="3"/>
        <v>9366731</v>
      </c>
      <c r="K19" s="21">
        <f t="shared" si="3"/>
        <v>5717562</v>
      </c>
      <c r="L19" s="21">
        <f t="shared" si="3"/>
        <v>1480554</v>
      </c>
      <c r="M19" s="21">
        <f t="shared" si="3"/>
        <v>1767102</v>
      </c>
      <c r="N19" s="21">
        <f t="shared" si="3"/>
        <v>8965218</v>
      </c>
      <c r="O19" s="21">
        <f t="shared" si="3"/>
        <v>1759389</v>
      </c>
      <c r="P19" s="21">
        <f t="shared" si="3"/>
        <v>15454881</v>
      </c>
      <c r="Q19" s="21">
        <f t="shared" si="3"/>
        <v>1833785</v>
      </c>
      <c r="R19" s="21">
        <f t="shared" si="3"/>
        <v>19048055</v>
      </c>
      <c r="S19" s="21">
        <f t="shared" si="3"/>
        <v>1693887</v>
      </c>
      <c r="T19" s="21">
        <f t="shared" si="3"/>
        <v>1823711</v>
      </c>
      <c r="U19" s="21">
        <f t="shared" si="3"/>
        <v>2396473</v>
      </c>
      <c r="V19" s="21">
        <f t="shared" si="3"/>
        <v>5914071</v>
      </c>
      <c r="W19" s="21">
        <f t="shared" si="3"/>
        <v>43294075</v>
      </c>
      <c r="X19" s="21">
        <f t="shared" si="3"/>
        <v>36954282</v>
      </c>
      <c r="Y19" s="21">
        <f t="shared" si="3"/>
        <v>6339793</v>
      </c>
      <c r="Z19" s="4">
        <f>+IF(X19&lt;&gt;0,+(Y19/X19)*100,0)</f>
        <v>17.155773720620523</v>
      </c>
      <c r="AA19" s="19">
        <f>SUM(AA20:AA23)</f>
        <v>42823915</v>
      </c>
    </row>
    <row r="20" spans="1:27" ht="13.5">
      <c r="A20" s="5" t="s">
        <v>47</v>
      </c>
      <c r="B20" s="3"/>
      <c r="C20" s="22">
        <v>25404041</v>
      </c>
      <c r="D20" s="22"/>
      <c r="E20" s="23">
        <v>36416682</v>
      </c>
      <c r="F20" s="24">
        <v>42286315</v>
      </c>
      <c r="G20" s="24">
        <v>1248246</v>
      </c>
      <c r="H20" s="24">
        <v>1622960</v>
      </c>
      <c r="I20" s="24">
        <v>6386184</v>
      </c>
      <c r="J20" s="24">
        <v>9257390</v>
      </c>
      <c r="K20" s="24">
        <v>5670001</v>
      </c>
      <c r="L20" s="24">
        <v>1444920</v>
      </c>
      <c r="M20" s="24">
        <v>1732301</v>
      </c>
      <c r="N20" s="24">
        <v>8847222</v>
      </c>
      <c r="O20" s="24">
        <v>1718463</v>
      </c>
      <c r="P20" s="24">
        <v>15409054</v>
      </c>
      <c r="Q20" s="24">
        <v>1799913</v>
      </c>
      <c r="R20" s="24">
        <v>18927430</v>
      </c>
      <c r="S20" s="24">
        <v>1661112</v>
      </c>
      <c r="T20" s="24">
        <v>1789848</v>
      </c>
      <c r="U20" s="24">
        <v>2364044</v>
      </c>
      <c r="V20" s="24">
        <v>5815004</v>
      </c>
      <c r="W20" s="24">
        <v>42847046</v>
      </c>
      <c r="X20" s="24">
        <v>36416682</v>
      </c>
      <c r="Y20" s="24">
        <v>6430364</v>
      </c>
      <c r="Z20" s="6">
        <v>17.66</v>
      </c>
      <c r="AA20" s="22">
        <v>42286315</v>
      </c>
    </row>
    <row r="21" spans="1:27" ht="13.5">
      <c r="A21" s="5" t="s">
        <v>48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>
        <v>0</v>
      </c>
      <c r="AA21" s="22"/>
    </row>
    <row r="22" spans="1:27" ht="13.5">
      <c r="A22" s="5" t="s">
        <v>49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>
        <v>0</v>
      </c>
      <c r="AA22" s="25"/>
    </row>
    <row r="23" spans="1:27" ht="13.5">
      <c r="A23" s="5" t="s">
        <v>50</v>
      </c>
      <c r="B23" s="3"/>
      <c r="C23" s="22">
        <v>537920</v>
      </c>
      <c r="D23" s="22"/>
      <c r="E23" s="23">
        <v>537600</v>
      </c>
      <c r="F23" s="24">
        <v>537600</v>
      </c>
      <c r="G23" s="24">
        <v>32598</v>
      </c>
      <c r="H23" s="24">
        <v>39260</v>
      </c>
      <c r="I23" s="24">
        <v>37483</v>
      </c>
      <c r="J23" s="24">
        <v>109341</v>
      </c>
      <c r="K23" s="24">
        <v>47561</v>
      </c>
      <c r="L23" s="24">
        <v>35634</v>
      </c>
      <c r="M23" s="24">
        <v>34801</v>
      </c>
      <c r="N23" s="24">
        <v>117996</v>
      </c>
      <c r="O23" s="24">
        <v>40926</v>
      </c>
      <c r="P23" s="24">
        <v>45827</v>
      </c>
      <c r="Q23" s="24">
        <v>33872</v>
      </c>
      <c r="R23" s="24">
        <v>120625</v>
      </c>
      <c r="S23" s="24">
        <v>32775</v>
      </c>
      <c r="T23" s="24">
        <v>33863</v>
      </c>
      <c r="U23" s="24">
        <v>32429</v>
      </c>
      <c r="V23" s="24">
        <v>99067</v>
      </c>
      <c r="W23" s="24">
        <v>447029</v>
      </c>
      <c r="X23" s="24">
        <v>537600</v>
      </c>
      <c r="Y23" s="24">
        <v>-90571</v>
      </c>
      <c r="Z23" s="6">
        <v>-16.85</v>
      </c>
      <c r="AA23" s="22">
        <v>537600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274912412</v>
      </c>
      <c r="D25" s="40">
        <f>+D5+D9+D15+D19+D24</f>
        <v>0</v>
      </c>
      <c r="E25" s="41">
        <f t="shared" si="4"/>
        <v>276295613</v>
      </c>
      <c r="F25" s="42">
        <f t="shared" si="4"/>
        <v>338711933</v>
      </c>
      <c r="G25" s="42">
        <f t="shared" si="4"/>
        <v>33135099</v>
      </c>
      <c r="H25" s="42">
        <f t="shared" si="4"/>
        <v>60358092</v>
      </c>
      <c r="I25" s="42">
        <f t="shared" si="4"/>
        <v>7950293</v>
      </c>
      <c r="J25" s="42">
        <f t="shared" si="4"/>
        <v>101443484</v>
      </c>
      <c r="K25" s="42">
        <f t="shared" si="4"/>
        <v>29631994</v>
      </c>
      <c r="L25" s="42">
        <f t="shared" si="4"/>
        <v>3263707</v>
      </c>
      <c r="M25" s="42">
        <f t="shared" si="4"/>
        <v>70823623</v>
      </c>
      <c r="N25" s="42">
        <f t="shared" si="4"/>
        <v>103719324</v>
      </c>
      <c r="O25" s="42">
        <f t="shared" si="4"/>
        <v>2643009</v>
      </c>
      <c r="P25" s="42">
        <f t="shared" si="4"/>
        <v>30027819</v>
      </c>
      <c r="Q25" s="42">
        <f t="shared" si="4"/>
        <v>55102816</v>
      </c>
      <c r="R25" s="42">
        <f t="shared" si="4"/>
        <v>87773644</v>
      </c>
      <c r="S25" s="42">
        <f t="shared" si="4"/>
        <v>3051840</v>
      </c>
      <c r="T25" s="42">
        <f t="shared" si="4"/>
        <v>10969023</v>
      </c>
      <c r="U25" s="42">
        <f t="shared" si="4"/>
        <v>3928003</v>
      </c>
      <c r="V25" s="42">
        <f t="shared" si="4"/>
        <v>17948866</v>
      </c>
      <c r="W25" s="42">
        <f t="shared" si="4"/>
        <v>310885318</v>
      </c>
      <c r="X25" s="42">
        <f t="shared" si="4"/>
        <v>276295613</v>
      </c>
      <c r="Y25" s="42">
        <f t="shared" si="4"/>
        <v>34589705</v>
      </c>
      <c r="Z25" s="43">
        <f>+IF(X25&lt;&gt;0,+(Y25/X25)*100,0)</f>
        <v>12.519093091789339</v>
      </c>
      <c r="AA25" s="40">
        <f>+AA5+AA9+AA15+AA19+AA24</f>
        <v>338711933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134495301</v>
      </c>
      <c r="D28" s="19">
        <f>SUM(D29:D31)</f>
        <v>0</v>
      </c>
      <c r="E28" s="20">
        <f t="shared" si="5"/>
        <v>157119670</v>
      </c>
      <c r="F28" s="21">
        <f t="shared" si="5"/>
        <v>189298415</v>
      </c>
      <c r="G28" s="21">
        <f t="shared" si="5"/>
        <v>6109874</v>
      </c>
      <c r="H28" s="21">
        <f t="shared" si="5"/>
        <v>8200795</v>
      </c>
      <c r="I28" s="21">
        <f t="shared" si="5"/>
        <v>8865825</v>
      </c>
      <c r="J28" s="21">
        <f t="shared" si="5"/>
        <v>23176494</v>
      </c>
      <c r="K28" s="21">
        <f t="shared" si="5"/>
        <v>7934812</v>
      </c>
      <c r="L28" s="21">
        <f t="shared" si="5"/>
        <v>7277449</v>
      </c>
      <c r="M28" s="21">
        <f t="shared" si="5"/>
        <v>13407093</v>
      </c>
      <c r="N28" s="21">
        <f t="shared" si="5"/>
        <v>28619354</v>
      </c>
      <c r="O28" s="21">
        <f t="shared" si="5"/>
        <v>10303976</v>
      </c>
      <c r="P28" s="21">
        <f t="shared" si="5"/>
        <v>15713589</v>
      </c>
      <c r="Q28" s="21">
        <f t="shared" si="5"/>
        <v>10279908</v>
      </c>
      <c r="R28" s="21">
        <f t="shared" si="5"/>
        <v>36297473</v>
      </c>
      <c r="S28" s="21">
        <f t="shared" si="5"/>
        <v>10878071</v>
      </c>
      <c r="T28" s="21">
        <f t="shared" si="5"/>
        <v>13056195</v>
      </c>
      <c r="U28" s="21">
        <f t="shared" si="5"/>
        <v>7922623</v>
      </c>
      <c r="V28" s="21">
        <f t="shared" si="5"/>
        <v>31856889</v>
      </c>
      <c r="W28" s="21">
        <f t="shared" si="5"/>
        <v>119950210</v>
      </c>
      <c r="X28" s="21">
        <f t="shared" si="5"/>
        <v>157119669</v>
      </c>
      <c r="Y28" s="21">
        <f t="shared" si="5"/>
        <v>-37169459</v>
      </c>
      <c r="Z28" s="4">
        <f>+IF(X28&lt;&gt;0,+(Y28/X28)*100,0)</f>
        <v>-23.656782907301057</v>
      </c>
      <c r="AA28" s="19">
        <f>SUM(AA29:AA31)</f>
        <v>189298415</v>
      </c>
    </row>
    <row r="29" spans="1:27" ht="13.5">
      <c r="A29" s="5" t="s">
        <v>33</v>
      </c>
      <c r="B29" s="3"/>
      <c r="C29" s="22">
        <v>38300689</v>
      </c>
      <c r="D29" s="22"/>
      <c r="E29" s="23">
        <v>43633640</v>
      </c>
      <c r="F29" s="24">
        <v>67771184</v>
      </c>
      <c r="G29" s="24">
        <v>2654449</v>
      </c>
      <c r="H29" s="24">
        <v>3818124</v>
      </c>
      <c r="I29" s="24">
        <v>3267408</v>
      </c>
      <c r="J29" s="24">
        <v>9739981</v>
      </c>
      <c r="K29" s="24">
        <v>3855119</v>
      </c>
      <c r="L29" s="24">
        <v>2690021</v>
      </c>
      <c r="M29" s="24">
        <v>8941316</v>
      </c>
      <c r="N29" s="24">
        <v>15486456</v>
      </c>
      <c r="O29" s="24">
        <v>4722933</v>
      </c>
      <c r="P29" s="24">
        <v>8302574</v>
      </c>
      <c r="Q29" s="24">
        <v>6408911</v>
      </c>
      <c r="R29" s="24">
        <v>19434418</v>
      </c>
      <c r="S29" s="24">
        <v>5112322</v>
      </c>
      <c r="T29" s="24">
        <v>8897509</v>
      </c>
      <c r="U29" s="24">
        <v>3582773</v>
      </c>
      <c r="V29" s="24">
        <v>17592604</v>
      </c>
      <c r="W29" s="24">
        <v>62253459</v>
      </c>
      <c r="X29" s="24">
        <v>43633640</v>
      </c>
      <c r="Y29" s="24">
        <v>18619819</v>
      </c>
      <c r="Z29" s="6">
        <v>42.67</v>
      </c>
      <c r="AA29" s="22">
        <v>67771184</v>
      </c>
    </row>
    <row r="30" spans="1:27" ht="13.5">
      <c r="A30" s="5" t="s">
        <v>34</v>
      </c>
      <c r="B30" s="3"/>
      <c r="C30" s="25">
        <v>63257060</v>
      </c>
      <c r="D30" s="25"/>
      <c r="E30" s="26">
        <v>77889570</v>
      </c>
      <c r="F30" s="27">
        <v>85664971</v>
      </c>
      <c r="G30" s="27">
        <v>1025101</v>
      </c>
      <c r="H30" s="27">
        <v>1444991</v>
      </c>
      <c r="I30" s="27">
        <v>2127025</v>
      </c>
      <c r="J30" s="27">
        <v>4597117</v>
      </c>
      <c r="K30" s="27">
        <v>1796177</v>
      </c>
      <c r="L30" s="27">
        <v>1606694</v>
      </c>
      <c r="M30" s="27">
        <v>1657491</v>
      </c>
      <c r="N30" s="27">
        <v>5060362</v>
      </c>
      <c r="O30" s="27">
        <v>2618558</v>
      </c>
      <c r="P30" s="27">
        <v>4659963</v>
      </c>
      <c r="Q30" s="27">
        <v>1307673</v>
      </c>
      <c r="R30" s="27">
        <v>8586194</v>
      </c>
      <c r="S30" s="27">
        <v>2343958</v>
      </c>
      <c r="T30" s="27">
        <v>1284803</v>
      </c>
      <c r="U30" s="27">
        <v>1357090</v>
      </c>
      <c r="V30" s="27">
        <v>4985851</v>
      </c>
      <c r="W30" s="27">
        <v>23229524</v>
      </c>
      <c r="X30" s="27">
        <v>77889569</v>
      </c>
      <c r="Y30" s="27">
        <v>-54660045</v>
      </c>
      <c r="Z30" s="7">
        <v>-70.18</v>
      </c>
      <c r="AA30" s="25">
        <v>85664971</v>
      </c>
    </row>
    <row r="31" spans="1:27" ht="13.5">
      <c r="A31" s="5" t="s">
        <v>35</v>
      </c>
      <c r="B31" s="3"/>
      <c r="C31" s="22">
        <v>32937552</v>
      </c>
      <c r="D31" s="22"/>
      <c r="E31" s="23">
        <v>35596460</v>
      </c>
      <c r="F31" s="24">
        <v>35862260</v>
      </c>
      <c r="G31" s="24">
        <v>2430324</v>
      </c>
      <c r="H31" s="24">
        <v>2937680</v>
      </c>
      <c r="I31" s="24">
        <v>3471392</v>
      </c>
      <c r="J31" s="24">
        <v>8839396</v>
      </c>
      <c r="K31" s="24">
        <v>2283516</v>
      </c>
      <c r="L31" s="24">
        <v>2980734</v>
      </c>
      <c r="M31" s="24">
        <v>2808286</v>
      </c>
      <c r="N31" s="24">
        <v>8072536</v>
      </c>
      <c r="O31" s="24">
        <v>2962485</v>
      </c>
      <c r="P31" s="24">
        <v>2751052</v>
      </c>
      <c r="Q31" s="24">
        <v>2563324</v>
      </c>
      <c r="R31" s="24">
        <v>8276861</v>
      </c>
      <c r="S31" s="24">
        <v>3421791</v>
      </c>
      <c r="T31" s="24">
        <v>2873883</v>
      </c>
      <c r="U31" s="24">
        <v>2982760</v>
      </c>
      <c r="V31" s="24">
        <v>9278434</v>
      </c>
      <c r="W31" s="24">
        <v>34467227</v>
      </c>
      <c r="X31" s="24">
        <v>35596460</v>
      </c>
      <c r="Y31" s="24">
        <v>-1129233</v>
      </c>
      <c r="Z31" s="6">
        <v>-3.17</v>
      </c>
      <c r="AA31" s="22">
        <v>35862260</v>
      </c>
    </row>
    <row r="32" spans="1:27" ht="13.5">
      <c r="A32" s="2" t="s">
        <v>36</v>
      </c>
      <c r="B32" s="3"/>
      <c r="C32" s="19">
        <f aca="true" t="shared" si="6" ref="C32:Y32">SUM(C33:C37)</f>
        <v>26616781</v>
      </c>
      <c r="D32" s="19">
        <f>SUM(D33:D37)</f>
        <v>0</v>
      </c>
      <c r="E32" s="20">
        <f t="shared" si="6"/>
        <v>28250469</v>
      </c>
      <c r="F32" s="21">
        <f t="shared" si="6"/>
        <v>33125727</v>
      </c>
      <c r="G32" s="21">
        <f t="shared" si="6"/>
        <v>1935628</v>
      </c>
      <c r="H32" s="21">
        <f t="shared" si="6"/>
        <v>2669012</v>
      </c>
      <c r="I32" s="21">
        <f t="shared" si="6"/>
        <v>2507933</v>
      </c>
      <c r="J32" s="21">
        <f t="shared" si="6"/>
        <v>7112573</v>
      </c>
      <c r="K32" s="21">
        <f t="shared" si="6"/>
        <v>2435867</v>
      </c>
      <c r="L32" s="21">
        <f t="shared" si="6"/>
        <v>2689660</v>
      </c>
      <c r="M32" s="21">
        <f t="shared" si="6"/>
        <v>2765268</v>
      </c>
      <c r="N32" s="21">
        <f t="shared" si="6"/>
        <v>7890795</v>
      </c>
      <c r="O32" s="21">
        <f t="shared" si="6"/>
        <v>2580858</v>
      </c>
      <c r="P32" s="21">
        <f t="shared" si="6"/>
        <v>2455935</v>
      </c>
      <c r="Q32" s="21">
        <f t="shared" si="6"/>
        <v>2493377</v>
      </c>
      <c r="R32" s="21">
        <f t="shared" si="6"/>
        <v>7530170</v>
      </c>
      <c r="S32" s="21">
        <f t="shared" si="6"/>
        <v>2386051</v>
      </c>
      <c r="T32" s="21">
        <f t="shared" si="6"/>
        <v>2605841</v>
      </c>
      <c r="U32" s="21">
        <f t="shared" si="6"/>
        <v>2165504</v>
      </c>
      <c r="V32" s="21">
        <f t="shared" si="6"/>
        <v>7157396</v>
      </c>
      <c r="W32" s="21">
        <f t="shared" si="6"/>
        <v>29690934</v>
      </c>
      <c r="X32" s="21">
        <f t="shared" si="6"/>
        <v>28250469</v>
      </c>
      <c r="Y32" s="21">
        <f t="shared" si="6"/>
        <v>1440465</v>
      </c>
      <c r="Z32" s="4">
        <f>+IF(X32&lt;&gt;0,+(Y32/X32)*100,0)</f>
        <v>5.0989064995699716</v>
      </c>
      <c r="AA32" s="19">
        <f>SUM(AA33:AA37)</f>
        <v>33125727</v>
      </c>
    </row>
    <row r="33" spans="1:27" ht="13.5">
      <c r="A33" s="5" t="s">
        <v>37</v>
      </c>
      <c r="B33" s="3"/>
      <c r="C33" s="22">
        <v>16241123</v>
      </c>
      <c r="D33" s="22"/>
      <c r="E33" s="23">
        <v>16467400</v>
      </c>
      <c r="F33" s="24">
        <v>21392658</v>
      </c>
      <c r="G33" s="24">
        <v>1088132</v>
      </c>
      <c r="H33" s="24">
        <v>1656693</v>
      </c>
      <c r="I33" s="24">
        <v>1504781</v>
      </c>
      <c r="J33" s="24">
        <v>4249606</v>
      </c>
      <c r="K33" s="24">
        <v>1515812</v>
      </c>
      <c r="L33" s="24">
        <v>1714837</v>
      </c>
      <c r="M33" s="24">
        <v>1692074</v>
      </c>
      <c r="N33" s="24">
        <v>4922723</v>
      </c>
      <c r="O33" s="24">
        <v>1575648</v>
      </c>
      <c r="P33" s="24">
        <v>1564878</v>
      </c>
      <c r="Q33" s="24">
        <v>1460343</v>
      </c>
      <c r="R33" s="24">
        <v>4600869</v>
      </c>
      <c r="S33" s="24">
        <v>1391889</v>
      </c>
      <c r="T33" s="24">
        <v>1624063</v>
      </c>
      <c r="U33" s="24">
        <v>1229111</v>
      </c>
      <c r="V33" s="24">
        <v>4245063</v>
      </c>
      <c r="W33" s="24">
        <v>18018261</v>
      </c>
      <c r="X33" s="24">
        <v>16467400</v>
      </c>
      <c r="Y33" s="24">
        <v>1550861</v>
      </c>
      <c r="Z33" s="6">
        <v>9.42</v>
      </c>
      <c r="AA33" s="22">
        <v>21392658</v>
      </c>
    </row>
    <row r="34" spans="1:27" ht="13.5">
      <c r="A34" s="5" t="s">
        <v>38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>
        <v>0</v>
      </c>
      <c r="AA34" s="22"/>
    </row>
    <row r="35" spans="1:27" ht="13.5">
      <c r="A35" s="5" t="s">
        <v>39</v>
      </c>
      <c r="B35" s="3"/>
      <c r="C35" s="22">
        <v>10375658</v>
      </c>
      <c r="D35" s="22"/>
      <c r="E35" s="23">
        <v>11783069</v>
      </c>
      <c r="F35" s="24">
        <v>11733069</v>
      </c>
      <c r="G35" s="24">
        <v>847496</v>
      </c>
      <c r="H35" s="24">
        <v>1012319</v>
      </c>
      <c r="I35" s="24">
        <v>1003152</v>
      </c>
      <c r="J35" s="24">
        <v>2862967</v>
      </c>
      <c r="K35" s="24">
        <v>920055</v>
      </c>
      <c r="L35" s="24">
        <v>974823</v>
      </c>
      <c r="M35" s="24">
        <v>1073194</v>
      </c>
      <c r="N35" s="24">
        <v>2968072</v>
      </c>
      <c r="O35" s="24">
        <v>1005210</v>
      </c>
      <c r="P35" s="24">
        <v>891057</v>
      </c>
      <c r="Q35" s="24">
        <v>1033034</v>
      </c>
      <c r="R35" s="24">
        <v>2929301</v>
      </c>
      <c r="S35" s="24">
        <v>994162</v>
      </c>
      <c r="T35" s="24">
        <v>981778</v>
      </c>
      <c r="U35" s="24">
        <v>936393</v>
      </c>
      <c r="V35" s="24">
        <v>2912333</v>
      </c>
      <c r="W35" s="24">
        <v>11672673</v>
      </c>
      <c r="X35" s="24">
        <v>11783069</v>
      </c>
      <c r="Y35" s="24">
        <v>-110396</v>
      </c>
      <c r="Z35" s="6">
        <v>-0.94</v>
      </c>
      <c r="AA35" s="22">
        <v>11733069</v>
      </c>
    </row>
    <row r="36" spans="1:27" ht="13.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26267828</v>
      </c>
      <c r="D38" s="19">
        <f>SUM(D39:D41)</f>
        <v>0</v>
      </c>
      <c r="E38" s="20">
        <f t="shared" si="7"/>
        <v>27189852</v>
      </c>
      <c r="F38" s="21">
        <f t="shared" si="7"/>
        <v>23064852</v>
      </c>
      <c r="G38" s="21">
        <f t="shared" si="7"/>
        <v>1261179</v>
      </c>
      <c r="H38" s="21">
        <f t="shared" si="7"/>
        <v>1374227</v>
      </c>
      <c r="I38" s="21">
        <f t="shared" si="7"/>
        <v>1634071</v>
      </c>
      <c r="J38" s="21">
        <f t="shared" si="7"/>
        <v>4269477</v>
      </c>
      <c r="K38" s="21">
        <f t="shared" si="7"/>
        <v>1407507</v>
      </c>
      <c r="L38" s="21">
        <f t="shared" si="7"/>
        <v>1771170</v>
      </c>
      <c r="M38" s="21">
        <f t="shared" si="7"/>
        <v>1743000</v>
      </c>
      <c r="N38" s="21">
        <f t="shared" si="7"/>
        <v>4921677</v>
      </c>
      <c r="O38" s="21">
        <f t="shared" si="7"/>
        <v>1488179</v>
      </c>
      <c r="P38" s="21">
        <f t="shared" si="7"/>
        <v>1593205</v>
      </c>
      <c r="Q38" s="21">
        <f t="shared" si="7"/>
        <v>1235393</v>
      </c>
      <c r="R38" s="21">
        <f t="shared" si="7"/>
        <v>4316777</v>
      </c>
      <c r="S38" s="21">
        <f t="shared" si="7"/>
        <v>1195467</v>
      </c>
      <c r="T38" s="21">
        <f t="shared" si="7"/>
        <v>1632686</v>
      </c>
      <c r="U38" s="21">
        <f t="shared" si="7"/>
        <v>1396783</v>
      </c>
      <c r="V38" s="21">
        <f t="shared" si="7"/>
        <v>4224936</v>
      </c>
      <c r="W38" s="21">
        <f t="shared" si="7"/>
        <v>17732867</v>
      </c>
      <c r="X38" s="21">
        <f t="shared" si="7"/>
        <v>27189853</v>
      </c>
      <c r="Y38" s="21">
        <f t="shared" si="7"/>
        <v>-9456986</v>
      </c>
      <c r="Z38" s="4">
        <f>+IF(X38&lt;&gt;0,+(Y38/X38)*100,0)</f>
        <v>-34.78130609974243</v>
      </c>
      <c r="AA38" s="19">
        <f>SUM(AA39:AA41)</f>
        <v>23064852</v>
      </c>
    </row>
    <row r="39" spans="1:27" ht="13.5">
      <c r="A39" s="5" t="s">
        <v>43</v>
      </c>
      <c r="B39" s="3"/>
      <c r="C39" s="22">
        <v>14529942</v>
      </c>
      <c r="D39" s="22"/>
      <c r="E39" s="23">
        <v>13579952</v>
      </c>
      <c r="F39" s="24">
        <v>10154952</v>
      </c>
      <c r="G39" s="24">
        <v>506185</v>
      </c>
      <c r="H39" s="24">
        <v>491510</v>
      </c>
      <c r="I39" s="24">
        <v>749915</v>
      </c>
      <c r="J39" s="24">
        <v>1747610</v>
      </c>
      <c r="K39" s="24">
        <v>687710</v>
      </c>
      <c r="L39" s="24">
        <v>921380</v>
      </c>
      <c r="M39" s="24">
        <v>542679</v>
      </c>
      <c r="N39" s="24">
        <v>2151769</v>
      </c>
      <c r="O39" s="24">
        <v>492694</v>
      </c>
      <c r="P39" s="24">
        <v>689860</v>
      </c>
      <c r="Q39" s="24">
        <v>593395</v>
      </c>
      <c r="R39" s="24">
        <v>1775949</v>
      </c>
      <c r="S39" s="24">
        <v>504385</v>
      </c>
      <c r="T39" s="24">
        <v>982342</v>
      </c>
      <c r="U39" s="24">
        <v>763593</v>
      </c>
      <c r="V39" s="24">
        <v>2250320</v>
      </c>
      <c r="W39" s="24">
        <v>7925648</v>
      </c>
      <c r="X39" s="24">
        <v>13579953</v>
      </c>
      <c r="Y39" s="24">
        <v>-5654305</v>
      </c>
      <c r="Z39" s="6">
        <v>-41.64</v>
      </c>
      <c r="AA39" s="22">
        <v>10154952</v>
      </c>
    </row>
    <row r="40" spans="1:27" ht="13.5">
      <c r="A40" s="5" t="s">
        <v>44</v>
      </c>
      <c r="B40" s="3"/>
      <c r="C40" s="22">
        <v>11737886</v>
      </c>
      <c r="D40" s="22"/>
      <c r="E40" s="23">
        <v>13609900</v>
      </c>
      <c r="F40" s="24">
        <v>12909900</v>
      </c>
      <c r="G40" s="24">
        <v>754994</v>
      </c>
      <c r="H40" s="24">
        <v>882717</v>
      </c>
      <c r="I40" s="24">
        <v>884156</v>
      </c>
      <c r="J40" s="24">
        <v>2521867</v>
      </c>
      <c r="K40" s="24">
        <v>719797</v>
      </c>
      <c r="L40" s="24">
        <v>849790</v>
      </c>
      <c r="M40" s="24">
        <v>1200321</v>
      </c>
      <c r="N40" s="24">
        <v>2769908</v>
      </c>
      <c r="O40" s="24">
        <v>995485</v>
      </c>
      <c r="P40" s="24">
        <v>903345</v>
      </c>
      <c r="Q40" s="24">
        <v>641998</v>
      </c>
      <c r="R40" s="24">
        <v>2540828</v>
      </c>
      <c r="S40" s="24">
        <v>691082</v>
      </c>
      <c r="T40" s="24">
        <v>650344</v>
      </c>
      <c r="U40" s="24">
        <v>633190</v>
      </c>
      <c r="V40" s="24">
        <v>1974616</v>
      </c>
      <c r="W40" s="24">
        <v>9807219</v>
      </c>
      <c r="X40" s="24">
        <v>13609900</v>
      </c>
      <c r="Y40" s="24">
        <v>-3802681</v>
      </c>
      <c r="Z40" s="6">
        <v>-27.94</v>
      </c>
      <c r="AA40" s="22">
        <v>12909900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33562568</v>
      </c>
      <c r="D42" s="19">
        <f>SUM(D43:D46)</f>
        <v>0</v>
      </c>
      <c r="E42" s="20">
        <f t="shared" si="8"/>
        <v>35082073</v>
      </c>
      <c r="F42" s="21">
        <f t="shared" si="8"/>
        <v>35802074</v>
      </c>
      <c r="G42" s="21">
        <f t="shared" si="8"/>
        <v>537240</v>
      </c>
      <c r="H42" s="21">
        <f t="shared" si="8"/>
        <v>3069095</v>
      </c>
      <c r="I42" s="21">
        <f t="shared" si="8"/>
        <v>3380971</v>
      </c>
      <c r="J42" s="21">
        <f t="shared" si="8"/>
        <v>6987306</v>
      </c>
      <c r="K42" s="21">
        <f t="shared" si="8"/>
        <v>2828042</v>
      </c>
      <c r="L42" s="21">
        <f t="shared" si="8"/>
        <v>2888732</v>
      </c>
      <c r="M42" s="21">
        <f t="shared" si="8"/>
        <v>2888512</v>
      </c>
      <c r="N42" s="21">
        <f t="shared" si="8"/>
        <v>8605286</v>
      </c>
      <c r="O42" s="21">
        <f t="shared" si="8"/>
        <v>3052603</v>
      </c>
      <c r="P42" s="21">
        <f t="shared" si="8"/>
        <v>2881299</v>
      </c>
      <c r="Q42" s="21">
        <f t="shared" si="8"/>
        <v>2916797</v>
      </c>
      <c r="R42" s="21">
        <f t="shared" si="8"/>
        <v>8850699</v>
      </c>
      <c r="S42" s="21">
        <f t="shared" si="8"/>
        <v>2893025</v>
      </c>
      <c r="T42" s="21">
        <f t="shared" si="8"/>
        <v>2756541</v>
      </c>
      <c r="U42" s="21">
        <f t="shared" si="8"/>
        <v>3036206</v>
      </c>
      <c r="V42" s="21">
        <f t="shared" si="8"/>
        <v>8685772</v>
      </c>
      <c r="W42" s="21">
        <f t="shared" si="8"/>
        <v>33129063</v>
      </c>
      <c r="X42" s="21">
        <f t="shared" si="8"/>
        <v>35082072</v>
      </c>
      <c r="Y42" s="21">
        <f t="shared" si="8"/>
        <v>-1953009</v>
      </c>
      <c r="Z42" s="4">
        <f>+IF(X42&lt;&gt;0,+(Y42/X42)*100,0)</f>
        <v>-5.56697164295199</v>
      </c>
      <c r="AA42" s="19">
        <f>SUM(AA43:AA46)</f>
        <v>35802074</v>
      </c>
    </row>
    <row r="43" spans="1:27" ht="13.5">
      <c r="A43" s="5" t="s">
        <v>47</v>
      </c>
      <c r="B43" s="3"/>
      <c r="C43" s="22">
        <v>32544506</v>
      </c>
      <c r="D43" s="22"/>
      <c r="E43" s="23">
        <v>34382779</v>
      </c>
      <c r="F43" s="24">
        <v>35082780</v>
      </c>
      <c r="G43" s="24">
        <v>537240</v>
      </c>
      <c r="H43" s="24">
        <v>3069095</v>
      </c>
      <c r="I43" s="24">
        <v>3337971</v>
      </c>
      <c r="J43" s="24">
        <v>6944306</v>
      </c>
      <c r="K43" s="24">
        <v>2828042</v>
      </c>
      <c r="L43" s="24">
        <v>2888732</v>
      </c>
      <c r="M43" s="24">
        <v>2888512</v>
      </c>
      <c r="N43" s="24">
        <v>8605286</v>
      </c>
      <c r="O43" s="24">
        <v>3052603</v>
      </c>
      <c r="P43" s="24">
        <v>2881299</v>
      </c>
      <c r="Q43" s="24">
        <v>2887397</v>
      </c>
      <c r="R43" s="24">
        <v>8821299</v>
      </c>
      <c r="S43" s="24">
        <v>2893025</v>
      </c>
      <c r="T43" s="24">
        <v>2756541</v>
      </c>
      <c r="U43" s="24">
        <v>3036206</v>
      </c>
      <c r="V43" s="24">
        <v>8685772</v>
      </c>
      <c r="W43" s="24">
        <v>33056663</v>
      </c>
      <c r="X43" s="24">
        <v>34382778</v>
      </c>
      <c r="Y43" s="24">
        <v>-1326115</v>
      </c>
      <c r="Z43" s="6">
        <v>-3.86</v>
      </c>
      <c r="AA43" s="22">
        <v>35082780</v>
      </c>
    </row>
    <row r="44" spans="1:27" ht="13.5">
      <c r="A44" s="5" t="s">
        <v>48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>
        <v>0</v>
      </c>
      <c r="AA44" s="22"/>
    </row>
    <row r="45" spans="1:27" ht="13.5">
      <c r="A45" s="5" t="s">
        <v>49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>
        <v>0</v>
      </c>
      <c r="AA45" s="25"/>
    </row>
    <row r="46" spans="1:27" ht="13.5">
      <c r="A46" s="5" t="s">
        <v>50</v>
      </c>
      <c r="B46" s="3"/>
      <c r="C46" s="22">
        <v>1018062</v>
      </c>
      <c r="D46" s="22"/>
      <c r="E46" s="23">
        <v>699294</v>
      </c>
      <c r="F46" s="24">
        <v>719294</v>
      </c>
      <c r="G46" s="24"/>
      <c r="H46" s="24"/>
      <c r="I46" s="24">
        <v>43000</v>
      </c>
      <c r="J46" s="24">
        <v>43000</v>
      </c>
      <c r="K46" s="24"/>
      <c r="L46" s="24"/>
      <c r="M46" s="24"/>
      <c r="N46" s="24"/>
      <c r="O46" s="24"/>
      <c r="P46" s="24"/>
      <c r="Q46" s="24">
        <v>29400</v>
      </c>
      <c r="R46" s="24">
        <v>29400</v>
      </c>
      <c r="S46" s="24"/>
      <c r="T46" s="24"/>
      <c r="U46" s="24"/>
      <c r="V46" s="24"/>
      <c r="W46" s="24">
        <v>72400</v>
      </c>
      <c r="X46" s="24">
        <v>699294</v>
      </c>
      <c r="Y46" s="24">
        <v>-626894</v>
      </c>
      <c r="Z46" s="6">
        <v>-89.65</v>
      </c>
      <c r="AA46" s="22">
        <v>719294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220942478</v>
      </c>
      <c r="D48" s="40">
        <f>+D28+D32+D38+D42+D47</f>
        <v>0</v>
      </c>
      <c r="E48" s="41">
        <f t="shared" si="9"/>
        <v>247642064</v>
      </c>
      <c r="F48" s="42">
        <f t="shared" si="9"/>
        <v>281291068</v>
      </c>
      <c r="G48" s="42">
        <f t="shared" si="9"/>
        <v>9843921</v>
      </c>
      <c r="H48" s="42">
        <f t="shared" si="9"/>
        <v>15313129</v>
      </c>
      <c r="I48" s="42">
        <f t="shared" si="9"/>
        <v>16388800</v>
      </c>
      <c r="J48" s="42">
        <f t="shared" si="9"/>
        <v>41545850</v>
      </c>
      <c r="K48" s="42">
        <f t="shared" si="9"/>
        <v>14606228</v>
      </c>
      <c r="L48" s="42">
        <f t="shared" si="9"/>
        <v>14627011</v>
      </c>
      <c r="M48" s="42">
        <f t="shared" si="9"/>
        <v>20803873</v>
      </c>
      <c r="N48" s="42">
        <f t="shared" si="9"/>
        <v>50037112</v>
      </c>
      <c r="O48" s="42">
        <f t="shared" si="9"/>
        <v>17425616</v>
      </c>
      <c r="P48" s="42">
        <f t="shared" si="9"/>
        <v>22644028</v>
      </c>
      <c r="Q48" s="42">
        <f t="shared" si="9"/>
        <v>16925475</v>
      </c>
      <c r="R48" s="42">
        <f t="shared" si="9"/>
        <v>56995119</v>
      </c>
      <c r="S48" s="42">
        <f t="shared" si="9"/>
        <v>17352614</v>
      </c>
      <c r="T48" s="42">
        <f t="shared" si="9"/>
        <v>20051263</v>
      </c>
      <c r="U48" s="42">
        <f t="shared" si="9"/>
        <v>14521116</v>
      </c>
      <c r="V48" s="42">
        <f t="shared" si="9"/>
        <v>51924993</v>
      </c>
      <c r="W48" s="42">
        <f t="shared" si="9"/>
        <v>200503074</v>
      </c>
      <c r="X48" s="42">
        <f t="shared" si="9"/>
        <v>247642063</v>
      </c>
      <c r="Y48" s="42">
        <f t="shared" si="9"/>
        <v>-47138989</v>
      </c>
      <c r="Z48" s="43">
        <f>+IF(X48&lt;&gt;0,+(Y48/X48)*100,0)</f>
        <v>-19.035130150728875</v>
      </c>
      <c r="AA48" s="40">
        <f>+AA28+AA32+AA38+AA42+AA47</f>
        <v>281291068</v>
      </c>
    </row>
    <row r="49" spans="1:27" ht="13.5">
      <c r="A49" s="14" t="s">
        <v>58</v>
      </c>
      <c r="B49" s="15"/>
      <c r="C49" s="44">
        <f aca="true" t="shared" si="10" ref="C49:Y49">+C25-C48</f>
        <v>53969934</v>
      </c>
      <c r="D49" s="44">
        <f>+D25-D48</f>
        <v>0</v>
      </c>
      <c r="E49" s="45">
        <f t="shared" si="10"/>
        <v>28653549</v>
      </c>
      <c r="F49" s="46">
        <f t="shared" si="10"/>
        <v>57420865</v>
      </c>
      <c r="G49" s="46">
        <f t="shared" si="10"/>
        <v>23291178</v>
      </c>
      <c r="H49" s="46">
        <f t="shared" si="10"/>
        <v>45044963</v>
      </c>
      <c r="I49" s="46">
        <f t="shared" si="10"/>
        <v>-8438507</v>
      </c>
      <c r="J49" s="46">
        <f t="shared" si="10"/>
        <v>59897634</v>
      </c>
      <c r="K49" s="46">
        <f t="shared" si="10"/>
        <v>15025766</v>
      </c>
      <c r="L49" s="46">
        <f t="shared" si="10"/>
        <v>-11363304</v>
      </c>
      <c r="M49" s="46">
        <f t="shared" si="10"/>
        <v>50019750</v>
      </c>
      <c r="N49" s="46">
        <f t="shared" si="10"/>
        <v>53682212</v>
      </c>
      <c r="O49" s="46">
        <f t="shared" si="10"/>
        <v>-14782607</v>
      </c>
      <c r="P49" s="46">
        <f t="shared" si="10"/>
        <v>7383791</v>
      </c>
      <c r="Q49" s="46">
        <f t="shared" si="10"/>
        <v>38177341</v>
      </c>
      <c r="R49" s="46">
        <f t="shared" si="10"/>
        <v>30778525</v>
      </c>
      <c r="S49" s="46">
        <f t="shared" si="10"/>
        <v>-14300774</v>
      </c>
      <c r="T49" s="46">
        <f t="shared" si="10"/>
        <v>-9082240</v>
      </c>
      <c r="U49" s="46">
        <f t="shared" si="10"/>
        <v>-10593113</v>
      </c>
      <c r="V49" s="46">
        <f t="shared" si="10"/>
        <v>-33976127</v>
      </c>
      <c r="W49" s="46">
        <f t="shared" si="10"/>
        <v>110382244</v>
      </c>
      <c r="X49" s="46">
        <f>IF(F25=F48,0,X25-X48)</f>
        <v>28653550</v>
      </c>
      <c r="Y49" s="46">
        <f t="shared" si="10"/>
        <v>81728694</v>
      </c>
      <c r="Z49" s="47">
        <f>+IF(X49&lt;&gt;0,+(Y49/X49)*100,0)</f>
        <v>285.23060493376914</v>
      </c>
      <c r="AA49" s="44">
        <f>+AA25-AA48</f>
        <v>57420865</v>
      </c>
    </row>
    <row r="50" spans="1:27" ht="13.5">
      <c r="A50" s="16" t="s">
        <v>86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87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88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89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90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70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91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124816327</v>
      </c>
      <c r="D5" s="19">
        <f>SUM(D6:D8)</f>
        <v>0</v>
      </c>
      <c r="E5" s="20">
        <f t="shared" si="0"/>
        <v>150387611</v>
      </c>
      <c r="F5" s="21">
        <f t="shared" si="0"/>
        <v>150387611</v>
      </c>
      <c r="G5" s="21">
        <f t="shared" si="0"/>
        <v>22856923</v>
      </c>
      <c r="H5" s="21">
        <f t="shared" si="0"/>
        <v>1376630</v>
      </c>
      <c r="I5" s="21">
        <f t="shared" si="0"/>
        <v>28702073</v>
      </c>
      <c r="J5" s="21">
        <f t="shared" si="0"/>
        <v>52935626</v>
      </c>
      <c r="K5" s="21">
        <f t="shared" si="0"/>
        <v>1233629</v>
      </c>
      <c r="L5" s="21">
        <f t="shared" si="0"/>
        <v>1386102</v>
      </c>
      <c r="M5" s="21">
        <f t="shared" si="0"/>
        <v>40800430</v>
      </c>
      <c r="N5" s="21">
        <f t="shared" si="0"/>
        <v>43420161</v>
      </c>
      <c r="O5" s="21">
        <f t="shared" si="0"/>
        <v>1348594</v>
      </c>
      <c r="P5" s="21">
        <f t="shared" si="0"/>
        <v>1256676</v>
      </c>
      <c r="Q5" s="21">
        <f t="shared" si="0"/>
        <v>33878535</v>
      </c>
      <c r="R5" s="21">
        <f t="shared" si="0"/>
        <v>36483805</v>
      </c>
      <c r="S5" s="21">
        <f t="shared" si="0"/>
        <v>1287880</v>
      </c>
      <c r="T5" s="21">
        <f t="shared" si="0"/>
        <v>1806965</v>
      </c>
      <c r="U5" s="21">
        <f t="shared" si="0"/>
        <v>1230825</v>
      </c>
      <c r="V5" s="21">
        <f t="shared" si="0"/>
        <v>4325670</v>
      </c>
      <c r="W5" s="21">
        <f t="shared" si="0"/>
        <v>137165262</v>
      </c>
      <c r="X5" s="21">
        <f t="shared" si="0"/>
        <v>150387611</v>
      </c>
      <c r="Y5" s="21">
        <f t="shared" si="0"/>
        <v>-13222349</v>
      </c>
      <c r="Z5" s="4">
        <f>+IF(X5&lt;&gt;0,+(Y5/X5)*100,0)</f>
        <v>-8.792179696238408</v>
      </c>
      <c r="AA5" s="19">
        <f>SUM(AA6:AA8)</f>
        <v>150387611</v>
      </c>
    </row>
    <row r="6" spans="1:27" ht="13.5">
      <c r="A6" s="5" t="s">
        <v>33</v>
      </c>
      <c r="B6" s="3"/>
      <c r="C6" s="22"/>
      <c r="D6" s="22"/>
      <c r="E6" s="23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6">
        <v>0</v>
      </c>
      <c r="AA6" s="22"/>
    </row>
    <row r="7" spans="1:27" ht="13.5">
      <c r="A7" s="5" t="s">
        <v>34</v>
      </c>
      <c r="B7" s="3"/>
      <c r="C7" s="25">
        <v>124462581</v>
      </c>
      <c r="D7" s="25"/>
      <c r="E7" s="26">
        <v>141019036</v>
      </c>
      <c r="F7" s="27">
        <v>141019036</v>
      </c>
      <c r="G7" s="27">
        <v>19865947</v>
      </c>
      <c r="H7" s="27">
        <v>1358317</v>
      </c>
      <c r="I7" s="27">
        <v>28253073</v>
      </c>
      <c r="J7" s="27">
        <v>49477337</v>
      </c>
      <c r="K7" s="27">
        <v>1233629</v>
      </c>
      <c r="L7" s="27">
        <v>1386102</v>
      </c>
      <c r="M7" s="27">
        <v>40739525</v>
      </c>
      <c r="N7" s="27">
        <v>43359256</v>
      </c>
      <c r="O7" s="27">
        <v>1281734</v>
      </c>
      <c r="P7" s="27">
        <v>1256676</v>
      </c>
      <c r="Q7" s="27">
        <v>32125850</v>
      </c>
      <c r="R7" s="27">
        <v>34664260</v>
      </c>
      <c r="S7" s="27">
        <v>1256071</v>
      </c>
      <c r="T7" s="27">
        <v>1806965</v>
      </c>
      <c r="U7" s="27">
        <v>1230825</v>
      </c>
      <c r="V7" s="27">
        <v>4293861</v>
      </c>
      <c r="W7" s="27">
        <v>131794714</v>
      </c>
      <c r="X7" s="27">
        <v>141019037</v>
      </c>
      <c r="Y7" s="27">
        <v>-9224323</v>
      </c>
      <c r="Z7" s="7">
        <v>-6.54</v>
      </c>
      <c r="AA7" s="25">
        <v>141019036</v>
      </c>
    </row>
    <row r="8" spans="1:27" ht="13.5">
      <c r="A8" s="5" t="s">
        <v>35</v>
      </c>
      <c r="B8" s="3"/>
      <c r="C8" s="22">
        <v>353746</v>
      </c>
      <c r="D8" s="22"/>
      <c r="E8" s="23">
        <v>9368575</v>
      </c>
      <c r="F8" s="24">
        <v>9368575</v>
      </c>
      <c r="G8" s="24">
        <v>2990976</v>
      </c>
      <c r="H8" s="24">
        <v>18313</v>
      </c>
      <c r="I8" s="24">
        <v>449000</v>
      </c>
      <c r="J8" s="24">
        <v>3458289</v>
      </c>
      <c r="K8" s="24"/>
      <c r="L8" s="24"/>
      <c r="M8" s="24">
        <v>60905</v>
      </c>
      <c r="N8" s="24">
        <v>60905</v>
      </c>
      <c r="O8" s="24">
        <v>66860</v>
      </c>
      <c r="P8" s="24"/>
      <c r="Q8" s="24">
        <v>1752685</v>
      </c>
      <c r="R8" s="24">
        <v>1819545</v>
      </c>
      <c r="S8" s="24">
        <v>31809</v>
      </c>
      <c r="T8" s="24"/>
      <c r="U8" s="24"/>
      <c r="V8" s="24">
        <v>31809</v>
      </c>
      <c r="W8" s="24">
        <v>5370548</v>
      </c>
      <c r="X8" s="24">
        <v>9368574</v>
      </c>
      <c r="Y8" s="24">
        <v>-3998026</v>
      </c>
      <c r="Z8" s="6">
        <v>-42.67</v>
      </c>
      <c r="AA8" s="22">
        <v>9368575</v>
      </c>
    </row>
    <row r="9" spans="1:27" ht="13.5">
      <c r="A9" s="2" t="s">
        <v>36</v>
      </c>
      <c r="B9" s="3"/>
      <c r="C9" s="19">
        <f aca="true" t="shared" si="1" ref="C9:Y9">SUM(C10:C14)</f>
        <v>7521089</v>
      </c>
      <c r="D9" s="19">
        <f>SUM(D10:D14)</f>
        <v>0</v>
      </c>
      <c r="E9" s="20">
        <f t="shared" si="1"/>
        <v>8880653</v>
      </c>
      <c r="F9" s="21">
        <f t="shared" si="1"/>
        <v>8880653</v>
      </c>
      <c r="G9" s="21">
        <f t="shared" si="1"/>
        <v>159813</v>
      </c>
      <c r="H9" s="21">
        <f t="shared" si="1"/>
        <v>528900</v>
      </c>
      <c r="I9" s="21">
        <f t="shared" si="1"/>
        <v>793752</v>
      </c>
      <c r="J9" s="21">
        <f t="shared" si="1"/>
        <v>1482465</v>
      </c>
      <c r="K9" s="21">
        <f t="shared" si="1"/>
        <v>495690</v>
      </c>
      <c r="L9" s="21">
        <f t="shared" si="1"/>
        <v>276220</v>
      </c>
      <c r="M9" s="21">
        <f t="shared" si="1"/>
        <v>931899</v>
      </c>
      <c r="N9" s="21">
        <f t="shared" si="1"/>
        <v>1703809</v>
      </c>
      <c r="O9" s="21">
        <f t="shared" si="1"/>
        <v>597377</v>
      </c>
      <c r="P9" s="21">
        <f t="shared" si="1"/>
        <v>587071</v>
      </c>
      <c r="Q9" s="21">
        <f t="shared" si="1"/>
        <v>322440</v>
      </c>
      <c r="R9" s="21">
        <f t="shared" si="1"/>
        <v>1506888</v>
      </c>
      <c r="S9" s="21">
        <f t="shared" si="1"/>
        <v>446488</v>
      </c>
      <c r="T9" s="21">
        <f t="shared" si="1"/>
        <v>-91749</v>
      </c>
      <c r="U9" s="21">
        <f t="shared" si="1"/>
        <v>324981</v>
      </c>
      <c r="V9" s="21">
        <f t="shared" si="1"/>
        <v>679720</v>
      </c>
      <c r="W9" s="21">
        <f t="shared" si="1"/>
        <v>5372882</v>
      </c>
      <c r="X9" s="21">
        <f t="shared" si="1"/>
        <v>8880652</v>
      </c>
      <c r="Y9" s="21">
        <f t="shared" si="1"/>
        <v>-3507770</v>
      </c>
      <c r="Z9" s="4">
        <f>+IF(X9&lt;&gt;0,+(Y9/X9)*100,0)</f>
        <v>-39.49901426156548</v>
      </c>
      <c r="AA9" s="19">
        <f>SUM(AA10:AA14)</f>
        <v>8880653</v>
      </c>
    </row>
    <row r="10" spans="1:27" ht="13.5">
      <c r="A10" s="5" t="s">
        <v>37</v>
      </c>
      <c r="B10" s="3"/>
      <c r="C10" s="22">
        <v>7521089</v>
      </c>
      <c r="D10" s="22"/>
      <c r="E10" s="23">
        <v>8880653</v>
      </c>
      <c r="F10" s="24">
        <v>8880653</v>
      </c>
      <c r="G10" s="24">
        <v>159813</v>
      </c>
      <c r="H10" s="24">
        <v>528900</v>
      </c>
      <c r="I10" s="24">
        <v>793752</v>
      </c>
      <c r="J10" s="24">
        <v>1482465</v>
      </c>
      <c r="K10" s="24">
        <v>495690</v>
      </c>
      <c r="L10" s="24">
        <v>276220</v>
      </c>
      <c r="M10" s="24">
        <v>931899</v>
      </c>
      <c r="N10" s="24">
        <v>1703809</v>
      </c>
      <c r="O10" s="24">
        <v>597377</v>
      </c>
      <c r="P10" s="24">
        <v>587071</v>
      </c>
      <c r="Q10" s="24">
        <v>322440</v>
      </c>
      <c r="R10" s="24">
        <v>1506888</v>
      </c>
      <c r="S10" s="24">
        <v>446488</v>
      </c>
      <c r="T10" s="24">
        <v>-91749</v>
      </c>
      <c r="U10" s="24">
        <v>324981</v>
      </c>
      <c r="V10" s="24">
        <v>679720</v>
      </c>
      <c r="W10" s="24">
        <v>5372882</v>
      </c>
      <c r="X10" s="24">
        <v>8880652</v>
      </c>
      <c r="Y10" s="24">
        <v>-3507770</v>
      </c>
      <c r="Z10" s="6">
        <v>-39.5</v>
      </c>
      <c r="AA10" s="22">
        <v>8880653</v>
      </c>
    </row>
    <row r="11" spans="1:27" ht="13.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3.5">
      <c r="A12" s="5" t="s">
        <v>39</v>
      </c>
      <c r="B12" s="3"/>
      <c r="C12" s="22"/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>
        <v>0</v>
      </c>
      <c r="AA12" s="22"/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31589946</v>
      </c>
      <c r="D15" s="19">
        <f>SUM(D16:D18)</f>
        <v>0</v>
      </c>
      <c r="E15" s="20">
        <f t="shared" si="2"/>
        <v>54117913</v>
      </c>
      <c r="F15" s="21">
        <f t="shared" si="2"/>
        <v>54117913</v>
      </c>
      <c r="G15" s="21">
        <f t="shared" si="2"/>
        <v>882</v>
      </c>
      <c r="H15" s="21">
        <f t="shared" si="2"/>
        <v>10041</v>
      </c>
      <c r="I15" s="21">
        <f t="shared" si="2"/>
        <v>428816</v>
      </c>
      <c r="J15" s="21">
        <f t="shared" si="2"/>
        <v>439739</v>
      </c>
      <c r="K15" s="21">
        <f t="shared" si="2"/>
        <v>4581</v>
      </c>
      <c r="L15" s="21">
        <f t="shared" si="2"/>
        <v>14417</v>
      </c>
      <c r="M15" s="21">
        <f t="shared" si="2"/>
        <v>17957340</v>
      </c>
      <c r="N15" s="21">
        <f t="shared" si="2"/>
        <v>17976338</v>
      </c>
      <c r="O15" s="21">
        <f t="shared" si="2"/>
        <v>5256</v>
      </c>
      <c r="P15" s="21">
        <f t="shared" si="2"/>
        <v>3434</v>
      </c>
      <c r="Q15" s="21">
        <f t="shared" si="2"/>
        <v>4690616</v>
      </c>
      <c r="R15" s="21">
        <f t="shared" si="2"/>
        <v>4699306</v>
      </c>
      <c r="S15" s="21">
        <f t="shared" si="2"/>
        <v>14220</v>
      </c>
      <c r="T15" s="21">
        <f t="shared" si="2"/>
        <v>4403</v>
      </c>
      <c r="U15" s="21">
        <f t="shared" si="2"/>
        <v>7013</v>
      </c>
      <c r="V15" s="21">
        <f t="shared" si="2"/>
        <v>25636</v>
      </c>
      <c r="W15" s="21">
        <f t="shared" si="2"/>
        <v>23141019</v>
      </c>
      <c r="X15" s="21">
        <f t="shared" si="2"/>
        <v>54117911</v>
      </c>
      <c r="Y15" s="21">
        <f t="shared" si="2"/>
        <v>-30976892</v>
      </c>
      <c r="Z15" s="4">
        <f>+IF(X15&lt;&gt;0,+(Y15/X15)*100,0)</f>
        <v>-57.23962996280474</v>
      </c>
      <c r="AA15" s="19">
        <f>SUM(AA16:AA18)</f>
        <v>54117913</v>
      </c>
    </row>
    <row r="16" spans="1:27" ht="13.5">
      <c r="A16" s="5" t="s">
        <v>43</v>
      </c>
      <c r="B16" s="3"/>
      <c r="C16" s="22">
        <v>349626</v>
      </c>
      <c r="D16" s="22"/>
      <c r="E16" s="23">
        <v>10093913</v>
      </c>
      <c r="F16" s="24">
        <v>10093913</v>
      </c>
      <c r="G16" s="24">
        <v>882</v>
      </c>
      <c r="H16" s="24">
        <v>10041</v>
      </c>
      <c r="I16" s="24">
        <v>19493</v>
      </c>
      <c r="J16" s="24">
        <v>30416</v>
      </c>
      <c r="K16" s="24">
        <v>4581</v>
      </c>
      <c r="L16" s="24">
        <v>14417</v>
      </c>
      <c r="M16" s="24">
        <v>3849</v>
      </c>
      <c r="N16" s="24">
        <v>22847</v>
      </c>
      <c r="O16" s="24">
        <v>5256</v>
      </c>
      <c r="P16" s="24">
        <v>3434</v>
      </c>
      <c r="Q16" s="24">
        <v>3488</v>
      </c>
      <c r="R16" s="24">
        <v>12178</v>
      </c>
      <c r="S16" s="24">
        <v>14220</v>
      </c>
      <c r="T16" s="24">
        <v>4403</v>
      </c>
      <c r="U16" s="24">
        <v>7013</v>
      </c>
      <c r="V16" s="24">
        <v>25636</v>
      </c>
      <c r="W16" s="24">
        <v>91077</v>
      </c>
      <c r="X16" s="24">
        <v>10093912</v>
      </c>
      <c r="Y16" s="24">
        <v>-10002835</v>
      </c>
      <c r="Z16" s="6">
        <v>-99.1</v>
      </c>
      <c r="AA16" s="22">
        <v>10093913</v>
      </c>
    </row>
    <row r="17" spans="1:27" ht="13.5">
      <c r="A17" s="5" t="s">
        <v>44</v>
      </c>
      <c r="B17" s="3"/>
      <c r="C17" s="22">
        <v>31240320</v>
      </c>
      <c r="D17" s="22"/>
      <c r="E17" s="23">
        <v>44024000</v>
      </c>
      <c r="F17" s="24">
        <v>44024000</v>
      </c>
      <c r="G17" s="24"/>
      <c r="H17" s="24"/>
      <c r="I17" s="24">
        <v>409323</v>
      </c>
      <c r="J17" s="24">
        <v>409323</v>
      </c>
      <c r="K17" s="24"/>
      <c r="L17" s="24"/>
      <c r="M17" s="24">
        <v>17953491</v>
      </c>
      <c r="N17" s="24">
        <v>17953491</v>
      </c>
      <c r="O17" s="24"/>
      <c r="P17" s="24"/>
      <c r="Q17" s="24">
        <v>4687128</v>
      </c>
      <c r="R17" s="24">
        <v>4687128</v>
      </c>
      <c r="S17" s="24"/>
      <c r="T17" s="24"/>
      <c r="U17" s="24"/>
      <c r="V17" s="24"/>
      <c r="W17" s="24">
        <v>23049942</v>
      </c>
      <c r="X17" s="24">
        <v>44023999</v>
      </c>
      <c r="Y17" s="24">
        <v>-20974057</v>
      </c>
      <c r="Z17" s="6">
        <v>-47.64</v>
      </c>
      <c r="AA17" s="22">
        <v>44024000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8693383</v>
      </c>
      <c r="D19" s="19">
        <f>SUM(D20:D23)</f>
        <v>0</v>
      </c>
      <c r="E19" s="20">
        <f t="shared" si="3"/>
        <v>13445900</v>
      </c>
      <c r="F19" s="21">
        <f t="shared" si="3"/>
        <v>13445900</v>
      </c>
      <c r="G19" s="21">
        <f t="shared" si="3"/>
        <v>422243</v>
      </c>
      <c r="H19" s="21">
        <f t="shared" si="3"/>
        <v>1308511</v>
      </c>
      <c r="I19" s="21">
        <f t="shared" si="3"/>
        <v>661343</v>
      </c>
      <c r="J19" s="21">
        <f t="shared" si="3"/>
        <v>2392097</v>
      </c>
      <c r="K19" s="21">
        <f t="shared" si="3"/>
        <v>12540682</v>
      </c>
      <c r="L19" s="21">
        <f t="shared" si="3"/>
        <v>818077</v>
      </c>
      <c r="M19" s="21">
        <f t="shared" si="3"/>
        <v>757000</v>
      </c>
      <c r="N19" s="21">
        <f t="shared" si="3"/>
        <v>14115759</v>
      </c>
      <c r="O19" s="21">
        <f t="shared" si="3"/>
        <v>794865</v>
      </c>
      <c r="P19" s="21">
        <f t="shared" si="3"/>
        <v>728180</v>
      </c>
      <c r="Q19" s="21">
        <f t="shared" si="3"/>
        <v>656186</v>
      </c>
      <c r="R19" s="21">
        <f t="shared" si="3"/>
        <v>2179231</v>
      </c>
      <c r="S19" s="21">
        <f t="shared" si="3"/>
        <v>733586</v>
      </c>
      <c r="T19" s="21">
        <f t="shared" si="3"/>
        <v>806466</v>
      </c>
      <c r="U19" s="21">
        <f t="shared" si="3"/>
        <v>824903</v>
      </c>
      <c r="V19" s="21">
        <f t="shared" si="3"/>
        <v>2364955</v>
      </c>
      <c r="W19" s="21">
        <f t="shared" si="3"/>
        <v>21052042</v>
      </c>
      <c r="X19" s="21">
        <f t="shared" si="3"/>
        <v>13445900</v>
      </c>
      <c r="Y19" s="21">
        <f t="shared" si="3"/>
        <v>7606142</v>
      </c>
      <c r="Z19" s="4">
        <f>+IF(X19&lt;&gt;0,+(Y19/X19)*100,0)</f>
        <v>56.56848556065418</v>
      </c>
      <c r="AA19" s="19">
        <f>SUM(AA20:AA23)</f>
        <v>13445900</v>
      </c>
    </row>
    <row r="20" spans="1:27" ht="13.5">
      <c r="A20" s="5" t="s">
        <v>47</v>
      </c>
      <c r="B20" s="3"/>
      <c r="C20" s="22">
        <v>6504795</v>
      </c>
      <c r="D20" s="22"/>
      <c r="E20" s="23">
        <v>10725580</v>
      </c>
      <c r="F20" s="24">
        <v>10725580</v>
      </c>
      <c r="G20" s="24">
        <v>233548</v>
      </c>
      <c r="H20" s="24">
        <v>902050</v>
      </c>
      <c r="I20" s="24">
        <v>613955</v>
      </c>
      <c r="J20" s="24">
        <v>1749553</v>
      </c>
      <c r="K20" s="24">
        <v>12395598</v>
      </c>
      <c r="L20" s="24">
        <v>528380</v>
      </c>
      <c r="M20" s="24">
        <v>561644</v>
      </c>
      <c r="N20" s="24">
        <v>13485622</v>
      </c>
      <c r="O20" s="24">
        <v>607131</v>
      </c>
      <c r="P20" s="24">
        <v>556506</v>
      </c>
      <c r="Q20" s="24">
        <v>474466</v>
      </c>
      <c r="R20" s="24">
        <v>1638103</v>
      </c>
      <c r="S20" s="24">
        <v>562327</v>
      </c>
      <c r="T20" s="24">
        <v>622825</v>
      </c>
      <c r="U20" s="24">
        <v>624352</v>
      </c>
      <c r="V20" s="24">
        <v>1809504</v>
      </c>
      <c r="W20" s="24">
        <v>18682782</v>
      </c>
      <c r="X20" s="24">
        <v>10725580</v>
      </c>
      <c r="Y20" s="24">
        <v>7957202</v>
      </c>
      <c r="Z20" s="6">
        <v>74.19</v>
      </c>
      <c r="AA20" s="22">
        <v>10725580</v>
      </c>
    </row>
    <row r="21" spans="1:27" ht="13.5">
      <c r="A21" s="5" t="s">
        <v>48</v>
      </c>
      <c r="B21" s="3"/>
      <c r="C21" s="22">
        <v>2188588</v>
      </c>
      <c r="D21" s="22"/>
      <c r="E21" s="23">
        <v>2720320</v>
      </c>
      <c r="F21" s="24">
        <v>2720320</v>
      </c>
      <c r="G21" s="24">
        <v>188695</v>
      </c>
      <c r="H21" s="24">
        <v>406461</v>
      </c>
      <c r="I21" s="24">
        <v>47388</v>
      </c>
      <c r="J21" s="24">
        <v>642544</v>
      </c>
      <c r="K21" s="24">
        <v>145084</v>
      </c>
      <c r="L21" s="24">
        <v>289697</v>
      </c>
      <c r="M21" s="24">
        <v>195356</v>
      </c>
      <c r="N21" s="24">
        <v>630137</v>
      </c>
      <c r="O21" s="24">
        <v>187734</v>
      </c>
      <c r="P21" s="24">
        <v>171674</v>
      </c>
      <c r="Q21" s="24">
        <v>181720</v>
      </c>
      <c r="R21" s="24">
        <v>541128</v>
      </c>
      <c r="S21" s="24">
        <v>171259</v>
      </c>
      <c r="T21" s="24">
        <v>183641</v>
      </c>
      <c r="U21" s="24">
        <v>200551</v>
      </c>
      <c r="V21" s="24">
        <v>555451</v>
      </c>
      <c r="W21" s="24">
        <v>2369260</v>
      </c>
      <c r="X21" s="24">
        <v>2720320</v>
      </c>
      <c r="Y21" s="24">
        <v>-351060</v>
      </c>
      <c r="Z21" s="6">
        <v>-12.91</v>
      </c>
      <c r="AA21" s="22">
        <v>2720320</v>
      </c>
    </row>
    <row r="22" spans="1:27" ht="13.5">
      <c r="A22" s="5" t="s">
        <v>49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>
        <v>0</v>
      </c>
      <c r="AA22" s="25"/>
    </row>
    <row r="23" spans="1:27" ht="13.5">
      <c r="A23" s="5" t="s">
        <v>50</v>
      </c>
      <c r="B23" s="3"/>
      <c r="C23" s="22"/>
      <c r="D23" s="22"/>
      <c r="E23" s="23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6">
        <v>0</v>
      </c>
      <c r="AA23" s="22"/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172620745</v>
      </c>
      <c r="D25" s="40">
        <f>+D5+D9+D15+D19+D24</f>
        <v>0</v>
      </c>
      <c r="E25" s="41">
        <f t="shared" si="4"/>
        <v>226832077</v>
      </c>
      <c r="F25" s="42">
        <f t="shared" si="4"/>
        <v>226832077</v>
      </c>
      <c r="G25" s="42">
        <f t="shared" si="4"/>
        <v>23439861</v>
      </c>
      <c r="H25" s="42">
        <f t="shared" si="4"/>
        <v>3224082</v>
      </c>
      <c r="I25" s="42">
        <f t="shared" si="4"/>
        <v>30585984</v>
      </c>
      <c r="J25" s="42">
        <f t="shared" si="4"/>
        <v>57249927</v>
      </c>
      <c r="K25" s="42">
        <f t="shared" si="4"/>
        <v>14274582</v>
      </c>
      <c r="L25" s="42">
        <f t="shared" si="4"/>
        <v>2494816</v>
      </c>
      <c r="M25" s="42">
        <f t="shared" si="4"/>
        <v>60446669</v>
      </c>
      <c r="N25" s="42">
        <f t="shared" si="4"/>
        <v>77216067</v>
      </c>
      <c r="O25" s="42">
        <f t="shared" si="4"/>
        <v>2746092</v>
      </c>
      <c r="P25" s="42">
        <f t="shared" si="4"/>
        <v>2575361</v>
      </c>
      <c r="Q25" s="42">
        <f t="shared" si="4"/>
        <v>39547777</v>
      </c>
      <c r="R25" s="42">
        <f t="shared" si="4"/>
        <v>44869230</v>
      </c>
      <c r="S25" s="42">
        <f t="shared" si="4"/>
        <v>2482174</v>
      </c>
      <c r="T25" s="42">
        <f t="shared" si="4"/>
        <v>2526085</v>
      </c>
      <c r="U25" s="42">
        <f t="shared" si="4"/>
        <v>2387722</v>
      </c>
      <c r="V25" s="42">
        <f t="shared" si="4"/>
        <v>7395981</v>
      </c>
      <c r="W25" s="42">
        <f t="shared" si="4"/>
        <v>186731205</v>
      </c>
      <c r="X25" s="42">
        <f t="shared" si="4"/>
        <v>226832074</v>
      </c>
      <c r="Y25" s="42">
        <f t="shared" si="4"/>
        <v>-40100869</v>
      </c>
      <c r="Z25" s="43">
        <f>+IF(X25&lt;&gt;0,+(Y25/X25)*100,0)</f>
        <v>-17.678659059476747</v>
      </c>
      <c r="AA25" s="40">
        <f>+AA5+AA9+AA15+AA19+AA24</f>
        <v>226832077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94098961</v>
      </c>
      <c r="D28" s="19">
        <f>SUM(D29:D31)</f>
        <v>0</v>
      </c>
      <c r="E28" s="20">
        <f t="shared" si="5"/>
        <v>107174434</v>
      </c>
      <c r="F28" s="21">
        <f t="shared" si="5"/>
        <v>107174434</v>
      </c>
      <c r="G28" s="21">
        <f t="shared" si="5"/>
        <v>7408878</v>
      </c>
      <c r="H28" s="21">
        <f t="shared" si="5"/>
        <v>6942792</v>
      </c>
      <c r="I28" s="21">
        <f t="shared" si="5"/>
        <v>8681107</v>
      </c>
      <c r="J28" s="21">
        <f t="shared" si="5"/>
        <v>23032777</v>
      </c>
      <c r="K28" s="21">
        <f t="shared" si="5"/>
        <v>7303991</v>
      </c>
      <c r="L28" s="21">
        <f t="shared" si="5"/>
        <v>7730282</v>
      </c>
      <c r="M28" s="21">
        <f t="shared" si="5"/>
        <v>8570669</v>
      </c>
      <c r="N28" s="21">
        <f t="shared" si="5"/>
        <v>23604942</v>
      </c>
      <c r="O28" s="21">
        <f t="shared" si="5"/>
        <v>6660436</v>
      </c>
      <c r="P28" s="21">
        <f t="shared" si="5"/>
        <v>7520508</v>
      </c>
      <c r="Q28" s="21">
        <f t="shared" si="5"/>
        <v>7449840</v>
      </c>
      <c r="R28" s="21">
        <f t="shared" si="5"/>
        <v>21630784</v>
      </c>
      <c r="S28" s="21">
        <f t="shared" si="5"/>
        <v>7075954</v>
      </c>
      <c r="T28" s="21">
        <f t="shared" si="5"/>
        <v>8122966</v>
      </c>
      <c r="U28" s="21">
        <f t="shared" si="5"/>
        <v>9521013</v>
      </c>
      <c r="V28" s="21">
        <f t="shared" si="5"/>
        <v>24719933</v>
      </c>
      <c r="W28" s="21">
        <f t="shared" si="5"/>
        <v>92988436</v>
      </c>
      <c r="X28" s="21">
        <f t="shared" si="5"/>
        <v>107174435</v>
      </c>
      <c r="Y28" s="21">
        <f t="shared" si="5"/>
        <v>-14185999</v>
      </c>
      <c r="Z28" s="4">
        <f>+IF(X28&lt;&gt;0,+(Y28/X28)*100,0)</f>
        <v>-13.236364623709004</v>
      </c>
      <c r="AA28" s="19">
        <f>SUM(AA29:AA31)</f>
        <v>107174434</v>
      </c>
    </row>
    <row r="29" spans="1:27" ht="13.5">
      <c r="A29" s="5" t="s">
        <v>33</v>
      </c>
      <c r="B29" s="3"/>
      <c r="C29" s="22">
        <v>26122653</v>
      </c>
      <c r="D29" s="22"/>
      <c r="E29" s="23">
        <v>33790576</v>
      </c>
      <c r="F29" s="24">
        <v>33790576</v>
      </c>
      <c r="G29" s="24">
        <v>1759499</v>
      </c>
      <c r="H29" s="24">
        <v>2068005</v>
      </c>
      <c r="I29" s="24">
        <v>2292618</v>
      </c>
      <c r="J29" s="24">
        <v>6120122</v>
      </c>
      <c r="K29" s="24">
        <v>2306123</v>
      </c>
      <c r="L29" s="24">
        <v>3157191</v>
      </c>
      <c r="M29" s="24">
        <v>3245438</v>
      </c>
      <c r="N29" s="24">
        <v>8708752</v>
      </c>
      <c r="O29" s="24">
        <v>1975868</v>
      </c>
      <c r="P29" s="24">
        <v>2227607</v>
      </c>
      <c r="Q29" s="24">
        <v>2121955</v>
      </c>
      <c r="R29" s="24">
        <v>6325430</v>
      </c>
      <c r="S29" s="24">
        <v>2337198</v>
      </c>
      <c r="T29" s="24">
        <v>2367786</v>
      </c>
      <c r="U29" s="24">
        <v>2783792</v>
      </c>
      <c r="V29" s="24">
        <v>7488776</v>
      </c>
      <c r="W29" s="24">
        <v>28643080</v>
      </c>
      <c r="X29" s="24">
        <v>33790576</v>
      </c>
      <c r="Y29" s="24">
        <v>-5147496</v>
      </c>
      <c r="Z29" s="6">
        <v>-15.23</v>
      </c>
      <c r="AA29" s="22">
        <v>33790576</v>
      </c>
    </row>
    <row r="30" spans="1:27" ht="13.5">
      <c r="A30" s="5" t="s">
        <v>34</v>
      </c>
      <c r="B30" s="3"/>
      <c r="C30" s="25">
        <v>45512621</v>
      </c>
      <c r="D30" s="25"/>
      <c r="E30" s="26">
        <v>43659527</v>
      </c>
      <c r="F30" s="27">
        <v>43659527</v>
      </c>
      <c r="G30" s="27">
        <v>2835398</v>
      </c>
      <c r="H30" s="27">
        <v>3652675</v>
      </c>
      <c r="I30" s="27">
        <v>4200886</v>
      </c>
      <c r="J30" s="27">
        <v>10688959</v>
      </c>
      <c r="K30" s="27">
        <v>2810265</v>
      </c>
      <c r="L30" s="27">
        <v>2912310</v>
      </c>
      <c r="M30" s="27">
        <v>2868393</v>
      </c>
      <c r="N30" s="27">
        <v>8590968</v>
      </c>
      <c r="O30" s="27">
        <v>2702395</v>
      </c>
      <c r="P30" s="27">
        <v>3593431</v>
      </c>
      <c r="Q30" s="27">
        <v>3190605</v>
      </c>
      <c r="R30" s="27">
        <v>9486431</v>
      </c>
      <c r="S30" s="27">
        <v>2965224</v>
      </c>
      <c r="T30" s="27">
        <v>3356554</v>
      </c>
      <c r="U30" s="27">
        <v>3922954</v>
      </c>
      <c r="V30" s="27">
        <v>10244732</v>
      </c>
      <c r="W30" s="27">
        <v>39011090</v>
      </c>
      <c r="X30" s="27">
        <v>43659526</v>
      </c>
      <c r="Y30" s="27">
        <v>-4648436</v>
      </c>
      <c r="Z30" s="7">
        <v>-10.65</v>
      </c>
      <c r="AA30" s="25">
        <v>43659527</v>
      </c>
    </row>
    <row r="31" spans="1:27" ht="13.5">
      <c r="A31" s="5" t="s">
        <v>35</v>
      </c>
      <c r="B31" s="3"/>
      <c r="C31" s="22">
        <v>22463687</v>
      </c>
      <c r="D31" s="22"/>
      <c r="E31" s="23">
        <v>29724331</v>
      </c>
      <c r="F31" s="24">
        <v>29724331</v>
      </c>
      <c r="G31" s="24">
        <v>2813981</v>
      </c>
      <c r="H31" s="24">
        <v>1222112</v>
      </c>
      <c r="I31" s="24">
        <v>2187603</v>
      </c>
      <c r="J31" s="24">
        <v>6223696</v>
      </c>
      <c r="K31" s="24">
        <v>2187603</v>
      </c>
      <c r="L31" s="24">
        <v>1660781</v>
      </c>
      <c r="M31" s="24">
        <v>2456838</v>
      </c>
      <c r="N31" s="24">
        <v>6305222</v>
      </c>
      <c r="O31" s="24">
        <v>1982173</v>
      </c>
      <c r="P31" s="24">
        <v>1699470</v>
      </c>
      <c r="Q31" s="24">
        <v>2137280</v>
      </c>
      <c r="R31" s="24">
        <v>5818923</v>
      </c>
      <c r="S31" s="24">
        <v>1773532</v>
      </c>
      <c r="T31" s="24">
        <v>2398626</v>
      </c>
      <c r="U31" s="24">
        <v>2814267</v>
      </c>
      <c r="V31" s="24">
        <v>6986425</v>
      </c>
      <c r="W31" s="24">
        <v>25334266</v>
      </c>
      <c r="X31" s="24">
        <v>29724333</v>
      </c>
      <c r="Y31" s="24">
        <v>-4390067</v>
      </c>
      <c r="Z31" s="6">
        <v>-14.77</v>
      </c>
      <c r="AA31" s="22">
        <v>29724331</v>
      </c>
    </row>
    <row r="32" spans="1:27" ht="13.5">
      <c r="A32" s="2" t="s">
        <v>36</v>
      </c>
      <c r="B32" s="3"/>
      <c r="C32" s="19">
        <f aca="true" t="shared" si="6" ref="C32:Y32">SUM(C33:C37)</f>
        <v>16812113</v>
      </c>
      <c r="D32" s="19">
        <f>SUM(D33:D37)</f>
        <v>0</v>
      </c>
      <c r="E32" s="20">
        <f t="shared" si="6"/>
        <v>20697055</v>
      </c>
      <c r="F32" s="21">
        <f t="shared" si="6"/>
        <v>20697055</v>
      </c>
      <c r="G32" s="21">
        <f t="shared" si="6"/>
        <v>1320852</v>
      </c>
      <c r="H32" s="21">
        <f t="shared" si="6"/>
        <v>1361442</v>
      </c>
      <c r="I32" s="21">
        <f t="shared" si="6"/>
        <v>1560439</v>
      </c>
      <c r="J32" s="21">
        <f t="shared" si="6"/>
        <v>4242733</v>
      </c>
      <c r="K32" s="21">
        <f t="shared" si="6"/>
        <v>1750926</v>
      </c>
      <c r="L32" s="21">
        <f t="shared" si="6"/>
        <v>1655520</v>
      </c>
      <c r="M32" s="21">
        <f t="shared" si="6"/>
        <v>1521856</v>
      </c>
      <c r="N32" s="21">
        <f t="shared" si="6"/>
        <v>4928302</v>
      </c>
      <c r="O32" s="21">
        <f t="shared" si="6"/>
        <v>1653390</v>
      </c>
      <c r="P32" s="21">
        <f t="shared" si="6"/>
        <v>2003347</v>
      </c>
      <c r="Q32" s="21">
        <f t="shared" si="6"/>
        <v>1786767</v>
      </c>
      <c r="R32" s="21">
        <f t="shared" si="6"/>
        <v>5443504</v>
      </c>
      <c r="S32" s="21">
        <f t="shared" si="6"/>
        <v>1551341</v>
      </c>
      <c r="T32" s="21">
        <f t="shared" si="6"/>
        <v>1632292</v>
      </c>
      <c r="U32" s="21">
        <f t="shared" si="6"/>
        <v>1683384</v>
      </c>
      <c r="V32" s="21">
        <f t="shared" si="6"/>
        <v>4867017</v>
      </c>
      <c r="W32" s="21">
        <f t="shared" si="6"/>
        <v>19481556</v>
      </c>
      <c r="X32" s="21">
        <f t="shared" si="6"/>
        <v>20697055</v>
      </c>
      <c r="Y32" s="21">
        <f t="shared" si="6"/>
        <v>-1215499</v>
      </c>
      <c r="Z32" s="4">
        <f>+IF(X32&lt;&gt;0,+(Y32/X32)*100,0)</f>
        <v>-5.87281137340554</v>
      </c>
      <c r="AA32" s="19">
        <f>SUM(AA33:AA37)</f>
        <v>20697055</v>
      </c>
    </row>
    <row r="33" spans="1:27" ht="13.5">
      <c r="A33" s="5" t="s">
        <v>37</v>
      </c>
      <c r="B33" s="3"/>
      <c r="C33" s="22">
        <v>16812113</v>
      </c>
      <c r="D33" s="22"/>
      <c r="E33" s="23">
        <v>20697055</v>
      </c>
      <c r="F33" s="24">
        <v>20697055</v>
      </c>
      <c r="G33" s="24">
        <v>1320852</v>
      </c>
      <c r="H33" s="24">
        <v>1361442</v>
      </c>
      <c r="I33" s="24">
        <v>1560439</v>
      </c>
      <c r="J33" s="24">
        <v>4242733</v>
      </c>
      <c r="K33" s="24">
        <v>1750926</v>
      </c>
      <c r="L33" s="24">
        <v>1655520</v>
      </c>
      <c r="M33" s="24">
        <v>1521856</v>
      </c>
      <c r="N33" s="24">
        <v>4928302</v>
      </c>
      <c r="O33" s="24">
        <v>1653390</v>
      </c>
      <c r="P33" s="24">
        <v>2003347</v>
      </c>
      <c r="Q33" s="24">
        <v>1786767</v>
      </c>
      <c r="R33" s="24">
        <v>5443504</v>
      </c>
      <c r="S33" s="24">
        <v>1551341</v>
      </c>
      <c r="T33" s="24">
        <v>1632292</v>
      </c>
      <c r="U33" s="24">
        <v>1683384</v>
      </c>
      <c r="V33" s="24">
        <v>4867017</v>
      </c>
      <c r="W33" s="24">
        <v>19481556</v>
      </c>
      <c r="X33" s="24">
        <v>20697055</v>
      </c>
      <c r="Y33" s="24">
        <v>-1215499</v>
      </c>
      <c r="Z33" s="6">
        <v>-5.87</v>
      </c>
      <c r="AA33" s="22">
        <v>20697055</v>
      </c>
    </row>
    <row r="34" spans="1:27" ht="13.5">
      <c r="A34" s="5" t="s">
        <v>38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>
        <v>0</v>
      </c>
      <c r="AA34" s="22"/>
    </row>
    <row r="35" spans="1:27" ht="13.5">
      <c r="A35" s="5" t="s">
        <v>39</v>
      </c>
      <c r="B35" s="3"/>
      <c r="C35" s="22"/>
      <c r="D35" s="22"/>
      <c r="E35" s="23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6">
        <v>0</v>
      </c>
      <c r="AA35" s="22"/>
    </row>
    <row r="36" spans="1:27" ht="13.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15726986</v>
      </c>
      <c r="D38" s="19">
        <f>SUM(D39:D41)</f>
        <v>0</v>
      </c>
      <c r="E38" s="20">
        <f t="shared" si="7"/>
        <v>17386843</v>
      </c>
      <c r="F38" s="21">
        <f t="shared" si="7"/>
        <v>17386843</v>
      </c>
      <c r="G38" s="21">
        <f t="shared" si="7"/>
        <v>752080</v>
      </c>
      <c r="H38" s="21">
        <f t="shared" si="7"/>
        <v>921453</v>
      </c>
      <c r="I38" s="21">
        <f t="shared" si="7"/>
        <v>869390</v>
      </c>
      <c r="J38" s="21">
        <f t="shared" si="7"/>
        <v>2542923</v>
      </c>
      <c r="K38" s="21">
        <f t="shared" si="7"/>
        <v>869892</v>
      </c>
      <c r="L38" s="21">
        <f t="shared" si="7"/>
        <v>1775236</v>
      </c>
      <c r="M38" s="21">
        <f t="shared" si="7"/>
        <v>1925072</v>
      </c>
      <c r="N38" s="21">
        <f t="shared" si="7"/>
        <v>4570200</v>
      </c>
      <c r="O38" s="21">
        <f t="shared" si="7"/>
        <v>1121785</v>
      </c>
      <c r="P38" s="21">
        <f t="shared" si="7"/>
        <v>1759155</v>
      </c>
      <c r="Q38" s="21">
        <f t="shared" si="7"/>
        <v>966856</v>
      </c>
      <c r="R38" s="21">
        <f t="shared" si="7"/>
        <v>3847796</v>
      </c>
      <c r="S38" s="21">
        <f t="shared" si="7"/>
        <v>1297576</v>
      </c>
      <c r="T38" s="21">
        <f t="shared" si="7"/>
        <v>829467</v>
      </c>
      <c r="U38" s="21">
        <f t="shared" si="7"/>
        <v>1416938</v>
      </c>
      <c r="V38" s="21">
        <f t="shared" si="7"/>
        <v>3543981</v>
      </c>
      <c r="W38" s="21">
        <f t="shared" si="7"/>
        <v>14504900</v>
      </c>
      <c r="X38" s="21">
        <f t="shared" si="7"/>
        <v>17386842</v>
      </c>
      <c r="Y38" s="21">
        <f t="shared" si="7"/>
        <v>-2881942</v>
      </c>
      <c r="Z38" s="4">
        <f>+IF(X38&lt;&gt;0,+(Y38/X38)*100,0)</f>
        <v>-16.575419504013436</v>
      </c>
      <c r="AA38" s="19">
        <f>SUM(AA39:AA41)</f>
        <v>17386843</v>
      </c>
    </row>
    <row r="39" spans="1:27" ht="13.5">
      <c r="A39" s="5" t="s">
        <v>43</v>
      </c>
      <c r="B39" s="3"/>
      <c r="C39" s="22">
        <v>5642638</v>
      </c>
      <c r="D39" s="22"/>
      <c r="E39" s="23">
        <v>7380134</v>
      </c>
      <c r="F39" s="24">
        <v>7380134</v>
      </c>
      <c r="G39" s="24">
        <v>251548</v>
      </c>
      <c r="H39" s="24">
        <v>275151</v>
      </c>
      <c r="I39" s="24">
        <v>280169</v>
      </c>
      <c r="J39" s="24">
        <v>806868</v>
      </c>
      <c r="K39" s="24">
        <v>325526</v>
      </c>
      <c r="L39" s="24">
        <v>490475</v>
      </c>
      <c r="M39" s="24">
        <v>1179027</v>
      </c>
      <c r="N39" s="24">
        <v>1995028</v>
      </c>
      <c r="O39" s="24">
        <v>511373</v>
      </c>
      <c r="P39" s="24">
        <v>694789</v>
      </c>
      <c r="Q39" s="24">
        <v>346437</v>
      </c>
      <c r="R39" s="24">
        <v>1552599</v>
      </c>
      <c r="S39" s="24">
        <v>391495</v>
      </c>
      <c r="T39" s="24">
        <v>333293</v>
      </c>
      <c r="U39" s="24">
        <v>994748</v>
      </c>
      <c r="V39" s="24">
        <v>1719536</v>
      </c>
      <c r="W39" s="24">
        <v>6074031</v>
      </c>
      <c r="X39" s="24">
        <v>7380134</v>
      </c>
      <c r="Y39" s="24">
        <v>-1306103</v>
      </c>
      <c r="Z39" s="6">
        <v>-17.7</v>
      </c>
      <c r="AA39" s="22">
        <v>7380134</v>
      </c>
    </row>
    <row r="40" spans="1:27" ht="13.5">
      <c r="A40" s="5" t="s">
        <v>44</v>
      </c>
      <c r="B40" s="3"/>
      <c r="C40" s="22">
        <v>10084348</v>
      </c>
      <c r="D40" s="22"/>
      <c r="E40" s="23">
        <v>10006709</v>
      </c>
      <c r="F40" s="24">
        <v>10006709</v>
      </c>
      <c r="G40" s="24">
        <v>500532</v>
      </c>
      <c r="H40" s="24">
        <v>646302</v>
      </c>
      <c r="I40" s="24">
        <v>589221</v>
      </c>
      <c r="J40" s="24">
        <v>1736055</v>
      </c>
      <c r="K40" s="24">
        <v>544366</v>
      </c>
      <c r="L40" s="24">
        <v>1284761</v>
      </c>
      <c r="M40" s="24">
        <v>746045</v>
      </c>
      <c r="N40" s="24">
        <v>2575172</v>
      </c>
      <c r="O40" s="24">
        <v>610412</v>
      </c>
      <c r="P40" s="24">
        <v>1064366</v>
      </c>
      <c r="Q40" s="24">
        <v>620419</v>
      </c>
      <c r="R40" s="24">
        <v>2295197</v>
      </c>
      <c r="S40" s="24">
        <v>906081</v>
      </c>
      <c r="T40" s="24">
        <v>496174</v>
      </c>
      <c r="U40" s="24">
        <v>422190</v>
      </c>
      <c r="V40" s="24">
        <v>1824445</v>
      </c>
      <c r="W40" s="24">
        <v>8430869</v>
      </c>
      <c r="X40" s="24">
        <v>10006708</v>
      </c>
      <c r="Y40" s="24">
        <v>-1575839</v>
      </c>
      <c r="Z40" s="6">
        <v>-15.75</v>
      </c>
      <c r="AA40" s="22">
        <v>10006709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8148181</v>
      </c>
      <c r="D42" s="19">
        <f>SUM(D43:D46)</f>
        <v>0</v>
      </c>
      <c r="E42" s="20">
        <f t="shared" si="8"/>
        <v>10656888</v>
      </c>
      <c r="F42" s="21">
        <f t="shared" si="8"/>
        <v>10656888</v>
      </c>
      <c r="G42" s="21">
        <f t="shared" si="8"/>
        <v>582699</v>
      </c>
      <c r="H42" s="21">
        <f t="shared" si="8"/>
        <v>658201</v>
      </c>
      <c r="I42" s="21">
        <f t="shared" si="8"/>
        <v>699502</v>
      </c>
      <c r="J42" s="21">
        <f t="shared" si="8"/>
        <v>1940402</v>
      </c>
      <c r="K42" s="21">
        <f t="shared" si="8"/>
        <v>677631</v>
      </c>
      <c r="L42" s="21">
        <f t="shared" si="8"/>
        <v>628004</v>
      </c>
      <c r="M42" s="21">
        <f t="shared" si="8"/>
        <v>1380818</v>
      </c>
      <c r="N42" s="21">
        <f t="shared" si="8"/>
        <v>2686453</v>
      </c>
      <c r="O42" s="21">
        <f t="shared" si="8"/>
        <v>701007</v>
      </c>
      <c r="P42" s="21">
        <f t="shared" si="8"/>
        <v>1110081</v>
      </c>
      <c r="Q42" s="21">
        <f t="shared" si="8"/>
        <v>667295</v>
      </c>
      <c r="R42" s="21">
        <f t="shared" si="8"/>
        <v>2478383</v>
      </c>
      <c r="S42" s="21">
        <f t="shared" si="8"/>
        <v>671664</v>
      </c>
      <c r="T42" s="21">
        <f t="shared" si="8"/>
        <v>628188</v>
      </c>
      <c r="U42" s="21">
        <f t="shared" si="8"/>
        <v>788245</v>
      </c>
      <c r="V42" s="21">
        <f t="shared" si="8"/>
        <v>2088097</v>
      </c>
      <c r="W42" s="21">
        <f t="shared" si="8"/>
        <v>9193335</v>
      </c>
      <c r="X42" s="21">
        <f t="shared" si="8"/>
        <v>10656889</v>
      </c>
      <c r="Y42" s="21">
        <f t="shared" si="8"/>
        <v>-1463554</v>
      </c>
      <c r="Z42" s="4">
        <f>+IF(X42&lt;&gt;0,+(Y42/X42)*100,0)</f>
        <v>-13.733407563877225</v>
      </c>
      <c r="AA42" s="19">
        <f>SUM(AA43:AA46)</f>
        <v>10656888</v>
      </c>
    </row>
    <row r="43" spans="1:27" ht="13.5">
      <c r="A43" s="5" t="s">
        <v>47</v>
      </c>
      <c r="B43" s="3"/>
      <c r="C43" s="22">
        <v>2450051</v>
      </c>
      <c r="D43" s="22"/>
      <c r="E43" s="23">
        <v>3415230</v>
      </c>
      <c r="F43" s="24">
        <v>3415230</v>
      </c>
      <c r="G43" s="24">
        <v>149173</v>
      </c>
      <c r="H43" s="24">
        <v>177365</v>
      </c>
      <c r="I43" s="24">
        <v>171311</v>
      </c>
      <c r="J43" s="24">
        <v>497849</v>
      </c>
      <c r="K43" s="24">
        <v>209073</v>
      </c>
      <c r="L43" s="24">
        <v>168443</v>
      </c>
      <c r="M43" s="24">
        <v>907024</v>
      </c>
      <c r="N43" s="24">
        <v>1284540</v>
      </c>
      <c r="O43" s="24">
        <v>172243</v>
      </c>
      <c r="P43" s="24">
        <v>533734</v>
      </c>
      <c r="Q43" s="24">
        <v>202901</v>
      </c>
      <c r="R43" s="24">
        <v>908878</v>
      </c>
      <c r="S43" s="24">
        <v>173423</v>
      </c>
      <c r="T43" s="24">
        <v>169719</v>
      </c>
      <c r="U43" s="24">
        <v>166760</v>
      </c>
      <c r="V43" s="24">
        <v>509902</v>
      </c>
      <c r="W43" s="24">
        <v>3201169</v>
      </c>
      <c r="X43" s="24">
        <v>3415231</v>
      </c>
      <c r="Y43" s="24">
        <v>-214062</v>
      </c>
      <c r="Z43" s="6">
        <v>-6.27</v>
      </c>
      <c r="AA43" s="22">
        <v>3415230</v>
      </c>
    </row>
    <row r="44" spans="1:27" ht="13.5">
      <c r="A44" s="5" t="s">
        <v>48</v>
      </c>
      <c r="B44" s="3"/>
      <c r="C44" s="22">
        <v>5698130</v>
      </c>
      <c r="D44" s="22"/>
      <c r="E44" s="23">
        <v>7241658</v>
      </c>
      <c r="F44" s="24">
        <v>7241658</v>
      </c>
      <c r="G44" s="24">
        <v>433526</v>
      </c>
      <c r="H44" s="24">
        <v>480836</v>
      </c>
      <c r="I44" s="24">
        <v>528191</v>
      </c>
      <c r="J44" s="24">
        <v>1442553</v>
      </c>
      <c r="K44" s="24">
        <v>468558</v>
      </c>
      <c r="L44" s="24">
        <v>459561</v>
      </c>
      <c r="M44" s="24">
        <v>473794</v>
      </c>
      <c r="N44" s="24">
        <v>1401913</v>
      </c>
      <c r="O44" s="24">
        <v>528764</v>
      </c>
      <c r="P44" s="24">
        <v>576347</v>
      </c>
      <c r="Q44" s="24">
        <v>464394</v>
      </c>
      <c r="R44" s="24">
        <v>1569505</v>
      </c>
      <c r="S44" s="24">
        <v>498241</v>
      </c>
      <c r="T44" s="24">
        <v>458469</v>
      </c>
      <c r="U44" s="24">
        <v>621485</v>
      </c>
      <c r="V44" s="24">
        <v>1578195</v>
      </c>
      <c r="W44" s="24">
        <v>5992166</v>
      </c>
      <c r="X44" s="24">
        <v>7241658</v>
      </c>
      <c r="Y44" s="24">
        <v>-1249492</v>
      </c>
      <c r="Z44" s="6">
        <v>-17.25</v>
      </c>
      <c r="AA44" s="22">
        <v>7241658</v>
      </c>
    </row>
    <row r="45" spans="1:27" ht="13.5">
      <c r="A45" s="5" t="s">
        <v>49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>
        <v>0</v>
      </c>
      <c r="AA45" s="25"/>
    </row>
    <row r="46" spans="1:27" ht="13.5">
      <c r="A46" s="5" t="s">
        <v>50</v>
      </c>
      <c r="B46" s="3"/>
      <c r="C46" s="22"/>
      <c r="D46" s="22"/>
      <c r="E46" s="23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6">
        <v>0</v>
      </c>
      <c r="AA46" s="22"/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134786241</v>
      </c>
      <c r="D48" s="40">
        <f>+D28+D32+D38+D42+D47</f>
        <v>0</v>
      </c>
      <c r="E48" s="41">
        <f t="shared" si="9"/>
        <v>155915220</v>
      </c>
      <c r="F48" s="42">
        <f t="shared" si="9"/>
        <v>155915220</v>
      </c>
      <c r="G48" s="42">
        <f t="shared" si="9"/>
        <v>10064509</v>
      </c>
      <c r="H48" s="42">
        <f t="shared" si="9"/>
        <v>9883888</v>
      </c>
      <c r="I48" s="42">
        <f t="shared" si="9"/>
        <v>11810438</v>
      </c>
      <c r="J48" s="42">
        <f t="shared" si="9"/>
        <v>31758835</v>
      </c>
      <c r="K48" s="42">
        <f t="shared" si="9"/>
        <v>10602440</v>
      </c>
      <c r="L48" s="42">
        <f t="shared" si="9"/>
        <v>11789042</v>
      </c>
      <c r="M48" s="42">
        <f t="shared" si="9"/>
        <v>13398415</v>
      </c>
      <c r="N48" s="42">
        <f t="shared" si="9"/>
        <v>35789897</v>
      </c>
      <c r="O48" s="42">
        <f t="shared" si="9"/>
        <v>10136618</v>
      </c>
      <c r="P48" s="42">
        <f t="shared" si="9"/>
        <v>12393091</v>
      </c>
      <c r="Q48" s="42">
        <f t="shared" si="9"/>
        <v>10870758</v>
      </c>
      <c r="R48" s="42">
        <f t="shared" si="9"/>
        <v>33400467</v>
      </c>
      <c r="S48" s="42">
        <f t="shared" si="9"/>
        <v>10596535</v>
      </c>
      <c r="T48" s="42">
        <f t="shared" si="9"/>
        <v>11212913</v>
      </c>
      <c r="U48" s="42">
        <f t="shared" si="9"/>
        <v>13409580</v>
      </c>
      <c r="V48" s="42">
        <f t="shared" si="9"/>
        <v>35219028</v>
      </c>
      <c r="W48" s="42">
        <f t="shared" si="9"/>
        <v>136168227</v>
      </c>
      <c r="X48" s="42">
        <f t="shared" si="9"/>
        <v>155915221</v>
      </c>
      <c r="Y48" s="42">
        <f t="shared" si="9"/>
        <v>-19746994</v>
      </c>
      <c r="Z48" s="43">
        <f>+IF(X48&lt;&gt;0,+(Y48/X48)*100,0)</f>
        <v>-12.665212461841682</v>
      </c>
      <c r="AA48" s="40">
        <f>+AA28+AA32+AA38+AA42+AA47</f>
        <v>155915220</v>
      </c>
    </row>
    <row r="49" spans="1:27" ht="13.5">
      <c r="A49" s="14" t="s">
        <v>58</v>
      </c>
      <c r="B49" s="15"/>
      <c r="C49" s="44">
        <f aca="true" t="shared" si="10" ref="C49:Y49">+C25-C48</f>
        <v>37834504</v>
      </c>
      <c r="D49" s="44">
        <f>+D25-D48</f>
        <v>0</v>
      </c>
      <c r="E49" s="45">
        <f t="shared" si="10"/>
        <v>70916857</v>
      </c>
      <c r="F49" s="46">
        <f t="shared" si="10"/>
        <v>70916857</v>
      </c>
      <c r="G49" s="46">
        <f t="shared" si="10"/>
        <v>13375352</v>
      </c>
      <c r="H49" s="46">
        <f t="shared" si="10"/>
        <v>-6659806</v>
      </c>
      <c r="I49" s="46">
        <f t="shared" si="10"/>
        <v>18775546</v>
      </c>
      <c r="J49" s="46">
        <f t="shared" si="10"/>
        <v>25491092</v>
      </c>
      <c r="K49" s="46">
        <f t="shared" si="10"/>
        <v>3672142</v>
      </c>
      <c r="L49" s="46">
        <f t="shared" si="10"/>
        <v>-9294226</v>
      </c>
      <c r="M49" s="46">
        <f t="shared" si="10"/>
        <v>47048254</v>
      </c>
      <c r="N49" s="46">
        <f t="shared" si="10"/>
        <v>41426170</v>
      </c>
      <c r="O49" s="46">
        <f t="shared" si="10"/>
        <v>-7390526</v>
      </c>
      <c r="P49" s="46">
        <f t="shared" si="10"/>
        <v>-9817730</v>
      </c>
      <c r="Q49" s="46">
        <f t="shared" si="10"/>
        <v>28677019</v>
      </c>
      <c r="R49" s="46">
        <f t="shared" si="10"/>
        <v>11468763</v>
      </c>
      <c r="S49" s="46">
        <f t="shared" si="10"/>
        <v>-8114361</v>
      </c>
      <c r="T49" s="46">
        <f t="shared" si="10"/>
        <v>-8686828</v>
      </c>
      <c r="U49" s="46">
        <f t="shared" si="10"/>
        <v>-11021858</v>
      </c>
      <c r="V49" s="46">
        <f t="shared" si="10"/>
        <v>-27823047</v>
      </c>
      <c r="W49" s="46">
        <f t="shared" si="10"/>
        <v>50562978</v>
      </c>
      <c r="X49" s="46">
        <f>IF(F25=F48,0,X25-X48)</f>
        <v>70916853</v>
      </c>
      <c r="Y49" s="46">
        <f t="shared" si="10"/>
        <v>-20353875</v>
      </c>
      <c r="Z49" s="47">
        <f>+IF(X49&lt;&gt;0,+(Y49/X49)*100,0)</f>
        <v>-28.701040921824323</v>
      </c>
      <c r="AA49" s="44">
        <f>+AA25-AA48</f>
        <v>70916857</v>
      </c>
    </row>
    <row r="50" spans="1:27" ht="13.5">
      <c r="A50" s="16" t="s">
        <v>86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87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88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89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90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71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91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1483417755</v>
      </c>
      <c r="D5" s="19">
        <f>SUM(D6:D8)</f>
        <v>0</v>
      </c>
      <c r="E5" s="20">
        <f t="shared" si="0"/>
        <v>1914246281</v>
      </c>
      <c r="F5" s="21">
        <f t="shared" si="0"/>
        <v>2027242731</v>
      </c>
      <c r="G5" s="21">
        <f t="shared" si="0"/>
        <v>87139832</v>
      </c>
      <c r="H5" s="21">
        <f t="shared" si="0"/>
        <v>168139019</v>
      </c>
      <c r="I5" s="21">
        <f t="shared" si="0"/>
        <v>120101470</v>
      </c>
      <c r="J5" s="21">
        <f t="shared" si="0"/>
        <v>375380321</v>
      </c>
      <c r="K5" s="21">
        <f t="shared" si="0"/>
        <v>154575880</v>
      </c>
      <c r="L5" s="21">
        <f t="shared" si="0"/>
        <v>64738047</v>
      </c>
      <c r="M5" s="21">
        <f t="shared" si="0"/>
        <v>223031981</v>
      </c>
      <c r="N5" s="21">
        <f t="shared" si="0"/>
        <v>442345908</v>
      </c>
      <c r="O5" s="21">
        <f t="shared" si="0"/>
        <v>97862795</v>
      </c>
      <c r="P5" s="21">
        <f t="shared" si="0"/>
        <v>135047154</v>
      </c>
      <c r="Q5" s="21">
        <f t="shared" si="0"/>
        <v>209328643</v>
      </c>
      <c r="R5" s="21">
        <f t="shared" si="0"/>
        <v>442238592</v>
      </c>
      <c r="S5" s="21">
        <f t="shared" si="0"/>
        <v>171244207</v>
      </c>
      <c r="T5" s="21">
        <f t="shared" si="0"/>
        <v>157907480</v>
      </c>
      <c r="U5" s="21">
        <f t="shared" si="0"/>
        <v>287536418</v>
      </c>
      <c r="V5" s="21">
        <f t="shared" si="0"/>
        <v>616688105</v>
      </c>
      <c r="W5" s="21">
        <f t="shared" si="0"/>
        <v>1876652926</v>
      </c>
      <c r="X5" s="21">
        <f t="shared" si="0"/>
        <v>1914246282</v>
      </c>
      <c r="Y5" s="21">
        <f t="shared" si="0"/>
        <v>-37593356</v>
      </c>
      <c r="Z5" s="4">
        <f>+IF(X5&lt;&gt;0,+(Y5/X5)*100,0)</f>
        <v>-1.9638724835721009</v>
      </c>
      <c r="AA5" s="19">
        <f>SUM(AA6:AA8)</f>
        <v>2027242731</v>
      </c>
    </row>
    <row r="6" spans="1:27" ht="13.5">
      <c r="A6" s="5" t="s">
        <v>33</v>
      </c>
      <c r="B6" s="3"/>
      <c r="C6" s="22"/>
      <c r="D6" s="22"/>
      <c r="E6" s="23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>
        <v>3000</v>
      </c>
      <c r="V6" s="24">
        <v>3000</v>
      </c>
      <c r="W6" s="24">
        <v>3000</v>
      </c>
      <c r="X6" s="24"/>
      <c r="Y6" s="24">
        <v>3000</v>
      </c>
      <c r="Z6" s="6">
        <v>0</v>
      </c>
      <c r="AA6" s="22"/>
    </row>
    <row r="7" spans="1:27" ht="13.5">
      <c r="A7" s="5" t="s">
        <v>34</v>
      </c>
      <c r="B7" s="3"/>
      <c r="C7" s="25">
        <v>386050164</v>
      </c>
      <c r="D7" s="25"/>
      <c r="E7" s="26">
        <v>459947887</v>
      </c>
      <c r="F7" s="27">
        <v>555539291</v>
      </c>
      <c r="G7" s="27">
        <v>87105739</v>
      </c>
      <c r="H7" s="27">
        <v>35357699</v>
      </c>
      <c r="I7" s="27">
        <v>31975249</v>
      </c>
      <c r="J7" s="27">
        <v>154438687</v>
      </c>
      <c r="K7" s="27">
        <v>36877689</v>
      </c>
      <c r="L7" s="27">
        <v>64734519</v>
      </c>
      <c r="M7" s="27">
        <v>37343397</v>
      </c>
      <c r="N7" s="27">
        <v>138955605</v>
      </c>
      <c r="O7" s="27">
        <v>27963060</v>
      </c>
      <c r="P7" s="27">
        <v>37404052</v>
      </c>
      <c r="Q7" s="27">
        <v>35090376</v>
      </c>
      <c r="R7" s="27">
        <v>100457488</v>
      </c>
      <c r="S7" s="27">
        <v>42147656</v>
      </c>
      <c r="T7" s="27">
        <v>34472945</v>
      </c>
      <c r="U7" s="27">
        <v>287590039</v>
      </c>
      <c r="V7" s="27">
        <v>364210640</v>
      </c>
      <c r="W7" s="27">
        <v>758062420</v>
      </c>
      <c r="X7" s="27">
        <v>459947888</v>
      </c>
      <c r="Y7" s="27">
        <v>298114532</v>
      </c>
      <c r="Z7" s="7">
        <v>64.81</v>
      </c>
      <c r="AA7" s="25">
        <v>555539291</v>
      </c>
    </row>
    <row r="8" spans="1:27" ht="13.5">
      <c r="A8" s="5" t="s">
        <v>35</v>
      </c>
      <c r="B8" s="3"/>
      <c r="C8" s="22">
        <v>1097367591</v>
      </c>
      <c r="D8" s="22"/>
      <c r="E8" s="23">
        <v>1454298394</v>
      </c>
      <c r="F8" s="24">
        <v>1471703440</v>
      </c>
      <c r="G8" s="24">
        <v>34093</v>
      </c>
      <c r="H8" s="24">
        <v>132781320</v>
      </c>
      <c r="I8" s="24">
        <v>88126221</v>
      </c>
      <c r="J8" s="24">
        <v>220941634</v>
      </c>
      <c r="K8" s="24">
        <v>117698191</v>
      </c>
      <c r="L8" s="24">
        <v>3528</v>
      </c>
      <c r="M8" s="24">
        <v>185688584</v>
      </c>
      <c r="N8" s="24">
        <v>303390303</v>
      </c>
      <c r="O8" s="24">
        <v>69899735</v>
      </c>
      <c r="P8" s="24">
        <v>97643102</v>
      </c>
      <c r="Q8" s="24">
        <v>174238267</v>
      </c>
      <c r="R8" s="24">
        <v>341781104</v>
      </c>
      <c r="S8" s="24">
        <v>129096551</v>
      </c>
      <c r="T8" s="24">
        <v>123434535</v>
      </c>
      <c r="U8" s="24">
        <v>-56621</v>
      </c>
      <c r="V8" s="24">
        <v>252474465</v>
      </c>
      <c r="W8" s="24">
        <v>1118587506</v>
      </c>
      <c r="X8" s="24">
        <v>1454298394</v>
      </c>
      <c r="Y8" s="24">
        <v>-335710888</v>
      </c>
      <c r="Z8" s="6">
        <v>-23.08</v>
      </c>
      <c r="AA8" s="22">
        <v>1471703440</v>
      </c>
    </row>
    <row r="9" spans="1:27" ht="13.5">
      <c r="A9" s="2" t="s">
        <v>36</v>
      </c>
      <c r="B9" s="3"/>
      <c r="C9" s="19">
        <f aca="true" t="shared" si="1" ref="C9:Y9">SUM(C10:C14)</f>
        <v>25786888</v>
      </c>
      <c r="D9" s="19">
        <f>SUM(D10:D14)</f>
        <v>0</v>
      </c>
      <c r="E9" s="20">
        <f t="shared" si="1"/>
        <v>77148876</v>
      </c>
      <c r="F9" s="21">
        <f t="shared" si="1"/>
        <v>32052780</v>
      </c>
      <c r="G9" s="21">
        <f t="shared" si="1"/>
        <v>872721</v>
      </c>
      <c r="H9" s="21">
        <f t="shared" si="1"/>
        <v>907692</v>
      </c>
      <c r="I9" s="21">
        <f t="shared" si="1"/>
        <v>794204</v>
      </c>
      <c r="J9" s="21">
        <f t="shared" si="1"/>
        <v>2574617</v>
      </c>
      <c r="K9" s="21">
        <f t="shared" si="1"/>
        <v>2962044</v>
      </c>
      <c r="L9" s="21">
        <f t="shared" si="1"/>
        <v>1937392</v>
      </c>
      <c r="M9" s="21">
        <f t="shared" si="1"/>
        <v>1213894</v>
      </c>
      <c r="N9" s="21">
        <f t="shared" si="1"/>
        <v>6113330</v>
      </c>
      <c r="O9" s="21">
        <f t="shared" si="1"/>
        <v>524487</v>
      </c>
      <c r="P9" s="21">
        <f t="shared" si="1"/>
        <v>649268</v>
      </c>
      <c r="Q9" s="21">
        <f t="shared" si="1"/>
        <v>1976129</v>
      </c>
      <c r="R9" s="21">
        <f t="shared" si="1"/>
        <v>3149884</v>
      </c>
      <c r="S9" s="21">
        <f t="shared" si="1"/>
        <v>570682</v>
      </c>
      <c r="T9" s="21">
        <f t="shared" si="1"/>
        <v>957779</v>
      </c>
      <c r="U9" s="21">
        <f t="shared" si="1"/>
        <v>730847</v>
      </c>
      <c r="V9" s="21">
        <f t="shared" si="1"/>
        <v>2259308</v>
      </c>
      <c r="W9" s="21">
        <f t="shared" si="1"/>
        <v>14097139</v>
      </c>
      <c r="X9" s="21">
        <f t="shared" si="1"/>
        <v>77148876</v>
      </c>
      <c r="Y9" s="21">
        <f t="shared" si="1"/>
        <v>-63051737</v>
      </c>
      <c r="Z9" s="4">
        <f>+IF(X9&lt;&gt;0,+(Y9/X9)*100,0)</f>
        <v>-81.72735659817</v>
      </c>
      <c r="AA9" s="19">
        <f>SUM(AA10:AA14)</f>
        <v>32052780</v>
      </c>
    </row>
    <row r="10" spans="1:27" ht="13.5">
      <c r="A10" s="5" t="s">
        <v>37</v>
      </c>
      <c r="B10" s="3"/>
      <c r="C10" s="22">
        <v>2263682</v>
      </c>
      <c r="D10" s="22"/>
      <c r="E10" s="23">
        <v>2331921</v>
      </c>
      <c r="F10" s="24">
        <v>2331920</v>
      </c>
      <c r="G10" s="24">
        <v>163083</v>
      </c>
      <c r="H10" s="24">
        <v>156830</v>
      </c>
      <c r="I10" s="24">
        <v>196035</v>
      </c>
      <c r="J10" s="24">
        <v>515948</v>
      </c>
      <c r="K10" s="24">
        <v>170211</v>
      </c>
      <c r="L10" s="24">
        <v>128830</v>
      </c>
      <c r="M10" s="24">
        <v>122173</v>
      </c>
      <c r="N10" s="24">
        <v>421214</v>
      </c>
      <c r="O10" s="24">
        <v>171282</v>
      </c>
      <c r="P10" s="24">
        <v>75342</v>
      </c>
      <c r="Q10" s="24">
        <v>249403</v>
      </c>
      <c r="R10" s="24">
        <v>496027</v>
      </c>
      <c r="S10" s="24">
        <v>129204</v>
      </c>
      <c r="T10" s="24">
        <v>198158</v>
      </c>
      <c r="U10" s="24">
        <v>204158</v>
      </c>
      <c r="V10" s="24">
        <v>531520</v>
      </c>
      <c r="W10" s="24">
        <v>1964709</v>
      </c>
      <c r="X10" s="24">
        <v>2331922</v>
      </c>
      <c r="Y10" s="24">
        <v>-367213</v>
      </c>
      <c r="Z10" s="6">
        <v>-15.75</v>
      </c>
      <c r="AA10" s="22">
        <v>2331920</v>
      </c>
    </row>
    <row r="11" spans="1:27" ht="13.5">
      <c r="A11" s="5" t="s">
        <v>38</v>
      </c>
      <c r="B11" s="3"/>
      <c r="C11" s="22">
        <v>6106511</v>
      </c>
      <c r="D11" s="22"/>
      <c r="E11" s="23">
        <v>8878671</v>
      </c>
      <c r="F11" s="24">
        <v>8878675</v>
      </c>
      <c r="G11" s="24">
        <v>394639</v>
      </c>
      <c r="H11" s="24">
        <v>346552</v>
      </c>
      <c r="I11" s="24">
        <v>186689</v>
      </c>
      <c r="J11" s="24">
        <v>927880</v>
      </c>
      <c r="K11" s="24">
        <v>2051413</v>
      </c>
      <c r="L11" s="24">
        <v>1284795</v>
      </c>
      <c r="M11" s="24">
        <v>454833</v>
      </c>
      <c r="N11" s="24">
        <v>3791041</v>
      </c>
      <c r="O11" s="24">
        <v>-99705</v>
      </c>
      <c r="P11" s="24">
        <v>160266</v>
      </c>
      <c r="Q11" s="24">
        <v>1168526</v>
      </c>
      <c r="R11" s="24">
        <v>1229087</v>
      </c>
      <c r="S11" s="24">
        <v>185623</v>
      </c>
      <c r="T11" s="24">
        <v>387110</v>
      </c>
      <c r="U11" s="24">
        <v>190019</v>
      </c>
      <c r="V11" s="24">
        <v>762752</v>
      </c>
      <c r="W11" s="24">
        <v>6710760</v>
      </c>
      <c r="X11" s="24">
        <v>8878670</v>
      </c>
      <c r="Y11" s="24">
        <v>-2167910</v>
      </c>
      <c r="Z11" s="6">
        <v>-24.42</v>
      </c>
      <c r="AA11" s="22">
        <v>8878675</v>
      </c>
    </row>
    <row r="12" spans="1:27" ht="13.5">
      <c r="A12" s="5" t="s">
        <v>39</v>
      </c>
      <c r="B12" s="3"/>
      <c r="C12" s="22">
        <v>17405370</v>
      </c>
      <c r="D12" s="22"/>
      <c r="E12" s="23">
        <v>63662986</v>
      </c>
      <c r="F12" s="24">
        <v>18566888</v>
      </c>
      <c r="G12" s="24">
        <v>314072</v>
      </c>
      <c r="H12" s="24">
        <v>403339</v>
      </c>
      <c r="I12" s="24">
        <v>396325</v>
      </c>
      <c r="J12" s="24">
        <v>1113736</v>
      </c>
      <c r="K12" s="24">
        <v>734638</v>
      </c>
      <c r="L12" s="24">
        <v>520249</v>
      </c>
      <c r="M12" s="24">
        <v>631079</v>
      </c>
      <c r="N12" s="24">
        <v>1885966</v>
      </c>
      <c r="O12" s="24">
        <v>451978</v>
      </c>
      <c r="P12" s="24">
        <v>411377</v>
      </c>
      <c r="Q12" s="24">
        <v>555256</v>
      </c>
      <c r="R12" s="24">
        <v>1418611</v>
      </c>
      <c r="S12" s="24">
        <v>254197</v>
      </c>
      <c r="T12" s="24">
        <v>365897</v>
      </c>
      <c r="U12" s="24">
        <v>335611</v>
      </c>
      <c r="V12" s="24">
        <v>955705</v>
      </c>
      <c r="W12" s="24">
        <v>5374018</v>
      </c>
      <c r="X12" s="24">
        <v>63662987</v>
      </c>
      <c r="Y12" s="24">
        <v>-58288969</v>
      </c>
      <c r="Z12" s="6">
        <v>-91.56</v>
      </c>
      <c r="AA12" s="22">
        <v>18566888</v>
      </c>
    </row>
    <row r="13" spans="1:27" ht="13.5">
      <c r="A13" s="5" t="s">
        <v>40</v>
      </c>
      <c r="B13" s="3"/>
      <c r="C13" s="22">
        <v>11325</v>
      </c>
      <c r="D13" s="22"/>
      <c r="E13" s="23">
        <v>28098</v>
      </c>
      <c r="F13" s="24">
        <v>28097</v>
      </c>
      <c r="G13" s="24">
        <v>927</v>
      </c>
      <c r="H13" s="24">
        <v>971</v>
      </c>
      <c r="I13" s="24">
        <v>15155</v>
      </c>
      <c r="J13" s="24">
        <v>17053</v>
      </c>
      <c r="K13" s="24">
        <v>5782</v>
      </c>
      <c r="L13" s="24">
        <v>3518</v>
      </c>
      <c r="M13" s="24">
        <v>5809</v>
      </c>
      <c r="N13" s="24">
        <v>15109</v>
      </c>
      <c r="O13" s="24">
        <v>932</v>
      </c>
      <c r="P13" s="24">
        <v>2283</v>
      </c>
      <c r="Q13" s="24">
        <v>2944</v>
      </c>
      <c r="R13" s="24">
        <v>6159</v>
      </c>
      <c r="S13" s="24">
        <v>1658</v>
      </c>
      <c r="T13" s="24">
        <v>6614</v>
      </c>
      <c r="U13" s="24">
        <v>1059</v>
      </c>
      <c r="V13" s="24">
        <v>9331</v>
      </c>
      <c r="W13" s="24">
        <v>47652</v>
      </c>
      <c r="X13" s="24">
        <v>28097</v>
      </c>
      <c r="Y13" s="24">
        <v>19555</v>
      </c>
      <c r="Z13" s="6">
        <v>69.6</v>
      </c>
      <c r="AA13" s="22">
        <v>28097</v>
      </c>
    </row>
    <row r="14" spans="1:27" ht="13.5">
      <c r="A14" s="5" t="s">
        <v>41</v>
      </c>
      <c r="B14" s="3"/>
      <c r="C14" s="25"/>
      <c r="D14" s="25"/>
      <c r="E14" s="26">
        <v>2247200</v>
      </c>
      <c r="F14" s="27">
        <v>2247200</v>
      </c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>
        <v>2247200</v>
      </c>
      <c r="Y14" s="27">
        <v>-2247200</v>
      </c>
      <c r="Z14" s="7">
        <v>-100</v>
      </c>
      <c r="AA14" s="25">
        <v>2247200</v>
      </c>
    </row>
    <row r="15" spans="1:27" ht="13.5">
      <c r="A15" s="2" t="s">
        <v>42</v>
      </c>
      <c r="B15" s="8"/>
      <c r="C15" s="19">
        <f aca="true" t="shared" si="2" ref="C15:Y15">SUM(C16:C18)</f>
        <v>41958842</v>
      </c>
      <c r="D15" s="19">
        <f>SUM(D16:D18)</f>
        <v>0</v>
      </c>
      <c r="E15" s="20">
        <f t="shared" si="2"/>
        <v>114193627</v>
      </c>
      <c r="F15" s="21">
        <f t="shared" si="2"/>
        <v>86289719</v>
      </c>
      <c r="G15" s="21">
        <f t="shared" si="2"/>
        <v>1845354</v>
      </c>
      <c r="H15" s="21">
        <f t="shared" si="2"/>
        <v>2549603</v>
      </c>
      <c r="I15" s="21">
        <f t="shared" si="2"/>
        <v>2535236</v>
      </c>
      <c r="J15" s="21">
        <f t="shared" si="2"/>
        <v>6930193</v>
      </c>
      <c r="K15" s="21">
        <f t="shared" si="2"/>
        <v>7573344</v>
      </c>
      <c r="L15" s="21">
        <f t="shared" si="2"/>
        <v>5125459</v>
      </c>
      <c r="M15" s="21">
        <f t="shared" si="2"/>
        <v>4590434</v>
      </c>
      <c r="N15" s="21">
        <f t="shared" si="2"/>
        <v>17289237</v>
      </c>
      <c r="O15" s="21">
        <f t="shared" si="2"/>
        <v>9834525</v>
      </c>
      <c r="P15" s="21">
        <f t="shared" si="2"/>
        <v>4016263</v>
      </c>
      <c r="Q15" s="21">
        <f t="shared" si="2"/>
        <v>2526122</v>
      </c>
      <c r="R15" s="21">
        <f t="shared" si="2"/>
        <v>16376910</v>
      </c>
      <c r="S15" s="21">
        <f t="shared" si="2"/>
        <v>3070136</v>
      </c>
      <c r="T15" s="21">
        <f t="shared" si="2"/>
        <v>13095423</v>
      </c>
      <c r="U15" s="21">
        <f t="shared" si="2"/>
        <v>9101287</v>
      </c>
      <c r="V15" s="21">
        <f t="shared" si="2"/>
        <v>25266846</v>
      </c>
      <c r="W15" s="21">
        <f t="shared" si="2"/>
        <v>65863186</v>
      </c>
      <c r="X15" s="21">
        <f t="shared" si="2"/>
        <v>114193628</v>
      </c>
      <c r="Y15" s="21">
        <f t="shared" si="2"/>
        <v>-48330442</v>
      </c>
      <c r="Z15" s="4">
        <f>+IF(X15&lt;&gt;0,+(Y15/X15)*100,0)</f>
        <v>-42.32323891136903</v>
      </c>
      <c r="AA15" s="19">
        <f>SUM(AA16:AA18)</f>
        <v>86289719</v>
      </c>
    </row>
    <row r="16" spans="1:27" ht="13.5">
      <c r="A16" s="5" t="s">
        <v>43</v>
      </c>
      <c r="B16" s="3"/>
      <c r="C16" s="22">
        <v>30809755</v>
      </c>
      <c r="D16" s="22"/>
      <c r="E16" s="23">
        <v>71884811</v>
      </c>
      <c r="F16" s="24">
        <v>71884806</v>
      </c>
      <c r="G16" s="24">
        <v>1395532</v>
      </c>
      <c r="H16" s="24">
        <v>1425552</v>
      </c>
      <c r="I16" s="24">
        <v>1814985</v>
      </c>
      <c r="J16" s="24">
        <v>4636069</v>
      </c>
      <c r="K16" s="24">
        <v>6368492</v>
      </c>
      <c r="L16" s="24">
        <v>4226325</v>
      </c>
      <c r="M16" s="24">
        <v>3655805</v>
      </c>
      <c r="N16" s="24">
        <v>14250622</v>
      </c>
      <c r="O16" s="24">
        <v>8683269</v>
      </c>
      <c r="P16" s="24">
        <v>3122813</v>
      </c>
      <c r="Q16" s="24">
        <v>1559291</v>
      </c>
      <c r="R16" s="24">
        <v>13365373</v>
      </c>
      <c r="S16" s="24">
        <v>2134097</v>
      </c>
      <c r="T16" s="24">
        <v>11854031</v>
      </c>
      <c r="U16" s="24">
        <v>8285114</v>
      </c>
      <c r="V16" s="24">
        <v>22273242</v>
      </c>
      <c r="W16" s="24">
        <v>54525306</v>
      </c>
      <c r="X16" s="24">
        <v>71884812</v>
      </c>
      <c r="Y16" s="24">
        <v>-17359506</v>
      </c>
      <c r="Z16" s="6">
        <v>-24.15</v>
      </c>
      <c r="AA16" s="22">
        <v>71884806</v>
      </c>
    </row>
    <row r="17" spans="1:27" ht="13.5">
      <c r="A17" s="5" t="s">
        <v>44</v>
      </c>
      <c r="B17" s="3"/>
      <c r="C17" s="22">
        <v>7942860</v>
      </c>
      <c r="D17" s="22"/>
      <c r="E17" s="23">
        <v>12036846</v>
      </c>
      <c r="F17" s="24">
        <v>12132945</v>
      </c>
      <c r="G17" s="24">
        <v>310200</v>
      </c>
      <c r="H17" s="24">
        <v>956374</v>
      </c>
      <c r="I17" s="24">
        <v>587422</v>
      </c>
      <c r="J17" s="24">
        <v>1853996</v>
      </c>
      <c r="K17" s="24">
        <v>1045834</v>
      </c>
      <c r="L17" s="24">
        <v>819780</v>
      </c>
      <c r="M17" s="24">
        <v>850170</v>
      </c>
      <c r="N17" s="24">
        <v>2715784</v>
      </c>
      <c r="O17" s="24">
        <v>1012489</v>
      </c>
      <c r="P17" s="24">
        <v>830810</v>
      </c>
      <c r="Q17" s="24">
        <v>817795</v>
      </c>
      <c r="R17" s="24">
        <v>2661094</v>
      </c>
      <c r="S17" s="24">
        <v>853935</v>
      </c>
      <c r="T17" s="24">
        <v>1114042</v>
      </c>
      <c r="U17" s="24">
        <v>675734</v>
      </c>
      <c r="V17" s="24">
        <v>2643711</v>
      </c>
      <c r="W17" s="24">
        <v>9874585</v>
      </c>
      <c r="X17" s="24">
        <v>12036846</v>
      </c>
      <c r="Y17" s="24">
        <v>-2162261</v>
      </c>
      <c r="Z17" s="6">
        <v>-17.96</v>
      </c>
      <c r="AA17" s="22">
        <v>12132945</v>
      </c>
    </row>
    <row r="18" spans="1:27" ht="13.5">
      <c r="A18" s="5" t="s">
        <v>45</v>
      </c>
      <c r="B18" s="3"/>
      <c r="C18" s="22">
        <v>3206227</v>
      </c>
      <c r="D18" s="22"/>
      <c r="E18" s="23">
        <v>30271970</v>
      </c>
      <c r="F18" s="24">
        <v>2271968</v>
      </c>
      <c r="G18" s="24">
        <v>139622</v>
      </c>
      <c r="H18" s="24">
        <v>167677</v>
      </c>
      <c r="I18" s="24">
        <v>132829</v>
      </c>
      <c r="J18" s="24">
        <v>440128</v>
      </c>
      <c r="K18" s="24">
        <v>159018</v>
      </c>
      <c r="L18" s="24">
        <v>79354</v>
      </c>
      <c r="M18" s="24">
        <v>84459</v>
      </c>
      <c r="N18" s="24">
        <v>322831</v>
      </c>
      <c r="O18" s="24">
        <v>138767</v>
      </c>
      <c r="P18" s="24">
        <v>62640</v>
      </c>
      <c r="Q18" s="24">
        <v>149036</v>
      </c>
      <c r="R18" s="24">
        <v>350443</v>
      </c>
      <c r="S18" s="24">
        <v>82104</v>
      </c>
      <c r="T18" s="24">
        <v>127350</v>
      </c>
      <c r="U18" s="24">
        <v>140439</v>
      </c>
      <c r="V18" s="24">
        <v>349893</v>
      </c>
      <c r="W18" s="24">
        <v>1463295</v>
      </c>
      <c r="X18" s="24">
        <v>30271970</v>
      </c>
      <c r="Y18" s="24">
        <v>-28808675</v>
      </c>
      <c r="Z18" s="6">
        <v>-95.17</v>
      </c>
      <c r="AA18" s="22">
        <v>2271968</v>
      </c>
    </row>
    <row r="19" spans="1:27" ht="13.5">
      <c r="A19" s="2" t="s">
        <v>46</v>
      </c>
      <c r="B19" s="8"/>
      <c r="C19" s="19">
        <f aca="true" t="shared" si="3" ref="C19:Y19">SUM(C20:C23)</f>
        <v>1182076579</v>
      </c>
      <c r="D19" s="19">
        <f>SUM(D20:D23)</f>
        <v>0</v>
      </c>
      <c r="E19" s="20">
        <f t="shared" si="3"/>
        <v>1334762213</v>
      </c>
      <c r="F19" s="21">
        <f t="shared" si="3"/>
        <v>1334762213</v>
      </c>
      <c r="G19" s="21">
        <f t="shared" si="3"/>
        <v>108909535</v>
      </c>
      <c r="H19" s="21">
        <f t="shared" si="3"/>
        <v>112738363</v>
      </c>
      <c r="I19" s="21">
        <f t="shared" si="3"/>
        <v>115973773</v>
      </c>
      <c r="J19" s="21">
        <f t="shared" si="3"/>
        <v>337621671</v>
      </c>
      <c r="K19" s="21">
        <f t="shared" si="3"/>
        <v>104959851</v>
      </c>
      <c r="L19" s="21">
        <f t="shared" si="3"/>
        <v>124272617</v>
      </c>
      <c r="M19" s="21">
        <f t="shared" si="3"/>
        <v>104879783</v>
      </c>
      <c r="N19" s="21">
        <f t="shared" si="3"/>
        <v>334112251</v>
      </c>
      <c r="O19" s="21">
        <f t="shared" si="3"/>
        <v>83633325</v>
      </c>
      <c r="P19" s="21">
        <f t="shared" si="3"/>
        <v>98132967</v>
      </c>
      <c r="Q19" s="21">
        <f t="shared" si="3"/>
        <v>100124100</v>
      </c>
      <c r="R19" s="21">
        <f t="shared" si="3"/>
        <v>281890392</v>
      </c>
      <c r="S19" s="21">
        <f t="shared" si="3"/>
        <v>96712923</v>
      </c>
      <c r="T19" s="21">
        <f t="shared" si="3"/>
        <v>100341754</v>
      </c>
      <c r="U19" s="21">
        <f t="shared" si="3"/>
        <v>97123114</v>
      </c>
      <c r="V19" s="21">
        <f t="shared" si="3"/>
        <v>294177791</v>
      </c>
      <c r="W19" s="21">
        <f t="shared" si="3"/>
        <v>1247802105</v>
      </c>
      <c r="X19" s="21">
        <f t="shared" si="3"/>
        <v>1334762213</v>
      </c>
      <c r="Y19" s="21">
        <f t="shared" si="3"/>
        <v>-86960108</v>
      </c>
      <c r="Z19" s="4">
        <f>+IF(X19&lt;&gt;0,+(Y19/X19)*100,0)</f>
        <v>-6.515026208642004</v>
      </c>
      <c r="AA19" s="19">
        <f>SUM(AA20:AA23)</f>
        <v>1334762213</v>
      </c>
    </row>
    <row r="20" spans="1:27" ht="13.5">
      <c r="A20" s="5" t="s">
        <v>47</v>
      </c>
      <c r="B20" s="3"/>
      <c r="C20" s="22">
        <v>781216274</v>
      </c>
      <c r="D20" s="22"/>
      <c r="E20" s="23">
        <v>917430091</v>
      </c>
      <c r="F20" s="24">
        <v>917430091</v>
      </c>
      <c r="G20" s="24">
        <v>75652423</v>
      </c>
      <c r="H20" s="24">
        <v>74757321</v>
      </c>
      <c r="I20" s="24">
        <v>75465968</v>
      </c>
      <c r="J20" s="24">
        <v>225875712</v>
      </c>
      <c r="K20" s="24">
        <v>67617865</v>
      </c>
      <c r="L20" s="24">
        <v>72649266</v>
      </c>
      <c r="M20" s="24">
        <v>68593523</v>
      </c>
      <c r="N20" s="24">
        <v>208860654</v>
      </c>
      <c r="O20" s="24">
        <v>62038999</v>
      </c>
      <c r="P20" s="24">
        <v>63905007</v>
      </c>
      <c r="Q20" s="24">
        <v>70827010</v>
      </c>
      <c r="R20" s="24">
        <v>196771016</v>
      </c>
      <c r="S20" s="24">
        <v>65190946</v>
      </c>
      <c r="T20" s="24">
        <v>68731728</v>
      </c>
      <c r="U20" s="24">
        <v>67858057</v>
      </c>
      <c r="V20" s="24">
        <v>201780731</v>
      </c>
      <c r="W20" s="24">
        <v>833288113</v>
      </c>
      <c r="X20" s="24">
        <v>917430091</v>
      </c>
      <c r="Y20" s="24">
        <v>-84141978</v>
      </c>
      <c r="Z20" s="6">
        <v>-9.17</v>
      </c>
      <c r="AA20" s="22">
        <v>917430091</v>
      </c>
    </row>
    <row r="21" spans="1:27" ht="13.5">
      <c r="A21" s="5" t="s">
        <v>48</v>
      </c>
      <c r="B21" s="3"/>
      <c r="C21" s="22">
        <v>288462912</v>
      </c>
      <c r="D21" s="22"/>
      <c r="E21" s="23">
        <v>284955713</v>
      </c>
      <c r="F21" s="24">
        <v>284955714</v>
      </c>
      <c r="G21" s="24">
        <v>23975645</v>
      </c>
      <c r="H21" s="24">
        <v>27339792</v>
      </c>
      <c r="I21" s="24">
        <v>28892382</v>
      </c>
      <c r="J21" s="24">
        <v>80207819</v>
      </c>
      <c r="K21" s="24">
        <v>24826266</v>
      </c>
      <c r="L21" s="24">
        <v>29543518</v>
      </c>
      <c r="M21" s="24">
        <v>24993229</v>
      </c>
      <c r="N21" s="24">
        <v>79363013</v>
      </c>
      <c r="O21" s="24">
        <v>21210790</v>
      </c>
      <c r="P21" s="24">
        <v>22304961</v>
      </c>
      <c r="Q21" s="24">
        <v>17504874</v>
      </c>
      <c r="R21" s="24">
        <v>61020625</v>
      </c>
      <c r="S21" s="24">
        <v>19297943</v>
      </c>
      <c r="T21" s="24">
        <v>20262568</v>
      </c>
      <c r="U21" s="24">
        <v>17182177</v>
      </c>
      <c r="V21" s="24">
        <v>56742688</v>
      </c>
      <c r="W21" s="24">
        <v>277334145</v>
      </c>
      <c r="X21" s="24">
        <v>284955713</v>
      </c>
      <c r="Y21" s="24">
        <v>-7621568</v>
      </c>
      <c r="Z21" s="6">
        <v>-2.67</v>
      </c>
      <c r="AA21" s="22">
        <v>284955714</v>
      </c>
    </row>
    <row r="22" spans="1:27" ht="13.5">
      <c r="A22" s="5" t="s">
        <v>49</v>
      </c>
      <c r="B22" s="3"/>
      <c r="C22" s="25">
        <v>47636629</v>
      </c>
      <c r="D22" s="25"/>
      <c r="E22" s="26">
        <v>60858000</v>
      </c>
      <c r="F22" s="27">
        <v>60857999</v>
      </c>
      <c r="G22" s="27">
        <v>4184427</v>
      </c>
      <c r="H22" s="27">
        <v>5018387</v>
      </c>
      <c r="I22" s="27">
        <v>4250334</v>
      </c>
      <c r="J22" s="27">
        <v>13453148</v>
      </c>
      <c r="K22" s="27">
        <v>6372132</v>
      </c>
      <c r="L22" s="27">
        <v>9739316</v>
      </c>
      <c r="M22" s="27">
        <v>4958058</v>
      </c>
      <c r="N22" s="27">
        <v>21069506</v>
      </c>
      <c r="O22" s="27">
        <v>118181</v>
      </c>
      <c r="P22" s="27">
        <v>5450633</v>
      </c>
      <c r="Q22" s="27">
        <v>5014125</v>
      </c>
      <c r="R22" s="27">
        <v>10582939</v>
      </c>
      <c r="S22" s="27">
        <v>4451538</v>
      </c>
      <c r="T22" s="27">
        <v>4938962</v>
      </c>
      <c r="U22" s="27">
        <v>5749771</v>
      </c>
      <c r="V22" s="27">
        <v>15140271</v>
      </c>
      <c r="W22" s="27">
        <v>60245864</v>
      </c>
      <c r="X22" s="27">
        <v>60858000</v>
      </c>
      <c r="Y22" s="27">
        <v>-612136</v>
      </c>
      <c r="Z22" s="7">
        <v>-1.01</v>
      </c>
      <c r="AA22" s="25">
        <v>60857999</v>
      </c>
    </row>
    <row r="23" spans="1:27" ht="13.5">
      <c r="A23" s="5" t="s">
        <v>50</v>
      </c>
      <c r="B23" s="3"/>
      <c r="C23" s="22">
        <v>64760764</v>
      </c>
      <c r="D23" s="22"/>
      <c r="E23" s="23">
        <v>71518409</v>
      </c>
      <c r="F23" s="24">
        <v>71518409</v>
      </c>
      <c r="G23" s="24">
        <v>5097040</v>
      </c>
      <c r="H23" s="24">
        <v>5622863</v>
      </c>
      <c r="I23" s="24">
        <v>7365089</v>
      </c>
      <c r="J23" s="24">
        <v>18084992</v>
      </c>
      <c r="K23" s="24">
        <v>6143588</v>
      </c>
      <c r="L23" s="24">
        <v>12340517</v>
      </c>
      <c r="M23" s="24">
        <v>6334973</v>
      </c>
      <c r="N23" s="24">
        <v>24819078</v>
      </c>
      <c r="O23" s="24">
        <v>265355</v>
      </c>
      <c r="P23" s="24">
        <v>6472366</v>
      </c>
      <c r="Q23" s="24">
        <v>6778091</v>
      </c>
      <c r="R23" s="24">
        <v>13515812</v>
      </c>
      <c r="S23" s="24">
        <v>7772496</v>
      </c>
      <c r="T23" s="24">
        <v>6408496</v>
      </c>
      <c r="U23" s="24">
        <v>6333109</v>
      </c>
      <c r="V23" s="24">
        <v>20514101</v>
      </c>
      <c r="W23" s="24">
        <v>76933983</v>
      </c>
      <c r="X23" s="24">
        <v>71518409</v>
      </c>
      <c r="Y23" s="24">
        <v>5415574</v>
      </c>
      <c r="Z23" s="6">
        <v>7.57</v>
      </c>
      <c r="AA23" s="22">
        <v>71518409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2733240064</v>
      </c>
      <c r="D25" s="40">
        <f>+D5+D9+D15+D19+D24</f>
        <v>0</v>
      </c>
      <c r="E25" s="41">
        <f t="shared" si="4"/>
        <v>3440350997</v>
      </c>
      <c r="F25" s="42">
        <f t="shared" si="4"/>
        <v>3480347443</v>
      </c>
      <c r="G25" s="42">
        <f t="shared" si="4"/>
        <v>198767442</v>
      </c>
      <c r="H25" s="42">
        <f t="shared" si="4"/>
        <v>284334677</v>
      </c>
      <c r="I25" s="42">
        <f t="shared" si="4"/>
        <v>239404683</v>
      </c>
      <c r="J25" s="42">
        <f t="shared" si="4"/>
        <v>722506802</v>
      </c>
      <c r="K25" s="42">
        <f t="shared" si="4"/>
        <v>270071119</v>
      </c>
      <c r="L25" s="42">
        <f t="shared" si="4"/>
        <v>196073515</v>
      </c>
      <c r="M25" s="42">
        <f t="shared" si="4"/>
        <v>333716092</v>
      </c>
      <c r="N25" s="42">
        <f t="shared" si="4"/>
        <v>799860726</v>
      </c>
      <c r="O25" s="42">
        <f t="shared" si="4"/>
        <v>191855132</v>
      </c>
      <c r="P25" s="42">
        <f t="shared" si="4"/>
        <v>237845652</v>
      </c>
      <c r="Q25" s="42">
        <f t="shared" si="4"/>
        <v>313954994</v>
      </c>
      <c r="R25" s="42">
        <f t="shared" si="4"/>
        <v>743655778</v>
      </c>
      <c r="S25" s="42">
        <f t="shared" si="4"/>
        <v>271597948</v>
      </c>
      <c r="T25" s="42">
        <f t="shared" si="4"/>
        <v>272302436</v>
      </c>
      <c r="U25" s="42">
        <f t="shared" si="4"/>
        <v>394491666</v>
      </c>
      <c r="V25" s="42">
        <f t="shared" si="4"/>
        <v>938392050</v>
      </c>
      <c r="W25" s="42">
        <f t="shared" si="4"/>
        <v>3204415356</v>
      </c>
      <c r="X25" s="42">
        <f t="shared" si="4"/>
        <v>3440350999</v>
      </c>
      <c r="Y25" s="42">
        <f t="shared" si="4"/>
        <v>-235935643</v>
      </c>
      <c r="Z25" s="43">
        <f>+IF(X25&lt;&gt;0,+(Y25/X25)*100,0)</f>
        <v>-6.857894530778369</v>
      </c>
      <c r="AA25" s="40">
        <f>+AA5+AA9+AA15+AA19+AA24</f>
        <v>3480347443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805574734</v>
      </c>
      <c r="D28" s="19">
        <f>SUM(D29:D31)</f>
        <v>0</v>
      </c>
      <c r="E28" s="20">
        <f t="shared" si="5"/>
        <v>706232861</v>
      </c>
      <c r="F28" s="21">
        <f t="shared" si="5"/>
        <v>711057323</v>
      </c>
      <c r="G28" s="21">
        <f t="shared" si="5"/>
        <v>34250565</v>
      </c>
      <c r="H28" s="21">
        <f t="shared" si="5"/>
        <v>63197943</v>
      </c>
      <c r="I28" s="21">
        <f t="shared" si="5"/>
        <v>46822770</v>
      </c>
      <c r="J28" s="21">
        <f t="shared" si="5"/>
        <v>144271278</v>
      </c>
      <c r="K28" s="21">
        <f t="shared" si="5"/>
        <v>56841918</v>
      </c>
      <c r="L28" s="21">
        <f t="shared" si="5"/>
        <v>62916564</v>
      </c>
      <c r="M28" s="21">
        <f t="shared" si="5"/>
        <v>64980382</v>
      </c>
      <c r="N28" s="21">
        <f t="shared" si="5"/>
        <v>184738864</v>
      </c>
      <c r="O28" s="21">
        <f t="shared" si="5"/>
        <v>46348055</v>
      </c>
      <c r="P28" s="21">
        <f t="shared" si="5"/>
        <v>51754609</v>
      </c>
      <c r="Q28" s="21">
        <f t="shared" si="5"/>
        <v>61461460</v>
      </c>
      <c r="R28" s="21">
        <f t="shared" si="5"/>
        <v>159564124</v>
      </c>
      <c r="S28" s="21">
        <f t="shared" si="5"/>
        <v>48588888</v>
      </c>
      <c r="T28" s="21">
        <f t="shared" si="5"/>
        <v>49482656</v>
      </c>
      <c r="U28" s="21">
        <f t="shared" si="5"/>
        <v>79461668</v>
      </c>
      <c r="V28" s="21">
        <f t="shared" si="5"/>
        <v>177533212</v>
      </c>
      <c r="W28" s="21">
        <f t="shared" si="5"/>
        <v>666107478</v>
      </c>
      <c r="X28" s="21">
        <f t="shared" si="5"/>
        <v>706232863</v>
      </c>
      <c r="Y28" s="21">
        <f t="shared" si="5"/>
        <v>-40125385</v>
      </c>
      <c r="Z28" s="4">
        <f>+IF(X28&lt;&gt;0,+(Y28/X28)*100,0)</f>
        <v>-5.681608305446415</v>
      </c>
      <c r="AA28" s="19">
        <f>SUM(AA29:AA31)</f>
        <v>711057323</v>
      </c>
    </row>
    <row r="29" spans="1:27" ht="13.5">
      <c r="A29" s="5" t="s">
        <v>33</v>
      </c>
      <c r="B29" s="3"/>
      <c r="C29" s="22">
        <v>272921810</v>
      </c>
      <c r="D29" s="22"/>
      <c r="E29" s="23">
        <v>161813999</v>
      </c>
      <c r="F29" s="24">
        <v>132238632</v>
      </c>
      <c r="G29" s="24">
        <v>9121509</v>
      </c>
      <c r="H29" s="24">
        <v>11769651</v>
      </c>
      <c r="I29" s="24">
        <v>13329405</v>
      </c>
      <c r="J29" s="24">
        <v>34220565</v>
      </c>
      <c r="K29" s="24">
        <v>12222207</v>
      </c>
      <c r="L29" s="24">
        <v>11189280</v>
      </c>
      <c r="M29" s="24">
        <v>9451575</v>
      </c>
      <c r="N29" s="24">
        <v>32863062</v>
      </c>
      <c r="O29" s="24">
        <v>14798895</v>
      </c>
      <c r="P29" s="24">
        <v>13056086</v>
      </c>
      <c r="Q29" s="24">
        <v>8907274</v>
      </c>
      <c r="R29" s="24">
        <v>36762255</v>
      </c>
      <c r="S29" s="24">
        <v>9211212</v>
      </c>
      <c r="T29" s="24">
        <v>8535017</v>
      </c>
      <c r="U29" s="24">
        <v>9754434</v>
      </c>
      <c r="V29" s="24">
        <v>27500663</v>
      </c>
      <c r="W29" s="24">
        <v>131346545</v>
      </c>
      <c r="X29" s="24">
        <v>161814001</v>
      </c>
      <c r="Y29" s="24">
        <v>-30467456</v>
      </c>
      <c r="Z29" s="6">
        <v>-18.83</v>
      </c>
      <c r="AA29" s="22">
        <v>132238632</v>
      </c>
    </row>
    <row r="30" spans="1:27" ht="13.5">
      <c r="A30" s="5" t="s">
        <v>34</v>
      </c>
      <c r="B30" s="3"/>
      <c r="C30" s="25">
        <v>110450411</v>
      </c>
      <c r="D30" s="25"/>
      <c r="E30" s="26">
        <v>265699588</v>
      </c>
      <c r="F30" s="27">
        <v>280161709</v>
      </c>
      <c r="G30" s="27">
        <v>10462609</v>
      </c>
      <c r="H30" s="27">
        <v>16719126</v>
      </c>
      <c r="I30" s="27">
        <v>8269612</v>
      </c>
      <c r="J30" s="27">
        <v>35451347</v>
      </c>
      <c r="K30" s="27">
        <v>19277443</v>
      </c>
      <c r="L30" s="27">
        <v>23821748</v>
      </c>
      <c r="M30" s="27">
        <v>30442883</v>
      </c>
      <c r="N30" s="27">
        <v>73542074</v>
      </c>
      <c r="O30" s="27">
        <v>9453967</v>
      </c>
      <c r="P30" s="27">
        <v>13039902</v>
      </c>
      <c r="Q30" s="27">
        <v>21838333</v>
      </c>
      <c r="R30" s="27">
        <v>44332202</v>
      </c>
      <c r="S30" s="27">
        <v>15055603</v>
      </c>
      <c r="T30" s="27">
        <v>17828930</v>
      </c>
      <c r="U30" s="27">
        <v>36250869</v>
      </c>
      <c r="V30" s="27">
        <v>69135402</v>
      </c>
      <c r="W30" s="27">
        <v>222461025</v>
      </c>
      <c r="X30" s="27">
        <v>265699588</v>
      </c>
      <c r="Y30" s="27">
        <v>-43238563</v>
      </c>
      <c r="Z30" s="7">
        <v>-16.27</v>
      </c>
      <c r="AA30" s="25">
        <v>280161709</v>
      </c>
    </row>
    <row r="31" spans="1:27" ht="13.5">
      <c r="A31" s="5" t="s">
        <v>35</v>
      </c>
      <c r="B31" s="3"/>
      <c r="C31" s="22">
        <v>422202513</v>
      </c>
      <c r="D31" s="22"/>
      <c r="E31" s="23">
        <v>278719274</v>
      </c>
      <c r="F31" s="24">
        <v>298656982</v>
      </c>
      <c r="G31" s="24">
        <v>14666447</v>
      </c>
      <c r="H31" s="24">
        <v>34709166</v>
      </c>
      <c r="I31" s="24">
        <v>25223753</v>
      </c>
      <c r="J31" s="24">
        <v>74599366</v>
      </c>
      <c r="K31" s="24">
        <v>25342268</v>
      </c>
      <c r="L31" s="24">
        <v>27905536</v>
      </c>
      <c r="M31" s="24">
        <v>25085924</v>
      </c>
      <c r="N31" s="24">
        <v>78333728</v>
      </c>
      <c r="O31" s="24">
        <v>22095193</v>
      </c>
      <c r="P31" s="24">
        <v>25658621</v>
      </c>
      <c r="Q31" s="24">
        <v>30715853</v>
      </c>
      <c r="R31" s="24">
        <v>78469667</v>
      </c>
      <c r="S31" s="24">
        <v>24322073</v>
      </c>
      <c r="T31" s="24">
        <v>23118709</v>
      </c>
      <c r="U31" s="24">
        <v>33456365</v>
      </c>
      <c r="V31" s="24">
        <v>80897147</v>
      </c>
      <c r="W31" s="24">
        <v>312299908</v>
      </c>
      <c r="X31" s="24">
        <v>278719274</v>
      </c>
      <c r="Y31" s="24">
        <v>33580634</v>
      </c>
      <c r="Z31" s="6">
        <v>12.05</v>
      </c>
      <c r="AA31" s="22">
        <v>298656982</v>
      </c>
    </row>
    <row r="32" spans="1:27" ht="13.5">
      <c r="A32" s="2" t="s">
        <v>36</v>
      </c>
      <c r="B32" s="3"/>
      <c r="C32" s="19">
        <f aca="true" t="shared" si="6" ref="C32:Y32">SUM(C33:C37)</f>
        <v>371800768</v>
      </c>
      <c r="D32" s="19">
        <f>SUM(D33:D37)</f>
        <v>0</v>
      </c>
      <c r="E32" s="20">
        <f t="shared" si="6"/>
        <v>376136861</v>
      </c>
      <c r="F32" s="21">
        <f t="shared" si="6"/>
        <v>390948238</v>
      </c>
      <c r="G32" s="21">
        <f t="shared" si="6"/>
        <v>20022032</v>
      </c>
      <c r="H32" s="21">
        <f t="shared" si="6"/>
        <v>27674871</v>
      </c>
      <c r="I32" s="21">
        <f t="shared" si="6"/>
        <v>34983266</v>
      </c>
      <c r="J32" s="21">
        <f t="shared" si="6"/>
        <v>82680169</v>
      </c>
      <c r="K32" s="21">
        <f t="shared" si="6"/>
        <v>30391255</v>
      </c>
      <c r="L32" s="21">
        <f t="shared" si="6"/>
        <v>39309405</v>
      </c>
      <c r="M32" s="21">
        <f t="shared" si="6"/>
        <v>36472137</v>
      </c>
      <c r="N32" s="21">
        <f t="shared" si="6"/>
        <v>106172797</v>
      </c>
      <c r="O32" s="21">
        <f t="shared" si="6"/>
        <v>30000509</v>
      </c>
      <c r="P32" s="21">
        <f t="shared" si="6"/>
        <v>28952957</v>
      </c>
      <c r="Q32" s="21">
        <f t="shared" si="6"/>
        <v>30596049</v>
      </c>
      <c r="R32" s="21">
        <f t="shared" si="6"/>
        <v>89549515</v>
      </c>
      <c r="S32" s="21">
        <f t="shared" si="6"/>
        <v>32833770</v>
      </c>
      <c r="T32" s="21">
        <f t="shared" si="6"/>
        <v>33080927</v>
      </c>
      <c r="U32" s="21">
        <f t="shared" si="6"/>
        <v>38248451</v>
      </c>
      <c r="V32" s="21">
        <f t="shared" si="6"/>
        <v>104163148</v>
      </c>
      <c r="W32" s="21">
        <f t="shared" si="6"/>
        <v>382565629</v>
      </c>
      <c r="X32" s="21">
        <f t="shared" si="6"/>
        <v>376136859</v>
      </c>
      <c r="Y32" s="21">
        <f t="shared" si="6"/>
        <v>6428770</v>
      </c>
      <c r="Z32" s="4">
        <f>+IF(X32&lt;&gt;0,+(Y32/X32)*100,0)</f>
        <v>1.709157144846578</v>
      </c>
      <c r="AA32" s="19">
        <f>SUM(AA33:AA37)</f>
        <v>390948238</v>
      </c>
    </row>
    <row r="33" spans="1:27" ht="13.5">
      <c r="A33" s="5" t="s">
        <v>37</v>
      </c>
      <c r="B33" s="3"/>
      <c r="C33" s="22">
        <v>83260018</v>
      </c>
      <c r="D33" s="22"/>
      <c r="E33" s="23">
        <v>85910603</v>
      </c>
      <c r="F33" s="24">
        <v>87359151</v>
      </c>
      <c r="G33" s="24">
        <v>5173423</v>
      </c>
      <c r="H33" s="24">
        <v>6678950</v>
      </c>
      <c r="I33" s="24">
        <v>7858577</v>
      </c>
      <c r="J33" s="24">
        <v>19710950</v>
      </c>
      <c r="K33" s="24">
        <v>6053951</v>
      </c>
      <c r="L33" s="24">
        <v>8508556</v>
      </c>
      <c r="M33" s="24">
        <v>7711798</v>
      </c>
      <c r="N33" s="24">
        <v>22274305</v>
      </c>
      <c r="O33" s="24">
        <v>6165279</v>
      </c>
      <c r="P33" s="24">
        <v>7164271</v>
      </c>
      <c r="Q33" s="24">
        <v>7651793</v>
      </c>
      <c r="R33" s="24">
        <v>20981343</v>
      </c>
      <c r="S33" s="24">
        <v>6304149</v>
      </c>
      <c r="T33" s="24">
        <v>6569648</v>
      </c>
      <c r="U33" s="24">
        <v>7997862</v>
      </c>
      <c r="V33" s="24">
        <v>20871659</v>
      </c>
      <c r="W33" s="24">
        <v>83838257</v>
      </c>
      <c r="X33" s="24">
        <v>85910603</v>
      </c>
      <c r="Y33" s="24">
        <v>-2072346</v>
      </c>
      <c r="Z33" s="6">
        <v>-2.41</v>
      </c>
      <c r="AA33" s="22">
        <v>87359151</v>
      </c>
    </row>
    <row r="34" spans="1:27" ht="13.5">
      <c r="A34" s="5" t="s">
        <v>38</v>
      </c>
      <c r="B34" s="3"/>
      <c r="C34" s="22">
        <v>120247745</v>
      </c>
      <c r="D34" s="22"/>
      <c r="E34" s="23">
        <v>100955806</v>
      </c>
      <c r="F34" s="24">
        <v>101062234</v>
      </c>
      <c r="G34" s="24">
        <v>1898042</v>
      </c>
      <c r="H34" s="24">
        <v>5190569</v>
      </c>
      <c r="I34" s="24">
        <v>9365899</v>
      </c>
      <c r="J34" s="24">
        <v>16454510</v>
      </c>
      <c r="K34" s="24">
        <v>8289947</v>
      </c>
      <c r="L34" s="24">
        <v>7255734</v>
      </c>
      <c r="M34" s="24">
        <v>8325931</v>
      </c>
      <c r="N34" s="24">
        <v>23871612</v>
      </c>
      <c r="O34" s="24">
        <v>6810762</v>
      </c>
      <c r="P34" s="24">
        <v>6947092</v>
      </c>
      <c r="Q34" s="24">
        <v>8087740</v>
      </c>
      <c r="R34" s="24">
        <v>21845594</v>
      </c>
      <c r="S34" s="24">
        <v>8768889</v>
      </c>
      <c r="T34" s="24">
        <v>8530910</v>
      </c>
      <c r="U34" s="24">
        <v>10997480</v>
      </c>
      <c r="V34" s="24">
        <v>28297279</v>
      </c>
      <c r="W34" s="24">
        <v>90468995</v>
      </c>
      <c r="X34" s="24">
        <v>100955805</v>
      </c>
      <c r="Y34" s="24">
        <v>-10486810</v>
      </c>
      <c r="Z34" s="6">
        <v>-10.39</v>
      </c>
      <c r="AA34" s="22">
        <v>101062234</v>
      </c>
    </row>
    <row r="35" spans="1:27" ht="13.5">
      <c r="A35" s="5" t="s">
        <v>39</v>
      </c>
      <c r="B35" s="3"/>
      <c r="C35" s="22">
        <v>155011023</v>
      </c>
      <c r="D35" s="22"/>
      <c r="E35" s="23">
        <v>175977533</v>
      </c>
      <c r="F35" s="24">
        <v>190122370</v>
      </c>
      <c r="G35" s="24">
        <v>12083325</v>
      </c>
      <c r="H35" s="24">
        <v>14480739</v>
      </c>
      <c r="I35" s="24">
        <v>16921790</v>
      </c>
      <c r="J35" s="24">
        <v>43485854</v>
      </c>
      <c r="K35" s="24">
        <v>15131733</v>
      </c>
      <c r="L35" s="24">
        <v>22681113</v>
      </c>
      <c r="M35" s="24">
        <v>19588063</v>
      </c>
      <c r="N35" s="24">
        <v>57400909</v>
      </c>
      <c r="O35" s="24">
        <v>16134378</v>
      </c>
      <c r="P35" s="24">
        <v>13985979</v>
      </c>
      <c r="Q35" s="24">
        <v>13879304</v>
      </c>
      <c r="R35" s="24">
        <v>43999661</v>
      </c>
      <c r="S35" s="24">
        <v>16746416</v>
      </c>
      <c r="T35" s="24">
        <v>16593600</v>
      </c>
      <c r="U35" s="24">
        <v>18368015</v>
      </c>
      <c r="V35" s="24">
        <v>51708031</v>
      </c>
      <c r="W35" s="24">
        <v>196594455</v>
      </c>
      <c r="X35" s="24">
        <v>175977533</v>
      </c>
      <c r="Y35" s="24">
        <v>20616922</v>
      </c>
      <c r="Z35" s="6">
        <v>11.72</v>
      </c>
      <c r="AA35" s="22">
        <v>190122370</v>
      </c>
    </row>
    <row r="36" spans="1:27" ht="13.5">
      <c r="A36" s="5" t="s">
        <v>40</v>
      </c>
      <c r="B36" s="3"/>
      <c r="C36" s="22">
        <v>9068528</v>
      </c>
      <c r="D36" s="22"/>
      <c r="E36" s="23">
        <v>8747495</v>
      </c>
      <c r="F36" s="24">
        <v>7967797</v>
      </c>
      <c r="G36" s="24">
        <v>618503</v>
      </c>
      <c r="H36" s="24">
        <v>863976</v>
      </c>
      <c r="I36" s="24">
        <v>574766</v>
      </c>
      <c r="J36" s="24">
        <v>2057245</v>
      </c>
      <c r="K36" s="24">
        <v>624122</v>
      </c>
      <c r="L36" s="24">
        <v>599784</v>
      </c>
      <c r="M36" s="24">
        <v>579005</v>
      </c>
      <c r="N36" s="24">
        <v>1802911</v>
      </c>
      <c r="O36" s="24">
        <v>625151</v>
      </c>
      <c r="P36" s="24">
        <v>579534</v>
      </c>
      <c r="Q36" s="24">
        <v>656587</v>
      </c>
      <c r="R36" s="24">
        <v>1861272</v>
      </c>
      <c r="S36" s="24">
        <v>661111</v>
      </c>
      <c r="T36" s="24">
        <v>1053984</v>
      </c>
      <c r="U36" s="24">
        <v>612493</v>
      </c>
      <c r="V36" s="24">
        <v>2327588</v>
      </c>
      <c r="W36" s="24">
        <v>8049016</v>
      </c>
      <c r="X36" s="24">
        <v>8747494</v>
      </c>
      <c r="Y36" s="24">
        <v>-698478</v>
      </c>
      <c r="Z36" s="6">
        <v>-7.98</v>
      </c>
      <c r="AA36" s="22">
        <v>7967797</v>
      </c>
    </row>
    <row r="37" spans="1:27" ht="13.5">
      <c r="A37" s="5" t="s">
        <v>41</v>
      </c>
      <c r="B37" s="3"/>
      <c r="C37" s="25">
        <v>4213454</v>
      </c>
      <c r="D37" s="25"/>
      <c r="E37" s="26">
        <v>4545424</v>
      </c>
      <c r="F37" s="27">
        <v>4436686</v>
      </c>
      <c r="G37" s="27">
        <v>248739</v>
      </c>
      <c r="H37" s="27">
        <v>460637</v>
      </c>
      <c r="I37" s="27">
        <v>262234</v>
      </c>
      <c r="J37" s="27">
        <v>971610</v>
      </c>
      <c r="K37" s="27">
        <v>291502</v>
      </c>
      <c r="L37" s="27">
        <v>264218</v>
      </c>
      <c r="M37" s="27">
        <v>267340</v>
      </c>
      <c r="N37" s="27">
        <v>823060</v>
      </c>
      <c r="O37" s="27">
        <v>264939</v>
      </c>
      <c r="P37" s="27">
        <v>276081</v>
      </c>
      <c r="Q37" s="27">
        <v>320625</v>
      </c>
      <c r="R37" s="27">
        <v>861645</v>
      </c>
      <c r="S37" s="27">
        <v>353205</v>
      </c>
      <c r="T37" s="27">
        <v>332785</v>
      </c>
      <c r="U37" s="27">
        <v>272601</v>
      </c>
      <c r="V37" s="27">
        <v>958591</v>
      </c>
      <c r="W37" s="27">
        <v>3614906</v>
      </c>
      <c r="X37" s="27">
        <v>4545424</v>
      </c>
      <c r="Y37" s="27">
        <v>-930518</v>
      </c>
      <c r="Z37" s="7">
        <v>-20.47</v>
      </c>
      <c r="AA37" s="25">
        <v>4436686</v>
      </c>
    </row>
    <row r="38" spans="1:27" ht="13.5">
      <c r="A38" s="2" t="s">
        <v>42</v>
      </c>
      <c r="B38" s="8"/>
      <c r="C38" s="19">
        <f aca="true" t="shared" si="7" ref="C38:Y38">SUM(C39:C41)</f>
        <v>326311077</v>
      </c>
      <c r="D38" s="19">
        <f>SUM(D39:D41)</f>
        <v>0</v>
      </c>
      <c r="E38" s="20">
        <f t="shared" si="7"/>
        <v>240663229</v>
      </c>
      <c r="F38" s="21">
        <f t="shared" si="7"/>
        <v>285850396</v>
      </c>
      <c r="G38" s="21">
        <f t="shared" si="7"/>
        <v>11243196</v>
      </c>
      <c r="H38" s="21">
        <f t="shared" si="7"/>
        <v>18648729</v>
      </c>
      <c r="I38" s="21">
        <f t="shared" si="7"/>
        <v>23900012</v>
      </c>
      <c r="J38" s="21">
        <f t="shared" si="7"/>
        <v>53791937</v>
      </c>
      <c r="K38" s="21">
        <f t="shared" si="7"/>
        <v>22597459</v>
      </c>
      <c r="L38" s="21">
        <f t="shared" si="7"/>
        <v>25751890</v>
      </c>
      <c r="M38" s="21">
        <f t="shared" si="7"/>
        <v>25799877</v>
      </c>
      <c r="N38" s="21">
        <f t="shared" si="7"/>
        <v>74149226</v>
      </c>
      <c r="O38" s="21">
        <f t="shared" si="7"/>
        <v>13205096</v>
      </c>
      <c r="P38" s="21">
        <f t="shared" si="7"/>
        <v>13854284</v>
      </c>
      <c r="Q38" s="21">
        <f t="shared" si="7"/>
        <v>22634486</v>
      </c>
      <c r="R38" s="21">
        <f t="shared" si="7"/>
        <v>49693866</v>
      </c>
      <c r="S38" s="21">
        <f t="shared" si="7"/>
        <v>19344632</v>
      </c>
      <c r="T38" s="21">
        <f t="shared" si="7"/>
        <v>29711009</v>
      </c>
      <c r="U38" s="21">
        <f t="shared" si="7"/>
        <v>36796084</v>
      </c>
      <c r="V38" s="21">
        <f t="shared" si="7"/>
        <v>85851725</v>
      </c>
      <c r="W38" s="21">
        <f t="shared" si="7"/>
        <v>263486754</v>
      </c>
      <c r="X38" s="21">
        <f t="shared" si="7"/>
        <v>240663229</v>
      </c>
      <c r="Y38" s="21">
        <f t="shared" si="7"/>
        <v>22823525</v>
      </c>
      <c r="Z38" s="4">
        <f>+IF(X38&lt;&gt;0,+(Y38/X38)*100,0)</f>
        <v>9.48359460430908</v>
      </c>
      <c r="AA38" s="19">
        <f>SUM(AA39:AA41)</f>
        <v>285850396</v>
      </c>
    </row>
    <row r="39" spans="1:27" ht="13.5">
      <c r="A39" s="5" t="s">
        <v>43</v>
      </c>
      <c r="B39" s="3"/>
      <c r="C39" s="22">
        <v>64210782</v>
      </c>
      <c r="D39" s="22"/>
      <c r="E39" s="23">
        <v>81469135</v>
      </c>
      <c r="F39" s="24">
        <v>85860350</v>
      </c>
      <c r="G39" s="24">
        <v>5651417</v>
      </c>
      <c r="H39" s="24">
        <v>6445807</v>
      </c>
      <c r="I39" s="24">
        <v>6278217</v>
      </c>
      <c r="J39" s="24">
        <v>18375441</v>
      </c>
      <c r="K39" s="24">
        <v>6383776</v>
      </c>
      <c r="L39" s="24">
        <v>6347122</v>
      </c>
      <c r="M39" s="24">
        <v>6282119</v>
      </c>
      <c r="N39" s="24">
        <v>19013017</v>
      </c>
      <c r="O39" s="24">
        <v>5962699</v>
      </c>
      <c r="P39" s="24">
        <v>5896623</v>
      </c>
      <c r="Q39" s="24">
        <v>6727351</v>
      </c>
      <c r="R39" s="24">
        <v>18586673</v>
      </c>
      <c r="S39" s="24">
        <v>7114540</v>
      </c>
      <c r="T39" s="24">
        <v>7724186</v>
      </c>
      <c r="U39" s="24">
        <v>6763511</v>
      </c>
      <c r="V39" s="24">
        <v>21602237</v>
      </c>
      <c r="W39" s="24">
        <v>77577368</v>
      </c>
      <c r="X39" s="24">
        <v>81469135</v>
      </c>
      <c r="Y39" s="24">
        <v>-3891767</v>
      </c>
      <c r="Z39" s="6">
        <v>-4.78</v>
      </c>
      <c r="AA39" s="22">
        <v>85860350</v>
      </c>
    </row>
    <row r="40" spans="1:27" ht="13.5">
      <c r="A40" s="5" t="s">
        <v>44</v>
      </c>
      <c r="B40" s="3"/>
      <c r="C40" s="22">
        <v>253835258</v>
      </c>
      <c r="D40" s="22"/>
      <c r="E40" s="23">
        <v>149199257</v>
      </c>
      <c r="F40" s="24">
        <v>189934218</v>
      </c>
      <c r="G40" s="24">
        <v>5028779</v>
      </c>
      <c r="H40" s="24">
        <v>11391371</v>
      </c>
      <c r="I40" s="24">
        <v>16933949</v>
      </c>
      <c r="J40" s="24">
        <v>33354099</v>
      </c>
      <c r="K40" s="24">
        <v>15644101</v>
      </c>
      <c r="L40" s="24">
        <v>18606578</v>
      </c>
      <c r="M40" s="24">
        <v>18811866</v>
      </c>
      <c r="N40" s="24">
        <v>53062545</v>
      </c>
      <c r="O40" s="24">
        <v>6632004</v>
      </c>
      <c r="P40" s="24">
        <v>7428021</v>
      </c>
      <c r="Q40" s="24">
        <v>15298608</v>
      </c>
      <c r="R40" s="24">
        <v>29358633</v>
      </c>
      <c r="S40" s="24">
        <v>11686080</v>
      </c>
      <c r="T40" s="24">
        <v>21566242</v>
      </c>
      <c r="U40" s="24">
        <v>28380781</v>
      </c>
      <c r="V40" s="24">
        <v>61633103</v>
      </c>
      <c r="W40" s="24">
        <v>177408380</v>
      </c>
      <c r="X40" s="24">
        <v>149199257</v>
      </c>
      <c r="Y40" s="24">
        <v>28209123</v>
      </c>
      <c r="Z40" s="6">
        <v>18.91</v>
      </c>
      <c r="AA40" s="22">
        <v>189934218</v>
      </c>
    </row>
    <row r="41" spans="1:27" ht="13.5">
      <c r="A41" s="5" t="s">
        <v>45</v>
      </c>
      <c r="B41" s="3"/>
      <c r="C41" s="22">
        <v>8265037</v>
      </c>
      <c r="D41" s="22"/>
      <c r="E41" s="23">
        <v>9994837</v>
      </c>
      <c r="F41" s="24">
        <v>10055828</v>
      </c>
      <c r="G41" s="24">
        <v>563000</v>
      </c>
      <c r="H41" s="24">
        <v>811551</v>
      </c>
      <c r="I41" s="24">
        <v>687846</v>
      </c>
      <c r="J41" s="24">
        <v>2062397</v>
      </c>
      <c r="K41" s="24">
        <v>569582</v>
      </c>
      <c r="L41" s="24">
        <v>798190</v>
      </c>
      <c r="M41" s="24">
        <v>705892</v>
      </c>
      <c r="N41" s="24">
        <v>2073664</v>
      </c>
      <c r="O41" s="24">
        <v>610393</v>
      </c>
      <c r="P41" s="24">
        <v>529640</v>
      </c>
      <c r="Q41" s="24">
        <v>608527</v>
      </c>
      <c r="R41" s="24">
        <v>1748560</v>
      </c>
      <c r="S41" s="24">
        <v>544012</v>
      </c>
      <c r="T41" s="24">
        <v>420581</v>
      </c>
      <c r="U41" s="24">
        <v>1651792</v>
      </c>
      <c r="V41" s="24">
        <v>2616385</v>
      </c>
      <c r="W41" s="24">
        <v>8501006</v>
      </c>
      <c r="X41" s="24">
        <v>9994837</v>
      </c>
      <c r="Y41" s="24">
        <v>-1493831</v>
      </c>
      <c r="Z41" s="6">
        <v>-14.95</v>
      </c>
      <c r="AA41" s="22">
        <v>10055828</v>
      </c>
    </row>
    <row r="42" spans="1:27" ht="13.5">
      <c r="A42" s="2" t="s">
        <v>46</v>
      </c>
      <c r="B42" s="8"/>
      <c r="C42" s="19">
        <f aca="true" t="shared" si="8" ref="C42:Y42">SUM(C43:C46)</f>
        <v>1321666607</v>
      </c>
      <c r="D42" s="19">
        <f>SUM(D43:D46)</f>
        <v>0</v>
      </c>
      <c r="E42" s="20">
        <f t="shared" si="8"/>
        <v>1255523049</v>
      </c>
      <c r="F42" s="21">
        <f t="shared" si="8"/>
        <v>1273755043</v>
      </c>
      <c r="G42" s="21">
        <f t="shared" si="8"/>
        <v>102188932</v>
      </c>
      <c r="H42" s="21">
        <f t="shared" si="8"/>
        <v>117362152</v>
      </c>
      <c r="I42" s="21">
        <f t="shared" si="8"/>
        <v>99266838</v>
      </c>
      <c r="J42" s="21">
        <f t="shared" si="8"/>
        <v>318817922</v>
      </c>
      <c r="K42" s="21">
        <f t="shared" si="8"/>
        <v>94581934</v>
      </c>
      <c r="L42" s="21">
        <f t="shared" si="8"/>
        <v>93376915</v>
      </c>
      <c r="M42" s="21">
        <f t="shared" si="8"/>
        <v>88216435</v>
      </c>
      <c r="N42" s="21">
        <f t="shared" si="8"/>
        <v>276175284</v>
      </c>
      <c r="O42" s="21">
        <f t="shared" si="8"/>
        <v>87555140</v>
      </c>
      <c r="P42" s="21">
        <f t="shared" si="8"/>
        <v>90295022</v>
      </c>
      <c r="Q42" s="21">
        <f t="shared" si="8"/>
        <v>92295408</v>
      </c>
      <c r="R42" s="21">
        <f t="shared" si="8"/>
        <v>270145570</v>
      </c>
      <c r="S42" s="21">
        <f t="shared" si="8"/>
        <v>88122154</v>
      </c>
      <c r="T42" s="21">
        <f t="shared" si="8"/>
        <v>97350956</v>
      </c>
      <c r="U42" s="21">
        <f t="shared" si="8"/>
        <v>142525934</v>
      </c>
      <c r="V42" s="21">
        <f t="shared" si="8"/>
        <v>327999044</v>
      </c>
      <c r="W42" s="21">
        <f t="shared" si="8"/>
        <v>1193137820</v>
      </c>
      <c r="X42" s="21">
        <f t="shared" si="8"/>
        <v>1255523048</v>
      </c>
      <c r="Y42" s="21">
        <f t="shared" si="8"/>
        <v>-62385228</v>
      </c>
      <c r="Z42" s="4">
        <f>+IF(X42&lt;&gt;0,+(Y42/X42)*100,0)</f>
        <v>-4.9688636221674525</v>
      </c>
      <c r="AA42" s="19">
        <f>SUM(AA43:AA46)</f>
        <v>1273755043</v>
      </c>
    </row>
    <row r="43" spans="1:27" ht="13.5">
      <c r="A43" s="5" t="s">
        <v>47</v>
      </c>
      <c r="B43" s="3"/>
      <c r="C43" s="22">
        <v>820140265</v>
      </c>
      <c r="D43" s="22"/>
      <c r="E43" s="23">
        <v>778997119</v>
      </c>
      <c r="F43" s="24">
        <v>791275415</v>
      </c>
      <c r="G43" s="24">
        <v>79765990</v>
      </c>
      <c r="H43" s="24">
        <v>90539007</v>
      </c>
      <c r="I43" s="24">
        <v>62800533</v>
      </c>
      <c r="J43" s="24">
        <v>233105530</v>
      </c>
      <c r="K43" s="24">
        <v>58547461</v>
      </c>
      <c r="L43" s="24">
        <v>58670447</v>
      </c>
      <c r="M43" s="24">
        <v>54051452</v>
      </c>
      <c r="N43" s="24">
        <v>171269360</v>
      </c>
      <c r="O43" s="24">
        <v>53044779</v>
      </c>
      <c r="P43" s="24">
        <v>55979819</v>
      </c>
      <c r="Q43" s="24">
        <v>54945681</v>
      </c>
      <c r="R43" s="24">
        <v>163970279</v>
      </c>
      <c r="S43" s="24">
        <v>54485143</v>
      </c>
      <c r="T43" s="24">
        <v>56465656</v>
      </c>
      <c r="U43" s="24">
        <v>88296268</v>
      </c>
      <c r="V43" s="24">
        <v>199247067</v>
      </c>
      <c r="W43" s="24">
        <v>767592236</v>
      </c>
      <c r="X43" s="24">
        <v>778997119</v>
      </c>
      <c r="Y43" s="24">
        <v>-11404883</v>
      </c>
      <c r="Z43" s="6">
        <v>-1.46</v>
      </c>
      <c r="AA43" s="22">
        <v>791275415</v>
      </c>
    </row>
    <row r="44" spans="1:27" ht="13.5">
      <c r="A44" s="5" t="s">
        <v>48</v>
      </c>
      <c r="B44" s="3"/>
      <c r="C44" s="22">
        <v>318482386</v>
      </c>
      <c r="D44" s="22"/>
      <c r="E44" s="23">
        <v>304708832</v>
      </c>
      <c r="F44" s="24">
        <v>310127881</v>
      </c>
      <c r="G44" s="24">
        <v>13089935</v>
      </c>
      <c r="H44" s="24">
        <v>16628367</v>
      </c>
      <c r="I44" s="24">
        <v>24018992</v>
      </c>
      <c r="J44" s="24">
        <v>53737294</v>
      </c>
      <c r="K44" s="24">
        <v>25286853</v>
      </c>
      <c r="L44" s="24">
        <v>23268987</v>
      </c>
      <c r="M44" s="24">
        <v>24207368</v>
      </c>
      <c r="N44" s="24">
        <v>72763208</v>
      </c>
      <c r="O44" s="24">
        <v>24615933</v>
      </c>
      <c r="P44" s="24">
        <v>24562785</v>
      </c>
      <c r="Q44" s="24">
        <v>24639286</v>
      </c>
      <c r="R44" s="24">
        <v>73818004</v>
      </c>
      <c r="S44" s="24">
        <v>22647662</v>
      </c>
      <c r="T44" s="24">
        <v>26198554</v>
      </c>
      <c r="U44" s="24">
        <v>30192983</v>
      </c>
      <c r="V44" s="24">
        <v>79039199</v>
      </c>
      <c r="W44" s="24">
        <v>279357705</v>
      </c>
      <c r="X44" s="24">
        <v>304708832</v>
      </c>
      <c r="Y44" s="24">
        <v>-25351127</v>
      </c>
      <c r="Z44" s="6">
        <v>-8.32</v>
      </c>
      <c r="AA44" s="22">
        <v>310127881</v>
      </c>
    </row>
    <row r="45" spans="1:27" ht="13.5">
      <c r="A45" s="5" t="s">
        <v>49</v>
      </c>
      <c r="B45" s="3"/>
      <c r="C45" s="25">
        <v>112295797</v>
      </c>
      <c r="D45" s="25"/>
      <c r="E45" s="26">
        <v>102559149</v>
      </c>
      <c r="F45" s="27">
        <v>103659919</v>
      </c>
      <c r="G45" s="27">
        <v>4029218</v>
      </c>
      <c r="H45" s="27">
        <v>5964194</v>
      </c>
      <c r="I45" s="27">
        <v>5656224</v>
      </c>
      <c r="J45" s="27">
        <v>15649636</v>
      </c>
      <c r="K45" s="27">
        <v>7042722</v>
      </c>
      <c r="L45" s="27">
        <v>5810750</v>
      </c>
      <c r="M45" s="27">
        <v>4131932</v>
      </c>
      <c r="N45" s="27">
        <v>16985404</v>
      </c>
      <c r="O45" s="27">
        <v>4535752</v>
      </c>
      <c r="P45" s="27">
        <v>5179362</v>
      </c>
      <c r="Q45" s="27">
        <v>6799766</v>
      </c>
      <c r="R45" s="27">
        <v>16514880</v>
      </c>
      <c r="S45" s="27">
        <v>6336959</v>
      </c>
      <c r="T45" s="27">
        <v>8623613</v>
      </c>
      <c r="U45" s="27">
        <v>18478545</v>
      </c>
      <c r="V45" s="27">
        <v>33439117</v>
      </c>
      <c r="W45" s="27">
        <v>82589037</v>
      </c>
      <c r="X45" s="27">
        <v>102559148</v>
      </c>
      <c r="Y45" s="27">
        <v>-19970111</v>
      </c>
      <c r="Z45" s="7">
        <v>-19.47</v>
      </c>
      <c r="AA45" s="25">
        <v>103659919</v>
      </c>
    </row>
    <row r="46" spans="1:27" ht="13.5">
      <c r="A46" s="5" t="s">
        <v>50</v>
      </c>
      <c r="B46" s="3"/>
      <c r="C46" s="22">
        <v>70748159</v>
      </c>
      <c r="D46" s="22"/>
      <c r="E46" s="23">
        <v>69257949</v>
      </c>
      <c r="F46" s="24">
        <v>68691828</v>
      </c>
      <c r="G46" s="24">
        <v>5303789</v>
      </c>
      <c r="H46" s="24">
        <v>4230584</v>
      </c>
      <c r="I46" s="24">
        <v>6791089</v>
      </c>
      <c r="J46" s="24">
        <v>16325462</v>
      </c>
      <c r="K46" s="24">
        <v>3704898</v>
      </c>
      <c r="L46" s="24">
        <v>5626731</v>
      </c>
      <c r="M46" s="24">
        <v>5825683</v>
      </c>
      <c r="N46" s="24">
        <v>15157312</v>
      </c>
      <c r="O46" s="24">
        <v>5358676</v>
      </c>
      <c r="P46" s="24">
        <v>4573056</v>
      </c>
      <c r="Q46" s="24">
        <v>5910675</v>
      </c>
      <c r="R46" s="24">
        <v>15842407</v>
      </c>
      <c r="S46" s="24">
        <v>4652390</v>
      </c>
      <c r="T46" s="24">
        <v>6063133</v>
      </c>
      <c r="U46" s="24">
        <v>5558138</v>
      </c>
      <c r="V46" s="24">
        <v>16273661</v>
      </c>
      <c r="W46" s="24">
        <v>63598842</v>
      </c>
      <c r="X46" s="24">
        <v>69257949</v>
      </c>
      <c r="Y46" s="24">
        <v>-5659107</v>
      </c>
      <c r="Z46" s="6">
        <v>-8.17</v>
      </c>
      <c r="AA46" s="22">
        <v>68691828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2825353186</v>
      </c>
      <c r="D48" s="40">
        <f>+D28+D32+D38+D42+D47</f>
        <v>0</v>
      </c>
      <c r="E48" s="41">
        <f t="shared" si="9"/>
        <v>2578556000</v>
      </c>
      <c r="F48" s="42">
        <f t="shared" si="9"/>
        <v>2661611000</v>
      </c>
      <c r="G48" s="42">
        <f t="shared" si="9"/>
        <v>167704725</v>
      </c>
      <c r="H48" s="42">
        <f t="shared" si="9"/>
        <v>226883695</v>
      </c>
      <c r="I48" s="42">
        <f t="shared" si="9"/>
        <v>204972886</v>
      </c>
      <c r="J48" s="42">
        <f t="shared" si="9"/>
        <v>599561306</v>
      </c>
      <c r="K48" s="42">
        <f t="shared" si="9"/>
        <v>204412566</v>
      </c>
      <c r="L48" s="42">
        <f t="shared" si="9"/>
        <v>221354774</v>
      </c>
      <c r="M48" s="42">
        <f t="shared" si="9"/>
        <v>215468831</v>
      </c>
      <c r="N48" s="42">
        <f t="shared" si="9"/>
        <v>641236171</v>
      </c>
      <c r="O48" s="42">
        <f t="shared" si="9"/>
        <v>177108800</v>
      </c>
      <c r="P48" s="42">
        <f t="shared" si="9"/>
        <v>184856872</v>
      </c>
      <c r="Q48" s="42">
        <f t="shared" si="9"/>
        <v>206987403</v>
      </c>
      <c r="R48" s="42">
        <f t="shared" si="9"/>
        <v>568953075</v>
      </c>
      <c r="S48" s="42">
        <f t="shared" si="9"/>
        <v>188889444</v>
      </c>
      <c r="T48" s="42">
        <f t="shared" si="9"/>
        <v>209625548</v>
      </c>
      <c r="U48" s="42">
        <f t="shared" si="9"/>
        <v>297032137</v>
      </c>
      <c r="V48" s="42">
        <f t="shared" si="9"/>
        <v>695547129</v>
      </c>
      <c r="W48" s="42">
        <f t="shared" si="9"/>
        <v>2505297681</v>
      </c>
      <c r="X48" s="42">
        <f t="shared" si="9"/>
        <v>2578555999</v>
      </c>
      <c r="Y48" s="42">
        <f t="shared" si="9"/>
        <v>-73258318</v>
      </c>
      <c r="Z48" s="43">
        <f>+IF(X48&lt;&gt;0,+(Y48/X48)*100,0)</f>
        <v>-2.8410598035648866</v>
      </c>
      <c r="AA48" s="40">
        <f>+AA28+AA32+AA38+AA42+AA47</f>
        <v>2661611000</v>
      </c>
    </row>
    <row r="49" spans="1:27" ht="13.5">
      <c r="A49" s="14" t="s">
        <v>58</v>
      </c>
      <c r="B49" s="15"/>
      <c r="C49" s="44">
        <f aca="true" t="shared" si="10" ref="C49:Y49">+C25-C48</f>
        <v>-92113122</v>
      </c>
      <c r="D49" s="44">
        <f>+D25-D48</f>
        <v>0</v>
      </c>
      <c r="E49" s="45">
        <f t="shared" si="10"/>
        <v>861794997</v>
      </c>
      <c r="F49" s="46">
        <f t="shared" si="10"/>
        <v>818736443</v>
      </c>
      <c r="G49" s="46">
        <f t="shared" si="10"/>
        <v>31062717</v>
      </c>
      <c r="H49" s="46">
        <f t="shared" si="10"/>
        <v>57450982</v>
      </c>
      <c r="I49" s="46">
        <f t="shared" si="10"/>
        <v>34431797</v>
      </c>
      <c r="J49" s="46">
        <f t="shared" si="10"/>
        <v>122945496</v>
      </c>
      <c r="K49" s="46">
        <f t="shared" si="10"/>
        <v>65658553</v>
      </c>
      <c r="L49" s="46">
        <f t="shared" si="10"/>
        <v>-25281259</v>
      </c>
      <c r="M49" s="46">
        <f t="shared" si="10"/>
        <v>118247261</v>
      </c>
      <c r="N49" s="46">
        <f t="shared" si="10"/>
        <v>158624555</v>
      </c>
      <c r="O49" s="46">
        <f t="shared" si="10"/>
        <v>14746332</v>
      </c>
      <c r="P49" s="46">
        <f t="shared" si="10"/>
        <v>52988780</v>
      </c>
      <c r="Q49" s="46">
        <f t="shared" si="10"/>
        <v>106967591</v>
      </c>
      <c r="R49" s="46">
        <f t="shared" si="10"/>
        <v>174702703</v>
      </c>
      <c r="S49" s="46">
        <f t="shared" si="10"/>
        <v>82708504</v>
      </c>
      <c r="T49" s="46">
        <f t="shared" si="10"/>
        <v>62676888</v>
      </c>
      <c r="U49" s="46">
        <f t="shared" si="10"/>
        <v>97459529</v>
      </c>
      <c r="V49" s="46">
        <f t="shared" si="10"/>
        <v>242844921</v>
      </c>
      <c r="W49" s="46">
        <f t="shared" si="10"/>
        <v>699117675</v>
      </c>
      <c r="X49" s="46">
        <f>IF(F25=F48,0,X25-X48)</f>
        <v>861795000</v>
      </c>
      <c r="Y49" s="46">
        <f t="shared" si="10"/>
        <v>-162677325</v>
      </c>
      <c r="Z49" s="47">
        <f>+IF(X49&lt;&gt;0,+(Y49/X49)*100,0)</f>
        <v>-18.876568673524446</v>
      </c>
      <c r="AA49" s="44">
        <f>+AA25-AA48</f>
        <v>818736443</v>
      </c>
    </row>
    <row r="50" spans="1:27" ht="13.5">
      <c r="A50" s="16" t="s">
        <v>86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87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88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89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90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72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91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324598420</v>
      </c>
      <c r="D5" s="19">
        <f>SUM(D6:D8)</f>
        <v>0</v>
      </c>
      <c r="E5" s="20">
        <f t="shared" si="0"/>
        <v>378474958</v>
      </c>
      <c r="F5" s="21">
        <f t="shared" si="0"/>
        <v>378474958</v>
      </c>
      <c r="G5" s="21">
        <f t="shared" si="0"/>
        <v>93588864</v>
      </c>
      <c r="H5" s="21">
        <f t="shared" si="0"/>
        <v>10157025</v>
      </c>
      <c r="I5" s="21">
        <f t="shared" si="0"/>
        <v>11910173</v>
      </c>
      <c r="J5" s="21">
        <f t="shared" si="0"/>
        <v>115656062</v>
      </c>
      <c r="K5" s="21">
        <f t="shared" si="0"/>
        <v>10832106</v>
      </c>
      <c r="L5" s="21">
        <f t="shared" si="0"/>
        <v>10816054</v>
      </c>
      <c r="M5" s="21">
        <f t="shared" si="0"/>
        <v>55196220</v>
      </c>
      <c r="N5" s="21">
        <f t="shared" si="0"/>
        <v>76844380</v>
      </c>
      <c r="O5" s="21">
        <f t="shared" si="0"/>
        <v>31012803</v>
      </c>
      <c r="P5" s="21">
        <f t="shared" si="0"/>
        <v>7262783</v>
      </c>
      <c r="Q5" s="21">
        <f t="shared" si="0"/>
        <v>59904147</v>
      </c>
      <c r="R5" s="21">
        <f t="shared" si="0"/>
        <v>98179733</v>
      </c>
      <c r="S5" s="21">
        <f t="shared" si="0"/>
        <v>10050363</v>
      </c>
      <c r="T5" s="21">
        <f t="shared" si="0"/>
        <v>0</v>
      </c>
      <c r="U5" s="21">
        <f t="shared" si="0"/>
        <v>10277410</v>
      </c>
      <c r="V5" s="21">
        <f t="shared" si="0"/>
        <v>20327773</v>
      </c>
      <c r="W5" s="21">
        <f t="shared" si="0"/>
        <v>311007948</v>
      </c>
      <c r="X5" s="21">
        <f t="shared" si="0"/>
        <v>378474956</v>
      </c>
      <c r="Y5" s="21">
        <f t="shared" si="0"/>
        <v>-67467008</v>
      </c>
      <c r="Z5" s="4">
        <f>+IF(X5&lt;&gt;0,+(Y5/X5)*100,0)</f>
        <v>-17.826016472276173</v>
      </c>
      <c r="AA5" s="19">
        <f>SUM(AA6:AA8)</f>
        <v>378474958</v>
      </c>
    </row>
    <row r="6" spans="1:27" ht="13.5">
      <c r="A6" s="5" t="s">
        <v>33</v>
      </c>
      <c r="B6" s="3"/>
      <c r="C6" s="22"/>
      <c r="D6" s="22"/>
      <c r="E6" s="23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6">
        <v>0</v>
      </c>
      <c r="AA6" s="22"/>
    </row>
    <row r="7" spans="1:27" ht="13.5">
      <c r="A7" s="5" t="s">
        <v>34</v>
      </c>
      <c r="B7" s="3"/>
      <c r="C7" s="25">
        <v>60084520</v>
      </c>
      <c r="D7" s="25"/>
      <c r="E7" s="26">
        <v>161101589</v>
      </c>
      <c r="F7" s="27">
        <v>161101589</v>
      </c>
      <c r="G7" s="27">
        <v>4911949</v>
      </c>
      <c r="H7" s="27">
        <v>4977639</v>
      </c>
      <c r="I7" s="27">
        <v>4861253</v>
      </c>
      <c r="J7" s="27">
        <v>14750841</v>
      </c>
      <c r="K7" s="27">
        <v>4986252</v>
      </c>
      <c r="L7" s="27">
        <v>4810337</v>
      </c>
      <c r="M7" s="27">
        <v>4842187</v>
      </c>
      <c r="N7" s="27">
        <v>14638776</v>
      </c>
      <c r="O7" s="27">
        <v>4437258</v>
      </c>
      <c r="P7" s="27">
        <v>4851836</v>
      </c>
      <c r="Q7" s="27">
        <v>4816216</v>
      </c>
      <c r="R7" s="27">
        <v>14105310</v>
      </c>
      <c r="S7" s="27">
        <v>5016655</v>
      </c>
      <c r="T7" s="27"/>
      <c r="U7" s="27">
        <v>5705584</v>
      </c>
      <c r="V7" s="27">
        <v>10722239</v>
      </c>
      <c r="W7" s="27">
        <v>54217166</v>
      </c>
      <c r="X7" s="27">
        <v>161101588</v>
      </c>
      <c r="Y7" s="27">
        <v>-106884422</v>
      </c>
      <c r="Z7" s="7">
        <v>-66.35</v>
      </c>
      <c r="AA7" s="25">
        <v>161101589</v>
      </c>
    </row>
    <row r="8" spans="1:27" ht="13.5">
      <c r="A8" s="5" t="s">
        <v>35</v>
      </c>
      <c r="B8" s="3"/>
      <c r="C8" s="22">
        <v>264513900</v>
      </c>
      <c r="D8" s="22"/>
      <c r="E8" s="23">
        <v>217373369</v>
      </c>
      <c r="F8" s="24">
        <v>217373369</v>
      </c>
      <c r="G8" s="24">
        <v>88676915</v>
      </c>
      <c r="H8" s="24">
        <v>5179386</v>
      </c>
      <c r="I8" s="24">
        <v>7048920</v>
      </c>
      <c r="J8" s="24">
        <v>100905221</v>
      </c>
      <c r="K8" s="24">
        <v>5845854</v>
      </c>
      <c r="L8" s="24">
        <v>6005717</v>
      </c>
      <c r="M8" s="24">
        <v>50354033</v>
      </c>
      <c r="N8" s="24">
        <v>62205604</v>
      </c>
      <c r="O8" s="24">
        <v>26575545</v>
      </c>
      <c r="P8" s="24">
        <v>2410947</v>
      </c>
      <c r="Q8" s="24">
        <v>55087931</v>
      </c>
      <c r="R8" s="24">
        <v>84074423</v>
      </c>
      <c r="S8" s="24">
        <v>5033708</v>
      </c>
      <c r="T8" s="24"/>
      <c r="U8" s="24">
        <v>4571826</v>
      </c>
      <c r="V8" s="24">
        <v>9605534</v>
      </c>
      <c r="W8" s="24">
        <v>256790782</v>
      </c>
      <c r="X8" s="24">
        <v>217373368</v>
      </c>
      <c r="Y8" s="24">
        <v>39417414</v>
      </c>
      <c r="Z8" s="6">
        <v>18.13</v>
      </c>
      <c r="AA8" s="22">
        <v>217373369</v>
      </c>
    </row>
    <row r="9" spans="1:27" ht="13.5">
      <c r="A9" s="2" t="s">
        <v>36</v>
      </c>
      <c r="B9" s="3"/>
      <c r="C9" s="19">
        <f aca="true" t="shared" si="1" ref="C9:Y9">SUM(C10:C14)</f>
        <v>2801775</v>
      </c>
      <c r="D9" s="19">
        <f>SUM(D10:D14)</f>
        <v>0</v>
      </c>
      <c r="E9" s="20">
        <f t="shared" si="1"/>
        <v>9579963</v>
      </c>
      <c r="F9" s="21">
        <f t="shared" si="1"/>
        <v>9579963</v>
      </c>
      <c r="G9" s="21">
        <f t="shared" si="1"/>
        <v>45116</v>
      </c>
      <c r="H9" s="21">
        <f t="shared" si="1"/>
        <v>54634</v>
      </c>
      <c r="I9" s="21">
        <f t="shared" si="1"/>
        <v>37928</v>
      </c>
      <c r="J9" s="21">
        <f t="shared" si="1"/>
        <v>137678</v>
      </c>
      <c r="K9" s="21">
        <f t="shared" si="1"/>
        <v>153952</v>
      </c>
      <c r="L9" s="21">
        <f t="shared" si="1"/>
        <v>85742</v>
      </c>
      <c r="M9" s="21">
        <f t="shared" si="1"/>
        <v>47148</v>
      </c>
      <c r="N9" s="21">
        <f t="shared" si="1"/>
        <v>286842</v>
      </c>
      <c r="O9" s="21">
        <f t="shared" si="1"/>
        <v>92618</v>
      </c>
      <c r="P9" s="21">
        <f t="shared" si="1"/>
        <v>47807</v>
      </c>
      <c r="Q9" s="21">
        <f t="shared" si="1"/>
        <v>47274</v>
      </c>
      <c r="R9" s="21">
        <f t="shared" si="1"/>
        <v>187699</v>
      </c>
      <c r="S9" s="21">
        <f t="shared" si="1"/>
        <v>43577</v>
      </c>
      <c r="T9" s="21">
        <f t="shared" si="1"/>
        <v>0</v>
      </c>
      <c r="U9" s="21">
        <f t="shared" si="1"/>
        <v>62589</v>
      </c>
      <c r="V9" s="21">
        <f t="shared" si="1"/>
        <v>106166</v>
      </c>
      <c r="W9" s="21">
        <f t="shared" si="1"/>
        <v>718385</v>
      </c>
      <c r="X9" s="21">
        <f t="shared" si="1"/>
        <v>9579962</v>
      </c>
      <c r="Y9" s="21">
        <f t="shared" si="1"/>
        <v>-8861577</v>
      </c>
      <c r="Z9" s="4">
        <f>+IF(X9&lt;&gt;0,+(Y9/X9)*100,0)</f>
        <v>-92.50117067270203</v>
      </c>
      <c r="AA9" s="19">
        <f>SUM(AA10:AA14)</f>
        <v>9579963</v>
      </c>
    </row>
    <row r="10" spans="1:27" ht="13.5">
      <c r="A10" s="5" t="s">
        <v>37</v>
      </c>
      <c r="B10" s="3"/>
      <c r="C10" s="22">
        <v>55735</v>
      </c>
      <c r="D10" s="22"/>
      <c r="E10" s="23">
        <v>474726</v>
      </c>
      <c r="F10" s="24">
        <v>474726</v>
      </c>
      <c r="G10" s="24">
        <v>15763</v>
      </c>
      <c r="H10" s="24">
        <v>18014</v>
      </c>
      <c r="I10" s="24">
        <v>11140</v>
      </c>
      <c r="J10" s="24">
        <v>44917</v>
      </c>
      <c r="K10" s="24">
        <v>46175</v>
      </c>
      <c r="L10" s="24">
        <v>11992</v>
      </c>
      <c r="M10" s="24">
        <v>21088</v>
      </c>
      <c r="N10" s="24">
        <v>79255</v>
      </c>
      <c r="O10" s="24">
        <v>27807</v>
      </c>
      <c r="P10" s="24">
        <v>12430</v>
      </c>
      <c r="Q10" s="24">
        <v>9474</v>
      </c>
      <c r="R10" s="24">
        <v>49711</v>
      </c>
      <c r="S10" s="24">
        <v>22894</v>
      </c>
      <c r="T10" s="24"/>
      <c r="U10" s="24">
        <v>18105</v>
      </c>
      <c r="V10" s="24">
        <v>40999</v>
      </c>
      <c r="W10" s="24">
        <v>214882</v>
      </c>
      <c r="X10" s="24">
        <v>474725</v>
      </c>
      <c r="Y10" s="24">
        <v>-259843</v>
      </c>
      <c r="Z10" s="6">
        <v>-54.74</v>
      </c>
      <c r="AA10" s="22">
        <v>474726</v>
      </c>
    </row>
    <row r="11" spans="1:27" ht="13.5">
      <c r="A11" s="5" t="s">
        <v>38</v>
      </c>
      <c r="B11" s="3"/>
      <c r="C11" s="22">
        <v>10728</v>
      </c>
      <c r="D11" s="22"/>
      <c r="E11" s="23">
        <v>21320</v>
      </c>
      <c r="F11" s="24">
        <v>21320</v>
      </c>
      <c r="G11" s="24">
        <v>2807</v>
      </c>
      <c r="H11" s="24">
        <v>285</v>
      </c>
      <c r="I11" s="24">
        <v>175</v>
      </c>
      <c r="J11" s="24">
        <v>3267</v>
      </c>
      <c r="K11" s="24">
        <v>1316</v>
      </c>
      <c r="L11" s="24"/>
      <c r="M11" s="24"/>
      <c r="N11" s="24">
        <v>1316</v>
      </c>
      <c r="O11" s="24">
        <v>1316</v>
      </c>
      <c r="P11" s="24"/>
      <c r="Q11" s="24"/>
      <c r="R11" s="24">
        <v>1316</v>
      </c>
      <c r="S11" s="24">
        <v>175</v>
      </c>
      <c r="T11" s="24"/>
      <c r="U11" s="24"/>
      <c r="V11" s="24">
        <v>175</v>
      </c>
      <c r="W11" s="24">
        <v>6074</v>
      </c>
      <c r="X11" s="24">
        <v>21321</v>
      </c>
      <c r="Y11" s="24">
        <v>-15247</v>
      </c>
      <c r="Z11" s="6">
        <v>-71.51</v>
      </c>
      <c r="AA11" s="22">
        <v>21320</v>
      </c>
    </row>
    <row r="12" spans="1:27" ht="13.5">
      <c r="A12" s="5" t="s">
        <v>39</v>
      </c>
      <c r="B12" s="3"/>
      <c r="C12" s="22">
        <v>2735312</v>
      </c>
      <c r="D12" s="22"/>
      <c r="E12" s="23">
        <v>9083917</v>
      </c>
      <c r="F12" s="24">
        <v>9083917</v>
      </c>
      <c r="G12" s="24">
        <v>26546</v>
      </c>
      <c r="H12" s="24">
        <v>36335</v>
      </c>
      <c r="I12" s="24">
        <v>26613</v>
      </c>
      <c r="J12" s="24">
        <v>89494</v>
      </c>
      <c r="K12" s="24">
        <v>106461</v>
      </c>
      <c r="L12" s="24">
        <v>73750</v>
      </c>
      <c r="M12" s="24">
        <v>26060</v>
      </c>
      <c r="N12" s="24">
        <v>206271</v>
      </c>
      <c r="O12" s="24">
        <v>63495</v>
      </c>
      <c r="P12" s="24">
        <v>35377</v>
      </c>
      <c r="Q12" s="24">
        <v>37800</v>
      </c>
      <c r="R12" s="24">
        <v>136672</v>
      </c>
      <c r="S12" s="24">
        <v>20508</v>
      </c>
      <c r="T12" s="24"/>
      <c r="U12" s="24">
        <v>44484</v>
      </c>
      <c r="V12" s="24">
        <v>64992</v>
      </c>
      <c r="W12" s="24">
        <v>497429</v>
      </c>
      <c r="X12" s="24">
        <v>9083916</v>
      </c>
      <c r="Y12" s="24">
        <v>-8586487</v>
      </c>
      <c r="Z12" s="6">
        <v>-94.52</v>
      </c>
      <c r="AA12" s="22">
        <v>9083917</v>
      </c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60671065</v>
      </c>
      <c r="D15" s="19">
        <f>SUM(D16:D18)</f>
        <v>0</v>
      </c>
      <c r="E15" s="20">
        <f t="shared" si="2"/>
        <v>52975123</v>
      </c>
      <c r="F15" s="21">
        <f t="shared" si="2"/>
        <v>52975123</v>
      </c>
      <c r="G15" s="21">
        <f t="shared" si="2"/>
        <v>226197</v>
      </c>
      <c r="H15" s="21">
        <f t="shared" si="2"/>
        <v>4617500</v>
      </c>
      <c r="I15" s="21">
        <f t="shared" si="2"/>
        <v>4171057</v>
      </c>
      <c r="J15" s="21">
        <f t="shared" si="2"/>
        <v>9014754</v>
      </c>
      <c r="K15" s="21">
        <f t="shared" si="2"/>
        <v>4559829</v>
      </c>
      <c r="L15" s="21">
        <f t="shared" si="2"/>
        <v>4565489</v>
      </c>
      <c r="M15" s="21">
        <f t="shared" si="2"/>
        <v>7563916</v>
      </c>
      <c r="N15" s="21">
        <f t="shared" si="2"/>
        <v>16689234</v>
      </c>
      <c r="O15" s="21">
        <f t="shared" si="2"/>
        <v>-1939286</v>
      </c>
      <c r="P15" s="21">
        <f t="shared" si="2"/>
        <v>173363</v>
      </c>
      <c r="Q15" s="21">
        <f t="shared" si="2"/>
        <v>4362989</v>
      </c>
      <c r="R15" s="21">
        <f t="shared" si="2"/>
        <v>2597066</v>
      </c>
      <c r="S15" s="21">
        <f t="shared" si="2"/>
        <v>4625259</v>
      </c>
      <c r="T15" s="21">
        <f t="shared" si="2"/>
        <v>0</v>
      </c>
      <c r="U15" s="21">
        <f t="shared" si="2"/>
        <v>982169</v>
      </c>
      <c r="V15" s="21">
        <f t="shared" si="2"/>
        <v>5607428</v>
      </c>
      <c r="W15" s="21">
        <f t="shared" si="2"/>
        <v>33908482</v>
      </c>
      <c r="X15" s="21">
        <f t="shared" si="2"/>
        <v>52975121</v>
      </c>
      <c r="Y15" s="21">
        <f t="shared" si="2"/>
        <v>-19066639</v>
      </c>
      <c r="Z15" s="4">
        <f>+IF(X15&lt;&gt;0,+(Y15/X15)*100,0)</f>
        <v>-35.99168560653217</v>
      </c>
      <c r="AA15" s="19">
        <f>SUM(AA16:AA18)</f>
        <v>52975123</v>
      </c>
    </row>
    <row r="16" spans="1:27" ht="13.5">
      <c r="A16" s="5" t="s">
        <v>43</v>
      </c>
      <c r="B16" s="3"/>
      <c r="C16" s="22">
        <v>501959</v>
      </c>
      <c r="D16" s="22"/>
      <c r="E16" s="23">
        <v>168521</v>
      </c>
      <c r="F16" s="24">
        <v>168521</v>
      </c>
      <c r="G16" s="24">
        <v>6602</v>
      </c>
      <c r="H16" s="24">
        <v>11492</v>
      </c>
      <c r="I16" s="24">
        <v>13419</v>
      </c>
      <c r="J16" s="24">
        <v>31513</v>
      </c>
      <c r="K16" s="24">
        <v>10506</v>
      </c>
      <c r="L16" s="24">
        <v>15871</v>
      </c>
      <c r="M16" s="24">
        <v>30465</v>
      </c>
      <c r="N16" s="24">
        <v>56842</v>
      </c>
      <c r="O16" s="24">
        <v>13595</v>
      </c>
      <c r="P16" s="24">
        <v>3763</v>
      </c>
      <c r="Q16" s="24">
        <v>8749</v>
      </c>
      <c r="R16" s="24">
        <v>26107</v>
      </c>
      <c r="S16" s="24">
        <v>21230</v>
      </c>
      <c r="T16" s="24"/>
      <c r="U16" s="24">
        <v>14341</v>
      </c>
      <c r="V16" s="24">
        <v>35571</v>
      </c>
      <c r="W16" s="24">
        <v>150033</v>
      </c>
      <c r="X16" s="24">
        <v>168521</v>
      </c>
      <c r="Y16" s="24">
        <v>-18488</v>
      </c>
      <c r="Z16" s="6">
        <v>-10.97</v>
      </c>
      <c r="AA16" s="22">
        <v>168521</v>
      </c>
    </row>
    <row r="17" spans="1:27" ht="13.5">
      <c r="A17" s="5" t="s">
        <v>44</v>
      </c>
      <c r="B17" s="3"/>
      <c r="C17" s="22">
        <v>60169106</v>
      </c>
      <c r="D17" s="22"/>
      <c r="E17" s="23">
        <v>52806602</v>
      </c>
      <c r="F17" s="24">
        <v>52806602</v>
      </c>
      <c r="G17" s="24">
        <v>219595</v>
      </c>
      <c r="H17" s="24">
        <v>4606008</v>
      </c>
      <c r="I17" s="24">
        <v>4157638</v>
      </c>
      <c r="J17" s="24">
        <v>8983241</v>
      </c>
      <c r="K17" s="24">
        <v>4549323</v>
      </c>
      <c r="L17" s="24">
        <v>4549618</v>
      </c>
      <c r="M17" s="24">
        <v>7533451</v>
      </c>
      <c r="N17" s="24">
        <v>16632392</v>
      </c>
      <c r="O17" s="24">
        <v>-1952881</v>
      </c>
      <c r="P17" s="24">
        <v>169600</v>
      </c>
      <c r="Q17" s="24">
        <v>4354240</v>
      </c>
      <c r="R17" s="24">
        <v>2570959</v>
      </c>
      <c r="S17" s="24">
        <v>4604029</v>
      </c>
      <c r="T17" s="24"/>
      <c r="U17" s="24">
        <v>967828</v>
      </c>
      <c r="V17" s="24">
        <v>5571857</v>
      </c>
      <c r="W17" s="24">
        <v>33758449</v>
      </c>
      <c r="X17" s="24">
        <v>52806600</v>
      </c>
      <c r="Y17" s="24">
        <v>-19048151</v>
      </c>
      <c r="Z17" s="6">
        <v>-36.07</v>
      </c>
      <c r="AA17" s="22">
        <v>52806602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13586020</v>
      </c>
      <c r="D19" s="19">
        <f>SUM(D20:D23)</f>
        <v>0</v>
      </c>
      <c r="E19" s="20">
        <f t="shared" si="3"/>
        <v>6887117</v>
      </c>
      <c r="F19" s="21">
        <f t="shared" si="3"/>
        <v>6887117</v>
      </c>
      <c r="G19" s="21">
        <f t="shared" si="3"/>
        <v>592947</v>
      </c>
      <c r="H19" s="21">
        <f t="shared" si="3"/>
        <v>579411</v>
      </c>
      <c r="I19" s="21">
        <f t="shared" si="3"/>
        <v>525167</v>
      </c>
      <c r="J19" s="21">
        <f t="shared" si="3"/>
        <v>1697525</v>
      </c>
      <c r="K19" s="21">
        <f t="shared" si="3"/>
        <v>657176</v>
      </c>
      <c r="L19" s="21">
        <f t="shared" si="3"/>
        <v>421967</v>
      </c>
      <c r="M19" s="21">
        <f t="shared" si="3"/>
        <v>597375</v>
      </c>
      <c r="N19" s="21">
        <f t="shared" si="3"/>
        <v>1676518</v>
      </c>
      <c r="O19" s="21">
        <f t="shared" si="3"/>
        <v>530956</v>
      </c>
      <c r="P19" s="21">
        <f t="shared" si="3"/>
        <v>528104</v>
      </c>
      <c r="Q19" s="21">
        <f t="shared" si="3"/>
        <v>475280</v>
      </c>
      <c r="R19" s="21">
        <f t="shared" si="3"/>
        <v>1534340</v>
      </c>
      <c r="S19" s="21">
        <f t="shared" si="3"/>
        <v>525169</v>
      </c>
      <c r="T19" s="21">
        <f t="shared" si="3"/>
        <v>0</v>
      </c>
      <c r="U19" s="21">
        <f t="shared" si="3"/>
        <v>588450</v>
      </c>
      <c r="V19" s="21">
        <f t="shared" si="3"/>
        <v>1113619</v>
      </c>
      <c r="W19" s="21">
        <f t="shared" si="3"/>
        <v>6022002</v>
      </c>
      <c r="X19" s="21">
        <f t="shared" si="3"/>
        <v>6887116</v>
      </c>
      <c r="Y19" s="21">
        <f t="shared" si="3"/>
        <v>-865114</v>
      </c>
      <c r="Z19" s="4">
        <f>+IF(X19&lt;&gt;0,+(Y19/X19)*100,0)</f>
        <v>-12.561339173029756</v>
      </c>
      <c r="AA19" s="19">
        <f>SUM(AA20:AA23)</f>
        <v>6887117</v>
      </c>
    </row>
    <row r="20" spans="1:27" ht="13.5">
      <c r="A20" s="5" t="s">
        <v>47</v>
      </c>
      <c r="B20" s="3"/>
      <c r="C20" s="22">
        <v>5169856</v>
      </c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>
        <v>0</v>
      </c>
      <c r="AA20" s="22"/>
    </row>
    <row r="21" spans="1:27" ht="13.5">
      <c r="A21" s="5" t="s">
        <v>48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>
        <v>0</v>
      </c>
      <c r="AA21" s="22"/>
    </row>
    <row r="22" spans="1:27" ht="13.5">
      <c r="A22" s="5" t="s">
        <v>49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>
        <v>0</v>
      </c>
      <c r="AA22" s="25"/>
    </row>
    <row r="23" spans="1:27" ht="13.5">
      <c r="A23" s="5" t="s">
        <v>50</v>
      </c>
      <c r="B23" s="3"/>
      <c r="C23" s="22">
        <v>8416164</v>
      </c>
      <c r="D23" s="22"/>
      <c r="E23" s="23">
        <v>6887117</v>
      </c>
      <c r="F23" s="24">
        <v>6887117</v>
      </c>
      <c r="G23" s="24">
        <v>592947</v>
      </c>
      <c r="H23" s="24">
        <v>579411</v>
      </c>
      <c r="I23" s="24">
        <v>525167</v>
      </c>
      <c r="J23" s="24">
        <v>1697525</v>
      </c>
      <c r="K23" s="24">
        <v>657176</v>
      </c>
      <c r="L23" s="24">
        <v>421967</v>
      </c>
      <c r="M23" s="24">
        <v>597375</v>
      </c>
      <c r="N23" s="24">
        <v>1676518</v>
      </c>
      <c r="O23" s="24">
        <v>530956</v>
      </c>
      <c r="P23" s="24">
        <v>528104</v>
      </c>
      <c r="Q23" s="24">
        <v>475280</v>
      </c>
      <c r="R23" s="24">
        <v>1534340</v>
      </c>
      <c r="S23" s="24">
        <v>525169</v>
      </c>
      <c r="T23" s="24"/>
      <c r="U23" s="24">
        <v>588450</v>
      </c>
      <c r="V23" s="24">
        <v>1113619</v>
      </c>
      <c r="W23" s="24">
        <v>6022002</v>
      </c>
      <c r="X23" s="24">
        <v>6887116</v>
      </c>
      <c r="Y23" s="24">
        <v>-865114</v>
      </c>
      <c r="Z23" s="6">
        <v>-12.56</v>
      </c>
      <c r="AA23" s="22">
        <v>6887117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401657280</v>
      </c>
      <c r="D25" s="40">
        <f>+D5+D9+D15+D19+D24</f>
        <v>0</v>
      </c>
      <c r="E25" s="41">
        <f t="shared" si="4"/>
        <v>447917161</v>
      </c>
      <c r="F25" s="42">
        <f t="shared" si="4"/>
        <v>447917161</v>
      </c>
      <c r="G25" s="42">
        <f t="shared" si="4"/>
        <v>94453124</v>
      </c>
      <c r="H25" s="42">
        <f t="shared" si="4"/>
        <v>15408570</v>
      </c>
      <c r="I25" s="42">
        <f t="shared" si="4"/>
        <v>16644325</v>
      </c>
      <c r="J25" s="42">
        <f t="shared" si="4"/>
        <v>126506019</v>
      </c>
      <c r="K25" s="42">
        <f t="shared" si="4"/>
        <v>16203063</v>
      </c>
      <c r="L25" s="42">
        <f t="shared" si="4"/>
        <v>15889252</v>
      </c>
      <c r="M25" s="42">
        <f t="shared" si="4"/>
        <v>63404659</v>
      </c>
      <c r="N25" s="42">
        <f t="shared" si="4"/>
        <v>95496974</v>
      </c>
      <c r="O25" s="42">
        <f t="shared" si="4"/>
        <v>29697091</v>
      </c>
      <c r="P25" s="42">
        <f t="shared" si="4"/>
        <v>8012057</v>
      </c>
      <c r="Q25" s="42">
        <f t="shared" si="4"/>
        <v>64789690</v>
      </c>
      <c r="R25" s="42">
        <f t="shared" si="4"/>
        <v>102498838</v>
      </c>
      <c r="S25" s="42">
        <f t="shared" si="4"/>
        <v>15244368</v>
      </c>
      <c r="T25" s="42">
        <f t="shared" si="4"/>
        <v>0</v>
      </c>
      <c r="U25" s="42">
        <f t="shared" si="4"/>
        <v>11910618</v>
      </c>
      <c r="V25" s="42">
        <f t="shared" si="4"/>
        <v>27154986</v>
      </c>
      <c r="W25" s="42">
        <f t="shared" si="4"/>
        <v>351656817</v>
      </c>
      <c r="X25" s="42">
        <f t="shared" si="4"/>
        <v>447917155</v>
      </c>
      <c r="Y25" s="42">
        <f t="shared" si="4"/>
        <v>-96260338</v>
      </c>
      <c r="Z25" s="43">
        <f>+IF(X25&lt;&gt;0,+(Y25/X25)*100,0)</f>
        <v>-21.490656681814297</v>
      </c>
      <c r="AA25" s="40">
        <f>+AA5+AA9+AA15+AA19+AA24</f>
        <v>447917161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195949019</v>
      </c>
      <c r="D28" s="19">
        <f>SUM(D29:D31)</f>
        <v>0</v>
      </c>
      <c r="E28" s="20">
        <f t="shared" si="5"/>
        <v>253160877</v>
      </c>
      <c r="F28" s="21">
        <f t="shared" si="5"/>
        <v>253160877</v>
      </c>
      <c r="G28" s="21">
        <f t="shared" si="5"/>
        <v>9253521</v>
      </c>
      <c r="H28" s="21">
        <f t="shared" si="5"/>
        <v>11461881</v>
      </c>
      <c r="I28" s="21">
        <f t="shared" si="5"/>
        <v>13185263</v>
      </c>
      <c r="J28" s="21">
        <f t="shared" si="5"/>
        <v>33900665</v>
      </c>
      <c r="K28" s="21">
        <f t="shared" si="5"/>
        <v>10312257</v>
      </c>
      <c r="L28" s="21">
        <f t="shared" si="5"/>
        <v>10871751</v>
      </c>
      <c r="M28" s="21">
        <f t="shared" si="5"/>
        <v>13326439</v>
      </c>
      <c r="N28" s="21">
        <f t="shared" si="5"/>
        <v>34510447</v>
      </c>
      <c r="O28" s="21">
        <f t="shared" si="5"/>
        <v>12206310</v>
      </c>
      <c r="P28" s="21">
        <f t="shared" si="5"/>
        <v>11597637</v>
      </c>
      <c r="Q28" s="21">
        <f t="shared" si="5"/>
        <v>10819118</v>
      </c>
      <c r="R28" s="21">
        <f t="shared" si="5"/>
        <v>34623065</v>
      </c>
      <c r="S28" s="21">
        <f t="shared" si="5"/>
        <v>19396846</v>
      </c>
      <c r="T28" s="21">
        <f t="shared" si="5"/>
        <v>0</v>
      </c>
      <c r="U28" s="21">
        <f t="shared" si="5"/>
        <v>21395954</v>
      </c>
      <c r="V28" s="21">
        <f t="shared" si="5"/>
        <v>40792800</v>
      </c>
      <c r="W28" s="21">
        <f t="shared" si="5"/>
        <v>143826977</v>
      </c>
      <c r="X28" s="21">
        <f t="shared" si="5"/>
        <v>253160878</v>
      </c>
      <c r="Y28" s="21">
        <f t="shared" si="5"/>
        <v>-109333901</v>
      </c>
      <c r="Z28" s="4">
        <f>+IF(X28&lt;&gt;0,+(Y28/X28)*100,0)</f>
        <v>-43.187518491699976</v>
      </c>
      <c r="AA28" s="19">
        <f>SUM(AA29:AA31)</f>
        <v>253160877</v>
      </c>
    </row>
    <row r="29" spans="1:27" ht="13.5">
      <c r="A29" s="5" t="s">
        <v>33</v>
      </c>
      <c r="B29" s="3"/>
      <c r="C29" s="22">
        <v>29033954</v>
      </c>
      <c r="D29" s="22"/>
      <c r="E29" s="23">
        <v>35456114</v>
      </c>
      <c r="F29" s="24">
        <v>35456114</v>
      </c>
      <c r="G29" s="24">
        <v>2039049</v>
      </c>
      <c r="H29" s="24">
        <v>2063040</v>
      </c>
      <c r="I29" s="24">
        <v>1922128</v>
      </c>
      <c r="J29" s="24">
        <v>6024217</v>
      </c>
      <c r="K29" s="24">
        <v>2239221</v>
      </c>
      <c r="L29" s="24">
        <v>1954502</v>
      </c>
      <c r="M29" s="24">
        <v>3103857</v>
      </c>
      <c r="N29" s="24">
        <v>7297580</v>
      </c>
      <c r="O29" s="24">
        <v>1785999</v>
      </c>
      <c r="P29" s="24">
        <v>2670199</v>
      </c>
      <c r="Q29" s="24">
        <v>2480615</v>
      </c>
      <c r="R29" s="24">
        <v>6936813</v>
      </c>
      <c r="S29" s="24">
        <v>4475121</v>
      </c>
      <c r="T29" s="24"/>
      <c r="U29" s="24">
        <v>3070164</v>
      </c>
      <c r="V29" s="24">
        <v>7545285</v>
      </c>
      <c r="W29" s="24">
        <v>27803895</v>
      </c>
      <c r="X29" s="24">
        <v>35456113</v>
      </c>
      <c r="Y29" s="24">
        <v>-7652218</v>
      </c>
      <c r="Z29" s="6">
        <v>-21.58</v>
      </c>
      <c r="AA29" s="22">
        <v>35456114</v>
      </c>
    </row>
    <row r="30" spans="1:27" ht="13.5">
      <c r="A30" s="5" t="s">
        <v>34</v>
      </c>
      <c r="B30" s="3"/>
      <c r="C30" s="25">
        <v>65011747</v>
      </c>
      <c r="D30" s="25"/>
      <c r="E30" s="26">
        <v>69575417</v>
      </c>
      <c r="F30" s="27">
        <v>69575417</v>
      </c>
      <c r="G30" s="27">
        <v>156962</v>
      </c>
      <c r="H30" s="27">
        <v>181626</v>
      </c>
      <c r="I30" s="27">
        <v>564146</v>
      </c>
      <c r="J30" s="27">
        <v>902734</v>
      </c>
      <c r="K30" s="27">
        <v>699010</v>
      </c>
      <c r="L30" s="27">
        <v>885066</v>
      </c>
      <c r="M30" s="27">
        <v>222296</v>
      </c>
      <c r="N30" s="27">
        <v>1806372</v>
      </c>
      <c r="O30" s="27">
        <v>396995</v>
      </c>
      <c r="P30" s="27">
        <v>221794</v>
      </c>
      <c r="Q30" s="27">
        <v>225238</v>
      </c>
      <c r="R30" s="27">
        <v>844027</v>
      </c>
      <c r="S30" s="27">
        <v>1122720</v>
      </c>
      <c r="T30" s="27"/>
      <c r="U30" s="27">
        <v>231043</v>
      </c>
      <c r="V30" s="27">
        <v>1353763</v>
      </c>
      <c r="W30" s="27">
        <v>4906896</v>
      </c>
      <c r="X30" s="27">
        <v>69575417</v>
      </c>
      <c r="Y30" s="27">
        <v>-64668521</v>
      </c>
      <c r="Z30" s="7">
        <v>-92.95</v>
      </c>
      <c r="AA30" s="25">
        <v>69575417</v>
      </c>
    </row>
    <row r="31" spans="1:27" ht="13.5">
      <c r="A31" s="5" t="s">
        <v>35</v>
      </c>
      <c r="B31" s="3"/>
      <c r="C31" s="22">
        <v>101903318</v>
      </c>
      <c r="D31" s="22"/>
      <c r="E31" s="23">
        <v>148129346</v>
      </c>
      <c r="F31" s="24">
        <v>148129346</v>
      </c>
      <c r="G31" s="24">
        <v>7057510</v>
      </c>
      <c r="H31" s="24">
        <v>9217215</v>
      </c>
      <c r="I31" s="24">
        <v>10698989</v>
      </c>
      <c r="J31" s="24">
        <v>26973714</v>
      </c>
      <c r="K31" s="24">
        <v>7374026</v>
      </c>
      <c r="L31" s="24">
        <v>8032183</v>
      </c>
      <c r="M31" s="24">
        <v>10000286</v>
      </c>
      <c r="N31" s="24">
        <v>25406495</v>
      </c>
      <c r="O31" s="24">
        <v>10023316</v>
      </c>
      <c r="P31" s="24">
        <v>8705644</v>
      </c>
      <c r="Q31" s="24">
        <v>8113265</v>
      </c>
      <c r="R31" s="24">
        <v>26842225</v>
      </c>
      <c r="S31" s="24">
        <v>13799005</v>
      </c>
      <c r="T31" s="24"/>
      <c r="U31" s="24">
        <v>18094747</v>
      </c>
      <c r="V31" s="24">
        <v>31893752</v>
      </c>
      <c r="W31" s="24">
        <v>111116186</v>
      </c>
      <c r="X31" s="24">
        <v>148129348</v>
      </c>
      <c r="Y31" s="24">
        <v>-37013162</v>
      </c>
      <c r="Z31" s="6">
        <v>-24.99</v>
      </c>
      <c r="AA31" s="22">
        <v>148129346</v>
      </c>
    </row>
    <row r="32" spans="1:27" ht="13.5">
      <c r="A32" s="2" t="s">
        <v>36</v>
      </c>
      <c r="B32" s="3"/>
      <c r="C32" s="19">
        <f aca="true" t="shared" si="6" ref="C32:Y32">SUM(C33:C37)</f>
        <v>1173782</v>
      </c>
      <c r="D32" s="19">
        <f>SUM(D33:D37)</f>
        <v>0</v>
      </c>
      <c r="E32" s="20">
        <f t="shared" si="6"/>
        <v>1964800</v>
      </c>
      <c r="F32" s="21">
        <f t="shared" si="6"/>
        <v>1964800</v>
      </c>
      <c r="G32" s="21">
        <f t="shared" si="6"/>
        <v>31350</v>
      </c>
      <c r="H32" s="21">
        <f t="shared" si="6"/>
        <v>30389</v>
      </c>
      <c r="I32" s="21">
        <f t="shared" si="6"/>
        <v>249139</v>
      </c>
      <c r="J32" s="21">
        <f t="shared" si="6"/>
        <v>310878</v>
      </c>
      <c r="K32" s="21">
        <f t="shared" si="6"/>
        <v>636973</v>
      </c>
      <c r="L32" s="21">
        <f t="shared" si="6"/>
        <v>17828</v>
      </c>
      <c r="M32" s="21">
        <f t="shared" si="6"/>
        <v>13724</v>
      </c>
      <c r="N32" s="21">
        <f t="shared" si="6"/>
        <v>668525</v>
      </c>
      <c r="O32" s="21">
        <f t="shared" si="6"/>
        <v>21711</v>
      </c>
      <c r="P32" s="21">
        <f t="shared" si="6"/>
        <v>1363</v>
      </c>
      <c r="Q32" s="21">
        <f t="shared" si="6"/>
        <v>31585</v>
      </c>
      <c r="R32" s="21">
        <f t="shared" si="6"/>
        <v>54659</v>
      </c>
      <c r="S32" s="21">
        <f t="shared" si="6"/>
        <v>18815</v>
      </c>
      <c r="T32" s="21">
        <f t="shared" si="6"/>
        <v>0</v>
      </c>
      <c r="U32" s="21">
        <f t="shared" si="6"/>
        <v>125308</v>
      </c>
      <c r="V32" s="21">
        <f t="shared" si="6"/>
        <v>144123</v>
      </c>
      <c r="W32" s="21">
        <f t="shared" si="6"/>
        <v>1178185</v>
      </c>
      <c r="X32" s="21">
        <f t="shared" si="6"/>
        <v>1964800</v>
      </c>
      <c r="Y32" s="21">
        <f t="shared" si="6"/>
        <v>-786615</v>
      </c>
      <c r="Z32" s="4">
        <f>+IF(X32&lt;&gt;0,+(Y32/X32)*100,0)</f>
        <v>-40.03537255700326</v>
      </c>
      <c r="AA32" s="19">
        <f>SUM(AA33:AA37)</f>
        <v>1964800</v>
      </c>
    </row>
    <row r="33" spans="1:27" ht="13.5">
      <c r="A33" s="5" t="s">
        <v>37</v>
      </c>
      <c r="B33" s="3"/>
      <c r="C33" s="22">
        <v>58885</v>
      </c>
      <c r="D33" s="22"/>
      <c r="E33" s="23">
        <v>300000</v>
      </c>
      <c r="F33" s="24">
        <v>300000</v>
      </c>
      <c r="G33" s="24">
        <v>29600</v>
      </c>
      <c r="H33" s="24"/>
      <c r="I33" s="24"/>
      <c r="J33" s="24">
        <v>29600</v>
      </c>
      <c r="K33" s="24">
        <v>91075</v>
      </c>
      <c r="L33" s="24"/>
      <c r="M33" s="24"/>
      <c r="N33" s="24">
        <v>91075</v>
      </c>
      <c r="O33" s="24">
        <v>18585</v>
      </c>
      <c r="P33" s="24"/>
      <c r="Q33" s="24"/>
      <c r="R33" s="24">
        <v>18585</v>
      </c>
      <c r="S33" s="24"/>
      <c r="T33" s="24"/>
      <c r="U33" s="24"/>
      <c r="V33" s="24"/>
      <c r="W33" s="24">
        <v>139260</v>
      </c>
      <c r="X33" s="24">
        <v>300000</v>
      </c>
      <c r="Y33" s="24">
        <v>-160740</v>
      </c>
      <c r="Z33" s="6">
        <v>-53.58</v>
      </c>
      <c r="AA33" s="22">
        <v>300000</v>
      </c>
    </row>
    <row r="34" spans="1:27" ht="13.5">
      <c r="A34" s="5" t="s">
        <v>38</v>
      </c>
      <c r="B34" s="3"/>
      <c r="C34" s="22">
        <v>615463</v>
      </c>
      <c r="D34" s="22"/>
      <c r="E34" s="23">
        <v>1050000</v>
      </c>
      <c r="F34" s="24">
        <v>1050000</v>
      </c>
      <c r="G34" s="24"/>
      <c r="H34" s="24">
        <v>6555</v>
      </c>
      <c r="I34" s="24">
        <v>116740</v>
      </c>
      <c r="J34" s="24">
        <v>123295</v>
      </c>
      <c r="K34" s="24">
        <v>496719</v>
      </c>
      <c r="L34" s="24"/>
      <c r="M34" s="24"/>
      <c r="N34" s="24">
        <v>496719</v>
      </c>
      <c r="O34" s="24"/>
      <c r="P34" s="24">
        <v>1073</v>
      </c>
      <c r="Q34" s="24"/>
      <c r="R34" s="24">
        <v>1073</v>
      </c>
      <c r="S34" s="24">
        <v>5331</v>
      </c>
      <c r="T34" s="24"/>
      <c r="U34" s="24">
        <v>111824</v>
      </c>
      <c r="V34" s="24">
        <v>117155</v>
      </c>
      <c r="W34" s="24">
        <v>738242</v>
      </c>
      <c r="X34" s="24">
        <v>1050000</v>
      </c>
      <c r="Y34" s="24">
        <v>-311758</v>
      </c>
      <c r="Z34" s="6">
        <v>-29.69</v>
      </c>
      <c r="AA34" s="22">
        <v>1050000</v>
      </c>
    </row>
    <row r="35" spans="1:27" ht="13.5">
      <c r="A35" s="5" t="s">
        <v>39</v>
      </c>
      <c r="B35" s="3"/>
      <c r="C35" s="22">
        <v>499434</v>
      </c>
      <c r="D35" s="22"/>
      <c r="E35" s="23">
        <v>614800</v>
      </c>
      <c r="F35" s="24">
        <v>614800</v>
      </c>
      <c r="G35" s="24">
        <v>1750</v>
      </c>
      <c r="H35" s="24">
        <v>23834</v>
      </c>
      <c r="I35" s="24">
        <v>132399</v>
      </c>
      <c r="J35" s="24">
        <v>157983</v>
      </c>
      <c r="K35" s="24">
        <v>49179</v>
      </c>
      <c r="L35" s="24">
        <v>17828</v>
      </c>
      <c r="M35" s="24">
        <v>13724</v>
      </c>
      <c r="N35" s="24">
        <v>80731</v>
      </c>
      <c r="O35" s="24">
        <v>3126</v>
      </c>
      <c r="P35" s="24">
        <v>290</v>
      </c>
      <c r="Q35" s="24">
        <v>31585</v>
      </c>
      <c r="R35" s="24">
        <v>35001</v>
      </c>
      <c r="S35" s="24">
        <v>13484</v>
      </c>
      <c r="T35" s="24"/>
      <c r="U35" s="24">
        <v>13484</v>
      </c>
      <c r="V35" s="24">
        <v>26968</v>
      </c>
      <c r="W35" s="24">
        <v>300683</v>
      </c>
      <c r="X35" s="24">
        <v>614800</v>
      </c>
      <c r="Y35" s="24">
        <v>-314117</v>
      </c>
      <c r="Z35" s="6">
        <v>-51.09</v>
      </c>
      <c r="AA35" s="22">
        <v>614800</v>
      </c>
    </row>
    <row r="36" spans="1:27" ht="13.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6329159</v>
      </c>
      <c r="D38" s="19">
        <f>SUM(D39:D41)</f>
        <v>0</v>
      </c>
      <c r="E38" s="20">
        <f t="shared" si="7"/>
        <v>10941013</v>
      </c>
      <c r="F38" s="21">
        <f t="shared" si="7"/>
        <v>10941013</v>
      </c>
      <c r="G38" s="21">
        <f t="shared" si="7"/>
        <v>484991</v>
      </c>
      <c r="H38" s="21">
        <f t="shared" si="7"/>
        <v>563129</v>
      </c>
      <c r="I38" s="21">
        <f t="shared" si="7"/>
        <v>531234</v>
      </c>
      <c r="J38" s="21">
        <f t="shared" si="7"/>
        <v>1579354</v>
      </c>
      <c r="K38" s="21">
        <f t="shared" si="7"/>
        <v>1356361</v>
      </c>
      <c r="L38" s="21">
        <f t="shared" si="7"/>
        <v>555960</v>
      </c>
      <c r="M38" s="21">
        <f t="shared" si="7"/>
        <v>1449249</v>
      </c>
      <c r="N38" s="21">
        <f t="shared" si="7"/>
        <v>3361570</v>
      </c>
      <c r="O38" s="21">
        <f t="shared" si="7"/>
        <v>455046</v>
      </c>
      <c r="P38" s="21">
        <f t="shared" si="7"/>
        <v>8761784</v>
      </c>
      <c r="Q38" s="21">
        <f t="shared" si="7"/>
        <v>921496</v>
      </c>
      <c r="R38" s="21">
        <f t="shared" si="7"/>
        <v>10138326</v>
      </c>
      <c r="S38" s="21">
        <f t="shared" si="7"/>
        <v>518600</v>
      </c>
      <c r="T38" s="21">
        <f t="shared" si="7"/>
        <v>0</v>
      </c>
      <c r="U38" s="21">
        <f t="shared" si="7"/>
        <v>698228</v>
      </c>
      <c r="V38" s="21">
        <f t="shared" si="7"/>
        <v>1216828</v>
      </c>
      <c r="W38" s="21">
        <f t="shared" si="7"/>
        <v>16296078</v>
      </c>
      <c r="X38" s="21">
        <f t="shared" si="7"/>
        <v>10941013</v>
      </c>
      <c r="Y38" s="21">
        <f t="shared" si="7"/>
        <v>5355065</v>
      </c>
      <c r="Z38" s="4">
        <f>+IF(X38&lt;&gt;0,+(Y38/X38)*100,0)</f>
        <v>48.94487375163525</v>
      </c>
      <c r="AA38" s="19">
        <f>SUM(AA39:AA41)</f>
        <v>10941013</v>
      </c>
    </row>
    <row r="39" spans="1:27" ht="13.5">
      <c r="A39" s="5" t="s">
        <v>43</v>
      </c>
      <c r="B39" s="3"/>
      <c r="C39" s="22">
        <v>2468542</v>
      </c>
      <c r="D39" s="22"/>
      <c r="E39" s="23">
        <v>1770000</v>
      </c>
      <c r="F39" s="24">
        <v>1770000</v>
      </c>
      <c r="G39" s="24"/>
      <c r="H39" s="24">
        <v>40226</v>
      </c>
      <c r="I39" s="24">
        <v>63683</v>
      </c>
      <c r="J39" s="24">
        <v>103909</v>
      </c>
      <c r="K39" s="24">
        <v>244895</v>
      </c>
      <c r="L39" s="24">
        <v>103240</v>
      </c>
      <c r="M39" s="24">
        <v>144036</v>
      </c>
      <c r="N39" s="24">
        <v>492171</v>
      </c>
      <c r="O39" s="24">
        <v>16717</v>
      </c>
      <c r="P39" s="24">
        <v>30698</v>
      </c>
      <c r="Q39" s="24">
        <v>469042</v>
      </c>
      <c r="R39" s="24">
        <v>516457</v>
      </c>
      <c r="S39" s="24">
        <v>35114</v>
      </c>
      <c r="T39" s="24"/>
      <c r="U39" s="24">
        <v>286004</v>
      </c>
      <c r="V39" s="24">
        <v>321118</v>
      </c>
      <c r="W39" s="24">
        <v>1433655</v>
      </c>
      <c r="X39" s="24">
        <v>1770000</v>
      </c>
      <c r="Y39" s="24">
        <v>-336345</v>
      </c>
      <c r="Z39" s="6">
        <v>-19</v>
      </c>
      <c r="AA39" s="22">
        <v>1770000</v>
      </c>
    </row>
    <row r="40" spans="1:27" ht="13.5">
      <c r="A40" s="5" t="s">
        <v>44</v>
      </c>
      <c r="B40" s="3"/>
      <c r="C40" s="22">
        <v>3860617</v>
      </c>
      <c r="D40" s="22"/>
      <c r="E40" s="23">
        <v>9171013</v>
      </c>
      <c r="F40" s="24">
        <v>9171013</v>
      </c>
      <c r="G40" s="24">
        <v>484991</v>
      </c>
      <c r="H40" s="24">
        <v>522903</v>
      </c>
      <c r="I40" s="24">
        <v>467551</v>
      </c>
      <c r="J40" s="24">
        <v>1475445</v>
      </c>
      <c r="K40" s="24">
        <v>1111466</v>
      </c>
      <c r="L40" s="24">
        <v>452720</v>
      </c>
      <c r="M40" s="24">
        <v>1305213</v>
      </c>
      <c r="N40" s="24">
        <v>2869399</v>
      </c>
      <c r="O40" s="24">
        <v>438329</v>
      </c>
      <c r="P40" s="24">
        <v>8731086</v>
      </c>
      <c r="Q40" s="24">
        <v>452454</v>
      </c>
      <c r="R40" s="24">
        <v>9621869</v>
      </c>
      <c r="S40" s="24">
        <v>483486</v>
      </c>
      <c r="T40" s="24"/>
      <c r="U40" s="24">
        <v>412224</v>
      </c>
      <c r="V40" s="24">
        <v>895710</v>
      </c>
      <c r="W40" s="24">
        <v>14862423</v>
      </c>
      <c r="X40" s="24">
        <v>9171013</v>
      </c>
      <c r="Y40" s="24">
        <v>5691410</v>
      </c>
      <c r="Z40" s="6">
        <v>62.06</v>
      </c>
      <c r="AA40" s="22">
        <v>9171013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26327902</v>
      </c>
      <c r="D42" s="19">
        <f>SUM(D43:D46)</f>
        <v>0</v>
      </c>
      <c r="E42" s="20">
        <f t="shared" si="8"/>
        <v>39373200</v>
      </c>
      <c r="F42" s="21">
        <f t="shared" si="8"/>
        <v>39373200</v>
      </c>
      <c r="G42" s="21">
        <f t="shared" si="8"/>
        <v>1214163</v>
      </c>
      <c r="H42" s="21">
        <f t="shared" si="8"/>
        <v>2667893</v>
      </c>
      <c r="I42" s="21">
        <f t="shared" si="8"/>
        <v>4569405</v>
      </c>
      <c r="J42" s="21">
        <f t="shared" si="8"/>
        <v>8451461</v>
      </c>
      <c r="K42" s="21">
        <f t="shared" si="8"/>
        <v>7449193</v>
      </c>
      <c r="L42" s="21">
        <f t="shared" si="8"/>
        <v>2344974</v>
      </c>
      <c r="M42" s="21">
        <f t="shared" si="8"/>
        <v>2675499</v>
      </c>
      <c r="N42" s="21">
        <f t="shared" si="8"/>
        <v>12469666</v>
      </c>
      <c r="O42" s="21">
        <f t="shared" si="8"/>
        <v>2618780</v>
      </c>
      <c r="P42" s="21">
        <f t="shared" si="8"/>
        <v>1663137</v>
      </c>
      <c r="Q42" s="21">
        <f t="shared" si="8"/>
        <v>2969874</v>
      </c>
      <c r="R42" s="21">
        <f t="shared" si="8"/>
        <v>7251791</v>
      </c>
      <c r="S42" s="21">
        <f t="shared" si="8"/>
        <v>1562440</v>
      </c>
      <c r="T42" s="21">
        <f t="shared" si="8"/>
        <v>0</v>
      </c>
      <c r="U42" s="21">
        <f t="shared" si="8"/>
        <v>1215508</v>
      </c>
      <c r="V42" s="21">
        <f t="shared" si="8"/>
        <v>2777948</v>
      </c>
      <c r="W42" s="21">
        <f t="shared" si="8"/>
        <v>30950866</v>
      </c>
      <c r="X42" s="21">
        <f t="shared" si="8"/>
        <v>39373200</v>
      </c>
      <c r="Y42" s="21">
        <f t="shared" si="8"/>
        <v>-8422334</v>
      </c>
      <c r="Z42" s="4">
        <f>+IF(X42&lt;&gt;0,+(Y42/X42)*100,0)</f>
        <v>-21.391032478945068</v>
      </c>
      <c r="AA42" s="19">
        <f>SUM(AA43:AA46)</f>
        <v>39373200</v>
      </c>
    </row>
    <row r="43" spans="1:27" ht="13.5">
      <c r="A43" s="5" t="s">
        <v>47</v>
      </c>
      <c r="B43" s="3"/>
      <c r="C43" s="22">
        <v>20807031</v>
      </c>
      <c r="D43" s="22"/>
      <c r="E43" s="23">
        <v>24749000</v>
      </c>
      <c r="F43" s="24">
        <v>24749000</v>
      </c>
      <c r="G43" s="24">
        <v>1149363</v>
      </c>
      <c r="H43" s="24">
        <v>2240971</v>
      </c>
      <c r="I43" s="24">
        <v>3183506</v>
      </c>
      <c r="J43" s="24">
        <v>6573840</v>
      </c>
      <c r="K43" s="24">
        <v>6119477</v>
      </c>
      <c r="L43" s="24">
        <v>1350774</v>
      </c>
      <c r="M43" s="24">
        <v>2133872</v>
      </c>
      <c r="N43" s="24">
        <v>9604123</v>
      </c>
      <c r="O43" s="24">
        <v>1947200</v>
      </c>
      <c r="P43" s="24">
        <v>1666737</v>
      </c>
      <c r="Q43" s="24">
        <v>2206477</v>
      </c>
      <c r="R43" s="24">
        <v>5820414</v>
      </c>
      <c r="S43" s="24">
        <v>1150839</v>
      </c>
      <c r="T43" s="24"/>
      <c r="U43" s="24">
        <v>902686</v>
      </c>
      <c r="V43" s="24">
        <v>2053525</v>
      </c>
      <c r="W43" s="24">
        <v>24051902</v>
      </c>
      <c r="X43" s="24">
        <v>24749000</v>
      </c>
      <c r="Y43" s="24">
        <v>-697098</v>
      </c>
      <c r="Z43" s="6">
        <v>-2.82</v>
      </c>
      <c r="AA43" s="22">
        <v>24749000</v>
      </c>
    </row>
    <row r="44" spans="1:27" ht="13.5">
      <c r="A44" s="5" t="s">
        <v>48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>
        <v>0</v>
      </c>
      <c r="AA44" s="22"/>
    </row>
    <row r="45" spans="1:27" ht="13.5">
      <c r="A45" s="5" t="s">
        <v>49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>
        <v>0</v>
      </c>
      <c r="AA45" s="25"/>
    </row>
    <row r="46" spans="1:27" ht="13.5">
      <c r="A46" s="5" t="s">
        <v>50</v>
      </c>
      <c r="B46" s="3"/>
      <c r="C46" s="22">
        <v>5520871</v>
      </c>
      <c r="D46" s="22"/>
      <c r="E46" s="23">
        <v>14624200</v>
      </c>
      <c r="F46" s="24">
        <v>14624200</v>
      </c>
      <c r="G46" s="24">
        <v>64800</v>
      </c>
      <c r="H46" s="24">
        <v>426922</v>
      </c>
      <c r="I46" s="24">
        <v>1385899</v>
      </c>
      <c r="J46" s="24">
        <v>1877621</v>
      </c>
      <c r="K46" s="24">
        <v>1329716</v>
      </c>
      <c r="L46" s="24">
        <v>994200</v>
      </c>
      <c r="M46" s="24">
        <v>541627</v>
      </c>
      <c r="N46" s="24">
        <v>2865543</v>
      </c>
      <c r="O46" s="24">
        <v>671580</v>
      </c>
      <c r="P46" s="24">
        <v>-3600</v>
      </c>
      <c r="Q46" s="24">
        <v>763397</v>
      </c>
      <c r="R46" s="24">
        <v>1431377</v>
      </c>
      <c r="S46" s="24">
        <v>411601</v>
      </c>
      <c r="T46" s="24"/>
      <c r="U46" s="24">
        <v>312822</v>
      </c>
      <c r="V46" s="24">
        <v>724423</v>
      </c>
      <c r="W46" s="24">
        <v>6898964</v>
      </c>
      <c r="X46" s="24">
        <v>14624200</v>
      </c>
      <c r="Y46" s="24">
        <v>-7725236</v>
      </c>
      <c r="Z46" s="6">
        <v>-52.83</v>
      </c>
      <c r="AA46" s="22">
        <v>14624200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229779862</v>
      </c>
      <c r="D48" s="40">
        <f>+D28+D32+D38+D42+D47</f>
        <v>0</v>
      </c>
      <c r="E48" s="41">
        <f t="shared" si="9"/>
        <v>305439890</v>
      </c>
      <c r="F48" s="42">
        <f t="shared" si="9"/>
        <v>305439890</v>
      </c>
      <c r="G48" s="42">
        <f t="shared" si="9"/>
        <v>10984025</v>
      </c>
      <c r="H48" s="42">
        <f t="shared" si="9"/>
        <v>14723292</v>
      </c>
      <c r="I48" s="42">
        <f t="shared" si="9"/>
        <v>18535041</v>
      </c>
      <c r="J48" s="42">
        <f t="shared" si="9"/>
        <v>44242358</v>
      </c>
      <c r="K48" s="42">
        <f t="shared" si="9"/>
        <v>19754784</v>
      </c>
      <c r="L48" s="42">
        <f t="shared" si="9"/>
        <v>13790513</v>
      </c>
      <c r="M48" s="42">
        <f t="shared" si="9"/>
        <v>17464911</v>
      </c>
      <c r="N48" s="42">
        <f t="shared" si="9"/>
        <v>51010208</v>
      </c>
      <c r="O48" s="42">
        <f t="shared" si="9"/>
        <v>15301847</v>
      </c>
      <c r="P48" s="42">
        <f t="shared" si="9"/>
        <v>22023921</v>
      </c>
      <c r="Q48" s="42">
        <f t="shared" si="9"/>
        <v>14742073</v>
      </c>
      <c r="R48" s="42">
        <f t="shared" si="9"/>
        <v>52067841</v>
      </c>
      <c r="S48" s="42">
        <f t="shared" si="9"/>
        <v>21496701</v>
      </c>
      <c r="T48" s="42">
        <f t="shared" si="9"/>
        <v>0</v>
      </c>
      <c r="U48" s="42">
        <f t="shared" si="9"/>
        <v>23434998</v>
      </c>
      <c r="V48" s="42">
        <f t="shared" si="9"/>
        <v>44931699</v>
      </c>
      <c r="W48" s="42">
        <f t="shared" si="9"/>
        <v>192252106</v>
      </c>
      <c r="X48" s="42">
        <f t="shared" si="9"/>
        <v>305439891</v>
      </c>
      <c r="Y48" s="42">
        <f t="shared" si="9"/>
        <v>-113187785</v>
      </c>
      <c r="Z48" s="43">
        <f>+IF(X48&lt;&gt;0,+(Y48/X48)*100,0)</f>
        <v>-37.05730270837479</v>
      </c>
      <c r="AA48" s="40">
        <f>+AA28+AA32+AA38+AA42+AA47</f>
        <v>305439890</v>
      </c>
    </row>
    <row r="49" spans="1:27" ht="13.5">
      <c r="A49" s="14" t="s">
        <v>58</v>
      </c>
      <c r="B49" s="15"/>
      <c r="C49" s="44">
        <f aca="true" t="shared" si="10" ref="C49:Y49">+C25-C48</f>
        <v>171877418</v>
      </c>
      <c r="D49" s="44">
        <f>+D25-D48</f>
        <v>0</v>
      </c>
      <c r="E49" s="45">
        <f t="shared" si="10"/>
        <v>142477271</v>
      </c>
      <c r="F49" s="46">
        <f t="shared" si="10"/>
        <v>142477271</v>
      </c>
      <c r="G49" s="46">
        <f t="shared" si="10"/>
        <v>83469099</v>
      </c>
      <c r="H49" s="46">
        <f t="shared" si="10"/>
        <v>685278</v>
      </c>
      <c r="I49" s="46">
        <f t="shared" si="10"/>
        <v>-1890716</v>
      </c>
      <c r="J49" s="46">
        <f t="shared" si="10"/>
        <v>82263661</v>
      </c>
      <c r="K49" s="46">
        <f t="shared" si="10"/>
        <v>-3551721</v>
      </c>
      <c r="L49" s="46">
        <f t="shared" si="10"/>
        <v>2098739</v>
      </c>
      <c r="M49" s="46">
        <f t="shared" si="10"/>
        <v>45939748</v>
      </c>
      <c r="N49" s="46">
        <f t="shared" si="10"/>
        <v>44486766</v>
      </c>
      <c r="O49" s="46">
        <f t="shared" si="10"/>
        <v>14395244</v>
      </c>
      <c r="P49" s="46">
        <f t="shared" si="10"/>
        <v>-14011864</v>
      </c>
      <c r="Q49" s="46">
        <f t="shared" si="10"/>
        <v>50047617</v>
      </c>
      <c r="R49" s="46">
        <f t="shared" si="10"/>
        <v>50430997</v>
      </c>
      <c r="S49" s="46">
        <f t="shared" si="10"/>
        <v>-6252333</v>
      </c>
      <c r="T49" s="46">
        <f t="shared" si="10"/>
        <v>0</v>
      </c>
      <c r="U49" s="46">
        <f t="shared" si="10"/>
        <v>-11524380</v>
      </c>
      <c r="V49" s="46">
        <f t="shared" si="10"/>
        <v>-17776713</v>
      </c>
      <c r="W49" s="46">
        <f t="shared" si="10"/>
        <v>159404711</v>
      </c>
      <c r="X49" s="46">
        <f>IF(F25=F48,0,X25-X48)</f>
        <v>142477264</v>
      </c>
      <c r="Y49" s="46">
        <f t="shared" si="10"/>
        <v>16927447</v>
      </c>
      <c r="Z49" s="47">
        <f>+IF(X49&lt;&gt;0,+(Y49/X49)*100,0)</f>
        <v>11.880805768420707</v>
      </c>
      <c r="AA49" s="44">
        <f>+AA25-AA48</f>
        <v>142477271</v>
      </c>
    </row>
    <row r="50" spans="1:27" ht="13.5">
      <c r="A50" s="16" t="s">
        <v>86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87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88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89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90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73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91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290597389</v>
      </c>
      <c r="D5" s="19">
        <f>SUM(D6:D8)</f>
        <v>0</v>
      </c>
      <c r="E5" s="20">
        <f t="shared" si="0"/>
        <v>276927000</v>
      </c>
      <c r="F5" s="21">
        <f t="shared" si="0"/>
        <v>295627663</v>
      </c>
      <c r="G5" s="21">
        <f t="shared" si="0"/>
        <v>63286991</v>
      </c>
      <c r="H5" s="21">
        <f t="shared" si="0"/>
        <v>6649383</v>
      </c>
      <c r="I5" s="21">
        <f t="shared" si="0"/>
        <v>9770993</v>
      </c>
      <c r="J5" s="21">
        <f t="shared" si="0"/>
        <v>79707367</v>
      </c>
      <c r="K5" s="21">
        <f t="shared" si="0"/>
        <v>9192815</v>
      </c>
      <c r="L5" s="21">
        <f t="shared" si="0"/>
        <v>16702775</v>
      </c>
      <c r="M5" s="21">
        <f t="shared" si="0"/>
        <v>50558152</v>
      </c>
      <c r="N5" s="21">
        <f t="shared" si="0"/>
        <v>76453742</v>
      </c>
      <c r="O5" s="21">
        <f t="shared" si="0"/>
        <v>7862923</v>
      </c>
      <c r="P5" s="21">
        <f t="shared" si="0"/>
        <v>14769193</v>
      </c>
      <c r="Q5" s="21">
        <f t="shared" si="0"/>
        <v>39923514</v>
      </c>
      <c r="R5" s="21">
        <f t="shared" si="0"/>
        <v>62555630</v>
      </c>
      <c r="S5" s="21">
        <f t="shared" si="0"/>
        <v>10600461</v>
      </c>
      <c r="T5" s="21">
        <f t="shared" si="0"/>
        <v>7092931</v>
      </c>
      <c r="U5" s="21">
        <f t="shared" si="0"/>
        <v>8726079</v>
      </c>
      <c r="V5" s="21">
        <f t="shared" si="0"/>
        <v>26419471</v>
      </c>
      <c r="W5" s="21">
        <f t="shared" si="0"/>
        <v>245136210</v>
      </c>
      <c r="X5" s="21">
        <f t="shared" si="0"/>
        <v>276927002</v>
      </c>
      <c r="Y5" s="21">
        <f t="shared" si="0"/>
        <v>-31790792</v>
      </c>
      <c r="Z5" s="4">
        <f>+IF(X5&lt;&gt;0,+(Y5/X5)*100,0)</f>
        <v>-11.479845508167529</v>
      </c>
      <c r="AA5" s="19">
        <f>SUM(AA6:AA8)</f>
        <v>295627663</v>
      </c>
    </row>
    <row r="6" spans="1:27" ht="13.5">
      <c r="A6" s="5" t="s">
        <v>33</v>
      </c>
      <c r="B6" s="3"/>
      <c r="C6" s="22">
        <v>68557221</v>
      </c>
      <c r="D6" s="22"/>
      <c r="E6" s="23">
        <v>68538000</v>
      </c>
      <c r="F6" s="24">
        <v>73345000</v>
      </c>
      <c r="G6" s="24">
        <v>15663203</v>
      </c>
      <c r="H6" s="24">
        <v>1645688</v>
      </c>
      <c r="I6" s="24">
        <v>2416795</v>
      </c>
      <c r="J6" s="24">
        <v>19725686</v>
      </c>
      <c r="K6" s="24">
        <v>2275174</v>
      </c>
      <c r="L6" s="24">
        <v>4133850</v>
      </c>
      <c r="M6" s="24">
        <v>12512879</v>
      </c>
      <c r="N6" s="24">
        <v>18921903</v>
      </c>
      <c r="O6" s="24">
        <v>1946033</v>
      </c>
      <c r="P6" s="24">
        <v>3674112</v>
      </c>
      <c r="Q6" s="24">
        <v>12199038</v>
      </c>
      <c r="R6" s="24">
        <v>17819183</v>
      </c>
      <c r="S6" s="24">
        <v>3304525</v>
      </c>
      <c r="T6" s="24">
        <v>2917912</v>
      </c>
      <c r="U6" s="24">
        <v>2159659</v>
      </c>
      <c r="V6" s="24">
        <v>8382096</v>
      </c>
      <c r="W6" s="24">
        <v>64848868</v>
      </c>
      <c r="X6" s="24">
        <v>68538001</v>
      </c>
      <c r="Y6" s="24">
        <v>-3689133</v>
      </c>
      <c r="Z6" s="6">
        <v>-5.38</v>
      </c>
      <c r="AA6" s="22">
        <v>73345000</v>
      </c>
    </row>
    <row r="7" spans="1:27" ht="13.5">
      <c r="A7" s="5" t="s">
        <v>34</v>
      </c>
      <c r="B7" s="3"/>
      <c r="C7" s="25">
        <v>91479813</v>
      </c>
      <c r="D7" s="25"/>
      <c r="E7" s="26">
        <v>98654000</v>
      </c>
      <c r="F7" s="27">
        <v>92802000</v>
      </c>
      <c r="G7" s="27">
        <v>22545706</v>
      </c>
      <c r="H7" s="27">
        <v>2368813</v>
      </c>
      <c r="I7" s="27">
        <v>3484710</v>
      </c>
      <c r="J7" s="27">
        <v>28399229</v>
      </c>
      <c r="K7" s="27">
        <v>3274899</v>
      </c>
      <c r="L7" s="27">
        <v>5950288</v>
      </c>
      <c r="M7" s="27">
        <v>18011115</v>
      </c>
      <c r="N7" s="27">
        <v>27236302</v>
      </c>
      <c r="O7" s="27">
        <v>2801131</v>
      </c>
      <c r="P7" s="27">
        <v>4657815</v>
      </c>
      <c r="Q7" s="27">
        <v>6651277</v>
      </c>
      <c r="R7" s="27">
        <v>14110223</v>
      </c>
      <c r="S7" s="27">
        <v>1462244</v>
      </c>
      <c r="T7" s="27">
        <v>-976159</v>
      </c>
      <c r="U7" s="27">
        <v>3108626</v>
      </c>
      <c r="V7" s="27">
        <v>3594711</v>
      </c>
      <c r="W7" s="27">
        <v>73340465</v>
      </c>
      <c r="X7" s="27">
        <v>98654001</v>
      </c>
      <c r="Y7" s="27">
        <v>-25313536</v>
      </c>
      <c r="Z7" s="7">
        <v>-25.66</v>
      </c>
      <c r="AA7" s="25">
        <v>92802000</v>
      </c>
    </row>
    <row r="8" spans="1:27" ht="13.5">
      <c r="A8" s="5" t="s">
        <v>35</v>
      </c>
      <c r="B8" s="3"/>
      <c r="C8" s="22">
        <v>130560355</v>
      </c>
      <c r="D8" s="22"/>
      <c r="E8" s="23">
        <v>109735000</v>
      </c>
      <c r="F8" s="24">
        <v>129480663</v>
      </c>
      <c r="G8" s="24">
        <v>25078082</v>
      </c>
      <c r="H8" s="24">
        <v>2634882</v>
      </c>
      <c r="I8" s="24">
        <v>3869488</v>
      </c>
      <c r="J8" s="24">
        <v>31582452</v>
      </c>
      <c r="K8" s="24">
        <v>3642742</v>
      </c>
      <c r="L8" s="24">
        <v>6618637</v>
      </c>
      <c r="M8" s="24">
        <v>20034158</v>
      </c>
      <c r="N8" s="24">
        <v>30295537</v>
      </c>
      <c r="O8" s="24">
        <v>3115759</v>
      </c>
      <c r="P8" s="24">
        <v>6437266</v>
      </c>
      <c r="Q8" s="24">
        <v>21073199</v>
      </c>
      <c r="R8" s="24">
        <v>30626224</v>
      </c>
      <c r="S8" s="24">
        <v>5833692</v>
      </c>
      <c r="T8" s="24">
        <v>5151178</v>
      </c>
      <c r="U8" s="24">
        <v>3457794</v>
      </c>
      <c r="V8" s="24">
        <v>14442664</v>
      </c>
      <c r="W8" s="24">
        <v>106946877</v>
      </c>
      <c r="X8" s="24">
        <v>109735000</v>
      </c>
      <c r="Y8" s="24">
        <v>-2788123</v>
      </c>
      <c r="Z8" s="6">
        <v>-2.54</v>
      </c>
      <c r="AA8" s="22">
        <v>129480663</v>
      </c>
    </row>
    <row r="9" spans="1:27" ht="13.5">
      <c r="A9" s="2" t="s">
        <v>36</v>
      </c>
      <c r="B9" s="3"/>
      <c r="C9" s="19">
        <f aca="true" t="shared" si="1" ref="C9:Y9">SUM(C10:C14)</f>
        <v>68810731</v>
      </c>
      <c r="D9" s="19">
        <f>SUM(D10:D14)</f>
        <v>0</v>
      </c>
      <c r="E9" s="20">
        <f t="shared" si="1"/>
        <v>66661024</v>
      </c>
      <c r="F9" s="21">
        <f t="shared" si="1"/>
        <v>77094447</v>
      </c>
      <c r="G9" s="21">
        <f t="shared" si="1"/>
        <v>15234252</v>
      </c>
      <c r="H9" s="21">
        <f t="shared" si="1"/>
        <v>1600620</v>
      </c>
      <c r="I9" s="21">
        <f t="shared" si="1"/>
        <v>2351355</v>
      </c>
      <c r="J9" s="21">
        <f t="shared" si="1"/>
        <v>19186227</v>
      </c>
      <c r="K9" s="21">
        <f t="shared" si="1"/>
        <v>2212867</v>
      </c>
      <c r="L9" s="21">
        <f t="shared" si="1"/>
        <v>4020642</v>
      </c>
      <c r="M9" s="21">
        <f t="shared" si="1"/>
        <v>12170204</v>
      </c>
      <c r="N9" s="21">
        <f t="shared" si="1"/>
        <v>18403713</v>
      </c>
      <c r="O9" s="21">
        <f t="shared" si="1"/>
        <v>1892739</v>
      </c>
      <c r="P9" s="21">
        <f t="shared" si="1"/>
        <v>3877796</v>
      </c>
      <c r="Q9" s="21">
        <f t="shared" si="1"/>
        <v>12875324</v>
      </c>
      <c r="R9" s="21">
        <f t="shared" si="1"/>
        <v>18645859</v>
      </c>
      <c r="S9" s="21">
        <f t="shared" si="1"/>
        <v>3473455</v>
      </c>
      <c r="T9" s="21">
        <f t="shared" si="1"/>
        <v>3067079</v>
      </c>
      <c r="U9" s="21">
        <f t="shared" si="1"/>
        <v>2100516</v>
      </c>
      <c r="V9" s="21">
        <f t="shared" si="1"/>
        <v>8641050</v>
      </c>
      <c r="W9" s="21">
        <f t="shared" si="1"/>
        <v>64876849</v>
      </c>
      <c r="X9" s="21">
        <f t="shared" si="1"/>
        <v>66661025</v>
      </c>
      <c r="Y9" s="21">
        <f t="shared" si="1"/>
        <v>-1784176</v>
      </c>
      <c r="Z9" s="4">
        <f>+IF(X9&lt;&gt;0,+(Y9/X9)*100,0)</f>
        <v>-2.676490498008394</v>
      </c>
      <c r="AA9" s="19">
        <f>SUM(AA10:AA14)</f>
        <v>77094447</v>
      </c>
    </row>
    <row r="10" spans="1:27" ht="13.5">
      <c r="A10" s="5" t="s">
        <v>37</v>
      </c>
      <c r="B10" s="3"/>
      <c r="C10" s="22">
        <v>16791561</v>
      </c>
      <c r="D10" s="22"/>
      <c r="E10" s="23">
        <v>17804000</v>
      </c>
      <c r="F10" s="24">
        <v>19325064</v>
      </c>
      <c r="G10" s="24">
        <v>4068804</v>
      </c>
      <c r="H10" s="24">
        <v>427498</v>
      </c>
      <c r="I10" s="24">
        <v>627806</v>
      </c>
      <c r="J10" s="24">
        <v>5124108</v>
      </c>
      <c r="K10" s="24">
        <v>591018</v>
      </c>
      <c r="L10" s="24">
        <v>1073843</v>
      </c>
      <c r="M10" s="24">
        <v>3250450</v>
      </c>
      <c r="N10" s="24">
        <v>4915311</v>
      </c>
      <c r="O10" s="24">
        <v>505517</v>
      </c>
      <c r="P10" s="24">
        <v>972037</v>
      </c>
      <c r="Q10" s="24">
        <v>3227424</v>
      </c>
      <c r="R10" s="24">
        <v>4704978</v>
      </c>
      <c r="S10" s="24">
        <v>870682</v>
      </c>
      <c r="T10" s="24">
        <v>768817</v>
      </c>
      <c r="U10" s="24">
        <v>561011</v>
      </c>
      <c r="V10" s="24">
        <v>2200510</v>
      </c>
      <c r="W10" s="24">
        <v>16944907</v>
      </c>
      <c r="X10" s="24">
        <v>17804000</v>
      </c>
      <c r="Y10" s="24">
        <v>-859093</v>
      </c>
      <c r="Z10" s="6">
        <v>-4.83</v>
      </c>
      <c r="AA10" s="22">
        <v>19325064</v>
      </c>
    </row>
    <row r="11" spans="1:27" ht="13.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3.5">
      <c r="A12" s="5" t="s">
        <v>39</v>
      </c>
      <c r="B12" s="3"/>
      <c r="C12" s="22">
        <v>52019170</v>
      </c>
      <c r="D12" s="22"/>
      <c r="E12" s="23">
        <v>48857024</v>
      </c>
      <c r="F12" s="24">
        <v>57769383</v>
      </c>
      <c r="G12" s="24">
        <v>11165448</v>
      </c>
      <c r="H12" s="24">
        <v>1173122</v>
      </c>
      <c r="I12" s="24">
        <v>1723549</v>
      </c>
      <c r="J12" s="24">
        <v>14062119</v>
      </c>
      <c r="K12" s="24">
        <v>1621849</v>
      </c>
      <c r="L12" s="24">
        <v>2946799</v>
      </c>
      <c r="M12" s="24">
        <v>8919754</v>
      </c>
      <c r="N12" s="24">
        <v>13488402</v>
      </c>
      <c r="O12" s="24">
        <v>1387222</v>
      </c>
      <c r="P12" s="24">
        <v>2905759</v>
      </c>
      <c r="Q12" s="24">
        <v>9647900</v>
      </c>
      <c r="R12" s="24">
        <v>13940881</v>
      </c>
      <c r="S12" s="24">
        <v>2602773</v>
      </c>
      <c r="T12" s="24">
        <v>2298262</v>
      </c>
      <c r="U12" s="24">
        <v>1539505</v>
      </c>
      <c r="V12" s="24">
        <v>6440540</v>
      </c>
      <c r="W12" s="24">
        <v>47931942</v>
      </c>
      <c r="X12" s="24">
        <v>48857025</v>
      </c>
      <c r="Y12" s="24">
        <v>-925083</v>
      </c>
      <c r="Z12" s="6">
        <v>-1.89</v>
      </c>
      <c r="AA12" s="22">
        <v>57769383</v>
      </c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46104963</v>
      </c>
      <c r="D15" s="19">
        <f>SUM(D16:D18)</f>
        <v>0</v>
      </c>
      <c r="E15" s="20">
        <f t="shared" si="2"/>
        <v>28129000</v>
      </c>
      <c r="F15" s="21">
        <f t="shared" si="2"/>
        <v>34921053</v>
      </c>
      <c r="G15" s="21">
        <f t="shared" si="2"/>
        <v>6428408</v>
      </c>
      <c r="H15" s="21">
        <f t="shared" si="2"/>
        <v>675414</v>
      </c>
      <c r="I15" s="21">
        <f t="shared" si="2"/>
        <v>991889</v>
      </c>
      <c r="J15" s="21">
        <f t="shared" si="2"/>
        <v>8095711</v>
      </c>
      <c r="K15" s="21">
        <f t="shared" si="2"/>
        <v>933764</v>
      </c>
      <c r="L15" s="21">
        <f t="shared" si="2"/>
        <v>1696594</v>
      </c>
      <c r="M15" s="21">
        <f t="shared" si="2"/>
        <v>5135470</v>
      </c>
      <c r="N15" s="21">
        <f t="shared" si="2"/>
        <v>7765828</v>
      </c>
      <c r="O15" s="21">
        <f t="shared" si="2"/>
        <v>798680</v>
      </c>
      <c r="P15" s="21">
        <f t="shared" si="2"/>
        <v>1695290</v>
      </c>
      <c r="Q15" s="21">
        <f t="shared" si="2"/>
        <v>5628818</v>
      </c>
      <c r="R15" s="21">
        <f t="shared" si="2"/>
        <v>8122788</v>
      </c>
      <c r="S15" s="21">
        <f t="shared" si="2"/>
        <v>1573352</v>
      </c>
      <c r="T15" s="21">
        <f t="shared" si="2"/>
        <v>1389278</v>
      </c>
      <c r="U15" s="21">
        <f t="shared" si="2"/>
        <v>886356</v>
      </c>
      <c r="V15" s="21">
        <f t="shared" si="2"/>
        <v>3848986</v>
      </c>
      <c r="W15" s="21">
        <f t="shared" si="2"/>
        <v>27833313</v>
      </c>
      <c r="X15" s="21">
        <f t="shared" si="2"/>
        <v>28129000</v>
      </c>
      <c r="Y15" s="21">
        <f t="shared" si="2"/>
        <v>-295687</v>
      </c>
      <c r="Z15" s="4">
        <f>+IF(X15&lt;&gt;0,+(Y15/X15)*100,0)</f>
        <v>-1.0511820541078603</v>
      </c>
      <c r="AA15" s="19">
        <f>SUM(AA16:AA18)</f>
        <v>34921053</v>
      </c>
    </row>
    <row r="16" spans="1:27" ht="13.5">
      <c r="A16" s="5" t="s">
        <v>43</v>
      </c>
      <c r="B16" s="3"/>
      <c r="C16" s="22">
        <v>42847341</v>
      </c>
      <c r="D16" s="22"/>
      <c r="E16" s="23">
        <v>16615000</v>
      </c>
      <c r="F16" s="24">
        <v>18407000</v>
      </c>
      <c r="G16" s="24">
        <v>3797078</v>
      </c>
      <c r="H16" s="24">
        <v>398948</v>
      </c>
      <c r="I16" s="24">
        <v>585881</v>
      </c>
      <c r="J16" s="24">
        <v>4781907</v>
      </c>
      <c r="K16" s="24">
        <v>551548</v>
      </c>
      <c r="L16" s="24">
        <v>1002130</v>
      </c>
      <c r="M16" s="24">
        <v>3033376</v>
      </c>
      <c r="N16" s="24">
        <v>4587054</v>
      </c>
      <c r="O16" s="24">
        <v>471758</v>
      </c>
      <c r="P16" s="24">
        <v>925859</v>
      </c>
      <c r="Q16" s="24">
        <v>3074101</v>
      </c>
      <c r="R16" s="24">
        <v>4471718</v>
      </c>
      <c r="S16" s="24">
        <v>829319</v>
      </c>
      <c r="T16" s="24">
        <v>732293</v>
      </c>
      <c r="U16" s="24">
        <v>523545</v>
      </c>
      <c r="V16" s="24">
        <v>2085157</v>
      </c>
      <c r="W16" s="24">
        <v>15925836</v>
      </c>
      <c r="X16" s="24">
        <v>16615000</v>
      </c>
      <c r="Y16" s="24">
        <v>-689164</v>
      </c>
      <c r="Z16" s="6">
        <v>-4.15</v>
      </c>
      <c r="AA16" s="22">
        <v>18407000</v>
      </c>
    </row>
    <row r="17" spans="1:27" ht="13.5">
      <c r="A17" s="5" t="s">
        <v>44</v>
      </c>
      <c r="B17" s="3"/>
      <c r="C17" s="22"/>
      <c r="D17" s="22"/>
      <c r="E17" s="23">
        <v>3213000</v>
      </c>
      <c r="F17" s="24">
        <v>4450000</v>
      </c>
      <c r="G17" s="24">
        <v>734277</v>
      </c>
      <c r="H17" s="24">
        <v>1362094</v>
      </c>
      <c r="I17" s="24">
        <v>292711</v>
      </c>
      <c r="J17" s="24">
        <v>2389082</v>
      </c>
      <c r="K17" s="24">
        <v>275558</v>
      </c>
      <c r="L17" s="24">
        <v>500673</v>
      </c>
      <c r="M17" s="24">
        <v>1515501</v>
      </c>
      <c r="N17" s="24">
        <v>2291732</v>
      </c>
      <c r="O17" s="24">
        <v>235694</v>
      </c>
      <c r="P17" s="24">
        <v>162618</v>
      </c>
      <c r="Q17" s="24">
        <v>539934</v>
      </c>
      <c r="R17" s="24">
        <v>938246</v>
      </c>
      <c r="S17" s="24">
        <v>543540</v>
      </c>
      <c r="T17" s="24">
        <v>479949</v>
      </c>
      <c r="U17" s="24">
        <v>101243</v>
      </c>
      <c r="V17" s="24">
        <v>1124732</v>
      </c>
      <c r="W17" s="24">
        <v>6743792</v>
      </c>
      <c r="X17" s="24">
        <v>3213000</v>
      </c>
      <c r="Y17" s="24">
        <v>3530792</v>
      </c>
      <c r="Z17" s="6">
        <v>109.89</v>
      </c>
      <c r="AA17" s="22">
        <v>4450000</v>
      </c>
    </row>
    <row r="18" spans="1:27" ht="13.5">
      <c r="A18" s="5" t="s">
        <v>45</v>
      </c>
      <c r="B18" s="3"/>
      <c r="C18" s="22">
        <v>3257622</v>
      </c>
      <c r="D18" s="22"/>
      <c r="E18" s="23">
        <v>8301000</v>
      </c>
      <c r="F18" s="24">
        <v>12064053</v>
      </c>
      <c r="G18" s="24">
        <v>1897053</v>
      </c>
      <c r="H18" s="24">
        <v>-1085628</v>
      </c>
      <c r="I18" s="24">
        <v>113297</v>
      </c>
      <c r="J18" s="24">
        <v>924722</v>
      </c>
      <c r="K18" s="24">
        <v>106658</v>
      </c>
      <c r="L18" s="24">
        <v>193791</v>
      </c>
      <c r="M18" s="24">
        <v>586593</v>
      </c>
      <c r="N18" s="24">
        <v>887042</v>
      </c>
      <c r="O18" s="24">
        <v>91228</v>
      </c>
      <c r="P18" s="24">
        <v>606813</v>
      </c>
      <c r="Q18" s="24">
        <v>2014783</v>
      </c>
      <c r="R18" s="24">
        <v>2712824</v>
      </c>
      <c r="S18" s="24">
        <v>200493</v>
      </c>
      <c r="T18" s="24">
        <v>177036</v>
      </c>
      <c r="U18" s="24">
        <v>261568</v>
      </c>
      <c r="V18" s="24">
        <v>639097</v>
      </c>
      <c r="W18" s="24">
        <v>5163685</v>
      </c>
      <c r="X18" s="24">
        <v>8301000</v>
      </c>
      <c r="Y18" s="24">
        <v>-3137315</v>
      </c>
      <c r="Z18" s="6">
        <v>-37.79</v>
      </c>
      <c r="AA18" s="22">
        <v>12064053</v>
      </c>
    </row>
    <row r="19" spans="1:27" ht="13.5">
      <c r="A19" s="2" t="s">
        <v>46</v>
      </c>
      <c r="B19" s="8"/>
      <c r="C19" s="19">
        <f aca="true" t="shared" si="3" ref="C19:Y19">SUM(C20:C23)</f>
        <v>552704332</v>
      </c>
      <c r="D19" s="19">
        <f>SUM(D20:D23)</f>
        <v>0</v>
      </c>
      <c r="E19" s="20">
        <f t="shared" si="3"/>
        <v>586421976</v>
      </c>
      <c r="F19" s="21">
        <f t="shared" si="3"/>
        <v>612479372</v>
      </c>
      <c r="G19" s="21">
        <f t="shared" si="3"/>
        <v>134016844</v>
      </c>
      <c r="H19" s="21">
        <f t="shared" si="3"/>
        <v>14080765</v>
      </c>
      <c r="I19" s="21">
        <f t="shared" si="3"/>
        <v>20678474</v>
      </c>
      <c r="J19" s="21">
        <f t="shared" si="3"/>
        <v>168776083</v>
      </c>
      <c r="K19" s="21">
        <f t="shared" si="3"/>
        <v>19466751</v>
      </c>
      <c r="L19" s="21">
        <f t="shared" si="3"/>
        <v>35369884</v>
      </c>
      <c r="M19" s="21">
        <f t="shared" si="3"/>
        <v>107062194</v>
      </c>
      <c r="N19" s="21">
        <f t="shared" si="3"/>
        <v>161898829</v>
      </c>
      <c r="O19" s="21">
        <f t="shared" si="3"/>
        <v>16650569</v>
      </c>
      <c r="P19" s="21">
        <f t="shared" si="3"/>
        <v>27933749</v>
      </c>
      <c r="Q19" s="21">
        <f t="shared" si="3"/>
        <v>101791707</v>
      </c>
      <c r="R19" s="21">
        <f t="shared" si="3"/>
        <v>146376025</v>
      </c>
      <c r="S19" s="21">
        <f t="shared" si="3"/>
        <v>27594978</v>
      </c>
      <c r="T19" s="21">
        <f t="shared" si="3"/>
        <v>24366500</v>
      </c>
      <c r="U19" s="21">
        <f t="shared" si="3"/>
        <v>18478392</v>
      </c>
      <c r="V19" s="21">
        <f t="shared" si="3"/>
        <v>70439870</v>
      </c>
      <c r="W19" s="21">
        <f t="shared" si="3"/>
        <v>547490807</v>
      </c>
      <c r="X19" s="21">
        <f t="shared" si="3"/>
        <v>586421978</v>
      </c>
      <c r="Y19" s="21">
        <f t="shared" si="3"/>
        <v>-38931171</v>
      </c>
      <c r="Z19" s="4">
        <f>+IF(X19&lt;&gt;0,+(Y19/X19)*100,0)</f>
        <v>-6.638763972110199</v>
      </c>
      <c r="AA19" s="19">
        <f>SUM(AA20:AA23)</f>
        <v>612479372</v>
      </c>
    </row>
    <row r="20" spans="1:27" ht="13.5">
      <c r="A20" s="5" t="s">
        <v>47</v>
      </c>
      <c r="B20" s="3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>
        <v>0</v>
      </c>
      <c r="AA20" s="22"/>
    </row>
    <row r="21" spans="1:27" ht="13.5">
      <c r="A21" s="5" t="s">
        <v>48</v>
      </c>
      <c r="B21" s="3"/>
      <c r="C21" s="22">
        <v>530987766</v>
      </c>
      <c r="D21" s="22"/>
      <c r="E21" s="23">
        <v>582035976</v>
      </c>
      <c r="F21" s="24">
        <v>602868372</v>
      </c>
      <c r="G21" s="24">
        <v>133114824</v>
      </c>
      <c r="H21" s="24">
        <v>13985992</v>
      </c>
      <c r="I21" s="24">
        <v>20678474</v>
      </c>
      <c r="J21" s="24">
        <v>167779290</v>
      </c>
      <c r="K21" s="24">
        <v>19335727</v>
      </c>
      <c r="L21" s="24">
        <v>35131822</v>
      </c>
      <c r="M21" s="24">
        <v>106696694</v>
      </c>
      <c r="N21" s="24">
        <v>161164243</v>
      </c>
      <c r="O21" s="24">
        <v>16650569</v>
      </c>
      <c r="P21" s="24">
        <v>27933749</v>
      </c>
      <c r="Q21" s="24">
        <v>101791707</v>
      </c>
      <c r="R21" s="24">
        <v>146376025</v>
      </c>
      <c r="S21" s="24">
        <v>27594978</v>
      </c>
      <c r="T21" s="24">
        <v>24366500</v>
      </c>
      <c r="U21" s="24">
        <v>18478392</v>
      </c>
      <c r="V21" s="24">
        <v>70439870</v>
      </c>
      <c r="W21" s="24">
        <v>545759428</v>
      </c>
      <c r="X21" s="24">
        <v>582035976</v>
      </c>
      <c r="Y21" s="24">
        <v>-36276548</v>
      </c>
      <c r="Z21" s="6">
        <v>-6.23</v>
      </c>
      <c r="AA21" s="22">
        <v>602868372</v>
      </c>
    </row>
    <row r="22" spans="1:27" ht="13.5">
      <c r="A22" s="5" t="s">
        <v>49</v>
      </c>
      <c r="B22" s="3"/>
      <c r="C22" s="25">
        <v>21716566</v>
      </c>
      <c r="D22" s="25"/>
      <c r="E22" s="26">
        <v>4386000</v>
      </c>
      <c r="F22" s="27">
        <v>9611000</v>
      </c>
      <c r="G22" s="27">
        <v>902020</v>
      </c>
      <c r="H22" s="27">
        <v>94773</v>
      </c>
      <c r="I22" s="27"/>
      <c r="J22" s="27">
        <v>996793</v>
      </c>
      <c r="K22" s="27">
        <v>131024</v>
      </c>
      <c r="L22" s="27">
        <v>238062</v>
      </c>
      <c r="M22" s="27">
        <v>365500</v>
      </c>
      <c r="N22" s="27">
        <v>734586</v>
      </c>
      <c r="O22" s="27"/>
      <c r="P22" s="27"/>
      <c r="Q22" s="27"/>
      <c r="R22" s="27"/>
      <c r="S22" s="27"/>
      <c r="T22" s="27"/>
      <c r="U22" s="27"/>
      <c r="V22" s="27"/>
      <c r="W22" s="27">
        <v>1731379</v>
      </c>
      <c r="X22" s="27">
        <v>4386002</v>
      </c>
      <c r="Y22" s="27">
        <v>-2654623</v>
      </c>
      <c r="Z22" s="7">
        <v>-60.52</v>
      </c>
      <c r="AA22" s="25">
        <v>9611000</v>
      </c>
    </row>
    <row r="23" spans="1:27" ht="13.5">
      <c r="A23" s="5" t="s">
        <v>50</v>
      </c>
      <c r="B23" s="3"/>
      <c r="C23" s="22"/>
      <c r="D23" s="22"/>
      <c r="E23" s="23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6">
        <v>0</v>
      </c>
      <c r="AA23" s="22"/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958217415</v>
      </c>
      <c r="D25" s="40">
        <f>+D5+D9+D15+D19+D24</f>
        <v>0</v>
      </c>
      <c r="E25" s="41">
        <f t="shared" si="4"/>
        <v>958139000</v>
      </c>
      <c r="F25" s="42">
        <f t="shared" si="4"/>
        <v>1020122535</v>
      </c>
      <c r="G25" s="42">
        <f t="shared" si="4"/>
        <v>218966495</v>
      </c>
      <c r="H25" s="42">
        <f t="shared" si="4"/>
        <v>23006182</v>
      </c>
      <c r="I25" s="42">
        <f t="shared" si="4"/>
        <v>33792711</v>
      </c>
      <c r="J25" s="42">
        <f t="shared" si="4"/>
        <v>275765388</v>
      </c>
      <c r="K25" s="42">
        <f t="shared" si="4"/>
        <v>31806197</v>
      </c>
      <c r="L25" s="42">
        <f t="shared" si="4"/>
        <v>57789895</v>
      </c>
      <c r="M25" s="42">
        <f t="shared" si="4"/>
        <v>174926020</v>
      </c>
      <c r="N25" s="42">
        <f t="shared" si="4"/>
        <v>264522112</v>
      </c>
      <c r="O25" s="42">
        <f t="shared" si="4"/>
        <v>27204911</v>
      </c>
      <c r="P25" s="42">
        <f t="shared" si="4"/>
        <v>48276028</v>
      </c>
      <c r="Q25" s="42">
        <f t="shared" si="4"/>
        <v>160219363</v>
      </c>
      <c r="R25" s="42">
        <f t="shared" si="4"/>
        <v>235700302</v>
      </c>
      <c r="S25" s="42">
        <f t="shared" si="4"/>
        <v>43242246</v>
      </c>
      <c r="T25" s="42">
        <f t="shared" si="4"/>
        <v>35915788</v>
      </c>
      <c r="U25" s="42">
        <f t="shared" si="4"/>
        <v>30191343</v>
      </c>
      <c r="V25" s="42">
        <f t="shared" si="4"/>
        <v>109349377</v>
      </c>
      <c r="W25" s="42">
        <f t="shared" si="4"/>
        <v>885337179</v>
      </c>
      <c r="X25" s="42">
        <f t="shared" si="4"/>
        <v>958139005</v>
      </c>
      <c r="Y25" s="42">
        <f t="shared" si="4"/>
        <v>-72801826</v>
      </c>
      <c r="Z25" s="43">
        <f>+IF(X25&lt;&gt;0,+(Y25/X25)*100,0)</f>
        <v>-7.5982530321892074</v>
      </c>
      <c r="AA25" s="40">
        <f>+AA5+AA9+AA15+AA19+AA24</f>
        <v>1020122535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256594848</v>
      </c>
      <c r="D28" s="19">
        <f>SUM(D29:D31)</f>
        <v>0</v>
      </c>
      <c r="E28" s="20">
        <f t="shared" si="5"/>
        <v>279750000</v>
      </c>
      <c r="F28" s="21">
        <f t="shared" si="5"/>
        <v>287944663</v>
      </c>
      <c r="G28" s="21">
        <f t="shared" si="5"/>
        <v>10883066</v>
      </c>
      <c r="H28" s="21">
        <f t="shared" si="5"/>
        <v>16227721</v>
      </c>
      <c r="I28" s="21">
        <f t="shared" si="5"/>
        <v>30813340</v>
      </c>
      <c r="J28" s="21">
        <f t="shared" si="5"/>
        <v>57924127</v>
      </c>
      <c r="K28" s="21">
        <f t="shared" si="5"/>
        <v>23942561</v>
      </c>
      <c r="L28" s="21">
        <f t="shared" si="5"/>
        <v>35307900</v>
      </c>
      <c r="M28" s="21">
        <f t="shared" si="5"/>
        <v>15890572</v>
      </c>
      <c r="N28" s="21">
        <f t="shared" si="5"/>
        <v>75141033</v>
      </c>
      <c r="O28" s="21">
        <f t="shared" si="5"/>
        <v>4754820</v>
      </c>
      <c r="P28" s="21">
        <f t="shared" si="5"/>
        <v>37518951</v>
      </c>
      <c r="Q28" s="21">
        <f t="shared" si="5"/>
        <v>15269409</v>
      </c>
      <c r="R28" s="21">
        <f t="shared" si="5"/>
        <v>57543180</v>
      </c>
      <c r="S28" s="21">
        <f t="shared" si="5"/>
        <v>23555867</v>
      </c>
      <c r="T28" s="21">
        <f t="shared" si="5"/>
        <v>13219779</v>
      </c>
      <c r="U28" s="21">
        <f t="shared" si="5"/>
        <v>11924358</v>
      </c>
      <c r="V28" s="21">
        <f t="shared" si="5"/>
        <v>48700004</v>
      </c>
      <c r="W28" s="21">
        <f t="shared" si="5"/>
        <v>239308344</v>
      </c>
      <c r="X28" s="21">
        <f t="shared" si="5"/>
        <v>279750004</v>
      </c>
      <c r="Y28" s="21">
        <f t="shared" si="5"/>
        <v>-40441660</v>
      </c>
      <c r="Z28" s="4">
        <f>+IF(X28&lt;&gt;0,+(Y28/X28)*100,0)</f>
        <v>-14.456357255315714</v>
      </c>
      <c r="AA28" s="19">
        <f>SUM(AA29:AA31)</f>
        <v>287944663</v>
      </c>
    </row>
    <row r="29" spans="1:27" ht="13.5">
      <c r="A29" s="5" t="s">
        <v>33</v>
      </c>
      <c r="B29" s="3"/>
      <c r="C29" s="22">
        <v>68582491</v>
      </c>
      <c r="D29" s="22"/>
      <c r="E29" s="23">
        <v>68538000</v>
      </c>
      <c r="F29" s="24">
        <v>73345000</v>
      </c>
      <c r="G29" s="24">
        <v>3784352</v>
      </c>
      <c r="H29" s="24">
        <v>5068602</v>
      </c>
      <c r="I29" s="24">
        <v>5103854</v>
      </c>
      <c r="J29" s="24">
        <v>13956808</v>
      </c>
      <c r="K29" s="24">
        <v>5320990</v>
      </c>
      <c r="L29" s="24">
        <v>5668572</v>
      </c>
      <c r="M29" s="24">
        <v>8039107</v>
      </c>
      <c r="N29" s="24">
        <v>19028669</v>
      </c>
      <c r="O29" s="24">
        <v>2966634</v>
      </c>
      <c r="P29" s="24">
        <v>6453283</v>
      </c>
      <c r="Q29" s="24">
        <v>6595304</v>
      </c>
      <c r="R29" s="24">
        <v>16015221</v>
      </c>
      <c r="S29" s="24">
        <v>6133135</v>
      </c>
      <c r="T29" s="24">
        <v>6159552</v>
      </c>
      <c r="U29" s="24">
        <v>6740556</v>
      </c>
      <c r="V29" s="24">
        <v>19033243</v>
      </c>
      <c r="W29" s="24">
        <v>68033941</v>
      </c>
      <c r="X29" s="24">
        <v>68538001</v>
      </c>
      <c r="Y29" s="24">
        <v>-504060</v>
      </c>
      <c r="Z29" s="6">
        <v>-0.74</v>
      </c>
      <c r="AA29" s="22">
        <v>73345000</v>
      </c>
    </row>
    <row r="30" spans="1:27" ht="13.5">
      <c r="A30" s="5" t="s">
        <v>34</v>
      </c>
      <c r="B30" s="3"/>
      <c r="C30" s="25">
        <v>90234197</v>
      </c>
      <c r="D30" s="25"/>
      <c r="E30" s="26">
        <v>96654000</v>
      </c>
      <c r="F30" s="27">
        <v>92802000</v>
      </c>
      <c r="G30" s="27">
        <v>2846183</v>
      </c>
      <c r="H30" s="27">
        <v>3641165</v>
      </c>
      <c r="I30" s="27">
        <v>8076460</v>
      </c>
      <c r="J30" s="27">
        <v>14563808</v>
      </c>
      <c r="K30" s="27">
        <v>3870667</v>
      </c>
      <c r="L30" s="27">
        <v>22019781</v>
      </c>
      <c r="M30" s="27">
        <v>3002626</v>
      </c>
      <c r="N30" s="27">
        <v>28893074</v>
      </c>
      <c r="O30" s="27">
        <v>2305796</v>
      </c>
      <c r="P30" s="27">
        <v>21652478</v>
      </c>
      <c r="Q30" s="27">
        <v>2600439</v>
      </c>
      <c r="R30" s="27">
        <v>26558713</v>
      </c>
      <c r="S30" s="27">
        <v>8621094</v>
      </c>
      <c r="T30" s="27">
        <v>-1956942</v>
      </c>
      <c r="U30" s="27">
        <v>1946506</v>
      </c>
      <c r="V30" s="27">
        <v>8610658</v>
      </c>
      <c r="W30" s="27">
        <v>78626253</v>
      </c>
      <c r="X30" s="27">
        <v>96654001</v>
      </c>
      <c r="Y30" s="27">
        <v>-18027748</v>
      </c>
      <c r="Z30" s="7">
        <v>-18.65</v>
      </c>
      <c r="AA30" s="25">
        <v>92802000</v>
      </c>
    </row>
    <row r="31" spans="1:27" ht="13.5">
      <c r="A31" s="5" t="s">
        <v>35</v>
      </c>
      <c r="B31" s="3"/>
      <c r="C31" s="22">
        <v>97778160</v>
      </c>
      <c r="D31" s="22"/>
      <c r="E31" s="23">
        <v>114558000</v>
      </c>
      <c r="F31" s="24">
        <v>121797663</v>
      </c>
      <c r="G31" s="24">
        <v>4252531</v>
      </c>
      <c r="H31" s="24">
        <v>7517954</v>
      </c>
      <c r="I31" s="24">
        <v>17633026</v>
      </c>
      <c r="J31" s="24">
        <v>29403511</v>
      </c>
      <c r="K31" s="24">
        <v>14750904</v>
      </c>
      <c r="L31" s="24">
        <v>7619547</v>
      </c>
      <c r="M31" s="24">
        <v>4848839</v>
      </c>
      <c r="N31" s="24">
        <v>27219290</v>
      </c>
      <c r="O31" s="24">
        <v>-517610</v>
      </c>
      <c r="P31" s="24">
        <v>9413190</v>
      </c>
      <c r="Q31" s="24">
        <v>6073666</v>
      </c>
      <c r="R31" s="24">
        <v>14969246</v>
      </c>
      <c r="S31" s="24">
        <v>8801638</v>
      </c>
      <c r="T31" s="24">
        <v>9017169</v>
      </c>
      <c r="U31" s="24">
        <v>3237296</v>
      </c>
      <c r="V31" s="24">
        <v>21056103</v>
      </c>
      <c r="W31" s="24">
        <v>92648150</v>
      </c>
      <c r="X31" s="24">
        <v>114558002</v>
      </c>
      <c r="Y31" s="24">
        <v>-21909852</v>
      </c>
      <c r="Z31" s="6">
        <v>-19.13</v>
      </c>
      <c r="AA31" s="22">
        <v>121797663</v>
      </c>
    </row>
    <row r="32" spans="1:27" ht="13.5">
      <c r="A32" s="2" t="s">
        <v>36</v>
      </c>
      <c r="B32" s="3"/>
      <c r="C32" s="19">
        <f aca="true" t="shared" si="6" ref="C32:Y32">SUM(C33:C37)</f>
        <v>57991673</v>
      </c>
      <c r="D32" s="19">
        <f>SUM(D33:D37)</f>
        <v>0</v>
      </c>
      <c r="E32" s="20">
        <f t="shared" si="6"/>
        <v>64621024</v>
      </c>
      <c r="F32" s="21">
        <f t="shared" si="6"/>
        <v>64979447</v>
      </c>
      <c r="G32" s="21">
        <f t="shared" si="6"/>
        <v>3687983</v>
      </c>
      <c r="H32" s="21">
        <f t="shared" si="6"/>
        <v>7812508</v>
      </c>
      <c r="I32" s="21">
        <f t="shared" si="6"/>
        <v>4728318</v>
      </c>
      <c r="J32" s="21">
        <f t="shared" si="6"/>
        <v>16228809</v>
      </c>
      <c r="K32" s="21">
        <f t="shared" si="6"/>
        <v>5028508</v>
      </c>
      <c r="L32" s="21">
        <f t="shared" si="6"/>
        <v>5070710</v>
      </c>
      <c r="M32" s="21">
        <f t="shared" si="6"/>
        <v>5472252</v>
      </c>
      <c r="N32" s="21">
        <f t="shared" si="6"/>
        <v>15571470</v>
      </c>
      <c r="O32" s="21">
        <f t="shared" si="6"/>
        <v>5813386</v>
      </c>
      <c r="P32" s="21">
        <f t="shared" si="6"/>
        <v>5000765</v>
      </c>
      <c r="Q32" s="21">
        <f t="shared" si="6"/>
        <v>5031656</v>
      </c>
      <c r="R32" s="21">
        <f t="shared" si="6"/>
        <v>15845807</v>
      </c>
      <c r="S32" s="21">
        <f t="shared" si="6"/>
        <v>5219184</v>
      </c>
      <c r="T32" s="21">
        <f t="shared" si="6"/>
        <v>6584155</v>
      </c>
      <c r="U32" s="21">
        <f t="shared" si="6"/>
        <v>5691584</v>
      </c>
      <c r="V32" s="21">
        <f t="shared" si="6"/>
        <v>17494923</v>
      </c>
      <c r="W32" s="21">
        <f t="shared" si="6"/>
        <v>65141009</v>
      </c>
      <c r="X32" s="21">
        <f t="shared" si="6"/>
        <v>64621026</v>
      </c>
      <c r="Y32" s="21">
        <f t="shared" si="6"/>
        <v>519983</v>
      </c>
      <c r="Z32" s="4">
        <f>+IF(X32&lt;&gt;0,+(Y32/X32)*100,0)</f>
        <v>0.8046653422061111</v>
      </c>
      <c r="AA32" s="19">
        <f>SUM(AA33:AA37)</f>
        <v>64979447</v>
      </c>
    </row>
    <row r="33" spans="1:27" ht="13.5">
      <c r="A33" s="5" t="s">
        <v>37</v>
      </c>
      <c r="B33" s="3"/>
      <c r="C33" s="22">
        <v>16288896</v>
      </c>
      <c r="D33" s="22"/>
      <c r="E33" s="23">
        <v>17804000</v>
      </c>
      <c r="F33" s="24">
        <v>19325064</v>
      </c>
      <c r="G33" s="24">
        <v>1117629</v>
      </c>
      <c r="H33" s="24">
        <v>1864353</v>
      </c>
      <c r="I33" s="24">
        <v>1310856</v>
      </c>
      <c r="J33" s="24">
        <v>4292838</v>
      </c>
      <c r="K33" s="24">
        <v>1671656</v>
      </c>
      <c r="L33" s="24">
        <v>1490110</v>
      </c>
      <c r="M33" s="24">
        <v>1485847</v>
      </c>
      <c r="N33" s="24">
        <v>4647613</v>
      </c>
      <c r="O33" s="24">
        <v>1147476</v>
      </c>
      <c r="P33" s="24">
        <v>1347348</v>
      </c>
      <c r="Q33" s="24">
        <v>1547927</v>
      </c>
      <c r="R33" s="24">
        <v>4042751</v>
      </c>
      <c r="S33" s="24">
        <v>1434973</v>
      </c>
      <c r="T33" s="24">
        <v>1466951</v>
      </c>
      <c r="U33" s="24">
        <v>1556518</v>
      </c>
      <c r="V33" s="24">
        <v>4458442</v>
      </c>
      <c r="W33" s="24">
        <v>17441644</v>
      </c>
      <c r="X33" s="24">
        <v>17804000</v>
      </c>
      <c r="Y33" s="24">
        <v>-362356</v>
      </c>
      <c r="Z33" s="6">
        <v>-2.04</v>
      </c>
      <c r="AA33" s="22">
        <v>19325064</v>
      </c>
    </row>
    <row r="34" spans="1:27" ht="13.5">
      <c r="A34" s="5" t="s">
        <v>38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>
        <v>0</v>
      </c>
      <c r="AA34" s="22"/>
    </row>
    <row r="35" spans="1:27" ht="13.5">
      <c r="A35" s="5" t="s">
        <v>39</v>
      </c>
      <c r="B35" s="3"/>
      <c r="C35" s="22">
        <v>41702777</v>
      </c>
      <c r="D35" s="22"/>
      <c r="E35" s="23">
        <v>46817024</v>
      </c>
      <c r="F35" s="24">
        <v>45654383</v>
      </c>
      <c r="G35" s="24">
        <v>2570354</v>
      </c>
      <c r="H35" s="24">
        <v>5948155</v>
      </c>
      <c r="I35" s="24">
        <v>3417462</v>
      </c>
      <c r="J35" s="24">
        <v>11935971</v>
      </c>
      <c r="K35" s="24">
        <v>3356852</v>
      </c>
      <c r="L35" s="24">
        <v>3580600</v>
      </c>
      <c r="M35" s="24">
        <v>3986405</v>
      </c>
      <c r="N35" s="24">
        <v>10923857</v>
      </c>
      <c r="O35" s="24">
        <v>4665910</v>
      </c>
      <c r="P35" s="24">
        <v>3653417</v>
      </c>
      <c r="Q35" s="24">
        <v>3483729</v>
      </c>
      <c r="R35" s="24">
        <v>11803056</v>
      </c>
      <c r="S35" s="24">
        <v>3784211</v>
      </c>
      <c r="T35" s="24">
        <v>5117204</v>
      </c>
      <c r="U35" s="24">
        <v>4135066</v>
      </c>
      <c r="V35" s="24">
        <v>13036481</v>
      </c>
      <c r="W35" s="24">
        <v>47699365</v>
      </c>
      <c r="X35" s="24">
        <v>46817026</v>
      </c>
      <c r="Y35" s="24">
        <v>882339</v>
      </c>
      <c r="Z35" s="6">
        <v>1.88</v>
      </c>
      <c r="AA35" s="22">
        <v>45654383</v>
      </c>
    </row>
    <row r="36" spans="1:27" ht="13.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38235602</v>
      </c>
      <c r="D38" s="19">
        <f>SUM(D39:D41)</f>
        <v>0</v>
      </c>
      <c r="E38" s="20">
        <f t="shared" si="7"/>
        <v>28129000</v>
      </c>
      <c r="F38" s="21">
        <f t="shared" si="7"/>
        <v>34921053</v>
      </c>
      <c r="G38" s="21">
        <f t="shared" si="7"/>
        <v>1092772</v>
      </c>
      <c r="H38" s="21">
        <f t="shared" si="7"/>
        <v>3257316</v>
      </c>
      <c r="I38" s="21">
        <f t="shared" si="7"/>
        <v>1897818</v>
      </c>
      <c r="J38" s="21">
        <f t="shared" si="7"/>
        <v>6247906</v>
      </c>
      <c r="K38" s="21">
        <f t="shared" si="7"/>
        <v>2689621</v>
      </c>
      <c r="L38" s="21">
        <f t="shared" si="7"/>
        <v>1316700</v>
      </c>
      <c r="M38" s="21">
        <f t="shared" si="7"/>
        <v>2364735</v>
      </c>
      <c r="N38" s="21">
        <f t="shared" si="7"/>
        <v>6371056</v>
      </c>
      <c r="O38" s="21">
        <f t="shared" si="7"/>
        <v>520510</v>
      </c>
      <c r="P38" s="21">
        <f t="shared" si="7"/>
        <v>2689689</v>
      </c>
      <c r="Q38" s="21">
        <f t="shared" si="7"/>
        <v>1476683</v>
      </c>
      <c r="R38" s="21">
        <f t="shared" si="7"/>
        <v>4686882</v>
      </c>
      <c r="S38" s="21">
        <f t="shared" si="7"/>
        <v>675734</v>
      </c>
      <c r="T38" s="21">
        <f t="shared" si="7"/>
        <v>3804103</v>
      </c>
      <c r="U38" s="21">
        <f t="shared" si="7"/>
        <v>1348333</v>
      </c>
      <c r="V38" s="21">
        <f t="shared" si="7"/>
        <v>5828170</v>
      </c>
      <c r="W38" s="21">
        <f t="shared" si="7"/>
        <v>23134014</v>
      </c>
      <c r="X38" s="21">
        <f t="shared" si="7"/>
        <v>28129000</v>
      </c>
      <c r="Y38" s="21">
        <f t="shared" si="7"/>
        <v>-4994986</v>
      </c>
      <c r="Z38" s="4">
        <f>+IF(X38&lt;&gt;0,+(Y38/X38)*100,0)</f>
        <v>-17.75742472181734</v>
      </c>
      <c r="AA38" s="19">
        <f>SUM(AA39:AA41)</f>
        <v>34921053</v>
      </c>
    </row>
    <row r="39" spans="1:27" ht="13.5">
      <c r="A39" s="5" t="s">
        <v>43</v>
      </c>
      <c r="B39" s="3"/>
      <c r="C39" s="22">
        <v>12862090</v>
      </c>
      <c r="D39" s="22"/>
      <c r="E39" s="23">
        <v>16615000</v>
      </c>
      <c r="F39" s="24">
        <v>18407000</v>
      </c>
      <c r="G39" s="24">
        <v>765845</v>
      </c>
      <c r="H39" s="24">
        <v>830833</v>
      </c>
      <c r="I39" s="24">
        <v>1579445</v>
      </c>
      <c r="J39" s="24">
        <v>3176123</v>
      </c>
      <c r="K39" s="24">
        <v>1116997</v>
      </c>
      <c r="L39" s="24">
        <v>931563</v>
      </c>
      <c r="M39" s="24">
        <v>1476671</v>
      </c>
      <c r="N39" s="24">
        <v>3525231</v>
      </c>
      <c r="O39" s="24">
        <v>574175</v>
      </c>
      <c r="P39" s="24">
        <v>2054858</v>
      </c>
      <c r="Q39" s="24">
        <v>1131635</v>
      </c>
      <c r="R39" s="24">
        <v>3760668</v>
      </c>
      <c r="S39" s="24">
        <v>-1130890</v>
      </c>
      <c r="T39" s="24">
        <v>2376220</v>
      </c>
      <c r="U39" s="24">
        <v>966570</v>
      </c>
      <c r="V39" s="24">
        <v>2211900</v>
      </c>
      <c r="W39" s="24">
        <v>12673922</v>
      </c>
      <c r="X39" s="24">
        <v>16615000</v>
      </c>
      <c r="Y39" s="24">
        <v>-3941078</v>
      </c>
      <c r="Z39" s="6">
        <v>-23.72</v>
      </c>
      <c r="AA39" s="22">
        <v>18407000</v>
      </c>
    </row>
    <row r="40" spans="1:27" ht="13.5">
      <c r="A40" s="5" t="s">
        <v>44</v>
      </c>
      <c r="B40" s="3"/>
      <c r="C40" s="22">
        <v>3359051</v>
      </c>
      <c r="D40" s="22"/>
      <c r="E40" s="23">
        <v>3213000</v>
      </c>
      <c r="F40" s="24">
        <v>4450000</v>
      </c>
      <c r="G40" s="24">
        <v>62232</v>
      </c>
      <c r="H40" s="24">
        <v>62242</v>
      </c>
      <c r="I40" s="24">
        <v>62242</v>
      </c>
      <c r="J40" s="24">
        <v>186716</v>
      </c>
      <c r="K40" s="24">
        <v>605460</v>
      </c>
      <c r="L40" s="24">
        <v>62299</v>
      </c>
      <c r="M40" s="24">
        <v>474634</v>
      </c>
      <c r="N40" s="24">
        <v>1142393</v>
      </c>
      <c r="O40" s="24">
        <v>49082</v>
      </c>
      <c r="P40" s="24">
        <v>350306</v>
      </c>
      <c r="Q40" s="24">
        <v>37781</v>
      </c>
      <c r="R40" s="24">
        <v>437169</v>
      </c>
      <c r="S40" s="24">
        <v>303509</v>
      </c>
      <c r="T40" s="24">
        <v>266733</v>
      </c>
      <c r="U40" s="24">
        <v>72552</v>
      </c>
      <c r="V40" s="24">
        <v>642794</v>
      </c>
      <c r="W40" s="24">
        <v>2409072</v>
      </c>
      <c r="X40" s="24">
        <v>3213000</v>
      </c>
      <c r="Y40" s="24">
        <v>-803928</v>
      </c>
      <c r="Z40" s="6">
        <v>-25.02</v>
      </c>
      <c r="AA40" s="22">
        <v>4450000</v>
      </c>
    </row>
    <row r="41" spans="1:27" ht="13.5">
      <c r="A41" s="5" t="s">
        <v>45</v>
      </c>
      <c r="B41" s="3"/>
      <c r="C41" s="22">
        <v>22014461</v>
      </c>
      <c r="D41" s="22"/>
      <c r="E41" s="23">
        <v>8301000</v>
      </c>
      <c r="F41" s="24">
        <v>12064053</v>
      </c>
      <c r="G41" s="24">
        <v>264695</v>
      </c>
      <c r="H41" s="24">
        <v>2364241</v>
      </c>
      <c r="I41" s="24">
        <v>256131</v>
      </c>
      <c r="J41" s="24">
        <v>2885067</v>
      </c>
      <c r="K41" s="24">
        <v>967164</v>
      </c>
      <c r="L41" s="24">
        <v>322838</v>
      </c>
      <c r="M41" s="24">
        <v>413430</v>
      </c>
      <c r="N41" s="24">
        <v>1703432</v>
      </c>
      <c r="O41" s="24">
        <v>-102747</v>
      </c>
      <c r="P41" s="24">
        <v>284525</v>
      </c>
      <c r="Q41" s="24">
        <v>307267</v>
      </c>
      <c r="R41" s="24">
        <v>489045</v>
      </c>
      <c r="S41" s="24">
        <v>1503115</v>
      </c>
      <c r="T41" s="24">
        <v>1161150</v>
      </c>
      <c r="U41" s="24">
        <v>309211</v>
      </c>
      <c r="V41" s="24">
        <v>2973476</v>
      </c>
      <c r="W41" s="24">
        <v>8051020</v>
      </c>
      <c r="X41" s="24">
        <v>8301000</v>
      </c>
      <c r="Y41" s="24">
        <v>-249980</v>
      </c>
      <c r="Z41" s="6">
        <v>-3.01</v>
      </c>
      <c r="AA41" s="22">
        <v>12064053</v>
      </c>
    </row>
    <row r="42" spans="1:27" ht="13.5">
      <c r="A42" s="2" t="s">
        <v>46</v>
      </c>
      <c r="B42" s="8"/>
      <c r="C42" s="19">
        <f aca="true" t="shared" si="8" ref="C42:Y42">SUM(C43:C46)</f>
        <v>307108522</v>
      </c>
      <c r="D42" s="19">
        <f>SUM(D43:D46)</f>
        <v>0</v>
      </c>
      <c r="E42" s="20">
        <f t="shared" si="8"/>
        <v>368161976</v>
      </c>
      <c r="F42" s="21">
        <f t="shared" si="8"/>
        <v>346871976</v>
      </c>
      <c r="G42" s="21">
        <f t="shared" si="8"/>
        <v>6494063</v>
      </c>
      <c r="H42" s="21">
        <f t="shared" si="8"/>
        <v>32210120</v>
      </c>
      <c r="I42" s="21">
        <f t="shared" si="8"/>
        <v>7599052</v>
      </c>
      <c r="J42" s="21">
        <f t="shared" si="8"/>
        <v>46303235</v>
      </c>
      <c r="K42" s="21">
        <f t="shared" si="8"/>
        <v>43305845</v>
      </c>
      <c r="L42" s="21">
        <f t="shared" si="8"/>
        <v>10754460</v>
      </c>
      <c r="M42" s="21">
        <f t="shared" si="8"/>
        <v>25595592</v>
      </c>
      <c r="N42" s="21">
        <f t="shared" si="8"/>
        <v>79655897</v>
      </c>
      <c r="O42" s="21">
        <f t="shared" si="8"/>
        <v>17064478</v>
      </c>
      <c r="P42" s="21">
        <f t="shared" si="8"/>
        <v>37430286</v>
      </c>
      <c r="Q42" s="21">
        <f t="shared" si="8"/>
        <v>331131415</v>
      </c>
      <c r="R42" s="21">
        <f t="shared" si="8"/>
        <v>385626179</v>
      </c>
      <c r="S42" s="21">
        <f t="shared" si="8"/>
        <v>-3236576</v>
      </c>
      <c r="T42" s="21">
        <f t="shared" si="8"/>
        <v>8639669</v>
      </c>
      <c r="U42" s="21">
        <f t="shared" si="8"/>
        <v>30143006</v>
      </c>
      <c r="V42" s="21">
        <f t="shared" si="8"/>
        <v>35546099</v>
      </c>
      <c r="W42" s="21">
        <f t="shared" si="8"/>
        <v>547131410</v>
      </c>
      <c r="X42" s="21">
        <f t="shared" si="8"/>
        <v>368161978</v>
      </c>
      <c r="Y42" s="21">
        <f t="shared" si="8"/>
        <v>178969432</v>
      </c>
      <c r="Z42" s="4">
        <f>+IF(X42&lt;&gt;0,+(Y42/X42)*100,0)</f>
        <v>48.61160106000952</v>
      </c>
      <c r="AA42" s="19">
        <f>SUM(AA43:AA46)</f>
        <v>346871976</v>
      </c>
    </row>
    <row r="43" spans="1:27" ht="13.5">
      <c r="A43" s="5" t="s">
        <v>47</v>
      </c>
      <c r="B43" s="3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6">
        <v>0</v>
      </c>
      <c r="AA43" s="22"/>
    </row>
    <row r="44" spans="1:27" ht="13.5">
      <c r="A44" s="5" t="s">
        <v>48</v>
      </c>
      <c r="B44" s="3"/>
      <c r="C44" s="22">
        <v>288897768</v>
      </c>
      <c r="D44" s="22"/>
      <c r="E44" s="23">
        <v>363775976</v>
      </c>
      <c r="F44" s="24">
        <v>337260976</v>
      </c>
      <c r="G44" s="24">
        <v>6494063</v>
      </c>
      <c r="H44" s="24">
        <v>32210120</v>
      </c>
      <c r="I44" s="24">
        <v>7599052</v>
      </c>
      <c r="J44" s="24">
        <v>46303235</v>
      </c>
      <c r="K44" s="24">
        <v>42840917</v>
      </c>
      <c r="L44" s="24">
        <v>10569592</v>
      </c>
      <c r="M44" s="24">
        <v>24886601</v>
      </c>
      <c r="N44" s="24">
        <v>78297110</v>
      </c>
      <c r="O44" s="24">
        <v>17064478</v>
      </c>
      <c r="P44" s="24">
        <v>37430286</v>
      </c>
      <c r="Q44" s="24">
        <v>331131415</v>
      </c>
      <c r="R44" s="24">
        <v>385626179</v>
      </c>
      <c r="S44" s="24">
        <v>-3236576</v>
      </c>
      <c r="T44" s="24">
        <v>8639669</v>
      </c>
      <c r="U44" s="24">
        <v>30143006</v>
      </c>
      <c r="V44" s="24">
        <v>35546099</v>
      </c>
      <c r="W44" s="24">
        <v>545772623</v>
      </c>
      <c r="X44" s="24">
        <v>363775976</v>
      </c>
      <c r="Y44" s="24">
        <v>181996647</v>
      </c>
      <c r="Z44" s="6">
        <v>50.03</v>
      </c>
      <c r="AA44" s="22">
        <v>337260976</v>
      </c>
    </row>
    <row r="45" spans="1:27" ht="13.5">
      <c r="A45" s="5" t="s">
        <v>49</v>
      </c>
      <c r="B45" s="3"/>
      <c r="C45" s="25">
        <v>18210754</v>
      </c>
      <c r="D45" s="25"/>
      <c r="E45" s="26">
        <v>4386000</v>
      </c>
      <c r="F45" s="27">
        <v>9611000</v>
      </c>
      <c r="G45" s="27"/>
      <c r="H45" s="27"/>
      <c r="I45" s="27"/>
      <c r="J45" s="27"/>
      <c r="K45" s="27">
        <v>464928</v>
      </c>
      <c r="L45" s="27">
        <v>184868</v>
      </c>
      <c r="M45" s="27">
        <v>708991</v>
      </c>
      <c r="N45" s="27">
        <v>1358787</v>
      </c>
      <c r="O45" s="27"/>
      <c r="P45" s="27"/>
      <c r="Q45" s="27"/>
      <c r="R45" s="27"/>
      <c r="S45" s="27"/>
      <c r="T45" s="27"/>
      <c r="U45" s="27"/>
      <c r="V45" s="27"/>
      <c r="W45" s="27">
        <v>1358787</v>
      </c>
      <c r="X45" s="27">
        <v>4386002</v>
      </c>
      <c r="Y45" s="27">
        <v>-3027215</v>
      </c>
      <c r="Z45" s="7">
        <v>-69.02</v>
      </c>
      <c r="AA45" s="25">
        <v>9611000</v>
      </c>
    </row>
    <row r="46" spans="1:27" ht="13.5">
      <c r="A46" s="5" t="s">
        <v>50</v>
      </c>
      <c r="B46" s="3"/>
      <c r="C46" s="22"/>
      <c r="D46" s="22"/>
      <c r="E46" s="23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6">
        <v>0</v>
      </c>
      <c r="AA46" s="22"/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659930645</v>
      </c>
      <c r="D48" s="40">
        <f>+D28+D32+D38+D42+D47</f>
        <v>0</v>
      </c>
      <c r="E48" s="41">
        <f t="shared" si="9"/>
        <v>740662000</v>
      </c>
      <c r="F48" s="42">
        <f t="shared" si="9"/>
        <v>734717139</v>
      </c>
      <c r="G48" s="42">
        <f t="shared" si="9"/>
        <v>22157884</v>
      </c>
      <c r="H48" s="42">
        <f t="shared" si="9"/>
        <v>59507665</v>
      </c>
      <c r="I48" s="42">
        <f t="shared" si="9"/>
        <v>45038528</v>
      </c>
      <c r="J48" s="42">
        <f t="shared" si="9"/>
        <v>126704077</v>
      </c>
      <c r="K48" s="42">
        <f t="shared" si="9"/>
        <v>74966535</v>
      </c>
      <c r="L48" s="42">
        <f t="shared" si="9"/>
        <v>52449770</v>
      </c>
      <c r="M48" s="42">
        <f t="shared" si="9"/>
        <v>49323151</v>
      </c>
      <c r="N48" s="42">
        <f t="shared" si="9"/>
        <v>176739456</v>
      </c>
      <c r="O48" s="42">
        <f t="shared" si="9"/>
        <v>28153194</v>
      </c>
      <c r="P48" s="42">
        <f t="shared" si="9"/>
        <v>82639691</v>
      </c>
      <c r="Q48" s="42">
        <f t="shared" si="9"/>
        <v>352909163</v>
      </c>
      <c r="R48" s="42">
        <f t="shared" si="9"/>
        <v>463702048</v>
      </c>
      <c r="S48" s="42">
        <f t="shared" si="9"/>
        <v>26214209</v>
      </c>
      <c r="T48" s="42">
        <f t="shared" si="9"/>
        <v>32247706</v>
      </c>
      <c r="U48" s="42">
        <f t="shared" si="9"/>
        <v>49107281</v>
      </c>
      <c r="V48" s="42">
        <f t="shared" si="9"/>
        <v>107569196</v>
      </c>
      <c r="W48" s="42">
        <f t="shared" si="9"/>
        <v>874714777</v>
      </c>
      <c r="X48" s="42">
        <f t="shared" si="9"/>
        <v>740662008</v>
      </c>
      <c r="Y48" s="42">
        <f t="shared" si="9"/>
        <v>134052769</v>
      </c>
      <c r="Z48" s="43">
        <f>+IF(X48&lt;&gt;0,+(Y48/X48)*100,0)</f>
        <v>18.09904754828467</v>
      </c>
      <c r="AA48" s="40">
        <f>+AA28+AA32+AA38+AA42+AA47</f>
        <v>734717139</v>
      </c>
    </row>
    <row r="49" spans="1:27" ht="13.5">
      <c r="A49" s="14" t="s">
        <v>58</v>
      </c>
      <c r="B49" s="15"/>
      <c r="C49" s="44">
        <f aca="true" t="shared" si="10" ref="C49:Y49">+C25-C48</f>
        <v>298286770</v>
      </c>
      <c r="D49" s="44">
        <f>+D25-D48</f>
        <v>0</v>
      </c>
      <c r="E49" s="45">
        <f t="shared" si="10"/>
        <v>217477000</v>
      </c>
      <c r="F49" s="46">
        <f t="shared" si="10"/>
        <v>285405396</v>
      </c>
      <c r="G49" s="46">
        <f t="shared" si="10"/>
        <v>196808611</v>
      </c>
      <c r="H49" s="46">
        <f t="shared" si="10"/>
        <v>-36501483</v>
      </c>
      <c r="I49" s="46">
        <f t="shared" si="10"/>
        <v>-11245817</v>
      </c>
      <c r="J49" s="46">
        <f t="shared" si="10"/>
        <v>149061311</v>
      </c>
      <c r="K49" s="46">
        <f t="shared" si="10"/>
        <v>-43160338</v>
      </c>
      <c r="L49" s="46">
        <f t="shared" si="10"/>
        <v>5340125</v>
      </c>
      <c r="M49" s="46">
        <f t="shared" si="10"/>
        <v>125602869</v>
      </c>
      <c r="N49" s="46">
        <f t="shared" si="10"/>
        <v>87782656</v>
      </c>
      <c r="O49" s="46">
        <f t="shared" si="10"/>
        <v>-948283</v>
      </c>
      <c r="P49" s="46">
        <f t="shared" si="10"/>
        <v>-34363663</v>
      </c>
      <c r="Q49" s="46">
        <f t="shared" si="10"/>
        <v>-192689800</v>
      </c>
      <c r="R49" s="46">
        <f t="shared" si="10"/>
        <v>-228001746</v>
      </c>
      <c r="S49" s="46">
        <f t="shared" si="10"/>
        <v>17028037</v>
      </c>
      <c r="T49" s="46">
        <f t="shared" si="10"/>
        <v>3668082</v>
      </c>
      <c r="U49" s="46">
        <f t="shared" si="10"/>
        <v>-18915938</v>
      </c>
      <c r="V49" s="46">
        <f t="shared" si="10"/>
        <v>1780181</v>
      </c>
      <c r="W49" s="46">
        <f t="shared" si="10"/>
        <v>10622402</v>
      </c>
      <c r="X49" s="46">
        <f>IF(F25=F48,0,X25-X48)</f>
        <v>217476997</v>
      </c>
      <c r="Y49" s="46">
        <f t="shared" si="10"/>
        <v>-206854595</v>
      </c>
      <c r="Z49" s="47">
        <f>+IF(X49&lt;&gt;0,+(Y49/X49)*100,0)</f>
        <v>-95.11562043502008</v>
      </c>
      <c r="AA49" s="44">
        <f>+AA25-AA48</f>
        <v>285405396</v>
      </c>
    </row>
    <row r="50" spans="1:27" ht="13.5">
      <c r="A50" s="16" t="s">
        <v>86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87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88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89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90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74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91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168719078</v>
      </c>
      <c r="D5" s="19">
        <f>SUM(D6:D8)</f>
        <v>0</v>
      </c>
      <c r="E5" s="20">
        <f t="shared" si="0"/>
        <v>96366790</v>
      </c>
      <c r="F5" s="21">
        <f t="shared" si="0"/>
        <v>96366790</v>
      </c>
      <c r="G5" s="21">
        <f t="shared" si="0"/>
        <v>30161740</v>
      </c>
      <c r="H5" s="21">
        <f t="shared" si="0"/>
        <v>4963950</v>
      </c>
      <c r="I5" s="21">
        <f t="shared" si="0"/>
        <v>6801827</v>
      </c>
      <c r="J5" s="21">
        <f t="shared" si="0"/>
        <v>41927517</v>
      </c>
      <c r="K5" s="21">
        <f t="shared" si="0"/>
        <v>3522963</v>
      </c>
      <c r="L5" s="21">
        <f t="shared" si="0"/>
        <v>4893373</v>
      </c>
      <c r="M5" s="21">
        <f t="shared" si="0"/>
        <v>20772605</v>
      </c>
      <c r="N5" s="21">
        <f t="shared" si="0"/>
        <v>29188941</v>
      </c>
      <c r="O5" s="21">
        <f t="shared" si="0"/>
        <v>5045102</v>
      </c>
      <c r="P5" s="21">
        <f t="shared" si="0"/>
        <v>-1109023</v>
      </c>
      <c r="Q5" s="21">
        <f t="shared" si="0"/>
        <v>20187884</v>
      </c>
      <c r="R5" s="21">
        <f t="shared" si="0"/>
        <v>24123963</v>
      </c>
      <c r="S5" s="21">
        <f t="shared" si="0"/>
        <v>5260364</v>
      </c>
      <c r="T5" s="21">
        <f t="shared" si="0"/>
        <v>4853376</v>
      </c>
      <c r="U5" s="21">
        <f t="shared" si="0"/>
        <v>8687867</v>
      </c>
      <c r="V5" s="21">
        <f t="shared" si="0"/>
        <v>18801607</v>
      </c>
      <c r="W5" s="21">
        <f t="shared" si="0"/>
        <v>114042028</v>
      </c>
      <c r="X5" s="21">
        <f t="shared" si="0"/>
        <v>96366799</v>
      </c>
      <c r="Y5" s="21">
        <f t="shared" si="0"/>
        <v>17675229</v>
      </c>
      <c r="Z5" s="4">
        <f>+IF(X5&lt;&gt;0,+(Y5/X5)*100,0)</f>
        <v>18.341616805182042</v>
      </c>
      <c r="AA5" s="19">
        <f>SUM(AA6:AA8)</f>
        <v>96366790</v>
      </c>
    </row>
    <row r="6" spans="1:27" ht="13.5">
      <c r="A6" s="5" t="s">
        <v>33</v>
      </c>
      <c r="B6" s="3"/>
      <c r="C6" s="22">
        <v>89521098</v>
      </c>
      <c r="D6" s="22"/>
      <c r="E6" s="23">
        <v>47406785</v>
      </c>
      <c r="F6" s="24">
        <v>47406785</v>
      </c>
      <c r="G6" s="24">
        <v>25438000</v>
      </c>
      <c r="H6" s="24"/>
      <c r="I6" s="24">
        <v>1810000</v>
      </c>
      <c r="J6" s="24">
        <v>27248000</v>
      </c>
      <c r="K6" s="24"/>
      <c r="L6" s="24"/>
      <c r="M6" s="24">
        <v>15880865</v>
      </c>
      <c r="N6" s="24">
        <v>15880865</v>
      </c>
      <c r="O6" s="24">
        <v>3225917</v>
      </c>
      <c r="P6" s="24">
        <v>-2863091</v>
      </c>
      <c r="Q6" s="24">
        <v>18491183</v>
      </c>
      <c r="R6" s="24">
        <v>18854009</v>
      </c>
      <c r="S6" s="24">
        <v>3476761</v>
      </c>
      <c r="T6" s="24">
        <v>3175751</v>
      </c>
      <c r="U6" s="24">
        <v>7502803</v>
      </c>
      <c r="V6" s="24">
        <v>14155315</v>
      </c>
      <c r="W6" s="24">
        <v>76138189</v>
      </c>
      <c r="X6" s="24">
        <v>47406788</v>
      </c>
      <c r="Y6" s="24">
        <v>28731401</v>
      </c>
      <c r="Z6" s="6">
        <v>60.61</v>
      </c>
      <c r="AA6" s="22">
        <v>47406785</v>
      </c>
    </row>
    <row r="7" spans="1:27" ht="13.5">
      <c r="A7" s="5" t="s">
        <v>34</v>
      </c>
      <c r="B7" s="3"/>
      <c r="C7" s="25">
        <v>78951457</v>
      </c>
      <c r="D7" s="25"/>
      <c r="E7" s="26">
        <v>47005008</v>
      </c>
      <c r="F7" s="27">
        <v>47005008</v>
      </c>
      <c r="G7" s="27">
        <v>4630318</v>
      </c>
      <c r="H7" s="27">
        <v>4870368</v>
      </c>
      <c r="I7" s="27">
        <v>4898245</v>
      </c>
      <c r="J7" s="27">
        <v>14398931</v>
      </c>
      <c r="K7" s="27">
        <v>3278369</v>
      </c>
      <c r="L7" s="27">
        <v>4799791</v>
      </c>
      <c r="M7" s="27">
        <v>4798158</v>
      </c>
      <c r="N7" s="27">
        <v>12876318</v>
      </c>
      <c r="O7" s="27">
        <v>1721075</v>
      </c>
      <c r="P7" s="27">
        <v>1660001</v>
      </c>
      <c r="Q7" s="27">
        <v>1604190</v>
      </c>
      <c r="R7" s="27">
        <v>4985266</v>
      </c>
      <c r="S7" s="27">
        <v>1690024</v>
      </c>
      <c r="T7" s="27">
        <v>1585443</v>
      </c>
      <c r="U7" s="27">
        <v>1062824</v>
      </c>
      <c r="V7" s="27">
        <v>4338291</v>
      </c>
      <c r="W7" s="27">
        <v>36598806</v>
      </c>
      <c r="X7" s="27">
        <v>47005008</v>
      </c>
      <c r="Y7" s="27">
        <v>-10406202</v>
      </c>
      <c r="Z7" s="7">
        <v>-22.14</v>
      </c>
      <c r="AA7" s="25">
        <v>47005008</v>
      </c>
    </row>
    <row r="8" spans="1:27" ht="13.5">
      <c r="A8" s="5" t="s">
        <v>35</v>
      </c>
      <c r="B8" s="3"/>
      <c r="C8" s="22">
        <v>246523</v>
      </c>
      <c r="D8" s="22"/>
      <c r="E8" s="23">
        <v>1954997</v>
      </c>
      <c r="F8" s="24">
        <v>1954997</v>
      </c>
      <c r="G8" s="24">
        <v>93422</v>
      </c>
      <c r="H8" s="24">
        <v>93582</v>
      </c>
      <c r="I8" s="24">
        <v>93582</v>
      </c>
      <c r="J8" s="24">
        <v>280586</v>
      </c>
      <c r="K8" s="24">
        <v>244594</v>
      </c>
      <c r="L8" s="24">
        <v>93582</v>
      </c>
      <c r="M8" s="24">
        <v>93582</v>
      </c>
      <c r="N8" s="24">
        <v>431758</v>
      </c>
      <c r="O8" s="24">
        <v>98110</v>
      </c>
      <c r="P8" s="24">
        <v>94067</v>
      </c>
      <c r="Q8" s="24">
        <v>92511</v>
      </c>
      <c r="R8" s="24">
        <v>284688</v>
      </c>
      <c r="S8" s="24">
        <v>93579</v>
      </c>
      <c r="T8" s="24">
        <v>92182</v>
      </c>
      <c r="U8" s="24">
        <v>122240</v>
      </c>
      <c r="V8" s="24">
        <v>308001</v>
      </c>
      <c r="W8" s="24">
        <v>1305033</v>
      </c>
      <c r="X8" s="24">
        <v>1955003</v>
      </c>
      <c r="Y8" s="24">
        <v>-649970</v>
      </c>
      <c r="Z8" s="6">
        <v>-33.25</v>
      </c>
      <c r="AA8" s="22">
        <v>1954997</v>
      </c>
    </row>
    <row r="9" spans="1:27" ht="13.5">
      <c r="A9" s="2" t="s">
        <v>36</v>
      </c>
      <c r="B9" s="3"/>
      <c r="C9" s="19">
        <f aca="true" t="shared" si="1" ref="C9:Y9">SUM(C10:C14)</f>
        <v>2801465</v>
      </c>
      <c r="D9" s="19">
        <f>SUM(D10:D14)</f>
        <v>0</v>
      </c>
      <c r="E9" s="20">
        <f t="shared" si="1"/>
        <v>39742154</v>
      </c>
      <c r="F9" s="21">
        <f t="shared" si="1"/>
        <v>39742154</v>
      </c>
      <c r="G9" s="21">
        <f t="shared" si="1"/>
        <v>204799</v>
      </c>
      <c r="H9" s="21">
        <f t="shared" si="1"/>
        <v>105675</v>
      </c>
      <c r="I9" s="21">
        <f t="shared" si="1"/>
        <v>60111</v>
      </c>
      <c r="J9" s="21">
        <f t="shared" si="1"/>
        <v>370585</v>
      </c>
      <c r="K9" s="21">
        <f t="shared" si="1"/>
        <v>54635</v>
      </c>
      <c r="L9" s="21">
        <f t="shared" si="1"/>
        <v>39799</v>
      </c>
      <c r="M9" s="21">
        <f t="shared" si="1"/>
        <v>51882</v>
      </c>
      <c r="N9" s="21">
        <f t="shared" si="1"/>
        <v>146316</v>
      </c>
      <c r="O9" s="21">
        <f t="shared" si="1"/>
        <v>64422</v>
      </c>
      <c r="P9" s="21">
        <f t="shared" si="1"/>
        <v>120104</v>
      </c>
      <c r="Q9" s="21">
        <f t="shared" si="1"/>
        <v>49540</v>
      </c>
      <c r="R9" s="21">
        <f t="shared" si="1"/>
        <v>234066</v>
      </c>
      <c r="S9" s="21">
        <f t="shared" si="1"/>
        <v>51676</v>
      </c>
      <c r="T9" s="21">
        <f t="shared" si="1"/>
        <v>320870</v>
      </c>
      <c r="U9" s="21">
        <f t="shared" si="1"/>
        <v>230363</v>
      </c>
      <c r="V9" s="21">
        <f t="shared" si="1"/>
        <v>602909</v>
      </c>
      <c r="W9" s="21">
        <f t="shared" si="1"/>
        <v>1353876</v>
      </c>
      <c r="X9" s="21">
        <f t="shared" si="1"/>
        <v>39742154</v>
      </c>
      <c r="Y9" s="21">
        <f t="shared" si="1"/>
        <v>-38388278</v>
      </c>
      <c r="Z9" s="4">
        <f>+IF(X9&lt;&gt;0,+(Y9/X9)*100,0)</f>
        <v>-96.59335022454998</v>
      </c>
      <c r="AA9" s="19">
        <f>SUM(AA10:AA14)</f>
        <v>39742154</v>
      </c>
    </row>
    <row r="10" spans="1:27" ht="13.5">
      <c r="A10" s="5" t="s">
        <v>37</v>
      </c>
      <c r="B10" s="3"/>
      <c r="C10" s="22">
        <v>242663</v>
      </c>
      <c r="D10" s="22"/>
      <c r="E10" s="23">
        <v>3476075</v>
      </c>
      <c r="F10" s="24">
        <v>3476075</v>
      </c>
      <c r="G10" s="24">
        <v>15359</v>
      </c>
      <c r="H10" s="24">
        <v>33961</v>
      </c>
      <c r="I10" s="24">
        <v>33364</v>
      </c>
      <c r="J10" s="24">
        <v>82684</v>
      </c>
      <c r="K10" s="24">
        <v>30965</v>
      </c>
      <c r="L10" s="24">
        <v>36780</v>
      </c>
      <c r="M10" s="24">
        <v>23870</v>
      </c>
      <c r="N10" s="24">
        <v>91615</v>
      </c>
      <c r="O10" s="24">
        <v>26133</v>
      </c>
      <c r="P10" s="24">
        <v>19000</v>
      </c>
      <c r="Q10" s="24">
        <v>27848</v>
      </c>
      <c r="R10" s="24">
        <v>72981</v>
      </c>
      <c r="S10" s="24">
        <v>13355</v>
      </c>
      <c r="T10" s="24">
        <v>30562</v>
      </c>
      <c r="U10" s="24">
        <v>29973</v>
      </c>
      <c r="V10" s="24">
        <v>73890</v>
      </c>
      <c r="W10" s="24">
        <v>321170</v>
      </c>
      <c r="X10" s="24">
        <v>3476075</v>
      </c>
      <c r="Y10" s="24">
        <v>-3154905</v>
      </c>
      <c r="Z10" s="6">
        <v>-90.76</v>
      </c>
      <c r="AA10" s="22">
        <v>3476075</v>
      </c>
    </row>
    <row r="11" spans="1:27" ht="13.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3.5">
      <c r="A12" s="5" t="s">
        <v>39</v>
      </c>
      <c r="B12" s="3"/>
      <c r="C12" s="22">
        <v>2558802</v>
      </c>
      <c r="D12" s="22"/>
      <c r="E12" s="23">
        <v>9266079</v>
      </c>
      <c r="F12" s="24">
        <v>9266079</v>
      </c>
      <c r="G12" s="24">
        <v>189440</v>
      </c>
      <c r="H12" s="24">
        <v>71714</v>
      </c>
      <c r="I12" s="24">
        <v>26747</v>
      </c>
      <c r="J12" s="24">
        <v>287901</v>
      </c>
      <c r="K12" s="24">
        <v>23670</v>
      </c>
      <c r="L12" s="24">
        <v>3019</v>
      </c>
      <c r="M12" s="24">
        <v>28012</v>
      </c>
      <c r="N12" s="24">
        <v>54701</v>
      </c>
      <c r="O12" s="24">
        <v>38289</v>
      </c>
      <c r="P12" s="24">
        <v>101104</v>
      </c>
      <c r="Q12" s="24">
        <v>21692</v>
      </c>
      <c r="R12" s="24">
        <v>161085</v>
      </c>
      <c r="S12" s="24">
        <v>38321</v>
      </c>
      <c r="T12" s="24">
        <v>290308</v>
      </c>
      <c r="U12" s="24">
        <v>200390</v>
      </c>
      <c r="V12" s="24">
        <v>529019</v>
      </c>
      <c r="W12" s="24">
        <v>1032706</v>
      </c>
      <c r="X12" s="24">
        <v>9266079</v>
      </c>
      <c r="Y12" s="24">
        <v>-8233373</v>
      </c>
      <c r="Z12" s="6">
        <v>-88.85</v>
      </c>
      <c r="AA12" s="22">
        <v>9266079</v>
      </c>
    </row>
    <row r="13" spans="1:27" ht="13.5">
      <c r="A13" s="5" t="s">
        <v>40</v>
      </c>
      <c r="B13" s="3"/>
      <c r="C13" s="22"/>
      <c r="D13" s="22"/>
      <c r="E13" s="23">
        <v>27000000</v>
      </c>
      <c r="F13" s="24">
        <v>27000000</v>
      </c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>
        <v>27000000</v>
      </c>
      <c r="Y13" s="24">
        <v>-27000000</v>
      </c>
      <c r="Z13" s="6">
        <v>-100</v>
      </c>
      <c r="AA13" s="22">
        <v>27000000</v>
      </c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24226744</v>
      </c>
      <c r="D15" s="19">
        <f>SUM(D16:D18)</f>
        <v>0</v>
      </c>
      <c r="E15" s="20">
        <f t="shared" si="2"/>
        <v>34729106</v>
      </c>
      <c r="F15" s="21">
        <f t="shared" si="2"/>
        <v>34729106</v>
      </c>
      <c r="G15" s="21">
        <f t="shared" si="2"/>
        <v>30065</v>
      </c>
      <c r="H15" s="21">
        <f t="shared" si="2"/>
        <v>528116</v>
      </c>
      <c r="I15" s="21">
        <f t="shared" si="2"/>
        <v>15119</v>
      </c>
      <c r="J15" s="21">
        <f t="shared" si="2"/>
        <v>573300</v>
      </c>
      <c r="K15" s="21">
        <f t="shared" si="2"/>
        <v>7721</v>
      </c>
      <c r="L15" s="21">
        <f t="shared" si="2"/>
        <v>50004</v>
      </c>
      <c r="M15" s="21">
        <f t="shared" si="2"/>
        <v>941210</v>
      </c>
      <c r="N15" s="21">
        <f t="shared" si="2"/>
        <v>998935</v>
      </c>
      <c r="O15" s="21">
        <f t="shared" si="2"/>
        <v>5315</v>
      </c>
      <c r="P15" s="21">
        <f t="shared" si="2"/>
        <v>630772</v>
      </c>
      <c r="Q15" s="21">
        <f t="shared" si="2"/>
        <v>21459</v>
      </c>
      <c r="R15" s="21">
        <f t="shared" si="2"/>
        <v>657546</v>
      </c>
      <c r="S15" s="21">
        <f t="shared" si="2"/>
        <v>25365</v>
      </c>
      <c r="T15" s="21">
        <f t="shared" si="2"/>
        <v>318</v>
      </c>
      <c r="U15" s="21">
        <f t="shared" si="2"/>
        <v>22524</v>
      </c>
      <c r="V15" s="21">
        <f t="shared" si="2"/>
        <v>48207</v>
      </c>
      <c r="W15" s="21">
        <f t="shared" si="2"/>
        <v>2277988</v>
      </c>
      <c r="X15" s="21">
        <f t="shared" si="2"/>
        <v>34729100</v>
      </c>
      <c r="Y15" s="21">
        <f t="shared" si="2"/>
        <v>-32451112</v>
      </c>
      <c r="Z15" s="4">
        <f>+IF(X15&lt;&gt;0,+(Y15/X15)*100,0)</f>
        <v>-93.44069382736667</v>
      </c>
      <c r="AA15" s="19">
        <f>SUM(AA16:AA18)</f>
        <v>34729106</v>
      </c>
    </row>
    <row r="16" spans="1:27" ht="13.5">
      <c r="A16" s="5" t="s">
        <v>43</v>
      </c>
      <c r="B16" s="3"/>
      <c r="C16" s="22">
        <v>591744</v>
      </c>
      <c r="D16" s="22"/>
      <c r="E16" s="23">
        <v>195109</v>
      </c>
      <c r="F16" s="24">
        <v>195109</v>
      </c>
      <c r="G16" s="24">
        <v>30065</v>
      </c>
      <c r="H16" s="24">
        <v>10116</v>
      </c>
      <c r="I16" s="24">
        <v>15119</v>
      </c>
      <c r="J16" s="24">
        <v>55300</v>
      </c>
      <c r="K16" s="24">
        <v>7721</v>
      </c>
      <c r="L16" s="24">
        <v>50004</v>
      </c>
      <c r="M16" s="24">
        <v>9210</v>
      </c>
      <c r="N16" s="24">
        <v>66935</v>
      </c>
      <c r="O16" s="24">
        <v>9843</v>
      </c>
      <c r="P16" s="24">
        <v>10772</v>
      </c>
      <c r="Q16" s="24">
        <v>21459</v>
      </c>
      <c r="R16" s="24">
        <v>42074</v>
      </c>
      <c r="S16" s="24">
        <v>25365</v>
      </c>
      <c r="T16" s="24">
        <v>9755</v>
      </c>
      <c r="U16" s="24">
        <v>22524</v>
      </c>
      <c r="V16" s="24">
        <v>57644</v>
      </c>
      <c r="W16" s="24">
        <v>221953</v>
      </c>
      <c r="X16" s="24">
        <v>195109</v>
      </c>
      <c r="Y16" s="24">
        <v>26844</v>
      </c>
      <c r="Z16" s="6">
        <v>13.76</v>
      </c>
      <c r="AA16" s="22">
        <v>195109</v>
      </c>
    </row>
    <row r="17" spans="1:27" ht="13.5">
      <c r="A17" s="5" t="s">
        <v>44</v>
      </c>
      <c r="B17" s="3"/>
      <c r="C17" s="22">
        <v>23635000</v>
      </c>
      <c r="D17" s="22"/>
      <c r="E17" s="23">
        <v>34533006</v>
      </c>
      <c r="F17" s="24">
        <v>34533006</v>
      </c>
      <c r="G17" s="24"/>
      <c r="H17" s="24">
        <v>518000</v>
      </c>
      <c r="I17" s="24"/>
      <c r="J17" s="24">
        <v>518000</v>
      </c>
      <c r="K17" s="24"/>
      <c r="L17" s="24"/>
      <c r="M17" s="24">
        <v>932000</v>
      </c>
      <c r="N17" s="24">
        <v>932000</v>
      </c>
      <c r="O17" s="24">
        <v>-4528</v>
      </c>
      <c r="P17" s="24">
        <v>620000</v>
      </c>
      <c r="Q17" s="24"/>
      <c r="R17" s="24">
        <v>615472</v>
      </c>
      <c r="S17" s="24"/>
      <c r="T17" s="24">
        <v>-9437</v>
      </c>
      <c r="U17" s="24"/>
      <c r="V17" s="24">
        <v>-9437</v>
      </c>
      <c r="W17" s="24">
        <v>2056035</v>
      </c>
      <c r="X17" s="24">
        <v>34533000</v>
      </c>
      <c r="Y17" s="24">
        <v>-32476965</v>
      </c>
      <c r="Z17" s="6">
        <v>-94.05</v>
      </c>
      <c r="AA17" s="22">
        <v>34533006</v>
      </c>
    </row>
    <row r="18" spans="1:27" ht="13.5">
      <c r="A18" s="5" t="s">
        <v>45</v>
      </c>
      <c r="B18" s="3"/>
      <c r="C18" s="22"/>
      <c r="D18" s="22"/>
      <c r="E18" s="23">
        <v>991</v>
      </c>
      <c r="F18" s="24">
        <v>991</v>
      </c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>
        <v>991</v>
      </c>
      <c r="Y18" s="24">
        <v>-991</v>
      </c>
      <c r="Z18" s="6">
        <v>-100</v>
      </c>
      <c r="AA18" s="22">
        <v>991</v>
      </c>
    </row>
    <row r="19" spans="1:27" ht="13.5">
      <c r="A19" s="2" t="s">
        <v>46</v>
      </c>
      <c r="B19" s="8"/>
      <c r="C19" s="19">
        <f aca="true" t="shared" si="3" ref="C19:Y19">SUM(C20:C23)</f>
        <v>124420317</v>
      </c>
      <c r="D19" s="19">
        <f>SUM(D20:D23)</f>
        <v>0</v>
      </c>
      <c r="E19" s="20">
        <f t="shared" si="3"/>
        <v>208383794</v>
      </c>
      <c r="F19" s="21">
        <f t="shared" si="3"/>
        <v>208383794</v>
      </c>
      <c r="G19" s="21">
        <f t="shared" si="3"/>
        <v>9532968</v>
      </c>
      <c r="H19" s="21">
        <f t="shared" si="3"/>
        <v>9057923</v>
      </c>
      <c r="I19" s="21">
        <f t="shared" si="3"/>
        <v>9564086</v>
      </c>
      <c r="J19" s="21">
        <f t="shared" si="3"/>
        <v>28154977</v>
      </c>
      <c r="K19" s="21">
        <f t="shared" si="3"/>
        <v>13062863</v>
      </c>
      <c r="L19" s="21">
        <f t="shared" si="3"/>
        <v>10733070</v>
      </c>
      <c r="M19" s="21">
        <f t="shared" si="3"/>
        <v>10637849</v>
      </c>
      <c r="N19" s="21">
        <f t="shared" si="3"/>
        <v>34433782</v>
      </c>
      <c r="O19" s="21">
        <f t="shared" si="3"/>
        <v>16169255</v>
      </c>
      <c r="P19" s="21">
        <f t="shared" si="3"/>
        <v>10101886</v>
      </c>
      <c r="Q19" s="21">
        <f t="shared" si="3"/>
        <v>8926960</v>
      </c>
      <c r="R19" s="21">
        <f t="shared" si="3"/>
        <v>35198101</v>
      </c>
      <c r="S19" s="21">
        <f t="shared" si="3"/>
        <v>8905972</v>
      </c>
      <c r="T19" s="21">
        <f t="shared" si="3"/>
        <v>8082950</v>
      </c>
      <c r="U19" s="21">
        <f t="shared" si="3"/>
        <v>11761996</v>
      </c>
      <c r="V19" s="21">
        <f t="shared" si="3"/>
        <v>28750918</v>
      </c>
      <c r="W19" s="21">
        <f t="shared" si="3"/>
        <v>126537778</v>
      </c>
      <c r="X19" s="21">
        <f t="shared" si="3"/>
        <v>208383794</v>
      </c>
      <c r="Y19" s="21">
        <f t="shared" si="3"/>
        <v>-81846016</v>
      </c>
      <c r="Z19" s="4">
        <f>+IF(X19&lt;&gt;0,+(Y19/X19)*100,0)</f>
        <v>-39.27657445376966</v>
      </c>
      <c r="AA19" s="19">
        <f>SUM(AA20:AA23)</f>
        <v>208383794</v>
      </c>
    </row>
    <row r="20" spans="1:27" ht="13.5">
      <c r="A20" s="5" t="s">
        <v>47</v>
      </c>
      <c r="B20" s="3"/>
      <c r="C20" s="22">
        <v>64305579</v>
      </c>
      <c r="D20" s="22"/>
      <c r="E20" s="23">
        <v>103073825</v>
      </c>
      <c r="F20" s="24">
        <v>103073825</v>
      </c>
      <c r="G20" s="24">
        <v>4830687</v>
      </c>
      <c r="H20" s="24">
        <v>4569927</v>
      </c>
      <c r="I20" s="24">
        <v>4581092</v>
      </c>
      <c r="J20" s="24">
        <v>13981706</v>
      </c>
      <c r="K20" s="24">
        <v>5134243</v>
      </c>
      <c r="L20" s="24">
        <v>4818062</v>
      </c>
      <c r="M20" s="24">
        <v>4618517</v>
      </c>
      <c r="N20" s="24">
        <v>14570822</v>
      </c>
      <c r="O20" s="24">
        <v>5209666</v>
      </c>
      <c r="P20" s="24">
        <v>4830289</v>
      </c>
      <c r="Q20" s="24">
        <v>4343016</v>
      </c>
      <c r="R20" s="24">
        <v>14382971</v>
      </c>
      <c r="S20" s="24">
        <v>3441318</v>
      </c>
      <c r="T20" s="24">
        <v>4372637</v>
      </c>
      <c r="U20" s="24">
        <v>7940077</v>
      </c>
      <c r="V20" s="24">
        <v>15754032</v>
      </c>
      <c r="W20" s="24">
        <v>58689531</v>
      </c>
      <c r="X20" s="24">
        <v>103073825</v>
      </c>
      <c r="Y20" s="24">
        <v>-44384294</v>
      </c>
      <c r="Z20" s="6">
        <v>-43.06</v>
      </c>
      <c r="AA20" s="22">
        <v>103073825</v>
      </c>
    </row>
    <row r="21" spans="1:27" ht="13.5">
      <c r="A21" s="5" t="s">
        <v>48</v>
      </c>
      <c r="B21" s="3"/>
      <c r="C21" s="22">
        <v>30527589</v>
      </c>
      <c r="D21" s="22"/>
      <c r="E21" s="23">
        <v>67882291</v>
      </c>
      <c r="F21" s="24">
        <v>67882291</v>
      </c>
      <c r="G21" s="24">
        <v>2115794</v>
      </c>
      <c r="H21" s="24">
        <v>1904498</v>
      </c>
      <c r="I21" s="24">
        <v>2333521</v>
      </c>
      <c r="J21" s="24">
        <v>6353813</v>
      </c>
      <c r="K21" s="24">
        <v>4994681</v>
      </c>
      <c r="L21" s="24">
        <v>1319130</v>
      </c>
      <c r="M21" s="24">
        <v>1721049</v>
      </c>
      <c r="N21" s="24">
        <v>8034860</v>
      </c>
      <c r="O21" s="24">
        <v>8355131</v>
      </c>
      <c r="P21" s="24">
        <v>2608491</v>
      </c>
      <c r="Q21" s="24">
        <v>1995461</v>
      </c>
      <c r="R21" s="24">
        <v>12959083</v>
      </c>
      <c r="S21" s="24">
        <v>2798067</v>
      </c>
      <c r="T21" s="24">
        <v>1836580</v>
      </c>
      <c r="U21" s="24">
        <v>1458087</v>
      </c>
      <c r="V21" s="24">
        <v>6092734</v>
      </c>
      <c r="W21" s="24">
        <v>33440490</v>
      </c>
      <c r="X21" s="24">
        <v>67882291</v>
      </c>
      <c r="Y21" s="24">
        <v>-34441801</v>
      </c>
      <c r="Z21" s="6">
        <v>-50.74</v>
      </c>
      <c r="AA21" s="22">
        <v>67882291</v>
      </c>
    </row>
    <row r="22" spans="1:27" ht="13.5">
      <c r="A22" s="5" t="s">
        <v>49</v>
      </c>
      <c r="B22" s="3"/>
      <c r="C22" s="25">
        <v>18116756</v>
      </c>
      <c r="D22" s="25"/>
      <c r="E22" s="26">
        <v>24504020</v>
      </c>
      <c r="F22" s="27">
        <v>24504020</v>
      </c>
      <c r="G22" s="27">
        <v>1638662</v>
      </c>
      <c r="H22" s="27">
        <v>1627044</v>
      </c>
      <c r="I22" s="27">
        <v>1696255</v>
      </c>
      <c r="J22" s="27">
        <v>4961961</v>
      </c>
      <c r="K22" s="27">
        <v>2005259</v>
      </c>
      <c r="L22" s="27">
        <v>1550806</v>
      </c>
      <c r="M22" s="27">
        <v>1584979</v>
      </c>
      <c r="N22" s="27">
        <v>5141044</v>
      </c>
      <c r="O22" s="27">
        <v>1657275</v>
      </c>
      <c r="P22" s="27">
        <v>1713075</v>
      </c>
      <c r="Q22" s="27">
        <v>1638656</v>
      </c>
      <c r="R22" s="27">
        <v>5009006</v>
      </c>
      <c r="S22" s="27">
        <v>1722151</v>
      </c>
      <c r="T22" s="27">
        <v>930973</v>
      </c>
      <c r="U22" s="27">
        <v>1437209</v>
      </c>
      <c r="V22" s="27">
        <v>4090333</v>
      </c>
      <c r="W22" s="27">
        <v>19202344</v>
      </c>
      <c r="X22" s="27">
        <v>24504020</v>
      </c>
      <c r="Y22" s="27">
        <v>-5301676</v>
      </c>
      <c r="Z22" s="7">
        <v>-21.64</v>
      </c>
      <c r="AA22" s="25">
        <v>24504020</v>
      </c>
    </row>
    <row r="23" spans="1:27" ht="13.5">
      <c r="A23" s="5" t="s">
        <v>50</v>
      </c>
      <c r="B23" s="3"/>
      <c r="C23" s="22">
        <v>11470393</v>
      </c>
      <c r="D23" s="22"/>
      <c r="E23" s="23">
        <v>12923658</v>
      </c>
      <c r="F23" s="24">
        <v>12923658</v>
      </c>
      <c r="G23" s="24">
        <v>947825</v>
      </c>
      <c r="H23" s="24">
        <v>956454</v>
      </c>
      <c r="I23" s="24">
        <v>953218</v>
      </c>
      <c r="J23" s="24">
        <v>2857497</v>
      </c>
      <c r="K23" s="24">
        <v>928680</v>
      </c>
      <c r="L23" s="24">
        <v>3045072</v>
      </c>
      <c r="M23" s="24">
        <v>2713304</v>
      </c>
      <c r="N23" s="24">
        <v>6687056</v>
      </c>
      <c r="O23" s="24">
        <v>947183</v>
      </c>
      <c r="P23" s="24">
        <v>950031</v>
      </c>
      <c r="Q23" s="24">
        <v>949827</v>
      </c>
      <c r="R23" s="24">
        <v>2847041</v>
      </c>
      <c r="S23" s="24">
        <v>944436</v>
      </c>
      <c r="T23" s="24">
        <v>942760</v>
      </c>
      <c r="U23" s="24">
        <v>926623</v>
      </c>
      <c r="V23" s="24">
        <v>2813819</v>
      </c>
      <c r="W23" s="24">
        <v>15205413</v>
      </c>
      <c r="X23" s="24">
        <v>12923658</v>
      </c>
      <c r="Y23" s="24">
        <v>2281755</v>
      </c>
      <c r="Z23" s="6">
        <v>17.66</v>
      </c>
      <c r="AA23" s="22">
        <v>12923658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320167604</v>
      </c>
      <c r="D25" s="40">
        <f>+D5+D9+D15+D19+D24</f>
        <v>0</v>
      </c>
      <c r="E25" s="41">
        <f t="shared" si="4"/>
        <v>379221844</v>
      </c>
      <c r="F25" s="42">
        <f t="shared" si="4"/>
        <v>379221844</v>
      </c>
      <c r="G25" s="42">
        <f t="shared" si="4"/>
        <v>39929572</v>
      </c>
      <c r="H25" s="42">
        <f t="shared" si="4"/>
        <v>14655664</v>
      </c>
      <c r="I25" s="42">
        <f t="shared" si="4"/>
        <v>16441143</v>
      </c>
      <c r="J25" s="42">
        <f t="shared" si="4"/>
        <v>71026379</v>
      </c>
      <c r="K25" s="42">
        <f t="shared" si="4"/>
        <v>16648182</v>
      </c>
      <c r="L25" s="42">
        <f t="shared" si="4"/>
        <v>15716246</v>
      </c>
      <c r="M25" s="42">
        <f t="shared" si="4"/>
        <v>32403546</v>
      </c>
      <c r="N25" s="42">
        <f t="shared" si="4"/>
        <v>64767974</v>
      </c>
      <c r="O25" s="42">
        <f t="shared" si="4"/>
        <v>21284094</v>
      </c>
      <c r="P25" s="42">
        <f t="shared" si="4"/>
        <v>9743739</v>
      </c>
      <c r="Q25" s="42">
        <f t="shared" si="4"/>
        <v>29185843</v>
      </c>
      <c r="R25" s="42">
        <f t="shared" si="4"/>
        <v>60213676</v>
      </c>
      <c r="S25" s="42">
        <f t="shared" si="4"/>
        <v>14243377</v>
      </c>
      <c r="T25" s="42">
        <f t="shared" si="4"/>
        <v>13257514</v>
      </c>
      <c r="U25" s="42">
        <f t="shared" si="4"/>
        <v>20702750</v>
      </c>
      <c r="V25" s="42">
        <f t="shared" si="4"/>
        <v>48203641</v>
      </c>
      <c r="W25" s="42">
        <f t="shared" si="4"/>
        <v>244211670</v>
      </c>
      <c r="X25" s="42">
        <f t="shared" si="4"/>
        <v>379221847</v>
      </c>
      <c r="Y25" s="42">
        <f t="shared" si="4"/>
        <v>-135010177</v>
      </c>
      <c r="Z25" s="43">
        <f>+IF(X25&lt;&gt;0,+(Y25/X25)*100,0)</f>
        <v>-35.601898484503714</v>
      </c>
      <c r="AA25" s="40">
        <f>+AA5+AA9+AA15+AA19+AA24</f>
        <v>379221844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178482133</v>
      </c>
      <c r="D28" s="19">
        <f>SUM(D29:D31)</f>
        <v>0</v>
      </c>
      <c r="E28" s="20">
        <f t="shared" si="5"/>
        <v>115338917</v>
      </c>
      <c r="F28" s="21">
        <f t="shared" si="5"/>
        <v>115338917</v>
      </c>
      <c r="G28" s="21">
        <f t="shared" si="5"/>
        <v>4750064</v>
      </c>
      <c r="H28" s="21">
        <f t="shared" si="5"/>
        <v>6233460</v>
      </c>
      <c r="I28" s="21">
        <f t="shared" si="5"/>
        <v>5943891</v>
      </c>
      <c r="J28" s="21">
        <f t="shared" si="5"/>
        <v>16927415</v>
      </c>
      <c r="K28" s="21">
        <f t="shared" si="5"/>
        <v>8467642</v>
      </c>
      <c r="L28" s="21">
        <f t="shared" si="5"/>
        <v>9214759</v>
      </c>
      <c r="M28" s="21">
        <f t="shared" si="5"/>
        <v>9221818</v>
      </c>
      <c r="N28" s="21">
        <f t="shared" si="5"/>
        <v>26904219</v>
      </c>
      <c r="O28" s="21">
        <f t="shared" si="5"/>
        <v>10624908</v>
      </c>
      <c r="P28" s="21">
        <f t="shared" si="5"/>
        <v>9543946</v>
      </c>
      <c r="Q28" s="21">
        <f t="shared" si="5"/>
        <v>8635276</v>
      </c>
      <c r="R28" s="21">
        <f t="shared" si="5"/>
        <v>28804130</v>
      </c>
      <c r="S28" s="21">
        <f t="shared" si="5"/>
        <v>2992689</v>
      </c>
      <c r="T28" s="21">
        <f t="shared" si="5"/>
        <v>7959953</v>
      </c>
      <c r="U28" s="21">
        <f t="shared" si="5"/>
        <v>12945092</v>
      </c>
      <c r="V28" s="21">
        <f t="shared" si="5"/>
        <v>23897734</v>
      </c>
      <c r="W28" s="21">
        <f t="shared" si="5"/>
        <v>96533498</v>
      </c>
      <c r="X28" s="21">
        <f t="shared" si="5"/>
        <v>115338916</v>
      </c>
      <c r="Y28" s="21">
        <f t="shared" si="5"/>
        <v>-18805418</v>
      </c>
      <c r="Z28" s="4">
        <f>+IF(X28&lt;&gt;0,+(Y28/X28)*100,0)</f>
        <v>-16.304486509999798</v>
      </c>
      <c r="AA28" s="19">
        <f>SUM(AA29:AA31)</f>
        <v>115338917</v>
      </c>
    </row>
    <row r="29" spans="1:27" ht="13.5">
      <c r="A29" s="5" t="s">
        <v>33</v>
      </c>
      <c r="B29" s="3"/>
      <c r="C29" s="22">
        <v>78654450</v>
      </c>
      <c r="D29" s="22"/>
      <c r="E29" s="23">
        <v>30419783</v>
      </c>
      <c r="F29" s="24">
        <v>30419783</v>
      </c>
      <c r="G29" s="24">
        <v>1798409</v>
      </c>
      <c r="H29" s="24">
        <v>1317672</v>
      </c>
      <c r="I29" s="24">
        <v>1237601</v>
      </c>
      <c r="J29" s="24">
        <v>4353682</v>
      </c>
      <c r="K29" s="24">
        <v>1359646</v>
      </c>
      <c r="L29" s="24">
        <v>3765564</v>
      </c>
      <c r="M29" s="24">
        <v>1374303</v>
      </c>
      <c r="N29" s="24">
        <v>6499513</v>
      </c>
      <c r="O29" s="24">
        <v>2325404</v>
      </c>
      <c r="P29" s="24">
        <v>2415698</v>
      </c>
      <c r="Q29" s="24">
        <v>2351702</v>
      </c>
      <c r="R29" s="24">
        <v>7092804</v>
      </c>
      <c r="S29" s="24">
        <v>-807365</v>
      </c>
      <c r="T29" s="24">
        <v>1849404</v>
      </c>
      <c r="U29" s="24">
        <v>1718896</v>
      </c>
      <c r="V29" s="24">
        <v>2760935</v>
      </c>
      <c r="W29" s="24">
        <v>20706934</v>
      </c>
      <c r="X29" s="24">
        <v>30419782</v>
      </c>
      <c r="Y29" s="24">
        <v>-9712848</v>
      </c>
      <c r="Z29" s="6">
        <v>-31.93</v>
      </c>
      <c r="AA29" s="22">
        <v>30419783</v>
      </c>
    </row>
    <row r="30" spans="1:27" ht="13.5">
      <c r="A30" s="5" t="s">
        <v>34</v>
      </c>
      <c r="B30" s="3"/>
      <c r="C30" s="25">
        <v>73587186</v>
      </c>
      <c r="D30" s="25"/>
      <c r="E30" s="26">
        <v>65081480</v>
      </c>
      <c r="F30" s="27">
        <v>65081480</v>
      </c>
      <c r="G30" s="27">
        <v>1632901</v>
      </c>
      <c r="H30" s="27">
        <v>1591128</v>
      </c>
      <c r="I30" s="27">
        <v>3522833</v>
      </c>
      <c r="J30" s="27">
        <v>6746862</v>
      </c>
      <c r="K30" s="27">
        <v>4110724</v>
      </c>
      <c r="L30" s="27">
        <v>4135400</v>
      </c>
      <c r="M30" s="27">
        <v>5513025</v>
      </c>
      <c r="N30" s="27">
        <v>13759149</v>
      </c>
      <c r="O30" s="27">
        <v>6656597</v>
      </c>
      <c r="P30" s="27">
        <v>5484226</v>
      </c>
      <c r="Q30" s="27">
        <v>4040183</v>
      </c>
      <c r="R30" s="27">
        <v>16181006</v>
      </c>
      <c r="S30" s="27">
        <v>1494950</v>
      </c>
      <c r="T30" s="27">
        <v>4139300</v>
      </c>
      <c r="U30" s="27">
        <v>8774330</v>
      </c>
      <c r="V30" s="27">
        <v>14408580</v>
      </c>
      <c r="W30" s="27">
        <v>51095597</v>
      </c>
      <c r="X30" s="27">
        <v>65081480</v>
      </c>
      <c r="Y30" s="27">
        <v>-13985883</v>
      </c>
      <c r="Z30" s="7">
        <v>-21.49</v>
      </c>
      <c r="AA30" s="25">
        <v>65081480</v>
      </c>
    </row>
    <row r="31" spans="1:27" ht="13.5">
      <c r="A31" s="5" t="s">
        <v>35</v>
      </c>
      <c r="B31" s="3"/>
      <c r="C31" s="22">
        <v>26240497</v>
      </c>
      <c r="D31" s="22"/>
      <c r="E31" s="23">
        <v>19837654</v>
      </c>
      <c r="F31" s="24">
        <v>19837654</v>
      </c>
      <c r="G31" s="24">
        <v>1318754</v>
      </c>
      <c r="H31" s="24">
        <v>3324660</v>
      </c>
      <c r="I31" s="24">
        <v>1183457</v>
      </c>
      <c r="J31" s="24">
        <v>5826871</v>
      </c>
      <c r="K31" s="24">
        <v>2997272</v>
      </c>
      <c r="L31" s="24">
        <v>1313795</v>
      </c>
      <c r="M31" s="24">
        <v>2334490</v>
      </c>
      <c r="N31" s="24">
        <v>6645557</v>
      </c>
      <c r="O31" s="24">
        <v>1642907</v>
      </c>
      <c r="P31" s="24">
        <v>1644022</v>
      </c>
      <c r="Q31" s="24">
        <v>2243391</v>
      </c>
      <c r="R31" s="24">
        <v>5530320</v>
      </c>
      <c r="S31" s="24">
        <v>2305104</v>
      </c>
      <c r="T31" s="24">
        <v>1971249</v>
      </c>
      <c r="U31" s="24">
        <v>2451866</v>
      </c>
      <c r="V31" s="24">
        <v>6728219</v>
      </c>
      <c r="W31" s="24">
        <v>24730967</v>
      </c>
      <c r="X31" s="24">
        <v>19837654</v>
      </c>
      <c r="Y31" s="24">
        <v>4893313</v>
      </c>
      <c r="Z31" s="6">
        <v>24.67</v>
      </c>
      <c r="AA31" s="22">
        <v>19837654</v>
      </c>
    </row>
    <row r="32" spans="1:27" ht="13.5">
      <c r="A32" s="2" t="s">
        <v>36</v>
      </c>
      <c r="B32" s="3"/>
      <c r="C32" s="19">
        <f aca="true" t="shared" si="6" ref="C32:Y32">SUM(C33:C37)</f>
        <v>48363007</v>
      </c>
      <c r="D32" s="19">
        <f>SUM(D33:D37)</f>
        <v>0</v>
      </c>
      <c r="E32" s="20">
        <f t="shared" si="6"/>
        <v>25094627</v>
      </c>
      <c r="F32" s="21">
        <f t="shared" si="6"/>
        <v>25094627</v>
      </c>
      <c r="G32" s="21">
        <f t="shared" si="6"/>
        <v>2056272</v>
      </c>
      <c r="H32" s="21">
        <f t="shared" si="6"/>
        <v>1918946</v>
      </c>
      <c r="I32" s="21">
        <f t="shared" si="6"/>
        <v>1899481</v>
      </c>
      <c r="J32" s="21">
        <f t="shared" si="6"/>
        <v>5874699</v>
      </c>
      <c r="K32" s="21">
        <f t="shared" si="6"/>
        <v>2030478</v>
      </c>
      <c r="L32" s="21">
        <f t="shared" si="6"/>
        <v>1783930</v>
      </c>
      <c r="M32" s="21">
        <f t="shared" si="6"/>
        <v>1919358</v>
      </c>
      <c r="N32" s="21">
        <f t="shared" si="6"/>
        <v>5733766</v>
      </c>
      <c r="O32" s="21">
        <f t="shared" si="6"/>
        <v>2025345</v>
      </c>
      <c r="P32" s="21">
        <f t="shared" si="6"/>
        <v>2080454</v>
      </c>
      <c r="Q32" s="21">
        <f t="shared" si="6"/>
        <v>1986161</v>
      </c>
      <c r="R32" s="21">
        <f t="shared" si="6"/>
        <v>6091960</v>
      </c>
      <c r="S32" s="21">
        <f t="shared" si="6"/>
        <v>1976259</v>
      </c>
      <c r="T32" s="21">
        <f t="shared" si="6"/>
        <v>1899423</v>
      </c>
      <c r="U32" s="21">
        <f t="shared" si="6"/>
        <v>1942656</v>
      </c>
      <c r="V32" s="21">
        <f t="shared" si="6"/>
        <v>5818338</v>
      </c>
      <c r="W32" s="21">
        <f t="shared" si="6"/>
        <v>23518763</v>
      </c>
      <c r="X32" s="21">
        <f t="shared" si="6"/>
        <v>25094627</v>
      </c>
      <c r="Y32" s="21">
        <f t="shared" si="6"/>
        <v>-1575864</v>
      </c>
      <c r="Z32" s="4">
        <f>+IF(X32&lt;&gt;0,+(Y32/X32)*100,0)</f>
        <v>-6.279686882773751</v>
      </c>
      <c r="AA32" s="19">
        <f>SUM(AA33:AA37)</f>
        <v>25094627</v>
      </c>
    </row>
    <row r="33" spans="1:27" ht="13.5">
      <c r="A33" s="5" t="s">
        <v>37</v>
      </c>
      <c r="B33" s="3"/>
      <c r="C33" s="22">
        <v>31169694</v>
      </c>
      <c r="D33" s="22"/>
      <c r="E33" s="23">
        <v>7125929</v>
      </c>
      <c r="F33" s="24">
        <v>7125929</v>
      </c>
      <c r="G33" s="24">
        <v>203581</v>
      </c>
      <c r="H33" s="24">
        <v>210871</v>
      </c>
      <c r="I33" s="24">
        <v>208373</v>
      </c>
      <c r="J33" s="24">
        <v>622825</v>
      </c>
      <c r="K33" s="24">
        <v>251917</v>
      </c>
      <c r="L33" s="24">
        <v>178955</v>
      </c>
      <c r="M33" s="24">
        <v>278048</v>
      </c>
      <c r="N33" s="24">
        <v>708920</v>
      </c>
      <c r="O33" s="24">
        <v>234679</v>
      </c>
      <c r="P33" s="24">
        <v>255040</v>
      </c>
      <c r="Q33" s="24">
        <v>243255</v>
      </c>
      <c r="R33" s="24">
        <v>732974</v>
      </c>
      <c r="S33" s="24">
        <v>257469</v>
      </c>
      <c r="T33" s="24">
        <v>220692</v>
      </c>
      <c r="U33" s="24">
        <v>276516</v>
      </c>
      <c r="V33" s="24">
        <v>754677</v>
      </c>
      <c r="W33" s="24">
        <v>2819396</v>
      </c>
      <c r="X33" s="24">
        <v>7125929</v>
      </c>
      <c r="Y33" s="24">
        <v>-4306533</v>
      </c>
      <c r="Z33" s="6">
        <v>-60.43</v>
      </c>
      <c r="AA33" s="22">
        <v>7125929</v>
      </c>
    </row>
    <row r="34" spans="1:27" ht="13.5">
      <c r="A34" s="5" t="s">
        <v>38</v>
      </c>
      <c r="B34" s="3"/>
      <c r="C34" s="22">
        <v>3469585</v>
      </c>
      <c r="D34" s="22"/>
      <c r="E34" s="23">
        <v>5044299</v>
      </c>
      <c r="F34" s="24">
        <v>5044299</v>
      </c>
      <c r="G34" s="24">
        <v>340916</v>
      </c>
      <c r="H34" s="24">
        <v>321539</v>
      </c>
      <c r="I34" s="24">
        <v>310068</v>
      </c>
      <c r="J34" s="24">
        <v>972523</v>
      </c>
      <c r="K34" s="24">
        <v>320270</v>
      </c>
      <c r="L34" s="24">
        <v>274616</v>
      </c>
      <c r="M34" s="24">
        <v>278271</v>
      </c>
      <c r="N34" s="24">
        <v>873157</v>
      </c>
      <c r="O34" s="24">
        <v>304835</v>
      </c>
      <c r="P34" s="24">
        <v>319373</v>
      </c>
      <c r="Q34" s="24">
        <v>309813</v>
      </c>
      <c r="R34" s="24">
        <v>934021</v>
      </c>
      <c r="S34" s="24">
        <v>300588</v>
      </c>
      <c r="T34" s="24">
        <v>317704</v>
      </c>
      <c r="U34" s="24">
        <v>380785</v>
      </c>
      <c r="V34" s="24">
        <v>999077</v>
      </c>
      <c r="W34" s="24">
        <v>3778778</v>
      </c>
      <c r="X34" s="24">
        <v>5044299</v>
      </c>
      <c r="Y34" s="24">
        <v>-1265521</v>
      </c>
      <c r="Z34" s="6">
        <v>-25.09</v>
      </c>
      <c r="AA34" s="22">
        <v>5044299</v>
      </c>
    </row>
    <row r="35" spans="1:27" ht="13.5">
      <c r="A35" s="5" t="s">
        <v>39</v>
      </c>
      <c r="B35" s="3"/>
      <c r="C35" s="22">
        <v>13723728</v>
      </c>
      <c r="D35" s="22"/>
      <c r="E35" s="23">
        <v>12924399</v>
      </c>
      <c r="F35" s="24">
        <v>12924399</v>
      </c>
      <c r="G35" s="24">
        <v>1511775</v>
      </c>
      <c r="H35" s="24">
        <v>1386536</v>
      </c>
      <c r="I35" s="24">
        <v>1381040</v>
      </c>
      <c r="J35" s="24">
        <v>4279351</v>
      </c>
      <c r="K35" s="24">
        <v>1458291</v>
      </c>
      <c r="L35" s="24">
        <v>1330359</v>
      </c>
      <c r="M35" s="24">
        <v>1363039</v>
      </c>
      <c r="N35" s="24">
        <v>4151689</v>
      </c>
      <c r="O35" s="24">
        <v>1485831</v>
      </c>
      <c r="P35" s="24">
        <v>1506041</v>
      </c>
      <c r="Q35" s="24">
        <v>1433093</v>
      </c>
      <c r="R35" s="24">
        <v>4424965</v>
      </c>
      <c r="S35" s="24">
        <v>1418202</v>
      </c>
      <c r="T35" s="24">
        <v>1361027</v>
      </c>
      <c r="U35" s="24">
        <v>1285355</v>
      </c>
      <c r="V35" s="24">
        <v>4064584</v>
      </c>
      <c r="W35" s="24">
        <v>16920589</v>
      </c>
      <c r="X35" s="24">
        <v>12924399</v>
      </c>
      <c r="Y35" s="24">
        <v>3996190</v>
      </c>
      <c r="Z35" s="6">
        <v>30.92</v>
      </c>
      <c r="AA35" s="22">
        <v>12924399</v>
      </c>
    </row>
    <row r="36" spans="1:27" ht="13.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45365986</v>
      </c>
      <c r="D38" s="19">
        <f>SUM(D39:D41)</f>
        <v>0</v>
      </c>
      <c r="E38" s="20">
        <f t="shared" si="7"/>
        <v>47278532</v>
      </c>
      <c r="F38" s="21">
        <f t="shared" si="7"/>
        <v>47278532</v>
      </c>
      <c r="G38" s="21">
        <f t="shared" si="7"/>
        <v>2404247</v>
      </c>
      <c r="H38" s="21">
        <f t="shared" si="7"/>
        <v>2254866</v>
      </c>
      <c r="I38" s="21">
        <f t="shared" si="7"/>
        <v>2301236</v>
      </c>
      <c r="J38" s="21">
        <f t="shared" si="7"/>
        <v>6960349</v>
      </c>
      <c r="K38" s="21">
        <f t="shared" si="7"/>
        <v>2266713</v>
      </c>
      <c r="L38" s="21">
        <f t="shared" si="7"/>
        <v>2188670</v>
      </c>
      <c r="M38" s="21">
        <f t="shared" si="7"/>
        <v>3049315</v>
      </c>
      <c r="N38" s="21">
        <f t="shared" si="7"/>
        <v>7504698</v>
      </c>
      <c r="O38" s="21">
        <f t="shared" si="7"/>
        <v>3602203</v>
      </c>
      <c r="P38" s="21">
        <f t="shared" si="7"/>
        <v>2312730</v>
      </c>
      <c r="Q38" s="21">
        <f t="shared" si="7"/>
        <v>2189840</v>
      </c>
      <c r="R38" s="21">
        <f t="shared" si="7"/>
        <v>8104773</v>
      </c>
      <c r="S38" s="21">
        <f t="shared" si="7"/>
        <v>1972242</v>
      </c>
      <c r="T38" s="21">
        <f t="shared" si="7"/>
        <v>2378949</v>
      </c>
      <c r="U38" s="21">
        <f t="shared" si="7"/>
        <v>2256097</v>
      </c>
      <c r="V38" s="21">
        <f t="shared" si="7"/>
        <v>6607288</v>
      </c>
      <c r="W38" s="21">
        <f t="shared" si="7"/>
        <v>29177108</v>
      </c>
      <c r="X38" s="21">
        <f t="shared" si="7"/>
        <v>47278532</v>
      </c>
      <c r="Y38" s="21">
        <f t="shared" si="7"/>
        <v>-18101424</v>
      </c>
      <c r="Z38" s="4">
        <f>+IF(X38&lt;&gt;0,+(Y38/X38)*100,0)</f>
        <v>-38.28677252500141</v>
      </c>
      <c r="AA38" s="19">
        <f>SUM(AA39:AA41)</f>
        <v>47278532</v>
      </c>
    </row>
    <row r="39" spans="1:27" ht="13.5">
      <c r="A39" s="5" t="s">
        <v>43</v>
      </c>
      <c r="B39" s="3"/>
      <c r="C39" s="22">
        <v>5638539</v>
      </c>
      <c r="D39" s="22"/>
      <c r="E39" s="23">
        <v>8202056</v>
      </c>
      <c r="F39" s="24">
        <v>8202056</v>
      </c>
      <c r="G39" s="24">
        <v>415754</v>
      </c>
      <c r="H39" s="24">
        <v>474166</v>
      </c>
      <c r="I39" s="24">
        <v>433648</v>
      </c>
      <c r="J39" s="24">
        <v>1323568</v>
      </c>
      <c r="K39" s="24">
        <v>385889</v>
      </c>
      <c r="L39" s="24">
        <v>404314</v>
      </c>
      <c r="M39" s="24">
        <v>407840</v>
      </c>
      <c r="N39" s="24">
        <v>1198043</v>
      </c>
      <c r="O39" s="24">
        <v>520265</v>
      </c>
      <c r="P39" s="24">
        <v>519856</v>
      </c>
      <c r="Q39" s="24">
        <v>354018</v>
      </c>
      <c r="R39" s="24">
        <v>1394139</v>
      </c>
      <c r="S39" s="24">
        <v>317151</v>
      </c>
      <c r="T39" s="24">
        <v>516807</v>
      </c>
      <c r="U39" s="24">
        <v>406225</v>
      </c>
      <c r="V39" s="24">
        <v>1240183</v>
      </c>
      <c r="W39" s="24">
        <v>5155933</v>
      </c>
      <c r="X39" s="24">
        <v>8202056</v>
      </c>
      <c r="Y39" s="24">
        <v>-3046123</v>
      </c>
      <c r="Z39" s="6">
        <v>-37.14</v>
      </c>
      <c r="AA39" s="22">
        <v>8202056</v>
      </c>
    </row>
    <row r="40" spans="1:27" ht="13.5">
      <c r="A40" s="5" t="s">
        <v>44</v>
      </c>
      <c r="B40" s="3"/>
      <c r="C40" s="22">
        <v>39727447</v>
      </c>
      <c r="D40" s="22"/>
      <c r="E40" s="23">
        <v>38433558</v>
      </c>
      <c r="F40" s="24">
        <v>38433558</v>
      </c>
      <c r="G40" s="24">
        <v>1988493</v>
      </c>
      <c r="H40" s="24">
        <v>1780700</v>
      </c>
      <c r="I40" s="24">
        <v>1867588</v>
      </c>
      <c r="J40" s="24">
        <v>5636781</v>
      </c>
      <c r="K40" s="24">
        <v>1880824</v>
      </c>
      <c r="L40" s="24">
        <v>1784356</v>
      </c>
      <c r="M40" s="24">
        <v>2641475</v>
      </c>
      <c r="N40" s="24">
        <v>6306655</v>
      </c>
      <c r="O40" s="24">
        <v>3081938</v>
      </c>
      <c r="P40" s="24">
        <v>1792874</v>
      </c>
      <c r="Q40" s="24">
        <v>1835822</v>
      </c>
      <c r="R40" s="24">
        <v>6710634</v>
      </c>
      <c r="S40" s="24">
        <v>1655091</v>
      </c>
      <c r="T40" s="24">
        <v>1862142</v>
      </c>
      <c r="U40" s="24">
        <v>1849872</v>
      </c>
      <c r="V40" s="24">
        <v>5367105</v>
      </c>
      <c r="W40" s="24">
        <v>24021175</v>
      </c>
      <c r="X40" s="24">
        <v>38433558</v>
      </c>
      <c r="Y40" s="24">
        <v>-14412383</v>
      </c>
      <c r="Z40" s="6">
        <v>-37.5</v>
      </c>
      <c r="AA40" s="22">
        <v>38433558</v>
      </c>
    </row>
    <row r="41" spans="1:27" ht="13.5">
      <c r="A41" s="5" t="s">
        <v>45</v>
      </c>
      <c r="B41" s="3"/>
      <c r="C41" s="22"/>
      <c r="D41" s="22"/>
      <c r="E41" s="23">
        <v>642918</v>
      </c>
      <c r="F41" s="24">
        <v>642918</v>
      </c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>
        <v>642918</v>
      </c>
      <c r="Y41" s="24">
        <v>-642918</v>
      </c>
      <c r="Z41" s="6">
        <v>-100</v>
      </c>
      <c r="AA41" s="22">
        <v>642918</v>
      </c>
    </row>
    <row r="42" spans="1:27" ht="13.5">
      <c r="A42" s="2" t="s">
        <v>46</v>
      </c>
      <c r="B42" s="8"/>
      <c r="C42" s="19">
        <f aca="true" t="shared" si="8" ref="C42:Y42">SUM(C43:C46)</f>
        <v>96720208</v>
      </c>
      <c r="D42" s="19">
        <f>SUM(D43:D46)</f>
        <v>0</v>
      </c>
      <c r="E42" s="20">
        <f t="shared" si="8"/>
        <v>94242567</v>
      </c>
      <c r="F42" s="21">
        <f t="shared" si="8"/>
        <v>94242567</v>
      </c>
      <c r="G42" s="21">
        <f t="shared" si="8"/>
        <v>1822126</v>
      </c>
      <c r="H42" s="21">
        <f t="shared" si="8"/>
        <v>2728717</v>
      </c>
      <c r="I42" s="21">
        <f t="shared" si="8"/>
        <v>9141193</v>
      </c>
      <c r="J42" s="21">
        <f t="shared" si="8"/>
        <v>13692036</v>
      </c>
      <c r="K42" s="21">
        <f t="shared" si="8"/>
        <v>9243010</v>
      </c>
      <c r="L42" s="21">
        <f t="shared" si="8"/>
        <v>9207496</v>
      </c>
      <c r="M42" s="21">
        <f t="shared" si="8"/>
        <v>10393043</v>
      </c>
      <c r="N42" s="21">
        <f t="shared" si="8"/>
        <v>28843549</v>
      </c>
      <c r="O42" s="21">
        <f t="shared" si="8"/>
        <v>11098944</v>
      </c>
      <c r="P42" s="21">
        <f t="shared" si="8"/>
        <v>11942736</v>
      </c>
      <c r="Q42" s="21">
        <f t="shared" si="8"/>
        <v>6097727</v>
      </c>
      <c r="R42" s="21">
        <f t="shared" si="8"/>
        <v>29139407</v>
      </c>
      <c r="S42" s="21">
        <f t="shared" si="8"/>
        <v>2300638</v>
      </c>
      <c r="T42" s="21">
        <f t="shared" si="8"/>
        <v>7941452</v>
      </c>
      <c r="U42" s="21">
        <f t="shared" si="8"/>
        <v>12174615</v>
      </c>
      <c r="V42" s="21">
        <f t="shared" si="8"/>
        <v>22416705</v>
      </c>
      <c r="W42" s="21">
        <f t="shared" si="8"/>
        <v>94091697</v>
      </c>
      <c r="X42" s="21">
        <f t="shared" si="8"/>
        <v>94242567</v>
      </c>
      <c r="Y42" s="21">
        <f t="shared" si="8"/>
        <v>-150870</v>
      </c>
      <c r="Z42" s="4">
        <f>+IF(X42&lt;&gt;0,+(Y42/X42)*100,0)</f>
        <v>-0.1600868957654772</v>
      </c>
      <c r="AA42" s="19">
        <f>SUM(AA43:AA46)</f>
        <v>94242567</v>
      </c>
    </row>
    <row r="43" spans="1:27" ht="13.5">
      <c r="A43" s="5" t="s">
        <v>47</v>
      </c>
      <c r="B43" s="3"/>
      <c r="C43" s="22">
        <v>66849064</v>
      </c>
      <c r="D43" s="22"/>
      <c r="E43" s="23">
        <v>49414551</v>
      </c>
      <c r="F43" s="24">
        <v>49414551</v>
      </c>
      <c r="G43" s="24">
        <v>594677</v>
      </c>
      <c r="H43" s="24">
        <v>532176</v>
      </c>
      <c r="I43" s="24">
        <v>7830821</v>
      </c>
      <c r="J43" s="24">
        <v>8957674</v>
      </c>
      <c r="K43" s="24">
        <v>7996370</v>
      </c>
      <c r="L43" s="24">
        <v>4891841</v>
      </c>
      <c r="M43" s="24">
        <v>6648756</v>
      </c>
      <c r="N43" s="24">
        <v>19536967</v>
      </c>
      <c r="O43" s="24">
        <v>9328718</v>
      </c>
      <c r="P43" s="24">
        <v>5490157</v>
      </c>
      <c r="Q43" s="24">
        <v>4548457</v>
      </c>
      <c r="R43" s="24">
        <v>19367332</v>
      </c>
      <c r="S43" s="24">
        <v>1144427</v>
      </c>
      <c r="T43" s="24">
        <v>5152918</v>
      </c>
      <c r="U43" s="24">
        <v>5354493</v>
      </c>
      <c r="V43" s="24">
        <v>11651838</v>
      </c>
      <c r="W43" s="24">
        <v>59513811</v>
      </c>
      <c r="X43" s="24">
        <v>49414551</v>
      </c>
      <c r="Y43" s="24">
        <v>10099260</v>
      </c>
      <c r="Z43" s="6">
        <v>20.44</v>
      </c>
      <c r="AA43" s="22">
        <v>49414551</v>
      </c>
    </row>
    <row r="44" spans="1:27" ht="13.5">
      <c r="A44" s="5" t="s">
        <v>48</v>
      </c>
      <c r="B44" s="3"/>
      <c r="C44" s="22">
        <v>21440518</v>
      </c>
      <c r="D44" s="22"/>
      <c r="E44" s="23">
        <v>33475879</v>
      </c>
      <c r="F44" s="24">
        <v>33475879</v>
      </c>
      <c r="G44" s="24">
        <v>416739</v>
      </c>
      <c r="H44" s="24">
        <v>1499477</v>
      </c>
      <c r="I44" s="24">
        <v>447618</v>
      </c>
      <c r="J44" s="24">
        <v>2363834</v>
      </c>
      <c r="K44" s="24">
        <v>470268</v>
      </c>
      <c r="L44" s="24">
        <v>3464296</v>
      </c>
      <c r="M44" s="24">
        <v>3011285</v>
      </c>
      <c r="N44" s="24">
        <v>6945849</v>
      </c>
      <c r="O44" s="24">
        <v>932058</v>
      </c>
      <c r="P44" s="24">
        <v>5709263</v>
      </c>
      <c r="Q44" s="24">
        <v>533668</v>
      </c>
      <c r="R44" s="24">
        <v>7174989</v>
      </c>
      <c r="S44" s="24">
        <v>415664</v>
      </c>
      <c r="T44" s="24">
        <v>2035074</v>
      </c>
      <c r="U44" s="24">
        <v>5757828</v>
      </c>
      <c r="V44" s="24">
        <v>8208566</v>
      </c>
      <c r="W44" s="24">
        <v>24693238</v>
      </c>
      <c r="X44" s="24">
        <v>33475879</v>
      </c>
      <c r="Y44" s="24">
        <v>-8782641</v>
      </c>
      <c r="Z44" s="6">
        <v>-26.24</v>
      </c>
      <c r="AA44" s="22">
        <v>33475879</v>
      </c>
    </row>
    <row r="45" spans="1:27" ht="13.5">
      <c r="A45" s="5" t="s">
        <v>49</v>
      </c>
      <c r="B45" s="3"/>
      <c r="C45" s="25">
        <v>2548891</v>
      </c>
      <c r="D45" s="25"/>
      <c r="E45" s="26">
        <v>3202703</v>
      </c>
      <c r="F45" s="27">
        <v>3202703</v>
      </c>
      <c r="G45" s="27">
        <v>274840</v>
      </c>
      <c r="H45" s="27">
        <v>233226</v>
      </c>
      <c r="I45" s="27">
        <v>259883</v>
      </c>
      <c r="J45" s="27">
        <v>767949</v>
      </c>
      <c r="K45" s="27">
        <v>224145</v>
      </c>
      <c r="L45" s="27">
        <v>338852</v>
      </c>
      <c r="M45" s="27">
        <v>209682</v>
      </c>
      <c r="N45" s="27">
        <v>772679</v>
      </c>
      <c r="O45" s="27">
        <v>249326</v>
      </c>
      <c r="P45" s="27">
        <v>237870</v>
      </c>
      <c r="Q45" s="27">
        <v>244135</v>
      </c>
      <c r="R45" s="27">
        <v>731331</v>
      </c>
      <c r="S45" s="27">
        <v>202458</v>
      </c>
      <c r="T45" s="27">
        <v>229284</v>
      </c>
      <c r="U45" s="27">
        <v>398209</v>
      </c>
      <c r="V45" s="27">
        <v>829951</v>
      </c>
      <c r="W45" s="27">
        <v>3101910</v>
      </c>
      <c r="X45" s="27">
        <v>3202703</v>
      </c>
      <c r="Y45" s="27">
        <v>-100793</v>
      </c>
      <c r="Z45" s="7">
        <v>-3.15</v>
      </c>
      <c r="AA45" s="25">
        <v>3202703</v>
      </c>
    </row>
    <row r="46" spans="1:27" ht="13.5">
      <c r="A46" s="5" t="s">
        <v>50</v>
      </c>
      <c r="B46" s="3"/>
      <c r="C46" s="22">
        <v>5881735</v>
      </c>
      <c r="D46" s="22"/>
      <c r="E46" s="23">
        <v>8149434</v>
      </c>
      <c r="F46" s="24">
        <v>8149434</v>
      </c>
      <c r="G46" s="24">
        <v>535870</v>
      </c>
      <c r="H46" s="24">
        <v>463838</v>
      </c>
      <c r="I46" s="24">
        <v>602871</v>
      </c>
      <c r="J46" s="24">
        <v>1602579</v>
      </c>
      <c r="K46" s="24">
        <v>552227</v>
      </c>
      <c r="L46" s="24">
        <v>512507</v>
      </c>
      <c r="M46" s="24">
        <v>523320</v>
      </c>
      <c r="N46" s="24">
        <v>1588054</v>
      </c>
      <c r="O46" s="24">
        <v>588842</v>
      </c>
      <c r="P46" s="24">
        <v>505446</v>
      </c>
      <c r="Q46" s="24">
        <v>771467</v>
      </c>
      <c r="R46" s="24">
        <v>1865755</v>
      </c>
      <c r="S46" s="24">
        <v>538089</v>
      </c>
      <c r="T46" s="24">
        <v>524176</v>
      </c>
      <c r="U46" s="24">
        <v>664085</v>
      </c>
      <c r="V46" s="24">
        <v>1726350</v>
      </c>
      <c r="W46" s="24">
        <v>6782738</v>
      </c>
      <c r="X46" s="24">
        <v>8149434</v>
      </c>
      <c r="Y46" s="24">
        <v>-1366696</v>
      </c>
      <c r="Z46" s="6">
        <v>-16.77</v>
      </c>
      <c r="AA46" s="22">
        <v>8149434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368931334</v>
      </c>
      <c r="D48" s="40">
        <f>+D28+D32+D38+D42+D47</f>
        <v>0</v>
      </c>
      <c r="E48" s="41">
        <f t="shared" si="9"/>
        <v>281954643</v>
      </c>
      <c r="F48" s="42">
        <f t="shared" si="9"/>
        <v>281954643</v>
      </c>
      <c r="G48" s="42">
        <f t="shared" si="9"/>
        <v>11032709</v>
      </c>
      <c r="H48" s="42">
        <f t="shared" si="9"/>
        <v>13135989</v>
      </c>
      <c r="I48" s="42">
        <f t="shared" si="9"/>
        <v>19285801</v>
      </c>
      <c r="J48" s="42">
        <f t="shared" si="9"/>
        <v>43454499</v>
      </c>
      <c r="K48" s="42">
        <f t="shared" si="9"/>
        <v>22007843</v>
      </c>
      <c r="L48" s="42">
        <f t="shared" si="9"/>
        <v>22394855</v>
      </c>
      <c r="M48" s="42">
        <f t="shared" si="9"/>
        <v>24583534</v>
      </c>
      <c r="N48" s="42">
        <f t="shared" si="9"/>
        <v>68986232</v>
      </c>
      <c r="O48" s="42">
        <f t="shared" si="9"/>
        <v>27351400</v>
      </c>
      <c r="P48" s="42">
        <f t="shared" si="9"/>
        <v>25879866</v>
      </c>
      <c r="Q48" s="42">
        <f t="shared" si="9"/>
        <v>18909004</v>
      </c>
      <c r="R48" s="42">
        <f t="shared" si="9"/>
        <v>72140270</v>
      </c>
      <c r="S48" s="42">
        <f t="shared" si="9"/>
        <v>9241828</v>
      </c>
      <c r="T48" s="42">
        <f t="shared" si="9"/>
        <v>20179777</v>
      </c>
      <c r="U48" s="42">
        <f t="shared" si="9"/>
        <v>29318460</v>
      </c>
      <c r="V48" s="42">
        <f t="shared" si="9"/>
        <v>58740065</v>
      </c>
      <c r="W48" s="42">
        <f t="shared" si="9"/>
        <v>243321066</v>
      </c>
      <c r="X48" s="42">
        <f t="shared" si="9"/>
        <v>281954642</v>
      </c>
      <c r="Y48" s="42">
        <f t="shared" si="9"/>
        <v>-38633576</v>
      </c>
      <c r="Z48" s="43">
        <f>+IF(X48&lt;&gt;0,+(Y48/X48)*100,0)</f>
        <v>-13.702053538100643</v>
      </c>
      <c r="AA48" s="40">
        <f>+AA28+AA32+AA38+AA42+AA47</f>
        <v>281954643</v>
      </c>
    </row>
    <row r="49" spans="1:27" ht="13.5">
      <c r="A49" s="14" t="s">
        <v>58</v>
      </c>
      <c r="B49" s="15"/>
      <c r="C49" s="44">
        <f aca="true" t="shared" si="10" ref="C49:Y49">+C25-C48</f>
        <v>-48763730</v>
      </c>
      <c r="D49" s="44">
        <f>+D25-D48</f>
        <v>0</v>
      </c>
      <c r="E49" s="45">
        <f t="shared" si="10"/>
        <v>97267201</v>
      </c>
      <c r="F49" s="46">
        <f t="shared" si="10"/>
        <v>97267201</v>
      </c>
      <c r="G49" s="46">
        <f t="shared" si="10"/>
        <v>28896863</v>
      </c>
      <c r="H49" s="46">
        <f t="shared" si="10"/>
        <v>1519675</v>
      </c>
      <c r="I49" s="46">
        <f t="shared" si="10"/>
        <v>-2844658</v>
      </c>
      <c r="J49" s="46">
        <f t="shared" si="10"/>
        <v>27571880</v>
      </c>
      <c r="K49" s="46">
        <f t="shared" si="10"/>
        <v>-5359661</v>
      </c>
      <c r="L49" s="46">
        <f t="shared" si="10"/>
        <v>-6678609</v>
      </c>
      <c r="M49" s="46">
        <f t="shared" si="10"/>
        <v>7820012</v>
      </c>
      <c r="N49" s="46">
        <f t="shared" si="10"/>
        <v>-4218258</v>
      </c>
      <c r="O49" s="46">
        <f t="shared" si="10"/>
        <v>-6067306</v>
      </c>
      <c r="P49" s="46">
        <f t="shared" si="10"/>
        <v>-16136127</v>
      </c>
      <c r="Q49" s="46">
        <f t="shared" si="10"/>
        <v>10276839</v>
      </c>
      <c r="R49" s="46">
        <f t="shared" si="10"/>
        <v>-11926594</v>
      </c>
      <c r="S49" s="46">
        <f t="shared" si="10"/>
        <v>5001549</v>
      </c>
      <c r="T49" s="46">
        <f t="shared" si="10"/>
        <v>-6922263</v>
      </c>
      <c r="U49" s="46">
        <f t="shared" si="10"/>
        <v>-8615710</v>
      </c>
      <c r="V49" s="46">
        <f t="shared" si="10"/>
        <v>-10536424</v>
      </c>
      <c r="W49" s="46">
        <f t="shared" si="10"/>
        <v>890604</v>
      </c>
      <c r="X49" s="46">
        <f>IF(F25=F48,0,X25-X48)</f>
        <v>97267205</v>
      </c>
      <c r="Y49" s="46">
        <f t="shared" si="10"/>
        <v>-96376601</v>
      </c>
      <c r="Z49" s="47">
        <f>+IF(X49&lt;&gt;0,+(Y49/X49)*100,0)</f>
        <v>-99.08437381335261</v>
      </c>
      <c r="AA49" s="44">
        <f>+AA25-AA48</f>
        <v>97267201</v>
      </c>
    </row>
    <row r="50" spans="1:27" ht="13.5">
      <c r="A50" s="16" t="s">
        <v>86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87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88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89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90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75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91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79033148</v>
      </c>
      <c r="D5" s="19">
        <f>SUM(D6:D8)</f>
        <v>0</v>
      </c>
      <c r="E5" s="20">
        <f t="shared" si="0"/>
        <v>82698416</v>
      </c>
      <c r="F5" s="21">
        <f t="shared" si="0"/>
        <v>82698416</v>
      </c>
      <c r="G5" s="21">
        <f t="shared" si="0"/>
        <v>11840545</v>
      </c>
      <c r="H5" s="21">
        <f t="shared" si="0"/>
        <v>0</v>
      </c>
      <c r="I5" s="21">
        <f t="shared" si="0"/>
        <v>0</v>
      </c>
      <c r="J5" s="21">
        <f t="shared" si="0"/>
        <v>11840545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11840545</v>
      </c>
      <c r="X5" s="21">
        <f t="shared" si="0"/>
        <v>82698415</v>
      </c>
      <c r="Y5" s="21">
        <f t="shared" si="0"/>
        <v>-70857870</v>
      </c>
      <c r="Z5" s="4">
        <f>+IF(X5&lt;&gt;0,+(Y5/X5)*100,0)</f>
        <v>-85.6822588437759</v>
      </c>
      <c r="AA5" s="19">
        <f>SUM(AA6:AA8)</f>
        <v>82698416</v>
      </c>
    </row>
    <row r="6" spans="1:27" ht="13.5">
      <c r="A6" s="5" t="s">
        <v>33</v>
      </c>
      <c r="B6" s="3"/>
      <c r="C6" s="22">
        <v>24728887</v>
      </c>
      <c r="D6" s="22"/>
      <c r="E6" s="23">
        <v>24959179</v>
      </c>
      <c r="F6" s="24">
        <v>24959179</v>
      </c>
      <c r="G6" s="24">
        <v>6400564</v>
      </c>
      <c r="H6" s="24"/>
      <c r="I6" s="24"/>
      <c r="J6" s="24">
        <v>6400564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6400564</v>
      </c>
      <c r="X6" s="24">
        <v>24959177</v>
      </c>
      <c r="Y6" s="24">
        <v>-18558613</v>
      </c>
      <c r="Z6" s="6">
        <v>-74.36</v>
      </c>
      <c r="AA6" s="22">
        <v>24959179</v>
      </c>
    </row>
    <row r="7" spans="1:27" ht="13.5">
      <c r="A7" s="5" t="s">
        <v>34</v>
      </c>
      <c r="B7" s="3"/>
      <c r="C7" s="25">
        <v>52852144</v>
      </c>
      <c r="D7" s="25"/>
      <c r="E7" s="26">
        <v>55547170</v>
      </c>
      <c r="F7" s="27">
        <v>55547170</v>
      </c>
      <c r="G7" s="27">
        <v>5312366</v>
      </c>
      <c r="H7" s="27"/>
      <c r="I7" s="27"/>
      <c r="J7" s="27">
        <v>5312366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>
        <v>5312366</v>
      </c>
      <c r="X7" s="27">
        <v>55547172</v>
      </c>
      <c r="Y7" s="27">
        <v>-50234806</v>
      </c>
      <c r="Z7" s="7">
        <v>-90.44</v>
      </c>
      <c r="AA7" s="25">
        <v>55547170</v>
      </c>
    </row>
    <row r="8" spans="1:27" ht="13.5">
      <c r="A8" s="5" t="s">
        <v>35</v>
      </c>
      <c r="B8" s="3"/>
      <c r="C8" s="22">
        <v>1452117</v>
      </c>
      <c r="D8" s="22"/>
      <c r="E8" s="23">
        <v>2192067</v>
      </c>
      <c r="F8" s="24">
        <v>2192067</v>
      </c>
      <c r="G8" s="24">
        <v>127615</v>
      </c>
      <c r="H8" s="24"/>
      <c r="I8" s="24"/>
      <c r="J8" s="24">
        <v>127615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127615</v>
      </c>
      <c r="X8" s="24">
        <v>2192066</v>
      </c>
      <c r="Y8" s="24">
        <v>-2064451</v>
      </c>
      <c r="Z8" s="6">
        <v>-94.18</v>
      </c>
      <c r="AA8" s="22">
        <v>2192067</v>
      </c>
    </row>
    <row r="9" spans="1:27" ht="13.5">
      <c r="A9" s="2" t="s">
        <v>36</v>
      </c>
      <c r="B9" s="3"/>
      <c r="C9" s="19">
        <f aca="true" t="shared" si="1" ref="C9:Y9">SUM(C10:C14)</f>
        <v>3712986</v>
      </c>
      <c r="D9" s="19">
        <f>SUM(D10:D14)</f>
        <v>0</v>
      </c>
      <c r="E9" s="20">
        <f t="shared" si="1"/>
        <v>4083658</v>
      </c>
      <c r="F9" s="21">
        <f t="shared" si="1"/>
        <v>4083658</v>
      </c>
      <c r="G9" s="21">
        <f t="shared" si="1"/>
        <v>17424</v>
      </c>
      <c r="H9" s="21">
        <f t="shared" si="1"/>
        <v>0</v>
      </c>
      <c r="I9" s="21">
        <f t="shared" si="1"/>
        <v>0</v>
      </c>
      <c r="J9" s="21">
        <f t="shared" si="1"/>
        <v>17424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17424</v>
      </c>
      <c r="X9" s="21">
        <f t="shared" si="1"/>
        <v>4083772</v>
      </c>
      <c r="Y9" s="21">
        <f t="shared" si="1"/>
        <v>-4066348</v>
      </c>
      <c r="Z9" s="4">
        <f>+IF(X9&lt;&gt;0,+(Y9/X9)*100,0)</f>
        <v>-99.57333563186191</v>
      </c>
      <c r="AA9" s="19">
        <f>SUM(AA10:AA14)</f>
        <v>4083658</v>
      </c>
    </row>
    <row r="10" spans="1:27" ht="13.5">
      <c r="A10" s="5" t="s">
        <v>37</v>
      </c>
      <c r="B10" s="3"/>
      <c r="C10" s="22">
        <v>84412</v>
      </c>
      <c r="D10" s="22"/>
      <c r="E10" s="23">
        <v>288452</v>
      </c>
      <c r="F10" s="24">
        <v>288452</v>
      </c>
      <c r="G10" s="24">
        <v>17424</v>
      </c>
      <c r="H10" s="24"/>
      <c r="I10" s="24"/>
      <c r="J10" s="24">
        <v>17424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>
        <v>17424</v>
      </c>
      <c r="X10" s="24">
        <v>288566</v>
      </c>
      <c r="Y10" s="24">
        <v>-271142</v>
      </c>
      <c r="Z10" s="6">
        <v>-93.96</v>
      </c>
      <c r="AA10" s="22">
        <v>288452</v>
      </c>
    </row>
    <row r="11" spans="1:27" ht="13.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3.5">
      <c r="A12" s="5" t="s">
        <v>39</v>
      </c>
      <c r="B12" s="3"/>
      <c r="C12" s="22">
        <v>3628574</v>
      </c>
      <c r="D12" s="22"/>
      <c r="E12" s="23">
        <v>3795206</v>
      </c>
      <c r="F12" s="24">
        <v>3795206</v>
      </c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>
        <v>3795206</v>
      </c>
      <c r="Y12" s="24">
        <v>-3795206</v>
      </c>
      <c r="Z12" s="6">
        <v>-100</v>
      </c>
      <c r="AA12" s="22">
        <v>3795206</v>
      </c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41705798</v>
      </c>
      <c r="D15" s="19">
        <f>SUM(D16:D18)</f>
        <v>0</v>
      </c>
      <c r="E15" s="20">
        <f t="shared" si="2"/>
        <v>29963792</v>
      </c>
      <c r="F15" s="21">
        <f t="shared" si="2"/>
        <v>29963792</v>
      </c>
      <c r="G15" s="21">
        <f t="shared" si="2"/>
        <v>1508489</v>
      </c>
      <c r="H15" s="21">
        <f t="shared" si="2"/>
        <v>0</v>
      </c>
      <c r="I15" s="21">
        <f t="shared" si="2"/>
        <v>0</v>
      </c>
      <c r="J15" s="21">
        <f t="shared" si="2"/>
        <v>1508489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1508489</v>
      </c>
      <c r="X15" s="21">
        <f t="shared" si="2"/>
        <v>29963290</v>
      </c>
      <c r="Y15" s="21">
        <f t="shared" si="2"/>
        <v>-28454801</v>
      </c>
      <c r="Z15" s="4">
        <f>+IF(X15&lt;&gt;0,+(Y15/X15)*100,0)</f>
        <v>-94.96554283591688</v>
      </c>
      <c r="AA15" s="19">
        <f>SUM(AA16:AA18)</f>
        <v>29963792</v>
      </c>
    </row>
    <row r="16" spans="1:27" ht="13.5">
      <c r="A16" s="5" t="s">
        <v>43</v>
      </c>
      <c r="B16" s="3"/>
      <c r="C16" s="22">
        <v>615906</v>
      </c>
      <c r="D16" s="22"/>
      <c r="E16" s="23">
        <v>1047144</v>
      </c>
      <c r="F16" s="24">
        <v>1047144</v>
      </c>
      <c r="G16" s="24">
        <v>98516</v>
      </c>
      <c r="H16" s="24"/>
      <c r="I16" s="24"/>
      <c r="J16" s="24">
        <v>98516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>
        <v>98516</v>
      </c>
      <c r="X16" s="24">
        <v>1047141</v>
      </c>
      <c r="Y16" s="24">
        <v>-948625</v>
      </c>
      <c r="Z16" s="6">
        <v>-90.59</v>
      </c>
      <c r="AA16" s="22">
        <v>1047144</v>
      </c>
    </row>
    <row r="17" spans="1:27" ht="13.5">
      <c r="A17" s="5" t="s">
        <v>44</v>
      </c>
      <c r="B17" s="3"/>
      <c r="C17" s="22">
        <v>41089892</v>
      </c>
      <c r="D17" s="22"/>
      <c r="E17" s="23">
        <v>28916648</v>
      </c>
      <c r="F17" s="24">
        <v>28916648</v>
      </c>
      <c r="G17" s="24">
        <v>1409973</v>
      </c>
      <c r="H17" s="24"/>
      <c r="I17" s="24"/>
      <c r="J17" s="24">
        <v>1409973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>
        <v>1409973</v>
      </c>
      <c r="X17" s="24">
        <v>28916149</v>
      </c>
      <c r="Y17" s="24">
        <v>-27506176</v>
      </c>
      <c r="Z17" s="6">
        <v>-95.12</v>
      </c>
      <c r="AA17" s="22">
        <v>28916648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327959960</v>
      </c>
      <c r="D19" s="19">
        <f>SUM(D20:D23)</f>
        <v>0</v>
      </c>
      <c r="E19" s="20">
        <f t="shared" si="3"/>
        <v>356021290</v>
      </c>
      <c r="F19" s="21">
        <f t="shared" si="3"/>
        <v>356021290</v>
      </c>
      <c r="G19" s="21">
        <f t="shared" si="3"/>
        <v>53233774</v>
      </c>
      <c r="H19" s="21">
        <f t="shared" si="3"/>
        <v>0</v>
      </c>
      <c r="I19" s="21">
        <f t="shared" si="3"/>
        <v>0</v>
      </c>
      <c r="J19" s="21">
        <f t="shared" si="3"/>
        <v>53233774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53233774</v>
      </c>
      <c r="X19" s="21">
        <f t="shared" si="3"/>
        <v>356021750</v>
      </c>
      <c r="Y19" s="21">
        <f t="shared" si="3"/>
        <v>-302787976</v>
      </c>
      <c r="Z19" s="4">
        <f>+IF(X19&lt;&gt;0,+(Y19/X19)*100,0)</f>
        <v>-85.04760622068736</v>
      </c>
      <c r="AA19" s="19">
        <f>SUM(AA20:AA23)</f>
        <v>356021290</v>
      </c>
    </row>
    <row r="20" spans="1:27" ht="13.5">
      <c r="A20" s="5" t="s">
        <v>47</v>
      </c>
      <c r="B20" s="3"/>
      <c r="C20" s="22">
        <v>181635092</v>
      </c>
      <c r="D20" s="22"/>
      <c r="E20" s="23">
        <v>190634978</v>
      </c>
      <c r="F20" s="24">
        <v>190634978</v>
      </c>
      <c r="G20" s="24">
        <v>25579244</v>
      </c>
      <c r="H20" s="24"/>
      <c r="I20" s="24"/>
      <c r="J20" s="24">
        <v>25579244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>
        <v>25579244</v>
      </c>
      <c r="X20" s="24">
        <v>190634978</v>
      </c>
      <c r="Y20" s="24">
        <v>-165055734</v>
      </c>
      <c r="Z20" s="6">
        <v>-86.58</v>
      </c>
      <c r="AA20" s="22">
        <v>190634978</v>
      </c>
    </row>
    <row r="21" spans="1:27" ht="13.5">
      <c r="A21" s="5" t="s">
        <v>48</v>
      </c>
      <c r="B21" s="3"/>
      <c r="C21" s="22">
        <v>91312934</v>
      </c>
      <c r="D21" s="22"/>
      <c r="E21" s="23">
        <v>102733502</v>
      </c>
      <c r="F21" s="24">
        <v>102733502</v>
      </c>
      <c r="G21" s="24">
        <v>12814646</v>
      </c>
      <c r="H21" s="24"/>
      <c r="I21" s="24"/>
      <c r="J21" s="24">
        <v>12814646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>
        <v>12814646</v>
      </c>
      <c r="X21" s="24">
        <v>102734001</v>
      </c>
      <c r="Y21" s="24">
        <v>-89919355</v>
      </c>
      <c r="Z21" s="6">
        <v>-87.53</v>
      </c>
      <c r="AA21" s="22">
        <v>102733502</v>
      </c>
    </row>
    <row r="22" spans="1:27" ht="13.5">
      <c r="A22" s="5" t="s">
        <v>49</v>
      </c>
      <c r="B22" s="3"/>
      <c r="C22" s="25">
        <v>29745727</v>
      </c>
      <c r="D22" s="25"/>
      <c r="E22" s="26">
        <v>35379568</v>
      </c>
      <c r="F22" s="27">
        <v>35379568</v>
      </c>
      <c r="G22" s="27">
        <v>8322185</v>
      </c>
      <c r="H22" s="27"/>
      <c r="I22" s="27"/>
      <c r="J22" s="27">
        <v>8322185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>
        <v>8322185</v>
      </c>
      <c r="X22" s="27">
        <v>35379567</v>
      </c>
      <c r="Y22" s="27">
        <v>-27057382</v>
      </c>
      <c r="Z22" s="7">
        <v>-76.48</v>
      </c>
      <c r="AA22" s="25">
        <v>35379568</v>
      </c>
    </row>
    <row r="23" spans="1:27" ht="13.5">
      <c r="A23" s="5" t="s">
        <v>50</v>
      </c>
      <c r="B23" s="3"/>
      <c r="C23" s="22">
        <v>25266207</v>
      </c>
      <c r="D23" s="22"/>
      <c r="E23" s="23">
        <v>27273242</v>
      </c>
      <c r="F23" s="24">
        <v>27273242</v>
      </c>
      <c r="G23" s="24">
        <v>6517699</v>
      </c>
      <c r="H23" s="24"/>
      <c r="I23" s="24"/>
      <c r="J23" s="24">
        <v>6517699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>
        <v>6517699</v>
      </c>
      <c r="X23" s="24">
        <v>27273204</v>
      </c>
      <c r="Y23" s="24">
        <v>-20755505</v>
      </c>
      <c r="Z23" s="6">
        <v>-76.1</v>
      </c>
      <c r="AA23" s="22">
        <v>27273242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452411892</v>
      </c>
      <c r="D25" s="40">
        <f>+D5+D9+D15+D19+D24</f>
        <v>0</v>
      </c>
      <c r="E25" s="41">
        <f t="shared" si="4"/>
        <v>472767156</v>
      </c>
      <c r="F25" s="42">
        <f t="shared" si="4"/>
        <v>472767156</v>
      </c>
      <c r="G25" s="42">
        <f t="shared" si="4"/>
        <v>66600232</v>
      </c>
      <c r="H25" s="42">
        <f t="shared" si="4"/>
        <v>0</v>
      </c>
      <c r="I25" s="42">
        <f t="shared" si="4"/>
        <v>0</v>
      </c>
      <c r="J25" s="42">
        <f t="shared" si="4"/>
        <v>66600232</v>
      </c>
      <c r="K25" s="42">
        <f t="shared" si="4"/>
        <v>0</v>
      </c>
      <c r="L25" s="42">
        <f t="shared" si="4"/>
        <v>0</v>
      </c>
      <c r="M25" s="42">
        <f t="shared" si="4"/>
        <v>0</v>
      </c>
      <c r="N25" s="42">
        <f t="shared" si="4"/>
        <v>0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66600232</v>
      </c>
      <c r="X25" s="42">
        <f t="shared" si="4"/>
        <v>472767227</v>
      </c>
      <c r="Y25" s="42">
        <f t="shared" si="4"/>
        <v>-406166995</v>
      </c>
      <c r="Z25" s="43">
        <f>+IF(X25&lt;&gt;0,+(Y25/X25)*100,0)</f>
        <v>-85.9126800259359</v>
      </c>
      <c r="AA25" s="40">
        <f>+AA5+AA9+AA15+AA19+AA24</f>
        <v>472767156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138914677</v>
      </c>
      <c r="D28" s="19">
        <f>SUM(D29:D31)</f>
        <v>0</v>
      </c>
      <c r="E28" s="20">
        <f t="shared" si="5"/>
        <v>122275598</v>
      </c>
      <c r="F28" s="21">
        <f t="shared" si="5"/>
        <v>122275598</v>
      </c>
      <c r="G28" s="21">
        <f t="shared" si="5"/>
        <v>14199941</v>
      </c>
      <c r="H28" s="21">
        <f t="shared" si="5"/>
        <v>0</v>
      </c>
      <c r="I28" s="21">
        <f t="shared" si="5"/>
        <v>0</v>
      </c>
      <c r="J28" s="21">
        <f t="shared" si="5"/>
        <v>14199941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14199941</v>
      </c>
      <c r="X28" s="21">
        <f t="shared" si="5"/>
        <v>121862447</v>
      </c>
      <c r="Y28" s="21">
        <f t="shared" si="5"/>
        <v>-107662506</v>
      </c>
      <c r="Z28" s="4">
        <f>+IF(X28&lt;&gt;0,+(Y28/X28)*100,0)</f>
        <v>-88.34756617024111</v>
      </c>
      <c r="AA28" s="19">
        <f>SUM(AA29:AA31)</f>
        <v>122275598</v>
      </c>
    </row>
    <row r="29" spans="1:27" ht="13.5">
      <c r="A29" s="5" t="s">
        <v>33</v>
      </c>
      <c r="B29" s="3"/>
      <c r="C29" s="22">
        <v>68521386</v>
      </c>
      <c r="D29" s="22"/>
      <c r="E29" s="23">
        <v>51336344</v>
      </c>
      <c r="F29" s="24">
        <v>51336344</v>
      </c>
      <c r="G29" s="24">
        <v>7554173</v>
      </c>
      <c r="H29" s="24"/>
      <c r="I29" s="24"/>
      <c r="J29" s="24">
        <v>7554173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7554173</v>
      </c>
      <c r="X29" s="24">
        <v>50923895</v>
      </c>
      <c r="Y29" s="24">
        <v>-43369722</v>
      </c>
      <c r="Z29" s="6">
        <v>-85.17</v>
      </c>
      <c r="AA29" s="22">
        <v>51336344</v>
      </c>
    </row>
    <row r="30" spans="1:27" ht="13.5">
      <c r="A30" s="5" t="s">
        <v>34</v>
      </c>
      <c r="B30" s="3"/>
      <c r="C30" s="25">
        <v>32825567</v>
      </c>
      <c r="D30" s="25"/>
      <c r="E30" s="26">
        <v>33349300</v>
      </c>
      <c r="F30" s="27">
        <v>33349300</v>
      </c>
      <c r="G30" s="27">
        <v>2069343</v>
      </c>
      <c r="H30" s="27"/>
      <c r="I30" s="27"/>
      <c r="J30" s="27">
        <v>2069343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>
        <v>2069343</v>
      </c>
      <c r="X30" s="27">
        <v>33349000</v>
      </c>
      <c r="Y30" s="27">
        <v>-31279657</v>
      </c>
      <c r="Z30" s="7">
        <v>-93.79</v>
      </c>
      <c r="AA30" s="25">
        <v>33349300</v>
      </c>
    </row>
    <row r="31" spans="1:27" ht="13.5">
      <c r="A31" s="5" t="s">
        <v>35</v>
      </c>
      <c r="B31" s="3"/>
      <c r="C31" s="22">
        <v>37567724</v>
      </c>
      <c r="D31" s="22"/>
      <c r="E31" s="23">
        <v>37589954</v>
      </c>
      <c r="F31" s="24">
        <v>37589954</v>
      </c>
      <c r="G31" s="24">
        <v>4576425</v>
      </c>
      <c r="H31" s="24"/>
      <c r="I31" s="24"/>
      <c r="J31" s="24">
        <v>4576425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4576425</v>
      </c>
      <c r="X31" s="24">
        <v>37589552</v>
      </c>
      <c r="Y31" s="24">
        <v>-33013127</v>
      </c>
      <c r="Z31" s="6">
        <v>-87.83</v>
      </c>
      <c r="AA31" s="22">
        <v>37589954</v>
      </c>
    </row>
    <row r="32" spans="1:27" ht="13.5">
      <c r="A32" s="2" t="s">
        <v>36</v>
      </c>
      <c r="B32" s="3"/>
      <c r="C32" s="19">
        <f aca="true" t="shared" si="6" ref="C32:Y32">SUM(C33:C37)</f>
        <v>37810600</v>
      </c>
      <c r="D32" s="19">
        <f>SUM(D33:D37)</f>
        <v>0</v>
      </c>
      <c r="E32" s="20">
        <f t="shared" si="6"/>
        <v>33428097</v>
      </c>
      <c r="F32" s="21">
        <f t="shared" si="6"/>
        <v>33428097</v>
      </c>
      <c r="G32" s="21">
        <f t="shared" si="6"/>
        <v>3300623</v>
      </c>
      <c r="H32" s="21">
        <f t="shared" si="6"/>
        <v>0</v>
      </c>
      <c r="I32" s="21">
        <f t="shared" si="6"/>
        <v>0</v>
      </c>
      <c r="J32" s="21">
        <f t="shared" si="6"/>
        <v>3300623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3300623</v>
      </c>
      <c r="X32" s="21">
        <f t="shared" si="6"/>
        <v>33427931</v>
      </c>
      <c r="Y32" s="21">
        <f t="shared" si="6"/>
        <v>-30127308</v>
      </c>
      <c r="Z32" s="4">
        <f>+IF(X32&lt;&gt;0,+(Y32/X32)*100,0)</f>
        <v>-90.12615228863551</v>
      </c>
      <c r="AA32" s="19">
        <f>SUM(AA33:AA37)</f>
        <v>33428097</v>
      </c>
    </row>
    <row r="33" spans="1:27" ht="13.5">
      <c r="A33" s="5" t="s">
        <v>37</v>
      </c>
      <c r="B33" s="3"/>
      <c r="C33" s="22">
        <v>27929081</v>
      </c>
      <c r="D33" s="22"/>
      <c r="E33" s="23">
        <v>24230643</v>
      </c>
      <c r="F33" s="24">
        <v>24230643</v>
      </c>
      <c r="G33" s="24">
        <v>2584030</v>
      </c>
      <c r="H33" s="24"/>
      <c r="I33" s="24"/>
      <c r="J33" s="24">
        <v>2584030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v>2584030</v>
      </c>
      <c r="X33" s="24">
        <v>24230478</v>
      </c>
      <c r="Y33" s="24">
        <v>-21646448</v>
      </c>
      <c r="Z33" s="6">
        <v>-89.34</v>
      </c>
      <c r="AA33" s="22">
        <v>24230643</v>
      </c>
    </row>
    <row r="34" spans="1:27" ht="13.5">
      <c r="A34" s="5" t="s">
        <v>38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>
        <v>0</v>
      </c>
      <c r="AA34" s="22"/>
    </row>
    <row r="35" spans="1:27" ht="13.5">
      <c r="A35" s="5" t="s">
        <v>39</v>
      </c>
      <c r="B35" s="3"/>
      <c r="C35" s="22">
        <v>3703399</v>
      </c>
      <c r="D35" s="22"/>
      <c r="E35" s="23">
        <v>3927794</v>
      </c>
      <c r="F35" s="24">
        <v>3927794</v>
      </c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>
        <v>3927793</v>
      </c>
      <c r="Y35" s="24">
        <v>-3927793</v>
      </c>
      <c r="Z35" s="6">
        <v>-100</v>
      </c>
      <c r="AA35" s="22">
        <v>3927794</v>
      </c>
    </row>
    <row r="36" spans="1:27" ht="13.5">
      <c r="A36" s="5" t="s">
        <v>40</v>
      </c>
      <c r="B36" s="3"/>
      <c r="C36" s="22">
        <v>6178120</v>
      </c>
      <c r="D36" s="22"/>
      <c r="E36" s="23">
        <v>5269660</v>
      </c>
      <c r="F36" s="24">
        <v>5269660</v>
      </c>
      <c r="G36" s="24">
        <v>716593</v>
      </c>
      <c r="H36" s="24"/>
      <c r="I36" s="24"/>
      <c r="J36" s="24">
        <v>716593</v>
      </c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>
        <v>716593</v>
      </c>
      <c r="X36" s="24">
        <v>5269660</v>
      </c>
      <c r="Y36" s="24">
        <v>-4553067</v>
      </c>
      <c r="Z36" s="6">
        <v>-86.4</v>
      </c>
      <c r="AA36" s="22">
        <v>5269660</v>
      </c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63216026</v>
      </c>
      <c r="D38" s="19">
        <f>SUM(D39:D41)</f>
        <v>0</v>
      </c>
      <c r="E38" s="20">
        <f t="shared" si="7"/>
        <v>68934096</v>
      </c>
      <c r="F38" s="21">
        <f t="shared" si="7"/>
        <v>68934096</v>
      </c>
      <c r="G38" s="21">
        <f t="shared" si="7"/>
        <v>5643007</v>
      </c>
      <c r="H38" s="21">
        <f t="shared" si="7"/>
        <v>0</v>
      </c>
      <c r="I38" s="21">
        <f t="shared" si="7"/>
        <v>0</v>
      </c>
      <c r="J38" s="21">
        <f t="shared" si="7"/>
        <v>5643007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5643007</v>
      </c>
      <c r="X38" s="21">
        <f t="shared" si="7"/>
        <v>68934344</v>
      </c>
      <c r="Y38" s="21">
        <f t="shared" si="7"/>
        <v>-63291337</v>
      </c>
      <c r="Z38" s="4">
        <f>+IF(X38&lt;&gt;0,+(Y38/X38)*100,0)</f>
        <v>-91.8139396524902</v>
      </c>
      <c r="AA38" s="19">
        <f>SUM(AA39:AA41)</f>
        <v>68934096</v>
      </c>
    </row>
    <row r="39" spans="1:27" ht="13.5">
      <c r="A39" s="5" t="s">
        <v>43</v>
      </c>
      <c r="B39" s="3"/>
      <c r="C39" s="22">
        <v>8155330</v>
      </c>
      <c r="D39" s="22"/>
      <c r="E39" s="23">
        <v>10667757</v>
      </c>
      <c r="F39" s="24">
        <v>10667757</v>
      </c>
      <c r="G39" s="24">
        <v>600296</v>
      </c>
      <c r="H39" s="24"/>
      <c r="I39" s="24"/>
      <c r="J39" s="24">
        <v>600296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>
        <v>600296</v>
      </c>
      <c r="X39" s="24">
        <v>10668005</v>
      </c>
      <c r="Y39" s="24">
        <v>-10067709</v>
      </c>
      <c r="Z39" s="6">
        <v>-94.37</v>
      </c>
      <c r="AA39" s="22">
        <v>10667757</v>
      </c>
    </row>
    <row r="40" spans="1:27" ht="13.5">
      <c r="A40" s="5" t="s">
        <v>44</v>
      </c>
      <c r="B40" s="3"/>
      <c r="C40" s="22">
        <v>55060696</v>
      </c>
      <c r="D40" s="22"/>
      <c r="E40" s="23">
        <v>58266339</v>
      </c>
      <c r="F40" s="24">
        <v>58266339</v>
      </c>
      <c r="G40" s="24">
        <v>5042711</v>
      </c>
      <c r="H40" s="24"/>
      <c r="I40" s="24"/>
      <c r="J40" s="24">
        <v>5042711</v>
      </c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>
        <v>5042711</v>
      </c>
      <c r="X40" s="24">
        <v>58266339</v>
      </c>
      <c r="Y40" s="24">
        <v>-53223628</v>
      </c>
      <c r="Z40" s="6">
        <v>-91.35</v>
      </c>
      <c r="AA40" s="22">
        <v>58266339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264379472</v>
      </c>
      <c r="D42" s="19">
        <f>SUM(D43:D46)</f>
        <v>0</v>
      </c>
      <c r="E42" s="20">
        <f t="shared" si="8"/>
        <v>240940148</v>
      </c>
      <c r="F42" s="21">
        <f t="shared" si="8"/>
        <v>240940148</v>
      </c>
      <c r="G42" s="21">
        <f t="shared" si="8"/>
        <v>21994712</v>
      </c>
      <c r="H42" s="21">
        <f t="shared" si="8"/>
        <v>0</v>
      </c>
      <c r="I42" s="21">
        <f t="shared" si="8"/>
        <v>0</v>
      </c>
      <c r="J42" s="21">
        <f t="shared" si="8"/>
        <v>21994712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21994712</v>
      </c>
      <c r="X42" s="21">
        <f t="shared" si="8"/>
        <v>240944145</v>
      </c>
      <c r="Y42" s="21">
        <f t="shared" si="8"/>
        <v>-218949433</v>
      </c>
      <c r="Z42" s="4">
        <f>+IF(X42&lt;&gt;0,+(Y42/X42)*100,0)</f>
        <v>-90.87144782040669</v>
      </c>
      <c r="AA42" s="19">
        <f>SUM(AA43:AA46)</f>
        <v>240940148</v>
      </c>
    </row>
    <row r="43" spans="1:27" ht="13.5">
      <c r="A43" s="5" t="s">
        <v>47</v>
      </c>
      <c r="B43" s="3"/>
      <c r="C43" s="22">
        <v>147714336</v>
      </c>
      <c r="D43" s="22"/>
      <c r="E43" s="23">
        <v>143385304</v>
      </c>
      <c r="F43" s="24">
        <v>143385304</v>
      </c>
      <c r="G43" s="24">
        <v>14962169</v>
      </c>
      <c r="H43" s="24"/>
      <c r="I43" s="24"/>
      <c r="J43" s="24">
        <v>14962169</v>
      </c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>
        <v>14962169</v>
      </c>
      <c r="X43" s="24">
        <v>143389303</v>
      </c>
      <c r="Y43" s="24">
        <v>-128427134</v>
      </c>
      <c r="Z43" s="6">
        <v>-89.57</v>
      </c>
      <c r="AA43" s="22">
        <v>143385304</v>
      </c>
    </row>
    <row r="44" spans="1:27" ht="13.5">
      <c r="A44" s="5" t="s">
        <v>48</v>
      </c>
      <c r="B44" s="3"/>
      <c r="C44" s="22">
        <v>77781147</v>
      </c>
      <c r="D44" s="22"/>
      <c r="E44" s="23">
        <v>62320207</v>
      </c>
      <c r="F44" s="24">
        <v>62320207</v>
      </c>
      <c r="G44" s="24">
        <v>4123572</v>
      </c>
      <c r="H44" s="24"/>
      <c r="I44" s="24"/>
      <c r="J44" s="24">
        <v>4123572</v>
      </c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>
        <v>4123572</v>
      </c>
      <c r="X44" s="24">
        <v>62320205</v>
      </c>
      <c r="Y44" s="24">
        <v>-58196633</v>
      </c>
      <c r="Z44" s="6">
        <v>-93.38</v>
      </c>
      <c r="AA44" s="22">
        <v>62320207</v>
      </c>
    </row>
    <row r="45" spans="1:27" ht="13.5">
      <c r="A45" s="5" t="s">
        <v>49</v>
      </c>
      <c r="B45" s="3"/>
      <c r="C45" s="25">
        <v>21473115</v>
      </c>
      <c r="D45" s="25"/>
      <c r="E45" s="26">
        <v>20203288</v>
      </c>
      <c r="F45" s="27">
        <v>20203288</v>
      </c>
      <c r="G45" s="27">
        <v>1775556</v>
      </c>
      <c r="H45" s="27"/>
      <c r="I45" s="27"/>
      <c r="J45" s="27">
        <v>1775556</v>
      </c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>
        <v>1775556</v>
      </c>
      <c r="X45" s="27">
        <v>20203286</v>
      </c>
      <c r="Y45" s="27">
        <v>-18427730</v>
      </c>
      <c r="Z45" s="7">
        <v>-91.21</v>
      </c>
      <c r="AA45" s="25">
        <v>20203288</v>
      </c>
    </row>
    <row r="46" spans="1:27" ht="13.5">
      <c r="A46" s="5" t="s">
        <v>50</v>
      </c>
      <c r="B46" s="3"/>
      <c r="C46" s="22">
        <v>17410874</v>
      </c>
      <c r="D46" s="22"/>
      <c r="E46" s="23">
        <v>15031349</v>
      </c>
      <c r="F46" s="24">
        <v>15031349</v>
      </c>
      <c r="G46" s="24">
        <v>1133415</v>
      </c>
      <c r="H46" s="24"/>
      <c r="I46" s="24"/>
      <c r="J46" s="24">
        <v>1133415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>
        <v>1133415</v>
      </c>
      <c r="X46" s="24">
        <v>15031351</v>
      </c>
      <c r="Y46" s="24">
        <v>-13897936</v>
      </c>
      <c r="Z46" s="6">
        <v>-92.46</v>
      </c>
      <c r="AA46" s="22">
        <v>15031349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504320775</v>
      </c>
      <c r="D48" s="40">
        <f>+D28+D32+D38+D42+D47</f>
        <v>0</v>
      </c>
      <c r="E48" s="41">
        <f t="shared" si="9"/>
        <v>465577939</v>
      </c>
      <c r="F48" s="42">
        <f t="shared" si="9"/>
        <v>465577939</v>
      </c>
      <c r="G48" s="42">
        <f t="shared" si="9"/>
        <v>45138283</v>
      </c>
      <c r="H48" s="42">
        <f t="shared" si="9"/>
        <v>0</v>
      </c>
      <c r="I48" s="42">
        <f t="shared" si="9"/>
        <v>0</v>
      </c>
      <c r="J48" s="42">
        <f t="shared" si="9"/>
        <v>45138283</v>
      </c>
      <c r="K48" s="42">
        <f t="shared" si="9"/>
        <v>0</v>
      </c>
      <c r="L48" s="42">
        <f t="shared" si="9"/>
        <v>0</v>
      </c>
      <c r="M48" s="42">
        <f t="shared" si="9"/>
        <v>0</v>
      </c>
      <c r="N48" s="42">
        <f t="shared" si="9"/>
        <v>0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45138283</v>
      </c>
      <c r="X48" s="42">
        <f t="shared" si="9"/>
        <v>465168867</v>
      </c>
      <c r="Y48" s="42">
        <f t="shared" si="9"/>
        <v>-420030584</v>
      </c>
      <c r="Z48" s="43">
        <f>+IF(X48&lt;&gt;0,+(Y48/X48)*100,0)</f>
        <v>-90.2963662871273</v>
      </c>
      <c r="AA48" s="40">
        <f>+AA28+AA32+AA38+AA42+AA47</f>
        <v>465577939</v>
      </c>
    </row>
    <row r="49" spans="1:27" ht="13.5">
      <c r="A49" s="14" t="s">
        <v>58</v>
      </c>
      <c r="B49" s="15"/>
      <c r="C49" s="44">
        <f aca="true" t="shared" si="10" ref="C49:Y49">+C25-C48</f>
        <v>-51908883</v>
      </c>
      <c r="D49" s="44">
        <f>+D25-D48</f>
        <v>0</v>
      </c>
      <c r="E49" s="45">
        <f t="shared" si="10"/>
        <v>7189217</v>
      </c>
      <c r="F49" s="46">
        <f t="shared" si="10"/>
        <v>7189217</v>
      </c>
      <c r="G49" s="46">
        <f t="shared" si="10"/>
        <v>21461949</v>
      </c>
      <c r="H49" s="46">
        <f t="shared" si="10"/>
        <v>0</v>
      </c>
      <c r="I49" s="46">
        <f t="shared" si="10"/>
        <v>0</v>
      </c>
      <c r="J49" s="46">
        <f t="shared" si="10"/>
        <v>21461949</v>
      </c>
      <c r="K49" s="46">
        <f t="shared" si="10"/>
        <v>0</v>
      </c>
      <c r="L49" s="46">
        <f t="shared" si="10"/>
        <v>0</v>
      </c>
      <c r="M49" s="46">
        <f t="shared" si="10"/>
        <v>0</v>
      </c>
      <c r="N49" s="46">
        <f t="shared" si="10"/>
        <v>0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21461949</v>
      </c>
      <c r="X49" s="46">
        <f>IF(F25=F48,0,X25-X48)</f>
        <v>7598360</v>
      </c>
      <c r="Y49" s="46">
        <f t="shared" si="10"/>
        <v>13863589</v>
      </c>
      <c r="Z49" s="47">
        <f>+IF(X49&lt;&gt;0,+(Y49/X49)*100,0)</f>
        <v>182.4550166088472</v>
      </c>
      <c r="AA49" s="44">
        <f>+AA25-AA48</f>
        <v>7189217</v>
      </c>
    </row>
    <row r="50" spans="1:27" ht="13.5">
      <c r="A50" s="16" t="s">
        <v>86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87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88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89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90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91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385190072</v>
      </c>
      <c r="D5" s="19">
        <f>SUM(D6:D8)</f>
        <v>0</v>
      </c>
      <c r="E5" s="20">
        <f t="shared" si="0"/>
        <v>356231095</v>
      </c>
      <c r="F5" s="21">
        <f t="shared" si="0"/>
        <v>377505000</v>
      </c>
      <c r="G5" s="21">
        <f t="shared" si="0"/>
        <v>122697172</v>
      </c>
      <c r="H5" s="21">
        <f t="shared" si="0"/>
        <v>5825287</v>
      </c>
      <c r="I5" s="21">
        <f t="shared" si="0"/>
        <v>4300174</v>
      </c>
      <c r="J5" s="21">
        <f t="shared" si="0"/>
        <v>132822633</v>
      </c>
      <c r="K5" s="21">
        <f t="shared" si="0"/>
        <v>5269467</v>
      </c>
      <c r="L5" s="21">
        <f t="shared" si="0"/>
        <v>5298189</v>
      </c>
      <c r="M5" s="21">
        <f t="shared" si="0"/>
        <v>97637702</v>
      </c>
      <c r="N5" s="21">
        <f t="shared" si="0"/>
        <v>108205358</v>
      </c>
      <c r="O5" s="21">
        <f t="shared" si="0"/>
        <v>4708156</v>
      </c>
      <c r="P5" s="21">
        <f t="shared" si="0"/>
        <v>5065980</v>
      </c>
      <c r="Q5" s="21">
        <f t="shared" si="0"/>
        <v>101066619</v>
      </c>
      <c r="R5" s="21">
        <f t="shared" si="0"/>
        <v>110840755</v>
      </c>
      <c r="S5" s="21">
        <f t="shared" si="0"/>
        <v>4093856</v>
      </c>
      <c r="T5" s="21">
        <f t="shared" si="0"/>
        <v>4383159</v>
      </c>
      <c r="U5" s="21">
        <f t="shared" si="0"/>
        <v>4261386</v>
      </c>
      <c r="V5" s="21">
        <f t="shared" si="0"/>
        <v>12738401</v>
      </c>
      <c r="W5" s="21">
        <f t="shared" si="0"/>
        <v>364607147</v>
      </c>
      <c r="X5" s="21">
        <f t="shared" si="0"/>
        <v>356231095</v>
      </c>
      <c r="Y5" s="21">
        <f t="shared" si="0"/>
        <v>8376052</v>
      </c>
      <c r="Z5" s="4">
        <f>+IF(X5&lt;&gt;0,+(Y5/X5)*100,0)</f>
        <v>2.3512972667363585</v>
      </c>
      <c r="AA5" s="19">
        <f>SUM(AA6:AA8)</f>
        <v>377505000</v>
      </c>
    </row>
    <row r="6" spans="1:27" ht="13.5">
      <c r="A6" s="5" t="s">
        <v>33</v>
      </c>
      <c r="B6" s="3"/>
      <c r="C6" s="22"/>
      <c r="D6" s="22"/>
      <c r="E6" s="23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6">
        <v>0</v>
      </c>
      <c r="AA6" s="22"/>
    </row>
    <row r="7" spans="1:27" ht="13.5">
      <c r="A7" s="5" t="s">
        <v>34</v>
      </c>
      <c r="B7" s="3"/>
      <c r="C7" s="25">
        <v>384887565</v>
      </c>
      <c r="D7" s="25"/>
      <c r="E7" s="26">
        <v>355810000</v>
      </c>
      <c r="F7" s="27">
        <v>376971000</v>
      </c>
      <c r="G7" s="27">
        <v>122660270</v>
      </c>
      <c r="H7" s="27">
        <v>5820354</v>
      </c>
      <c r="I7" s="27">
        <v>4287403</v>
      </c>
      <c r="J7" s="27">
        <v>132768027</v>
      </c>
      <c r="K7" s="27">
        <v>5254166</v>
      </c>
      <c r="L7" s="27">
        <v>5286162</v>
      </c>
      <c r="M7" s="27">
        <v>97631808</v>
      </c>
      <c r="N7" s="27">
        <v>108172136</v>
      </c>
      <c r="O7" s="27">
        <v>4694238</v>
      </c>
      <c r="P7" s="27">
        <v>5055649</v>
      </c>
      <c r="Q7" s="27">
        <v>101049794</v>
      </c>
      <c r="R7" s="27">
        <v>110799681</v>
      </c>
      <c r="S7" s="27">
        <v>4089394</v>
      </c>
      <c r="T7" s="27">
        <v>4219807</v>
      </c>
      <c r="U7" s="27">
        <v>4104465</v>
      </c>
      <c r="V7" s="27">
        <v>12413666</v>
      </c>
      <c r="W7" s="27">
        <v>364153510</v>
      </c>
      <c r="X7" s="27">
        <v>355810000</v>
      </c>
      <c r="Y7" s="27">
        <v>8343510</v>
      </c>
      <c r="Z7" s="7">
        <v>2.34</v>
      </c>
      <c r="AA7" s="25">
        <v>376971000</v>
      </c>
    </row>
    <row r="8" spans="1:27" ht="13.5">
      <c r="A8" s="5" t="s">
        <v>35</v>
      </c>
      <c r="B8" s="3"/>
      <c r="C8" s="22">
        <v>302507</v>
      </c>
      <c r="D8" s="22"/>
      <c r="E8" s="23">
        <v>421095</v>
      </c>
      <c r="F8" s="24">
        <v>534000</v>
      </c>
      <c r="G8" s="24">
        <v>36902</v>
      </c>
      <c r="H8" s="24">
        <v>4933</v>
      </c>
      <c r="I8" s="24">
        <v>12771</v>
      </c>
      <c r="J8" s="24">
        <v>54606</v>
      </c>
      <c r="K8" s="24">
        <v>15301</v>
      </c>
      <c r="L8" s="24">
        <v>12027</v>
      </c>
      <c r="M8" s="24">
        <v>5894</v>
      </c>
      <c r="N8" s="24">
        <v>33222</v>
      </c>
      <c r="O8" s="24">
        <v>13918</v>
      </c>
      <c r="P8" s="24">
        <v>10331</v>
      </c>
      <c r="Q8" s="24">
        <v>16825</v>
      </c>
      <c r="R8" s="24">
        <v>41074</v>
      </c>
      <c r="S8" s="24">
        <v>4462</v>
      </c>
      <c r="T8" s="24">
        <v>163352</v>
      </c>
      <c r="U8" s="24">
        <v>156921</v>
      </c>
      <c r="V8" s="24">
        <v>324735</v>
      </c>
      <c r="W8" s="24">
        <v>453637</v>
      </c>
      <c r="X8" s="24">
        <v>421095</v>
      </c>
      <c r="Y8" s="24">
        <v>32542</v>
      </c>
      <c r="Z8" s="6">
        <v>7.73</v>
      </c>
      <c r="AA8" s="22">
        <v>534000</v>
      </c>
    </row>
    <row r="9" spans="1:27" ht="13.5">
      <c r="A9" s="2" t="s">
        <v>36</v>
      </c>
      <c r="B9" s="3"/>
      <c r="C9" s="19">
        <f aca="true" t="shared" si="1" ref="C9:Y9">SUM(C10:C14)</f>
        <v>803961</v>
      </c>
      <c r="D9" s="19">
        <f>SUM(D10:D14)</f>
        <v>0</v>
      </c>
      <c r="E9" s="20">
        <f t="shared" si="1"/>
        <v>881500</v>
      </c>
      <c r="F9" s="21">
        <f t="shared" si="1"/>
        <v>924372</v>
      </c>
      <c r="G9" s="21">
        <f t="shared" si="1"/>
        <v>91761</v>
      </c>
      <c r="H9" s="21">
        <f t="shared" si="1"/>
        <v>93104</v>
      </c>
      <c r="I9" s="21">
        <f t="shared" si="1"/>
        <v>35039</v>
      </c>
      <c r="J9" s="21">
        <f t="shared" si="1"/>
        <v>219904</v>
      </c>
      <c r="K9" s="21">
        <f t="shared" si="1"/>
        <v>86111</v>
      </c>
      <c r="L9" s="21">
        <f t="shared" si="1"/>
        <v>82606</v>
      </c>
      <c r="M9" s="21">
        <f t="shared" si="1"/>
        <v>72088</v>
      </c>
      <c r="N9" s="21">
        <f t="shared" si="1"/>
        <v>240805</v>
      </c>
      <c r="O9" s="21">
        <f t="shared" si="1"/>
        <v>89952</v>
      </c>
      <c r="P9" s="21">
        <f t="shared" si="1"/>
        <v>99800</v>
      </c>
      <c r="Q9" s="21">
        <f t="shared" si="1"/>
        <v>95620</v>
      </c>
      <c r="R9" s="21">
        <f t="shared" si="1"/>
        <v>285372</v>
      </c>
      <c r="S9" s="21">
        <f t="shared" si="1"/>
        <v>76539</v>
      </c>
      <c r="T9" s="21">
        <f t="shared" si="1"/>
        <v>82396</v>
      </c>
      <c r="U9" s="21">
        <f t="shared" si="1"/>
        <v>78475</v>
      </c>
      <c r="V9" s="21">
        <f t="shared" si="1"/>
        <v>237410</v>
      </c>
      <c r="W9" s="21">
        <f t="shared" si="1"/>
        <v>983491</v>
      </c>
      <c r="X9" s="21">
        <f t="shared" si="1"/>
        <v>881500</v>
      </c>
      <c r="Y9" s="21">
        <f t="shared" si="1"/>
        <v>101991</v>
      </c>
      <c r="Z9" s="4">
        <f>+IF(X9&lt;&gt;0,+(Y9/X9)*100,0)</f>
        <v>11.570164492342599</v>
      </c>
      <c r="AA9" s="19">
        <f>SUM(AA10:AA14)</f>
        <v>924372</v>
      </c>
    </row>
    <row r="10" spans="1:27" ht="13.5">
      <c r="A10" s="5" t="s">
        <v>37</v>
      </c>
      <c r="B10" s="3"/>
      <c r="C10" s="22">
        <v>249664</v>
      </c>
      <c r="D10" s="22"/>
      <c r="E10" s="23">
        <v>273500</v>
      </c>
      <c r="F10" s="24">
        <v>348872</v>
      </c>
      <c r="G10" s="24">
        <v>45046</v>
      </c>
      <c r="H10" s="24">
        <v>46389</v>
      </c>
      <c r="I10" s="24">
        <v>-11676</v>
      </c>
      <c r="J10" s="24">
        <v>79759</v>
      </c>
      <c r="K10" s="24">
        <v>39396</v>
      </c>
      <c r="L10" s="24">
        <v>29150</v>
      </c>
      <c r="M10" s="24">
        <v>25373</v>
      </c>
      <c r="N10" s="24">
        <v>93919</v>
      </c>
      <c r="O10" s="24">
        <v>42143</v>
      </c>
      <c r="P10" s="24">
        <v>53191</v>
      </c>
      <c r="Q10" s="24">
        <v>48905</v>
      </c>
      <c r="R10" s="24">
        <v>144239</v>
      </c>
      <c r="S10" s="24">
        <v>29824</v>
      </c>
      <c r="T10" s="24">
        <v>35681</v>
      </c>
      <c r="U10" s="24">
        <v>31760</v>
      </c>
      <c r="V10" s="24">
        <v>97265</v>
      </c>
      <c r="W10" s="24">
        <v>415182</v>
      </c>
      <c r="X10" s="24">
        <v>273500</v>
      </c>
      <c r="Y10" s="24">
        <v>141682</v>
      </c>
      <c r="Z10" s="6">
        <v>51.8</v>
      </c>
      <c r="AA10" s="22">
        <v>348872</v>
      </c>
    </row>
    <row r="11" spans="1:27" ht="13.5">
      <c r="A11" s="5" t="s">
        <v>38</v>
      </c>
      <c r="B11" s="3"/>
      <c r="C11" s="22">
        <v>46526</v>
      </c>
      <c r="D11" s="22"/>
      <c r="E11" s="23">
        <v>60000</v>
      </c>
      <c r="F11" s="24">
        <v>15000</v>
      </c>
      <c r="G11" s="24"/>
      <c r="H11" s="24"/>
      <c r="I11" s="24"/>
      <c r="J11" s="24"/>
      <c r="K11" s="24"/>
      <c r="L11" s="24">
        <v>6741</v>
      </c>
      <c r="M11" s="24"/>
      <c r="N11" s="24">
        <v>6741</v>
      </c>
      <c r="O11" s="24">
        <v>1094</v>
      </c>
      <c r="P11" s="24">
        <v>-106</v>
      </c>
      <c r="Q11" s="24"/>
      <c r="R11" s="24">
        <v>988</v>
      </c>
      <c r="S11" s="24"/>
      <c r="T11" s="24"/>
      <c r="U11" s="24"/>
      <c r="V11" s="24"/>
      <c r="W11" s="24">
        <v>7729</v>
      </c>
      <c r="X11" s="24">
        <v>60000</v>
      </c>
      <c r="Y11" s="24">
        <v>-52271</v>
      </c>
      <c r="Z11" s="6">
        <v>-87.12</v>
      </c>
      <c r="AA11" s="22">
        <v>15000</v>
      </c>
    </row>
    <row r="12" spans="1:27" ht="13.5">
      <c r="A12" s="5" t="s">
        <v>39</v>
      </c>
      <c r="B12" s="3"/>
      <c r="C12" s="22"/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>
        <v>0</v>
      </c>
      <c r="AA12" s="22"/>
    </row>
    <row r="13" spans="1:27" ht="13.5">
      <c r="A13" s="5" t="s">
        <v>40</v>
      </c>
      <c r="B13" s="3"/>
      <c r="C13" s="22">
        <v>507771</v>
      </c>
      <c r="D13" s="22"/>
      <c r="E13" s="23">
        <v>548000</v>
      </c>
      <c r="F13" s="24">
        <v>560500</v>
      </c>
      <c r="G13" s="24">
        <v>46715</v>
      </c>
      <c r="H13" s="24">
        <v>46715</v>
      </c>
      <c r="I13" s="24">
        <v>46715</v>
      </c>
      <c r="J13" s="24">
        <v>140145</v>
      </c>
      <c r="K13" s="24">
        <v>46715</v>
      </c>
      <c r="L13" s="24">
        <v>46715</v>
      </c>
      <c r="M13" s="24">
        <v>46715</v>
      </c>
      <c r="N13" s="24">
        <v>140145</v>
      </c>
      <c r="O13" s="24">
        <v>46715</v>
      </c>
      <c r="P13" s="24">
        <v>46715</v>
      </c>
      <c r="Q13" s="24">
        <v>46715</v>
      </c>
      <c r="R13" s="24">
        <v>140145</v>
      </c>
      <c r="S13" s="24">
        <v>46715</v>
      </c>
      <c r="T13" s="24">
        <v>46715</v>
      </c>
      <c r="U13" s="24">
        <v>46715</v>
      </c>
      <c r="V13" s="24">
        <v>140145</v>
      </c>
      <c r="W13" s="24">
        <v>560580</v>
      </c>
      <c r="X13" s="24">
        <v>548000</v>
      </c>
      <c r="Y13" s="24">
        <v>12580</v>
      </c>
      <c r="Z13" s="6">
        <v>2.3</v>
      </c>
      <c r="AA13" s="22">
        <v>560500</v>
      </c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5903727</v>
      </c>
      <c r="D15" s="19">
        <f>SUM(D16:D18)</f>
        <v>0</v>
      </c>
      <c r="E15" s="20">
        <f t="shared" si="2"/>
        <v>8122580</v>
      </c>
      <c r="F15" s="21">
        <f t="shared" si="2"/>
        <v>8193968</v>
      </c>
      <c r="G15" s="21">
        <f t="shared" si="2"/>
        <v>955043</v>
      </c>
      <c r="H15" s="21">
        <f t="shared" si="2"/>
        <v>1004303</v>
      </c>
      <c r="I15" s="21">
        <f t="shared" si="2"/>
        <v>-264647</v>
      </c>
      <c r="J15" s="21">
        <f t="shared" si="2"/>
        <v>1694699</v>
      </c>
      <c r="K15" s="21">
        <f t="shared" si="2"/>
        <v>344829</v>
      </c>
      <c r="L15" s="21">
        <f t="shared" si="2"/>
        <v>977843</v>
      </c>
      <c r="M15" s="21">
        <f t="shared" si="2"/>
        <v>-222585</v>
      </c>
      <c r="N15" s="21">
        <f t="shared" si="2"/>
        <v>1100087</v>
      </c>
      <c r="O15" s="21">
        <f t="shared" si="2"/>
        <v>636509</v>
      </c>
      <c r="P15" s="21">
        <f t="shared" si="2"/>
        <v>53765</v>
      </c>
      <c r="Q15" s="21">
        <f t="shared" si="2"/>
        <v>74124</v>
      </c>
      <c r="R15" s="21">
        <f t="shared" si="2"/>
        <v>764398</v>
      </c>
      <c r="S15" s="21">
        <f t="shared" si="2"/>
        <v>172729</v>
      </c>
      <c r="T15" s="21">
        <f t="shared" si="2"/>
        <v>467136</v>
      </c>
      <c r="U15" s="21">
        <f t="shared" si="2"/>
        <v>212132</v>
      </c>
      <c r="V15" s="21">
        <f t="shared" si="2"/>
        <v>851997</v>
      </c>
      <c r="W15" s="21">
        <f t="shared" si="2"/>
        <v>4411181</v>
      </c>
      <c r="X15" s="21">
        <f t="shared" si="2"/>
        <v>8122580</v>
      </c>
      <c r="Y15" s="21">
        <f t="shared" si="2"/>
        <v>-3711399</v>
      </c>
      <c r="Z15" s="4">
        <f>+IF(X15&lt;&gt;0,+(Y15/X15)*100,0)</f>
        <v>-45.69236621861526</v>
      </c>
      <c r="AA15" s="19">
        <f>SUM(AA16:AA18)</f>
        <v>8193968</v>
      </c>
    </row>
    <row r="16" spans="1:27" ht="13.5">
      <c r="A16" s="5" t="s">
        <v>43</v>
      </c>
      <c r="B16" s="3"/>
      <c r="C16" s="22">
        <v>637143</v>
      </c>
      <c r="D16" s="22"/>
      <c r="E16" s="23">
        <v>575580</v>
      </c>
      <c r="F16" s="24">
        <v>593968</v>
      </c>
      <c r="G16" s="24">
        <v>52933</v>
      </c>
      <c r="H16" s="24">
        <v>43029</v>
      </c>
      <c r="I16" s="24">
        <v>54389</v>
      </c>
      <c r="J16" s="24">
        <v>150351</v>
      </c>
      <c r="K16" s="24">
        <v>50308</v>
      </c>
      <c r="L16" s="24">
        <v>63522</v>
      </c>
      <c r="M16" s="24">
        <v>33163</v>
      </c>
      <c r="N16" s="24">
        <v>146993</v>
      </c>
      <c r="O16" s="24">
        <v>56529</v>
      </c>
      <c r="P16" s="24">
        <v>37490</v>
      </c>
      <c r="Q16" s="24">
        <v>49856</v>
      </c>
      <c r="R16" s="24">
        <v>143875</v>
      </c>
      <c r="S16" s="24">
        <v>3521</v>
      </c>
      <c r="T16" s="24">
        <v>38403</v>
      </c>
      <c r="U16" s="24">
        <v>36894</v>
      </c>
      <c r="V16" s="24">
        <v>78818</v>
      </c>
      <c r="W16" s="24">
        <v>520037</v>
      </c>
      <c r="X16" s="24">
        <v>575580</v>
      </c>
      <c r="Y16" s="24">
        <v>-55543</v>
      </c>
      <c r="Z16" s="6">
        <v>-9.65</v>
      </c>
      <c r="AA16" s="22">
        <v>593968</v>
      </c>
    </row>
    <row r="17" spans="1:27" ht="13.5">
      <c r="A17" s="5" t="s">
        <v>44</v>
      </c>
      <c r="B17" s="3"/>
      <c r="C17" s="22">
        <v>5266584</v>
      </c>
      <c r="D17" s="22"/>
      <c r="E17" s="23">
        <v>7547000</v>
      </c>
      <c r="F17" s="24">
        <v>7600000</v>
      </c>
      <c r="G17" s="24">
        <v>902110</v>
      </c>
      <c r="H17" s="24">
        <v>961274</v>
      </c>
      <c r="I17" s="24">
        <v>-319036</v>
      </c>
      <c r="J17" s="24">
        <v>1544348</v>
      </c>
      <c r="K17" s="24">
        <v>294521</v>
      </c>
      <c r="L17" s="24">
        <v>914321</v>
      </c>
      <c r="M17" s="24">
        <v>-255748</v>
      </c>
      <c r="N17" s="24">
        <v>953094</v>
      </c>
      <c r="O17" s="24">
        <v>579980</v>
      </c>
      <c r="P17" s="24">
        <v>16275</v>
      </c>
      <c r="Q17" s="24">
        <v>24268</v>
      </c>
      <c r="R17" s="24">
        <v>620523</v>
      </c>
      <c r="S17" s="24">
        <v>169208</v>
      </c>
      <c r="T17" s="24">
        <v>428733</v>
      </c>
      <c r="U17" s="24">
        <v>175238</v>
      </c>
      <c r="V17" s="24">
        <v>773179</v>
      </c>
      <c r="W17" s="24">
        <v>3891144</v>
      </c>
      <c r="X17" s="24">
        <v>7547000</v>
      </c>
      <c r="Y17" s="24">
        <v>-3655856</v>
      </c>
      <c r="Z17" s="6">
        <v>-48.44</v>
      </c>
      <c r="AA17" s="22">
        <v>7600000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4524534</v>
      </c>
      <c r="D19" s="19">
        <f>SUM(D20:D23)</f>
        <v>0</v>
      </c>
      <c r="E19" s="20">
        <f t="shared" si="3"/>
        <v>4201600</v>
      </c>
      <c r="F19" s="21">
        <f t="shared" si="3"/>
        <v>4318500</v>
      </c>
      <c r="G19" s="21">
        <f t="shared" si="3"/>
        <v>362832</v>
      </c>
      <c r="H19" s="21">
        <f t="shared" si="3"/>
        <v>364492</v>
      </c>
      <c r="I19" s="21">
        <f t="shared" si="3"/>
        <v>364275</v>
      </c>
      <c r="J19" s="21">
        <f t="shared" si="3"/>
        <v>1091599</v>
      </c>
      <c r="K19" s="21">
        <f t="shared" si="3"/>
        <v>363728</v>
      </c>
      <c r="L19" s="21">
        <f t="shared" si="3"/>
        <v>361587</v>
      </c>
      <c r="M19" s="21">
        <f t="shared" si="3"/>
        <v>361933</v>
      </c>
      <c r="N19" s="21">
        <f t="shared" si="3"/>
        <v>1087248</v>
      </c>
      <c r="O19" s="21">
        <f t="shared" si="3"/>
        <v>364044</v>
      </c>
      <c r="P19" s="21">
        <f t="shared" si="3"/>
        <v>356914</v>
      </c>
      <c r="Q19" s="21">
        <f t="shared" si="3"/>
        <v>355370</v>
      </c>
      <c r="R19" s="21">
        <f t="shared" si="3"/>
        <v>1076328</v>
      </c>
      <c r="S19" s="21">
        <f t="shared" si="3"/>
        <v>354199</v>
      </c>
      <c r="T19" s="21">
        <f t="shared" si="3"/>
        <v>354168</v>
      </c>
      <c r="U19" s="21">
        <f t="shared" si="3"/>
        <v>353803</v>
      </c>
      <c r="V19" s="21">
        <f t="shared" si="3"/>
        <v>1062170</v>
      </c>
      <c r="W19" s="21">
        <f t="shared" si="3"/>
        <v>4317345</v>
      </c>
      <c r="X19" s="21">
        <f t="shared" si="3"/>
        <v>4201600</v>
      </c>
      <c r="Y19" s="21">
        <f t="shared" si="3"/>
        <v>115745</v>
      </c>
      <c r="Z19" s="4">
        <f>+IF(X19&lt;&gt;0,+(Y19/X19)*100,0)</f>
        <v>2.7547838918507233</v>
      </c>
      <c r="AA19" s="19">
        <f>SUM(AA20:AA23)</f>
        <v>4318500</v>
      </c>
    </row>
    <row r="20" spans="1:27" ht="13.5">
      <c r="A20" s="5" t="s">
        <v>47</v>
      </c>
      <c r="B20" s="3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>
        <v>0</v>
      </c>
      <c r="AA20" s="22"/>
    </row>
    <row r="21" spans="1:27" ht="13.5">
      <c r="A21" s="5" t="s">
        <v>48</v>
      </c>
      <c r="B21" s="3"/>
      <c r="C21" s="22">
        <v>285432</v>
      </c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>
        <v>0</v>
      </c>
      <c r="AA21" s="22"/>
    </row>
    <row r="22" spans="1:27" ht="13.5">
      <c r="A22" s="5" t="s">
        <v>49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>
        <v>0</v>
      </c>
      <c r="AA22" s="25"/>
    </row>
    <row r="23" spans="1:27" ht="13.5">
      <c r="A23" s="5" t="s">
        <v>50</v>
      </c>
      <c r="B23" s="3"/>
      <c r="C23" s="22">
        <v>4239102</v>
      </c>
      <c r="D23" s="22"/>
      <c r="E23" s="23">
        <v>4201600</v>
      </c>
      <c r="F23" s="24">
        <v>4318500</v>
      </c>
      <c r="G23" s="24">
        <v>362832</v>
      </c>
      <c r="H23" s="24">
        <v>364492</v>
      </c>
      <c r="I23" s="24">
        <v>364275</v>
      </c>
      <c r="J23" s="24">
        <v>1091599</v>
      </c>
      <c r="K23" s="24">
        <v>363728</v>
      </c>
      <c r="L23" s="24">
        <v>361587</v>
      </c>
      <c r="M23" s="24">
        <v>361933</v>
      </c>
      <c r="N23" s="24">
        <v>1087248</v>
      </c>
      <c r="O23" s="24">
        <v>364044</v>
      </c>
      <c r="P23" s="24">
        <v>356914</v>
      </c>
      <c r="Q23" s="24">
        <v>355370</v>
      </c>
      <c r="R23" s="24">
        <v>1076328</v>
      </c>
      <c r="S23" s="24">
        <v>354199</v>
      </c>
      <c r="T23" s="24">
        <v>354168</v>
      </c>
      <c r="U23" s="24">
        <v>353803</v>
      </c>
      <c r="V23" s="24">
        <v>1062170</v>
      </c>
      <c r="W23" s="24">
        <v>4317345</v>
      </c>
      <c r="X23" s="24">
        <v>4201600</v>
      </c>
      <c r="Y23" s="24">
        <v>115745</v>
      </c>
      <c r="Z23" s="6">
        <v>2.75</v>
      </c>
      <c r="AA23" s="22">
        <v>4318500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396422294</v>
      </c>
      <c r="D25" s="40">
        <f>+D5+D9+D15+D19+D24</f>
        <v>0</v>
      </c>
      <c r="E25" s="41">
        <f t="shared" si="4"/>
        <v>369436775</v>
      </c>
      <c r="F25" s="42">
        <f t="shared" si="4"/>
        <v>390941840</v>
      </c>
      <c r="G25" s="42">
        <f t="shared" si="4"/>
        <v>124106808</v>
      </c>
      <c r="H25" s="42">
        <f t="shared" si="4"/>
        <v>7287186</v>
      </c>
      <c r="I25" s="42">
        <f t="shared" si="4"/>
        <v>4434841</v>
      </c>
      <c r="J25" s="42">
        <f t="shared" si="4"/>
        <v>135828835</v>
      </c>
      <c r="K25" s="42">
        <f t="shared" si="4"/>
        <v>6064135</v>
      </c>
      <c r="L25" s="42">
        <f t="shared" si="4"/>
        <v>6720225</v>
      </c>
      <c r="M25" s="42">
        <f t="shared" si="4"/>
        <v>97849138</v>
      </c>
      <c r="N25" s="42">
        <f t="shared" si="4"/>
        <v>110633498</v>
      </c>
      <c r="O25" s="42">
        <f t="shared" si="4"/>
        <v>5798661</v>
      </c>
      <c r="P25" s="42">
        <f t="shared" si="4"/>
        <v>5576459</v>
      </c>
      <c r="Q25" s="42">
        <f t="shared" si="4"/>
        <v>101591733</v>
      </c>
      <c r="R25" s="42">
        <f t="shared" si="4"/>
        <v>112966853</v>
      </c>
      <c r="S25" s="42">
        <f t="shared" si="4"/>
        <v>4697323</v>
      </c>
      <c r="T25" s="42">
        <f t="shared" si="4"/>
        <v>5286859</v>
      </c>
      <c r="U25" s="42">
        <f t="shared" si="4"/>
        <v>4905796</v>
      </c>
      <c r="V25" s="42">
        <f t="shared" si="4"/>
        <v>14889978</v>
      </c>
      <c r="W25" s="42">
        <f t="shared" si="4"/>
        <v>374319164</v>
      </c>
      <c r="X25" s="42">
        <f t="shared" si="4"/>
        <v>369436775</v>
      </c>
      <c r="Y25" s="42">
        <f t="shared" si="4"/>
        <v>4882389</v>
      </c>
      <c r="Z25" s="43">
        <f>+IF(X25&lt;&gt;0,+(Y25/X25)*100,0)</f>
        <v>1.32157633738547</v>
      </c>
      <c r="AA25" s="40">
        <f>+AA5+AA9+AA15+AA19+AA24</f>
        <v>390941840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155267892</v>
      </c>
      <c r="D28" s="19">
        <f>SUM(D29:D31)</f>
        <v>0</v>
      </c>
      <c r="E28" s="20">
        <f t="shared" si="5"/>
        <v>189321417</v>
      </c>
      <c r="F28" s="21">
        <f t="shared" si="5"/>
        <v>186995619</v>
      </c>
      <c r="G28" s="21">
        <f t="shared" si="5"/>
        <v>8503499</v>
      </c>
      <c r="H28" s="21">
        <f t="shared" si="5"/>
        <v>9194454</v>
      </c>
      <c r="I28" s="21">
        <f t="shared" si="5"/>
        <v>11267227</v>
      </c>
      <c r="J28" s="21">
        <f t="shared" si="5"/>
        <v>28965180</v>
      </c>
      <c r="K28" s="21">
        <f t="shared" si="5"/>
        <v>16429929</v>
      </c>
      <c r="L28" s="21">
        <f t="shared" si="5"/>
        <v>11331906</v>
      </c>
      <c r="M28" s="21">
        <f t="shared" si="5"/>
        <v>12073930</v>
      </c>
      <c r="N28" s="21">
        <f t="shared" si="5"/>
        <v>39835765</v>
      </c>
      <c r="O28" s="21">
        <f t="shared" si="5"/>
        <v>9117607</v>
      </c>
      <c r="P28" s="21">
        <f t="shared" si="5"/>
        <v>8996903</v>
      </c>
      <c r="Q28" s="21">
        <f t="shared" si="5"/>
        <v>9187441</v>
      </c>
      <c r="R28" s="21">
        <f t="shared" si="5"/>
        <v>27301951</v>
      </c>
      <c r="S28" s="21">
        <f t="shared" si="5"/>
        <v>9838963</v>
      </c>
      <c r="T28" s="21">
        <f t="shared" si="5"/>
        <v>11040233</v>
      </c>
      <c r="U28" s="21">
        <f t="shared" si="5"/>
        <v>15150943</v>
      </c>
      <c r="V28" s="21">
        <f t="shared" si="5"/>
        <v>36030139</v>
      </c>
      <c r="W28" s="21">
        <f t="shared" si="5"/>
        <v>132133035</v>
      </c>
      <c r="X28" s="21">
        <f t="shared" si="5"/>
        <v>189321419</v>
      </c>
      <c r="Y28" s="21">
        <f t="shared" si="5"/>
        <v>-57188384</v>
      </c>
      <c r="Z28" s="4">
        <f>+IF(X28&lt;&gt;0,+(Y28/X28)*100,0)</f>
        <v>-30.20703325702413</v>
      </c>
      <c r="AA28" s="19">
        <f>SUM(AA29:AA31)</f>
        <v>186995619</v>
      </c>
    </row>
    <row r="29" spans="1:27" ht="13.5">
      <c r="A29" s="5" t="s">
        <v>33</v>
      </c>
      <c r="B29" s="3"/>
      <c r="C29" s="22">
        <v>41103739</v>
      </c>
      <c r="D29" s="22"/>
      <c r="E29" s="23">
        <v>51449101</v>
      </c>
      <c r="F29" s="24">
        <v>47503851</v>
      </c>
      <c r="G29" s="24">
        <v>3216514</v>
      </c>
      <c r="H29" s="24">
        <v>4062557</v>
      </c>
      <c r="I29" s="24">
        <v>3669512</v>
      </c>
      <c r="J29" s="24">
        <v>10948583</v>
      </c>
      <c r="K29" s="24">
        <v>3749957</v>
      </c>
      <c r="L29" s="24">
        <v>3739142</v>
      </c>
      <c r="M29" s="24">
        <v>4116405</v>
      </c>
      <c r="N29" s="24">
        <v>11605504</v>
      </c>
      <c r="O29" s="24">
        <v>4164186</v>
      </c>
      <c r="P29" s="24">
        <v>3784400</v>
      </c>
      <c r="Q29" s="24">
        <v>4040009</v>
      </c>
      <c r="R29" s="24">
        <v>11988595</v>
      </c>
      <c r="S29" s="24">
        <v>2979666</v>
      </c>
      <c r="T29" s="24">
        <v>3831194</v>
      </c>
      <c r="U29" s="24">
        <v>6352665</v>
      </c>
      <c r="V29" s="24">
        <v>13163525</v>
      </c>
      <c r="W29" s="24">
        <v>47706207</v>
      </c>
      <c r="X29" s="24">
        <v>51449102</v>
      </c>
      <c r="Y29" s="24">
        <v>-3742895</v>
      </c>
      <c r="Z29" s="6">
        <v>-7.27</v>
      </c>
      <c r="AA29" s="22">
        <v>47503851</v>
      </c>
    </row>
    <row r="30" spans="1:27" ht="13.5">
      <c r="A30" s="5" t="s">
        <v>34</v>
      </c>
      <c r="B30" s="3"/>
      <c r="C30" s="25">
        <v>63192392</v>
      </c>
      <c r="D30" s="25"/>
      <c r="E30" s="26">
        <v>80987511</v>
      </c>
      <c r="F30" s="27">
        <v>84667889</v>
      </c>
      <c r="G30" s="27">
        <v>2923105</v>
      </c>
      <c r="H30" s="27">
        <v>2400608</v>
      </c>
      <c r="I30" s="27">
        <v>4632259</v>
      </c>
      <c r="J30" s="27">
        <v>9955972</v>
      </c>
      <c r="K30" s="27">
        <v>6774619</v>
      </c>
      <c r="L30" s="27">
        <v>3448876</v>
      </c>
      <c r="M30" s="27">
        <v>4109988</v>
      </c>
      <c r="N30" s="27">
        <v>14333483</v>
      </c>
      <c r="O30" s="27">
        <v>1361750</v>
      </c>
      <c r="P30" s="27">
        <v>2101807</v>
      </c>
      <c r="Q30" s="27">
        <v>1558821</v>
      </c>
      <c r="R30" s="27">
        <v>5022378</v>
      </c>
      <c r="S30" s="27">
        <v>2897926</v>
      </c>
      <c r="T30" s="27">
        <v>1946531</v>
      </c>
      <c r="U30" s="27">
        <v>3076741</v>
      </c>
      <c r="V30" s="27">
        <v>7921198</v>
      </c>
      <c r="W30" s="27">
        <v>37233031</v>
      </c>
      <c r="X30" s="27">
        <v>80987511</v>
      </c>
      <c r="Y30" s="27">
        <v>-43754480</v>
      </c>
      <c r="Z30" s="7">
        <v>-54.03</v>
      </c>
      <c r="AA30" s="25">
        <v>84667889</v>
      </c>
    </row>
    <row r="31" spans="1:27" ht="13.5">
      <c r="A31" s="5" t="s">
        <v>35</v>
      </c>
      <c r="B31" s="3"/>
      <c r="C31" s="22">
        <v>50971761</v>
      </c>
      <c r="D31" s="22"/>
      <c r="E31" s="23">
        <v>56884805</v>
      </c>
      <c r="F31" s="24">
        <v>54823879</v>
      </c>
      <c r="G31" s="24">
        <v>2363880</v>
      </c>
      <c r="H31" s="24">
        <v>2731289</v>
      </c>
      <c r="I31" s="24">
        <v>2965456</v>
      </c>
      <c r="J31" s="24">
        <v>8060625</v>
      </c>
      <c r="K31" s="24">
        <v>5905353</v>
      </c>
      <c r="L31" s="24">
        <v>4143888</v>
      </c>
      <c r="M31" s="24">
        <v>3847537</v>
      </c>
      <c r="N31" s="24">
        <v>13896778</v>
      </c>
      <c r="O31" s="24">
        <v>3591671</v>
      </c>
      <c r="P31" s="24">
        <v>3110696</v>
      </c>
      <c r="Q31" s="24">
        <v>3588611</v>
      </c>
      <c r="R31" s="24">
        <v>10290978</v>
      </c>
      <c r="S31" s="24">
        <v>3961371</v>
      </c>
      <c r="T31" s="24">
        <v>5262508</v>
      </c>
      <c r="U31" s="24">
        <v>5721537</v>
      </c>
      <c r="V31" s="24">
        <v>14945416</v>
      </c>
      <c r="W31" s="24">
        <v>47193797</v>
      </c>
      <c r="X31" s="24">
        <v>56884806</v>
      </c>
      <c r="Y31" s="24">
        <v>-9691009</v>
      </c>
      <c r="Z31" s="6">
        <v>-17.04</v>
      </c>
      <c r="AA31" s="22">
        <v>54823879</v>
      </c>
    </row>
    <row r="32" spans="1:27" ht="13.5">
      <c r="A32" s="2" t="s">
        <v>36</v>
      </c>
      <c r="B32" s="3"/>
      <c r="C32" s="19">
        <f aca="true" t="shared" si="6" ref="C32:Y32">SUM(C33:C37)</f>
        <v>23787270</v>
      </c>
      <c r="D32" s="19">
        <f>SUM(D33:D37)</f>
        <v>0</v>
      </c>
      <c r="E32" s="20">
        <f t="shared" si="6"/>
        <v>26654349</v>
      </c>
      <c r="F32" s="21">
        <f t="shared" si="6"/>
        <v>24150244</v>
      </c>
      <c r="G32" s="21">
        <f t="shared" si="6"/>
        <v>1825887</v>
      </c>
      <c r="H32" s="21">
        <f t="shared" si="6"/>
        <v>2001822</v>
      </c>
      <c r="I32" s="21">
        <f t="shared" si="6"/>
        <v>2145249</v>
      </c>
      <c r="J32" s="21">
        <f t="shared" si="6"/>
        <v>5972958</v>
      </c>
      <c r="K32" s="21">
        <f t="shared" si="6"/>
        <v>1915687</v>
      </c>
      <c r="L32" s="21">
        <f t="shared" si="6"/>
        <v>1804055</v>
      </c>
      <c r="M32" s="21">
        <f t="shared" si="6"/>
        <v>1846077</v>
      </c>
      <c r="N32" s="21">
        <f t="shared" si="6"/>
        <v>5565819</v>
      </c>
      <c r="O32" s="21">
        <f t="shared" si="6"/>
        <v>2078100</v>
      </c>
      <c r="P32" s="21">
        <f t="shared" si="6"/>
        <v>1899694</v>
      </c>
      <c r="Q32" s="21">
        <f t="shared" si="6"/>
        <v>1914392</v>
      </c>
      <c r="R32" s="21">
        <f t="shared" si="6"/>
        <v>5892186</v>
      </c>
      <c r="S32" s="21">
        <f t="shared" si="6"/>
        <v>1951436</v>
      </c>
      <c r="T32" s="21">
        <f t="shared" si="6"/>
        <v>2246998</v>
      </c>
      <c r="U32" s="21">
        <f t="shared" si="6"/>
        <v>1928991</v>
      </c>
      <c r="V32" s="21">
        <f t="shared" si="6"/>
        <v>6127425</v>
      </c>
      <c r="W32" s="21">
        <f t="shared" si="6"/>
        <v>23558388</v>
      </c>
      <c r="X32" s="21">
        <f t="shared" si="6"/>
        <v>26654351</v>
      </c>
      <c r="Y32" s="21">
        <f t="shared" si="6"/>
        <v>-3095963</v>
      </c>
      <c r="Z32" s="4">
        <f>+IF(X32&lt;&gt;0,+(Y32/X32)*100,0)</f>
        <v>-11.61522559675154</v>
      </c>
      <c r="AA32" s="19">
        <f>SUM(AA33:AA37)</f>
        <v>24150244</v>
      </c>
    </row>
    <row r="33" spans="1:27" ht="13.5">
      <c r="A33" s="5" t="s">
        <v>37</v>
      </c>
      <c r="B33" s="3"/>
      <c r="C33" s="22">
        <v>8256380</v>
      </c>
      <c r="D33" s="22"/>
      <c r="E33" s="23">
        <v>9671448</v>
      </c>
      <c r="F33" s="24">
        <v>8127198</v>
      </c>
      <c r="G33" s="24">
        <v>633178</v>
      </c>
      <c r="H33" s="24">
        <v>675442</v>
      </c>
      <c r="I33" s="24">
        <v>652562</v>
      </c>
      <c r="J33" s="24">
        <v>1961182</v>
      </c>
      <c r="K33" s="24">
        <v>620806</v>
      </c>
      <c r="L33" s="24">
        <v>630175</v>
      </c>
      <c r="M33" s="24">
        <v>635581</v>
      </c>
      <c r="N33" s="24">
        <v>1886562</v>
      </c>
      <c r="O33" s="24">
        <v>815674</v>
      </c>
      <c r="P33" s="24">
        <v>629349</v>
      </c>
      <c r="Q33" s="24">
        <v>659673</v>
      </c>
      <c r="R33" s="24">
        <v>2104696</v>
      </c>
      <c r="S33" s="24">
        <v>669431</v>
      </c>
      <c r="T33" s="24">
        <v>820646</v>
      </c>
      <c r="U33" s="24">
        <v>632890</v>
      </c>
      <c r="V33" s="24">
        <v>2122967</v>
      </c>
      <c r="W33" s="24">
        <v>8075407</v>
      </c>
      <c r="X33" s="24">
        <v>9671449</v>
      </c>
      <c r="Y33" s="24">
        <v>-1596042</v>
      </c>
      <c r="Z33" s="6">
        <v>-16.5</v>
      </c>
      <c r="AA33" s="22">
        <v>8127198</v>
      </c>
    </row>
    <row r="34" spans="1:27" ht="13.5">
      <c r="A34" s="5" t="s">
        <v>38</v>
      </c>
      <c r="B34" s="3"/>
      <c r="C34" s="22">
        <v>5860621</v>
      </c>
      <c r="D34" s="22"/>
      <c r="E34" s="23">
        <v>6259836</v>
      </c>
      <c r="F34" s="24">
        <v>5701933</v>
      </c>
      <c r="G34" s="24">
        <v>396647</v>
      </c>
      <c r="H34" s="24">
        <v>494313</v>
      </c>
      <c r="I34" s="24">
        <v>669495</v>
      </c>
      <c r="J34" s="24">
        <v>1560455</v>
      </c>
      <c r="K34" s="24">
        <v>414957</v>
      </c>
      <c r="L34" s="24">
        <v>374197</v>
      </c>
      <c r="M34" s="24">
        <v>385495</v>
      </c>
      <c r="N34" s="24">
        <v>1174649</v>
      </c>
      <c r="O34" s="24">
        <v>444891</v>
      </c>
      <c r="P34" s="24">
        <v>408627</v>
      </c>
      <c r="Q34" s="24">
        <v>445174</v>
      </c>
      <c r="R34" s="24">
        <v>1298692</v>
      </c>
      <c r="S34" s="24">
        <v>448543</v>
      </c>
      <c r="T34" s="24">
        <v>611055</v>
      </c>
      <c r="U34" s="24">
        <v>515177</v>
      </c>
      <c r="V34" s="24">
        <v>1574775</v>
      </c>
      <c r="W34" s="24">
        <v>5608571</v>
      </c>
      <c r="X34" s="24">
        <v>6259836</v>
      </c>
      <c r="Y34" s="24">
        <v>-651265</v>
      </c>
      <c r="Z34" s="6">
        <v>-10.4</v>
      </c>
      <c r="AA34" s="22">
        <v>5701933</v>
      </c>
    </row>
    <row r="35" spans="1:27" ht="13.5">
      <c r="A35" s="5" t="s">
        <v>39</v>
      </c>
      <c r="B35" s="3"/>
      <c r="C35" s="22">
        <v>8796473</v>
      </c>
      <c r="D35" s="22"/>
      <c r="E35" s="23">
        <v>9782587</v>
      </c>
      <c r="F35" s="24">
        <v>9364272</v>
      </c>
      <c r="G35" s="24">
        <v>724690</v>
      </c>
      <c r="H35" s="24">
        <v>760948</v>
      </c>
      <c r="I35" s="24">
        <v>744264</v>
      </c>
      <c r="J35" s="24">
        <v>2229902</v>
      </c>
      <c r="K35" s="24">
        <v>800163</v>
      </c>
      <c r="L35" s="24">
        <v>726774</v>
      </c>
      <c r="M35" s="24">
        <v>744932</v>
      </c>
      <c r="N35" s="24">
        <v>2271869</v>
      </c>
      <c r="O35" s="24">
        <v>746632</v>
      </c>
      <c r="P35" s="24">
        <v>755717</v>
      </c>
      <c r="Q35" s="24">
        <v>720373</v>
      </c>
      <c r="R35" s="24">
        <v>2222722</v>
      </c>
      <c r="S35" s="24">
        <v>755760</v>
      </c>
      <c r="T35" s="24">
        <v>743410</v>
      </c>
      <c r="U35" s="24">
        <v>706620</v>
      </c>
      <c r="V35" s="24">
        <v>2205790</v>
      </c>
      <c r="W35" s="24">
        <v>8930283</v>
      </c>
      <c r="X35" s="24">
        <v>9782587</v>
      </c>
      <c r="Y35" s="24">
        <v>-852304</v>
      </c>
      <c r="Z35" s="6">
        <v>-8.71</v>
      </c>
      <c r="AA35" s="22">
        <v>9364272</v>
      </c>
    </row>
    <row r="36" spans="1:27" ht="13.5">
      <c r="A36" s="5" t="s">
        <v>40</v>
      </c>
      <c r="B36" s="3"/>
      <c r="C36" s="22">
        <v>873796</v>
      </c>
      <c r="D36" s="22"/>
      <c r="E36" s="23">
        <v>940478</v>
      </c>
      <c r="F36" s="24">
        <v>956841</v>
      </c>
      <c r="G36" s="24">
        <v>71372</v>
      </c>
      <c r="H36" s="24">
        <v>71119</v>
      </c>
      <c r="I36" s="24">
        <v>78928</v>
      </c>
      <c r="J36" s="24">
        <v>221419</v>
      </c>
      <c r="K36" s="24">
        <v>79761</v>
      </c>
      <c r="L36" s="24">
        <v>72909</v>
      </c>
      <c r="M36" s="24">
        <v>80069</v>
      </c>
      <c r="N36" s="24">
        <v>232739</v>
      </c>
      <c r="O36" s="24">
        <v>70903</v>
      </c>
      <c r="P36" s="24">
        <v>106001</v>
      </c>
      <c r="Q36" s="24">
        <v>89172</v>
      </c>
      <c r="R36" s="24">
        <v>266076</v>
      </c>
      <c r="S36" s="24">
        <v>77702</v>
      </c>
      <c r="T36" s="24">
        <v>71887</v>
      </c>
      <c r="U36" s="24">
        <v>74304</v>
      </c>
      <c r="V36" s="24">
        <v>223893</v>
      </c>
      <c r="W36" s="24">
        <v>944127</v>
      </c>
      <c r="X36" s="24">
        <v>940479</v>
      </c>
      <c r="Y36" s="24">
        <v>3648</v>
      </c>
      <c r="Z36" s="6">
        <v>0.39</v>
      </c>
      <c r="AA36" s="22">
        <v>956841</v>
      </c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72460887</v>
      </c>
      <c r="D38" s="19">
        <f>SUM(D39:D41)</f>
        <v>0</v>
      </c>
      <c r="E38" s="20">
        <f t="shared" si="7"/>
        <v>43813319</v>
      </c>
      <c r="F38" s="21">
        <f t="shared" si="7"/>
        <v>41509904</v>
      </c>
      <c r="G38" s="21">
        <f t="shared" si="7"/>
        <v>2521507</v>
      </c>
      <c r="H38" s="21">
        <f t="shared" si="7"/>
        <v>4860654</v>
      </c>
      <c r="I38" s="21">
        <f t="shared" si="7"/>
        <v>2528566</v>
      </c>
      <c r="J38" s="21">
        <f t="shared" si="7"/>
        <v>9910727</v>
      </c>
      <c r="K38" s="21">
        <f t="shared" si="7"/>
        <v>3891720</v>
      </c>
      <c r="L38" s="21">
        <f t="shared" si="7"/>
        <v>2805741</v>
      </c>
      <c r="M38" s="21">
        <f t="shared" si="7"/>
        <v>6874002</v>
      </c>
      <c r="N38" s="21">
        <f t="shared" si="7"/>
        <v>13571463</v>
      </c>
      <c r="O38" s="21">
        <f t="shared" si="7"/>
        <v>2496558</v>
      </c>
      <c r="P38" s="21">
        <f t="shared" si="7"/>
        <v>2880827</v>
      </c>
      <c r="Q38" s="21">
        <f t="shared" si="7"/>
        <v>3472233</v>
      </c>
      <c r="R38" s="21">
        <f t="shared" si="7"/>
        <v>8849618</v>
      </c>
      <c r="S38" s="21">
        <f t="shared" si="7"/>
        <v>2407028</v>
      </c>
      <c r="T38" s="21">
        <f t="shared" si="7"/>
        <v>4360978</v>
      </c>
      <c r="U38" s="21">
        <f t="shared" si="7"/>
        <v>3461949</v>
      </c>
      <c r="V38" s="21">
        <f t="shared" si="7"/>
        <v>10229955</v>
      </c>
      <c r="W38" s="21">
        <f t="shared" si="7"/>
        <v>42561763</v>
      </c>
      <c r="X38" s="21">
        <f t="shared" si="7"/>
        <v>43813320</v>
      </c>
      <c r="Y38" s="21">
        <f t="shared" si="7"/>
        <v>-1251557</v>
      </c>
      <c r="Z38" s="4">
        <f>+IF(X38&lt;&gt;0,+(Y38/X38)*100,0)</f>
        <v>-2.8565673635323687</v>
      </c>
      <c r="AA38" s="19">
        <f>SUM(AA39:AA41)</f>
        <v>41509904</v>
      </c>
    </row>
    <row r="39" spans="1:27" ht="13.5">
      <c r="A39" s="5" t="s">
        <v>43</v>
      </c>
      <c r="B39" s="3"/>
      <c r="C39" s="22">
        <v>7590045</v>
      </c>
      <c r="D39" s="22"/>
      <c r="E39" s="23">
        <v>9057107</v>
      </c>
      <c r="F39" s="24">
        <v>7829197</v>
      </c>
      <c r="G39" s="24">
        <v>645139</v>
      </c>
      <c r="H39" s="24">
        <v>712054</v>
      </c>
      <c r="I39" s="24">
        <v>551341</v>
      </c>
      <c r="J39" s="24">
        <v>1908534</v>
      </c>
      <c r="K39" s="24">
        <v>554684</v>
      </c>
      <c r="L39" s="24">
        <v>599671</v>
      </c>
      <c r="M39" s="24">
        <v>907386</v>
      </c>
      <c r="N39" s="24">
        <v>2061741</v>
      </c>
      <c r="O39" s="24">
        <v>624217</v>
      </c>
      <c r="P39" s="24">
        <v>570831</v>
      </c>
      <c r="Q39" s="24">
        <v>677558</v>
      </c>
      <c r="R39" s="24">
        <v>1872606</v>
      </c>
      <c r="S39" s="24">
        <v>532297</v>
      </c>
      <c r="T39" s="24">
        <v>669557</v>
      </c>
      <c r="U39" s="24">
        <v>1029135</v>
      </c>
      <c r="V39" s="24">
        <v>2230989</v>
      </c>
      <c r="W39" s="24">
        <v>8073870</v>
      </c>
      <c r="X39" s="24">
        <v>9057108</v>
      </c>
      <c r="Y39" s="24">
        <v>-983238</v>
      </c>
      <c r="Z39" s="6">
        <v>-10.86</v>
      </c>
      <c r="AA39" s="22">
        <v>7829197</v>
      </c>
    </row>
    <row r="40" spans="1:27" ht="13.5">
      <c r="A40" s="5" t="s">
        <v>44</v>
      </c>
      <c r="B40" s="3"/>
      <c r="C40" s="22">
        <v>64870842</v>
      </c>
      <c r="D40" s="22"/>
      <c r="E40" s="23">
        <v>34756212</v>
      </c>
      <c r="F40" s="24">
        <v>33680707</v>
      </c>
      <c r="G40" s="24">
        <v>1876368</v>
      </c>
      <c r="H40" s="24">
        <v>4148600</v>
      </c>
      <c r="I40" s="24">
        <v>1977225</v>
      </c>
      <c r="J40" s="24">
        <v>8002193</v>
      </c>
      <c r="K40" s="24">
        <v>3337036</v>
      </c>
      <c r="L40" s="24">
        <v>2206070</v>
      </c>
      <c r="M40" s="24">
        <v>5966616</v>
      </c>
      <c r="N40" s="24">
        <v>11509722</v>
      </c>
      <c r="O40" s="24">
        <v>1872341</v>
      </c>
      <c r="P40" s="24">
        <v>2309996</v>
      </c>
      <c r="Q40" s="24">
        <v>2794675</v>
      </c>
      <c r="R40" s="24">
        <v>6977012</v>
      </c>
      <c r="S40" s="24">
        <v>1874731</v>
      </c>
      <c r="T40" s="24">
        <v>3691421</v>
      </c>
      <c r="U40" s="24">
        <v>2432814</v>
      </c>
      <c r="V40" s="24">
        <v>7998966</v>
      </c>
      <c r="W40" s="24">
        <v>34487893</v>
      </c>
      <c r="X40" s="24">
        <v>34756212</v>
      </c>
      <c r="Y40" s="24">
        <v>-268319</v>
      </c>
      <c r="Z40" s="6">
        <v>-0.77</v>
      </c>
      <c r="AA40" s="22">
        <v>33680707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41311746</v>
      </c>
      <c r="D42" s="19">
        <f>SUM(D43:D46)</f>
        <v>0</v>
      </c>
      <c r="E42" s="20">
        <f t="shared" si="8"/>
        <v>26770766</v>
      </c>
      <c r="F42" s="21">
        <f t="shared" si="8"/>
        <v>26968154</v>
      </c>
      <c r="G42" s="21">
        <f t="shared" si="8"/>
        <v>1460392</v>
      </c>
      <c r="H42" s="21">
        <f t="shared" si="8"/>
        <v>2060188</v>
      </c>
      <c r="I42" s="21">
        <f t="shared" si="8"/>
        <v>1257154</v>
      </c>
      <c r="J42" s="21">
        <f t="shared" si="8"/>
        <v>4777734</v>
      </c>
      <c r="K42" s="21">
        <f t="shared" si="8"/>
        <v>2756422</v>
      </c>
      <c r="L42" s="21">
        <f t="shared" si="8"/>
        <v>1597894</v>
      </c>
      <c r="M42" s="21">
        <f t="shared" si="8"/>
        <v>4446497</v>
      </c>
      <c r="N42" s="21">
        <f t="shared" si="8"/>
        <v>8800813</v>
      </c>
      <c r="O42" s="21">
        <f t="shared" si="8"/>
        <v>2061607</v>
      </c>
      <c r="P42" s="21">
        <f t="shared" si="8"/>
        <v>1265852</v>
      </c>
      <c r="Q42" s="21">
        <f t="shared" si="8"/>
        <v>1501184</v>
      </c>
      <c r="R42" s="21">
        <f t="shared" si="8"/>
        <v>4828643</v>
      </c>
      <c r="S42" s="21">
        <f t="shared" si="8"/>
        <v>3157214</v>
      </c>
      <c r="T42" s="21">
        <f t="shared" si="8"/>
        <v>2288510</v>
      </c>
      <c r="U42" s="21">
        <f t="shared" si="8"/>
        <v>2022791</v>
      </c>
      <c r="V42" s="21">
        <f t="shared" si="8"/>
        <v>7468515</v>
      </c>
      <c r="W42" s="21">
        <f t="shared" si="8"/>
        <v>25875705</v>
      </c>
      <c r="X42" s="21">
        <f t="shared" si="8"/>
        <v>26770765</v>
      </c>
      <c r="Y42" s="21">
        <f t="shared" si="8"/>
        <v>-895060</v>
      </c>
      <c r="Z42" s="4">
        <f>+IF(X42&lt;&gt;0,+(Y42/X42)*100,0)</f>
        <v>-3.3434233201778136</v>
      </c>
      <c r="AA42" s="19">
        <f>SUM(AA43:AA46)</f>
        <v>26968154</v>
      </c>
    </row>
    <row r="43" spans="1:27" ht="13.5">
      <c r="A43" s="5" t="s">
        <v>47</v>
      </c>
      <c r="B43" s="3"/>
      <c r="C43" s="22">
        <v>30430248</v>
      </c>
      <c r="D43" s="22"/>
      <c r="E43" s="23">
        <v>14454996</v>
      </c>
      <c r="F43" s="24">
        <v>14942678</v>
      </c>
      <c r="G43" s="24">
        <v>847882</v>
      </c>
      <c r="H43" s="24">
        <v>1329411</v>
      </c>
      <c r="I43" s="24">
        <v>416131</v>
      </c>
      <c r="J43" s="24">
        <v>2593424</v>
      </c>
      <c r="K43" s="24">
        <v>1808087</v>
      </c>
      <c r="L43" s="24">
        <v>410266</v>
      </c>
      <c r="M43" s="24">
        <v>3444714</v>
      </c>
      <c r="N43" s="24">
        <v>5663067</v>
      </c>
      <c r="O43" s="24">
        <v>1113841</v>
      </c>
      <c r="P43" s="24">
        <v>265842</v>
      </c>
      <c r="Q43" s="24">
        <v>723601</v>
      </c>
      <c r="R43" s="24">
        <v>2103284</v>
      </c>
      <c r="S43" s="24">
        <v>2400596</v>
      </c>
      <c r="T43" s="24">
        <v>1098982</v>
      </c>
      <c r="U43" s="24">
        <v>1036597</v>
      </c>
      <c r="V43" s="24">
        <v>4536175</v>
      </c>
      <c r="W43" s="24">
        <v>14895950</v>
      </c>
      <c r="X43" s="24">
        <v>14454995</v>
      </c>
      <c r="Y43" s="24">
        <v>440955</v>
      </c>
      <c r="Z43" s="6">
        <v>3.05</v>
      </c>
      <c r="AA43" s="22">
        <v>14942678</v>
      </c>
    </row>
    <row r="44" spans="1:27" ht="13.5">
      <c r="A44" s="5" t="s">
        <v>48</v>
      </c>
      <c r="B44" s="3"/>
      <c r="C44" s="22">
        <v>-787360</v>
      </c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>
        <v>0</v>
      </c>
      <c r="AA44" s="22"/>
    </row>
    <row r="45" spans="1:27" ht="13.5">
      <c r="A45" s="5" t="s">
        <v>49</v>
      </c>
      <c r="B45" s="3"/>
      <c r="C45" s="25">
        <v>-216209</v>
      </c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>
        <v>0</v>
      </c>
      <c r="AA45" s="25"/>
    </row>
    <row r="46" spans="1:27" ht="13.5">
      <c r="A46" s="5" t="s">
        <v>50</v>
      </c>
      <c r="B46" s="3"/>
      <c r="C46" s="22">
        <v>11885067</v>
      </c>
      <c r="D46" s="22"/>
      <c r="E46" s="23">
        <v>12315770</v>
      </c>
      <c r="F46" s="24">
        <v>12025476</v>
      </c>
      <c r="G46" s="24">
        <v>612510</v>
      </c>
      <c r="H46" s="24">
        <v>730777</v>
      </c>
      <c r="I46" s="24">
        <v>841023</v>
      </c>
      <c r="J46" s="24">
        <v>2184310</v>
      </c>
      <c r="K46" s="24">
        <v>948335</v>
      </c>
      <c r="L46" s="24">
        <v>1187628</v>
      </c>
      <c r="M46" s="24">
        <v>1001783</v>
      </c>
      <c r="N46" s="24">
        <v>3137746</v>
      </c>
      <c r="O46" s="24">
        <v>947766</v>
      </c>
      <c r="P46" s="24">
        <v>1000010</v>
      </c>
      <c r="Q46" s="24">
        <v>777583</v>
      </c>
      <c r="R46" s="24">
        <v>2725359</v>
      </c>
      <c r="S46" s="24">
        <v>756618</v>
      </c>
      <c r="T46" s="24">
        <v>1189528</v>
      </c>
      <c r="U46" s="24">
        <v>986194</v>
      </c>
      <c r="V46" s="24">
        <v>2932340</v>
      </c>
      <c r="W46" s="24">
        <v>10979755</v>
      </c>
      <c r="X46" s="24">
        <v>12315770</v>
      </c>
      <c r="Y46" s="24">
        <v>-1336015</v>
      </c>
      <c r="Z46" s="6">
        <v>-10.85</v>
      </c>
      <c r="AA46" s="22">
        <v>12025476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292827795</v>
      </c>
      <c r="D48" s="40">
        <f>+D28+D32+D38+D42+D47</f>
        <v>0</v>
      </c>
      <c r="E48" s="41">
        <f t="shared" si="9"/>
        <v>286559851</v>
      </c>
      <c r="F48" s="42">
        <f t="shared" si="9"/>
        <v>279623921</v>
      </c>
      <c r="G48" s="42">
        <f t="shared" si="9"/>
        <v>14311285</v>
      </c>
      <c r="H48" s="42">
        <f t="shared" si="9"/>
        <v>18117118</v>
      </c>
      <c r="I48" s="42">
        <f t="shared" si="9"/>
        <v>17198196</v>
      </c>
      <c r="J48" s="42">
        <f t="shared" si="9"/>
        <v>49626599</v>
      </c>
      <c r="K48" s="42">
        <f t="shared" si="9"/>
        <v>24993758</v>
      </c>
      <c r="L48" s="42">
        <f t="shared" si="9"/>
        <v>17539596</v>
      </c>
      <c r="M48" s="42">
        <f t="shared" si="9"/>
        <v>25240506</v>
      </c>
      <c r="N48" s="42">
        <f t="shared" si="9"/>
        <v>67773860</v>
      </c>
      <c r="O48" s="42">
        <f t="shared" si="9"/>
        <v>15753872</v>
      </c>
      <c r="P48" s="42">
        <f t="shared" si="9"/>
        <v>15043276</v>
      </c>
      <c r="Q48" s="42">
        <f t="shared" si="9"/>
        <v>16075250</v>
      </c>
      <c r="R48" s="42">
        <f t="shared" si="9"/>
        <v>46872398</v>
      </c>
      <c r="S48" s="42">
        <f t="shared" si="9"/>
        <v>17354641</v>
      </c>
      <c r="T48" s="42">
        <f t="shared" si="9"/>
        <v>19936719</v>
      </c>
      <c r="U48" s="42">
        <f t="shared" si="9"/>
        <v>22564674</v>
      </c>
      <c r="V48" s="42">
        <f t="shared" si="9"/>
        <v>59856034</v>
      </c>
      <c r="W48" s="42">
        <f t="shared" si="9"/>
        <v>224128891</v>
      </c>
      <c r="X48" s="42">
        <f t="shared" si="9"/>
        <v>286559855</v>
      </c>
      <c r="Y48" s="42">
        <f t="shared" si="9"/>
        <v>-62430964</v>
      </c>
      <c r="Z48" s="43">
        <f>+IF(X48&lt;&gt;0,+(Y48/X48)*100,0)</f>
        <v>-21.786360828525684</v>
      </c>
      <c r="AA48" s="40">
        <f>+AA28+AA32+AA38+AA42+AA47</f>
        <v>279623921</v>
      </c>
    </row>
    <row r="49" spans="1:27" ht="13.5">
      <c r="A49" s="14" t="s">
        <v>58</v>
      </c>
      <c r="B49" s="15"/>
      <c r="C49" s="44">
        <f aca="true" t="shared" si="10" ref="C49:Y49">+C25-C48</f>
        <v>103594499</v>
      </c>
      <c r="D49" s="44">
        <f>+D25-D48</f>
        <v>0</v>
      </c>
      <c r="E49" s="45">
        <f t="shared" si="10"/>
        <v>82876924</v>
      </c>
      <c r="F49" s="46">
        <f t="shared" si="10"/>
        <v>111317919</v>
      </c>
      <c r="G49" s="46">
        <f t="shared" si="10"/>
        <v>109795523</v>
      </c>
      <c r="H49" s="46">
        <f t="shared" si="10"/>
        <v>-10829932</v>
      </c>
      <c r="I49" s="46">
        <f t="shared" si="10"/>
        <v>-12763355</v>
      </c>
      <c r="J49" s="46">
        <f t="shared" si="10"/>
        <v>86202236</v>
      </c>
      <c r="K49" s="46">
        <f t="shared" si="10"/>
        <v>-18929623</v>
      </c>
      <c r="L49" s="46">
        <f t="shared" si="10"/>
        <v>-10819371</v>
      </c>
      <c r="M49" s="46">
        <f t="shared" si="10"/>
        <v>72608632</v>
      </c>
      <c r="N49" s="46">
        <f t="shared" si="10"/>
        <v>42859638</v>
      </c>
      <c r="O49" s="46">
        <f t="shared" si="10"/>
        <v>-9955211</v>
      </c>
      <c r="P49" s="46">
        <f t="shared" si="10"/>
        <v>-9466817</v>
      </c>
      <c r="Q49" s="46">
        <f t="shared" si="10"/>
        <v>85516483</v>
      </c>
      <c r="R49" s="46">
        <f t="shared" si="10"/>
        <v>66094455</v>
      </c>
      <c r="S49" s="46">
        <f t="shared" si="10"/>
        <v>-12657318</v>
      </c>
      <c r="T49" s="46">
        <f t="shared" si="10"/>
        <v>-14649860</v>
      </c>
      <c r="U49" s="46">
        <f t="shared" si="10"/>
        <v>-17658878</v>
      </c>
      <c r="V49" s="46">
        <f t="shared" si="10"/>
        <v>-44966056</v>
      </c>
      <c r="W49" s="46">
        <f t="shared" si="10"/>
        <v>150190273</v>
      </c>
      <c r="X49" s="46">
        <f>IF(F25=F48,0,X25-X48)</f>
        <v>82876920</v>
      </c>
      <c r="Y49" s="46">
        <f t="shared" si="10"/>
        <v>67313353</v>
      </c>
      <c r="Z49" s="47">
        <f>+IF(X49&lt;&gt;0,+(Y49/X49)*100,0)</f>
        <v>81.22086703994309</v>
      </c>
      <c r="AA49" s="44">
        <f>+AA25-AA48</f>
        <v>111317919</v>
      </c>
    </row>
    <row r="50" spans="1:27" ht="13.5">
      <c r="A50" s="16" t="s">
        <v>86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87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88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89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90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76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91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123311009</v>
      </c>
      <c r="D5" s="19">
        <f>SUM(D6:D8)</f>
        <v>0</v>
      </c>
      <c r="E5" s="20">
        <f t="shared" si="0"/>
        <v>182968438</v>
      </c>
      <c r="F5" s="21">
        <f t="shared" si="0"/>
        <v>182968438</v>
      </c>
      <c r="G5" s="21">
        <f t="shared" si="0"/>
        <v>35284851</v>
      </c>
      <c r="H5" s="21">
        <f t="shared" si="0"/>
        <v>5328402</v>
      </c>
      <c r="I5" s="21">
        <f t="shared" si="0"/>
        <v>6257737</v>
      </c>
      <c r="J5" s="21">
        <f t="shared" si="0"/>
        <v>46870990</v>
      </c>
      <c r="K5" s="21">
        <f t="shared" si="0"/>
        <v>6411606</v>
      </c>
      <c r="L5" s="21">
        <f t="shared" si="0"/>
        <v>5798004</v>
      </c>
      <c r="M5" s="21">
        <f t="shared" si="0"/>
        <v>28620645</v>
      </c>
      <c r="N5" s="21">
        <f t="shared" si="0"/>
        <v>40830255</v>
      </c>
      <c r="O5" s="21">
        <f t="shared" si="0"/>
        <v>7126665</v>
      </c>
      <c r="P5" s="21">
        <f t="shared" si="0"/>
        <v>6220659</v>
      </c>
      <c r="Q5" s="21">
        <f t="shared" si="0"/>
        <v>0</v>
      </c>
      <c r="R5" s="21">
        <f t="shared" si="0"/>
        <v>13347324</v>
      </c>
      <c r="S5" s="21">
        <f t="shared" si="0"/>
        <v>6384110</v>
      </c>
      <c r="T5" s="21">
        <f t="shared" si="0"/>
        <v>5898084</v>
      </c>
      <c r="U5" s="21">
        <f t="shared" si="0"/>
        <v>0</v>
      </c>
      <c r="V5" s="21">
        <f t="shared" si="0"/>
        <v>12282194</v>
      </c>
      <c r="W5" s="21">
        <f t="shared" si="0"/>
        <v>113330763</v>
      </c>
      <c r="X5" s="21">
        <f t="shared" si="0"/>
        <v>182968438</v>
      </c>
      <c r="Y5" s="21">
        <f t="shared" si="0"/>
        <v>-69637675</v>
      </c>
      <c r="Z5" s="4">
        <f>+IF(X5&lt;&gt;0,+(Y5/X5)*100,0)</f>
        <v>-38.05993851245535</v>
      </c>
      <c r="AA5" s="19">
        <f>SUM(AA6:AA8)</f>
        <v>182968438</v>
      </c>
    </row>
    <row r="6" spans="1:27" ht="13.5">
      <c r="A6" s="5" t="s">
        <v>33</v>
      </c>
      <c r="B6" s="3"/>
      <c r="C6" s="22"/>
      <c r="D6" s="22"/>
      <c r="E6" s="23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>
        <v>-1</v>
      </c>
      <c r="U6" s="24"/>
      <c r="V6" s="24">
        <v>-1</v>
      </c>
      <c r="W6" s="24">
        <v>-1</v>
      </c>
      <c r="X6" s="24"/>
      <c r="Y6" s="24">
        <v>-1</v>
      </c>
      <c r="Z6" s="6">
        <v>0</v>
      </c>
      <c r="AA6" s="22"/>
    </row>
    <row r="7" spans="1:27" ht="13.5">
      <c r="A7" s="5" t="s">
        <v>34</v>
      </c>
      <c r="B7" s="3"/>
      <c r="C7" s="25">
        <v>122073259</v>
      </c>
      <c r="D7" s="25"/>
      <c r="E7" s="26">
        <v>181458438</v>
      </c>
      <c r="F7" s="27">
        <v>181458438</v>
      </c>
      <c r="G7" s="27">
        <v>35209611</v>
      </c>
      <c r="H7" s="27">
        <v>5245214</v>
      </c>
      <c r="I7" s="27">
        <v>6178523</v>
      </c>
      <c r="J7" s="27">
        <v>46633348</v>
      </c>
      <c r="K7" s="27">
        <v>6331742</v>
      </c>
      <c r="L7" s="27">
        <v>5718063</v>
      </c>
      <c r="M7" s="27">
        <v>28540704</v>
      </c>
      <c r="N7" s="27">
        <v>40590509</v>
      </c>
      <c r="O7" s="27">
        <v>7046556</v>
      </c>
      <c r="P7" s="27">
        <v>6139417</v>
      </c>
      <c r="Q7" s="27"/>
      <c r="R7" s="27">
        <v>13185973</v>
      </c>
      <c r="S7" s="27">
        <v>6240269</v>
      </c>
      <c r="T7" s="27">
        <v>5821227</v>
      </c>
      <c r="U7" s="27"/>
      <c r="V7" s="27">
        <v>12061496</v>
      </c>
      <c r="W7" s="27">
        <v>112471326</v>
      </c>
      <c r="X7" s="27">
        <v>181458438</v>
      </c>
      <c r="Y7" s="27">
        <v>-68987112</v>
      </c>
      <c r="Z7" s="7">
        <v>-38.02</v>
      </c>
      <c r="AA7" s="25">
        <v>181458438</v>
      </c>
    </row>
    <row r="8" spans="1:27" ht="13.5">
      <c r="A8" s="5" t="s">
        <v>35</v>
      </c>
      <c r="B8" s="3"/>
      <c r="C8" s="22">
        <v>1237750</v>
      </c>
      <c r="D8" s="22"/>
      <c r="E8" s="23">
        <v>1510000</v>
      </c>
      <c r="F8" s="24">
        <v>1510000</v>
      </c>
      <c r="G8" s="24">
        <v>75240</v>
      </c>
      <c r="H8" s="24">
        <v>83188</v>
      </c>
      <c r="I8" s="24">
        <v>79214</v>
      </c>
      <c r="J8" s="24">
        <v>237642</v>
      </c>
      <c r="K8" s="24">
        <v>79864</v>
      </c>
      <c r="L8" s="24">
        <v>79941</v>
      </c>
      <c r="M8" s="24">
        <v>79941</v>
      </c>
      <c r="N8" s="24">
        <v>239746</v>
      </c>
      <c r="O8" s="24">
        <v>80109</v>
      </c>
      <c r="P8" s="24">
        <v>81242</v>
      </c>
      <c r="Q8" s="24"/>
      <c r="R8" s="24">
        <v>161351</v>
      </c>
      <c r="S8" s="24">
        <v>143841</v>
      </c>
      <c r="T8" s="24">
        <v>76858</v>
      </c>
      <c r="U8" s="24"/>
      <c r="V8" s="24">
        <v>220699</v>
      </c>
      <c r="W8" s="24">
        <v>859438</v>
      </c>
      <c r="X8" s="24">
        <v>1510000</v>
      </c>
      <c r="Y8" s="24">
        <v>-650562</v>
      </c>
      <c r="Z8" s="6">
        <v>-43.08</v>
      </c>
      <c r="AA8" s="22">
        <v>1510000</v>
      </c>
    </row>
    <row r="9" spans="1:27" ht="13.5">
      <c r="A9" s="2" t="s">
        <v>36</v>
      </c>
      <c r="B9" s="3"/>
      <c r="C9" s="19">
        <f aca="true" t="shared" si="1" ref="C9:Y9">SUM(C10:C14)</f>
        <v>7130799</v>
      </c>
      <c r="D9" s="19">
        <f>SUM(D10:D14)</f>
        <v>0</v>
      </c>
      <c r="E9" s="20">
        <f t="shared" si="1"/>
        <v>28390000</v>
      </c>
      <c r="F9" s="21">
        <f t="shared" si="1"/>
        <v>28390000</v>
      </c>
      <c r="G9" s="21">
        <f t="shared" si="1"/>
        <v>961175</v>
      </c>
      <c r="H9" s="21">
        <f t="shared" si="1"/>
        <v>942329</v>
      </c>
      <c r="I9" s="21">
        <f t="shared" si="1"/>
        <v>936573</v>
      </c>
      <c r="J9" s="21">
        <f t="shared" si="1"/>
        <v>2840077</v>
      </c>
      <c r="K9" s="21">
        <f t="shared" si="1"/>
        <v>1185024</v>
      </c>
      <c r="L9" s="21">
        <f t="shared" si="1"/>
        <v>1011433</v>
      </c>
      <c r="M9" s="21">
        <f t="shared" si="1"/>
        <v>7658212</v>
      </c>
      <c r="N9" s="21">
        <f t="shared" si="1"/>
        <v>9854669</v>
      </c>
      <c r="O9" s="21">
        <f t="shared" si="1"/>
        <v>1016617</v>
      </c>
      <c r="P9" s="21">
        <f t="shared" si="1"/>
        <v>857862</v>
      </c>
      <c r="Q9" s="21">
        <f t="shared" si="1"/>
        <v>0</v>
      </c>
      <c r="R9" s="21">
        <f t="shared" si="1"/>
        <v>1874479</v>
      </c>
      <c r="S9" s="21">
        <f t="shared" si="1"/>
        <v>1008476</v>
      </c>
      <c r="T9" s="21">
        <f t="shared" si="1"/>
        <v>573507</v>
      </c>
      <c r="U9" s="21">
        <f t="shared" si="1"/>
        <v>0</v>
      </c>
      <c r="V9" s="21">
        <f t="shared" si="1"/>
        <v>1581983</v>
      </c>
      <c r="W9" s="21">
        <f t="shared" si="1"/>
        <v>16151208</v>
      </c>
      <c r="X9" s="21">
        <f t="shared" si="1"/>
        <v>28390000</v>
      </c>
      <c r="Y9" s="21">
        <f t="shared" si="1"/>
        <v>-12238792</v>
      </c>
      <c r="Z9" s="4">
        <f>+IF(X9&lt;&gt;0,+(Y9/X9)*100,0)</f>
        <v>-43.1095174357168</v>
      </c>
      <c r="AA9" s="19">
        <f>SUM(AA10:AA14)</f>
        <v>28390000</v>
      </c>
    </row>
    <row r="10" spans="1:27" ht="13.5">
      <c r="A10" s="5" t="s">
        <v>37</v>
      </c>
      <c r="B10" s="3"/>
      <c r="C10" s="22">
        <v>337587</v>
      </c>
      <c r="D10" s="22"/>
      <c r="E10" s="23">
        <v>390000</v>
      </c>
      <c r="F10" s="24">
        <v>390000</v>
      </c>
      <c r="G10" s="24">
        <v>37035</v>
      </c>
      <c r="H10" s="24">
        <v>44377</v>
      </c>
      <c r="I10" s="24">
        <v>31186</v>
      </c>
      <c r="J10" s="24">
        <v>112598</v>
      </c>
      <c r="K10" s="24">
        <v>39879</v>
      </c>
      <c r="L10" s="24">
        <v>43140</v>
      </c>
      <c r="M10" s="24">
        <v>30353</v>
      </c>
      <c r="N10" s="24">
        <v>113372</v>
      </c>
      <c r="O10" s="24">
        <v>43958</v>
      </c>
      <c r="P10" s="24">
        <v>20413</v>
      </c>
      <c r="Q10" s="24"/>
      <c r="R10" s="24">
        <v>64371</v>
      </c>
      <c r="S10" s="24">
        <v>22038</v>
      </c>
      <c r="T10" s="24">
        <v>38172</v>
      </c>
      <c r="U10" s="24"/>
      <c r="V10" s="24">
        <v>60210</v>
      </c>
      <c r="W10" s="24">
        <v>350551</v>
      </c>
      <c r="X10" s="24">
        <v>390000</v>
      </c>
      <c r="Y10" s="24">
        <v>-39449</v>
      </c>
      <c r="Z10" s="6">
        <v>-10.12</v>
      </c>
      <c r="AA10" s="22">
        <v>390000</v>
      </c>
    </row>
    <row r="11" spans="1:27" ht="13.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3.5">
      <c r="A12" s="5" t="s">
        <v>39</v>
      </c>
      <c r="B12" s="3"/>
      <c r="C12" s="22">
        <v>6793212</v>
      </c>
      <c r="D12" s="22"/>
      <c r="E12" s="23">
        <v>28000000</v>
      </c>
      <c r="F12" s="24">
        <v>28000000</v>
      </c>
      <c r="G12" s="24">
        <v>924140</v>
      </c>
      <c r="H12" s="24">
        <v>897952</v>
      </c>
      <c r="I12" s="24">
        <v>905387</v>
      </c>
      <c r="J12" s="24">
        <v>2727479</v>
      </c>
      <c r="K12" s="24">
        <v>1145145</v>
      </c>
      <c r="L12" s="24">
        <v>968293</v>
      </c>
      <c r="M12" s="24">
        <v>7627859</v>
      </c>
      <c r="N12" s="24">
        <v>9741297</v>
      </c>
      <c r="O12" s="24">
        <v>972659</v>
      </c>
      <c r="P12" s="24">
        <v>837449</v>
      </c>
      <c r="Q12" s="24"/>
      <c r="R12" s="24">
        <v>1810108</v>
      </c>
      <c r="S12" s="24">
        <v>986438</v>
      </c>
      <c r="T12" s="24">
        <v>535335</v>
      </c>
      <c r="U12" s="24"/>
      <c r="V12" s="24">
        <v>1521773</v>
      </c>
      <c r="W12" s="24">
        <v>15800657</v>
      </c>
      <c r="X12" s="24">
        <v>28000000</v>
      </c>
      <c r="Y12" s="24">
        <v>-12199343</v>
      </c>
      <c r="Z12" s="6">
        <v>-43.57</v>
      </c>
      <c r="AA12" s="22">
        <v>28000000</v>
      </c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193952</v>
      </c>
      <c r="D15" s="19">
        <f>SUM(D16:D18)</f>
        <v>0</v>
      </c>
      <c r="E15" s="20">
        <f t="shared" si="2"/>
        <v>23853000</v>
      </c>
      <c r="F15" s="21">
        <f t="shared" si="2"/>
        <v>23853000</v>
      </c>
      <c r="G15" s="21">
        <f t="shared" si="2"/>
        <v>19045</v>
      </c>
      <c r="H15" s="21">
        <f t="shared" si="2"/>
        <v>10495</v>
      </c>
      <c r="I15" s="21">
        <f t="shared" si="2"/>
        <v>11334</v>
      </c>
      <c r="J15" s="21">
        <f t="shared" si="2"/>
        <v>40874</v>
      </c>
      <c r="K15" s="21">
        <f t="shared" si="2"/>
        <v>20464</v>
      </c>
      <c r="L15" s="21">
        <f t="shared" si="2"/>
        <v>20167</v>
      </c>
      <c r="M15" s="21">
        <f t="shared" si="2"/>
        <v>8929176</v>
      </c>
      <c r="N15" s="21">
        <f t="shared" si="2"/>
        <v>8969807</v>
      </c>
      <c r="O15" s="21">
        <f t="shared" si="2"/>
        <v>2325</v>
      </c>
      <c r="P15" s="21">
        <f t="shared" si="2"/>
        <v>5906</v>
      </c>
      <c r="Q15" s="21">
        <f t="shared" si="2"/>
        <v>0</v>
      </c>
      <c r="R15" s="21">
        <f t="shared" si="2"/>
        <v>8231</v>
      </c>
      <c r="S15" s="21">
        <f t="shared" si="2"/>
        <v>5321</v>
      </c>
      <c r="T15" s="21">
        <f t="shared" si="2"/>
        <v>7670</v>
      </c>
      <c r="U15" s="21">
        <f t="shared" si="2"/>
        <v>0</v>
      </c>
      <c r="V15" s="21">
        <f t="shared" si="2"/>
        <v>12991</v>
      </c>
      <c r="W15" s="21">
        <f t="shared" si="2"/>
        <v>9031903</v>
      </c>
      <c r="X15" s="21">
        <f t="shared" si="2"/>
        <v>23853000</v>
      </c>
      <c r="Y15" s="21">
        <f t="shared" si="2"/>
        <v>-14821097</v>
      </c>
      <c r="Z15" s="4">
        <f>+IF(X15&lt;&gt;0,+(Y15/X15)*100,0)</f>
        <v>-62.135148618622395</v>
      </c>
      <c r="AA15" s="19">
        <f>SUM(AA16:AA18)</f>
        <v>23853000</v>
      </c>
    </row>
    <row r="16" spans="1:27" ht="13.5">
      <c r="A16" s="5" t="s">
        <v>43</v>
      </c>
      <c r="B16" s="3"/>
      <c r="C16" s="22">
        <v>193952</v>
      </c>
      <c r="D16" s="22"/>
      <c r="E16" s="23">
        <v>200000</v>
      </c>
      <c r="F16" s="24">
        <v>200000</v>
      </c>
      <c r="G16" s="24">
        <v>19045</v>
      </c>
      <c r="H16" s="24">
        <v>10495</v>
      </c>
      <c r="I16" s="24">
        <v>11334</v>
      </c>
      <c r="J16" s="24">
        <v>40874</v>
      </c>
      <c r="K16" s="24">
        <v>20464</v>
      </c>
      <c r="L16" s="24">
        <v>20167</v>
      </c>
      <c r="M16" s="24">
        <v>13176</v>
      </c>
      <c r="N16" s="24">
        <v>53807</v>
      </c>
      <c r="O16" s="24">
        <v>2325</v>
      </c>
      <c r="P16" s="24">
        <v>5906</v>
      </c>
      <c r="Q16" s="24"/>
      <c r="R16" s="24">
        <v>8231</v>
      </c>
      <c r="S16" s="24">
        <v>5321</v>
      </c>
      <c r="T16" s="24">
        <v>7468</v>
      </c>
      <c r="U16" s="24"/>
      <c r="V16" s="24">
        <v>12789</v>
      </c>
      <c r="W16" s="24">
        <v>115701</v>
      </c>
      <c r="X16" s="24">
        <v>200000</v>
      </c>
      <c r="Y16" s="24">
        <v>-84299</v>
      </c>
      <c r="Z16" s="6">
        <v>-42.15</v>
      </c>
      <c r="AA16" s="22">
        <v>200000</v>
      </c>
    </row>
    <row r="17" spans="1:27" ht="13.5">
      <c r="A17" s="5" t="s">
        <v>44</v>
      </c>
      <c r="B17" s="3"/>
      <c r="C17" s="22"/>
      <c r="D17" s="22"/>
      <c r="E17" s="23">
        <v>23653000</v>
      </c>
      <c r="F17" s="24">
        <v>23653000</v>
      </c>
      <c r="G17" s="24"/>
      <c r="H17" s="24"/>
      <c r="I17" s="24"/>
      <c r="J17" s="24"/>
      <c r="K17" s="24"/>
      <c r="L17" s="24"/>
      <c r="M17" s="24">
        <v>8916000</v>
      </c>
      <c r="N17" s="24">
        <v>8916000</v>
      </c>
      <c r="O17" s="24"/>
      <c r="P17" s="24"/>
      <c r="Q17" s="24"/>
      <c r="R17" s="24"/>
      <c r="S17" s="24"/>
      <c r="T17" s="24">
        <v>202</v>
      </c>
      <c r="U17" s="24"/>
      <c r="V17" s="24">
        <v>202</v>
      </c>
      <c r="W17" s="24">
        <v>8916202</v>
      </c>
      <c r="X17" s="24">
        <v>23653000</v>
      </c>
      <c r="Y17" s="24">
        <v>-14736798</v>
      </c>
      <c r="Z17" s="6">
        <v>-62.3</v>
      </c>
      <c r="AA17" s="22">
        <v>23653000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185464884</v>
      </c>
      <c r="D19" s="19">
        <f>SUM(D20:D23)</f>
        <v>0</v>
      </c>
      <c r="E19" s="20">
        <f t="shared" si="3"/>
        <v>223393797</v>
      </c>
      <c r="F19" s="21">
        <f t="shared" si="3"/>
        <v>223393797</v>
      </c>
      <c r="G19" s="21">
        <f t="shared" si="3"/>
        <v>12359684</v>
      </c>
      <c r="H19" s="21">
        <f t="shared" si="3"/>
        <v>10872004</v>
      </c>
      <c r="I19" s="21">
        <f t="shared" si="3"/>
        <v>11311377</v>
      </c>
      <c r="J19" s="21">
        <f t="shared" si="3"/>
        <v>34543065</v>
      </c>
      <c r="K19" s="21">
        <f t="shared" si="3"/>
        <v>11192269</v>
      </c>
      <c r="L19" s="21">
        <f t="shared" si="3"/>
        <v>13240793</v>
      </c>
      <c r="M19" s="21">
        <f t="shared" si="3"/>
        <v>13468995</v>
      </c>
      <c r="N19" s="21">
        <f t="shared" si="3"/>
        <v>37902057</v>
      </c>
      <c r="O19" s="21">
        <f t="shared" si="3"/>
        <v>13992074</v>
      </c>
      <c r="P19" s="21">
        <f t="shared" si="3"/>
        <v>11161343</v>
      </c>
      <c r="Q19" s="21">
        <f t="shared" si="3"/>
        <v>0</v>
      </c>
      <c r="R19" s="21">
        <f t="shared" si="3"/>
        <v>25153417</v>
      </c>
      <c r="S19" s="21">
        <f t="shared" si="3"/>
        <v>11193638</v>
      </c>
      <c r="T19" s="21">
        <f t="shared" si="3"/>
        <v>12237516</v>
      </c>
      <c r="U19" s="21">
        <f t="shared" si="3"/>
        <v>0</v>
      </c>
      <c r="V19" s="21">
        <f t="shared" si="3"/>
        <v>23431154</v>
      </c>
      <c r="W19" s="21">
        <f t="shared" si="3"/>
        <v>121029693</v>
      </c>
      <c r="X19" s="21">
        <f t="shared" si="3"/>
        <v>223393797</v>
      </c>
      <c r="Y19" s="21">
        <f t="shared" si="3"/>
        <v>-102364104</v>
      </c>
      <c r="Z19" s="4">
        <f>+IF(X19&lt;&gt;0,+(Y19/X19)*100,0)</f>
        <v>-45.82226784031967</v>
      </c>
      <c r="AA19" s="19">
        <f>SUM(AA20:AA23)</f>
        <v>223393797</v>
      </c>
    </row>
    <row r="20" spans="1:27" ht="13.5">
      <c r="A20" s="5" t="s">
        <v>47</v>
      </c>
      <c r="B20" s="3"/>
      <c r="C20" s="22">
        <v>103842146</v>
      </c>
      <c r="D20" s="22"/>
      <c r="E20" s="23">
        <v>147489211</v>
      </c>
      <c r="F20" s="24">
        <v>147489211</v>
      </c>
      <c r="G20" s="24">
        <v>8233015</v>
      </c>
      <c r="H20" s="24">
        <v>7386163</v>
      </c>
      <c r="I20" s="24">
        <v>7533001</v>
      </c>
      <c r="J20" s="24">
        <v>23152179</v>
      </c>
      <c r="K20" s="24">
        <v>7198549</v>
      </c>
      <c r="L20" s="24">
        <v>9429948</v>
      </c>
      <c r="M20" s="24">
        <v>9831563</v>
      </c>
      <c r="N20" s="24">
        <v>26460060</v>
      </c>
      <c r="O20" s="24">
        <v>10004232</v>
      </c>
      <c r="P20" s="24">
        <v>7596395</v>
      </c>
      <c r="Q20" s="24"/>
      <c r="R20" s="24">
        <v>17600627</v>
      </c>
      <c r="S20" s="24">
        <v>7336936</v>
      </c>
      <c r="T20" s="24">
        <v>8701880</v>
      </c>
      <c r="U20" s="24"/>
      <c r="V20" s="24">
        <v>16038816</v>
      </c>
      <c r="W20" s="24">
        <v>83251682</v>
      </c>
      <c r="X20" s="24">
        <v>147489211</v>
      </c>
      <c r="Y20" s="24">
        <v>-64237529</v>
      </c>
      <c r="Z20" s="6">
        <v>-43.55</v>
      </c>
      <c r="AA20" s="22">
        <v>147489211</v>
      </c>
    </row>
    <row r="21" spans="1:27" ht="13.5">
      <c r="A21" s="5" t="s">
        <v>48</v>
      </c>
      <c r="B21" s="3"/>
      <c r="C21" s="22">
        <v>24264295</v>
      </c>
      <c r="D21" s="22"/>
      <c r="E21" s="23">
        <v>61042162</v>
      </c>
      <c r="F21" s="24">
        <v>61042162</v>
      </c>
      <c r="G21" s="24">
        <v>2252185</v>
      </c>
      <c r="H21" s="24">
        <v>1650630</v>
      </c>
      <c r="I21" s="24">
        <v>1937832</v>
      </c>
      <c r="J21" s="24">
        <v>5840647</v>
      </c>
      <c r="K21" s="24">
        <v>2135215</v>
      </c>
      <c r="L21" s="24">
        <v>2041353</v>
      </c>
      <c r="M21" s="24">
        <v>1895735</v>
      </c>
      <c r="N21" s="24">
        <v>6072303</v>
      </c>
      <c r="O21" s="24">
        <v>2188310</v>
      </c>
      <c r="P21" s="24">
        <v>1888253</v>
      </c>
      <c r="Q21" s="24"/>
      <c r="R21" s="24">
        <v>4076563</v>
      </c>
      <c r="S21" s="24">
        <v>2112660</v>
      </c>
      <c r="T21" s="24">
        <v>1796300</v>
      </c>
      <c r="U21" s="24"/>
      <c r="V21" s="24">
        <v>3908960</v>
      </c>
      <c r="W21" s="24">
        <v>19898473</v>
      </c>
      <c r="X21" s="24">
        <v>61042162</v>
      </c>
      <c r="Y21" s="24">
        <v>-41143689</v>
      </c>
      <c r="Z21" s="6">
        <v>-67.4</v>
      </c>
      <c r="AA21" s="22">
        <v>61042162</v>
      </c>
    </row>
    <row r="22" spans="1:27" ht="13.5">
      <c r="A22" s="5" t="s">
        <v>49</v>
      </c>
      <c r="B22" s="3"/>
      <c r="C22" s="25">
        <v>49248602</v>
      </c>
      <c r="D22" s="25"/>
      <c r="E22" s="26"/>
      <c r="F22" s="27"/>
      <c r="G22" s="27">
        <v>1326217</v>
      </c>
      <c r="H22" s="27">
        <v>1305175</v>
      </c>
      <c r="I22" s="27">
        <v>1305175</v>
      </c>
      <c r="J22" s="27">
        <v>3936567</v>
      </c>
      <c r="K22" s="27">
        <v>1315197</v>
      </c>
      <c r="L22" s="27">
        <v>1252471</v>
      </c>
      <c r="M22" s="27">
        <v>1230149</v>
      </c>
      <c r="N22" s="27">
        <v>3797817</v>
      </c>
      <c r="O22" s="27">
        <v>1266877</v>
      </c>
      <c r="P22" s="27">
        <v>1175989</v>
      </c>
      <c r="Q22" s="27"/>
      <c r="R22" s="27">
        <v>2442866</v>
      </c>
      <c r="S22" s="27">
        <v>1231073</v>
      </c>
      <c r="T22" s="27">
        <v>1224646</v>
      </c>
      <c r="U22" s="27"/>
      <c r="V22" s="27">
        <v>2455719</v>
      </c>
      <c r="W22" s="27">
        <v>12632969</v>
      </c>
      <c r="X22" s="27"/>
      <c r="Y22" s="27">
        <v>12632969</v>
      </c>
      <c r="Z22" s="7">
        <v>0</v>
      </c>
      <c r="AA22" s="25"/>
    </row>
    <row r="23" spans="1:27" ht="13.5">
      <c r="A23" s="5" t="s">
        <v>50</v>
      </c>
      <c r="B23" s="3"/>
      <c r="C23" s="22">
        <v>8109841</v>
      </c>
      <c r="D23" s="22"/>
      <c r="E23" s="23">
        <v>14862424</v>
      </c>
      <c r="F23" s="24">
        <v>14862424</v>
      </c>
      <c r="G23" s="24">
        <v>548267</v>
      </c>
      <c r="H23" s="24">
        <v>530036</v>
      </c>
      <c r="I23" s="24">
        <v>535369</v>
      </c>
      <c r="J23" s="24">
        <v>1613672</v>
      </c>
      <c r="K23" s="24">
        <v>543308</v>
      </c>
      <c r="L23" s="24">
        <v>517021</v>
      </c>
      <c r="M23" s="24">
        <v>511548</v>
      </c>
      <c r="N23" s="24">
        <v>1571877</v>
      </c>
      <c r="O23" s="24">
        <v>532655</v>
      </c>
      <c r="P23" s="24">
        <v>500706</v>
      </c>
      <c r="Q23" s="24"/>
      <c r="R23" s="24">
        <v>1033361</v>
      </c>
      <c r="S23" s="24">
        <v>512969</v>
      </c>
      <c r="T23" s="24">
        <v>514690</v>
      </c>
      <c r="U23" s="24"/>
      <c r="V23" s="24">
        <v>1027659</v>
      </c>
      <c r="W23" s="24">
        <v>5246569</v>
      </c>
      <c r="X23" s="24">
        <v>14862424</v>
      </c>
      <c r="Y23" s="24">
        <v>-9615855</v>
      </c>
      <c r="Z23" s="6">
        <v>-64.7</v>
      </c>
      <c r="AA23" s="22">
        <v>14862424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316100644</v>
      </c>
      <c r="D25" s="40">
        <f>+D5+D9+D15+D19+D24</f>
        <v>0</v>
      </c>
      <c r="E25" s="41">
        <f t="shared" si="4"/>
        <v>458605235</v>
      </c>
      <c r="F25" s="42">
        <f t="shared" si="4"/>
        <v>458605235</v>
      </c>
      <c r="G25" s="42">
        <f t="shared" si="4"/>
        <v>48624755</v>
      </c>
      <c r="H25" s="42">
        <f t="shared" si="4"/>
        <v>17153230</v>
      </c>
      <c r="I25" s="42">
        <f t="shared" si="4"/>
        <v>18517021</v>
      </c>
      <c r="J25" s="42">
        <f t="shared" si="4"/>
        <v>84295006</v>
      </c>
      <c r="K25" s="42">
        <f t="shared" si="4"/>
        <v>18809363</v>
      </c>
      <c r="L25" s="42">
        <f t="shared" si="4"/>
        <v>20070397</v>
      </c>
      <c r="M25" s="42">
        <f t="shared" si="4"/>
        <v>58677028</v>
      </c>
      <c r="N25" s="42">
        <f t="shared" si="4"/>
        <v>97556788</v>
      </c>
      <c r="O25" s="42">
        <f t="shared" si="4"/>
        <v>22137681</v>
      </c>
      <c r="P25" s="42">
        <f t="shared" si="4"/>
        <v>18245770</v>
      </c>
      <c r="Q25" s="42">
        <f t="shared" si="4"/>
        <v>0</v>
      </c>
      <c r="R25" s="42">
        <f t="shared" si="4"/>
        <v>40383451</v>
      </c>
      <c r="S25" s="42">
        <f t="shared" si="4"/>
        <v>18591545</v>
      </c>
      <c r="T25" s="42">
        <f t="shared" si="4"/>
        <v>18716777</v>
      </c>
      <c r="U25" s="42">
        <f t="shared" si="4"/>
        <v>0</v>
      </c>
      <c r="V25" s="42">
        <f t="shared" si="4"/>
        <v>37308322</v>
      </c>
      <c r="W25" s="42">
        <f t="shared" si="4"/>
        <v>259543567</v>
      </c>
      <c r="X25" s="42">
        <f t="shared" si="4"/>
        <v>458605235</v>
      </c>
      <c r="Y25" s="42">
        <f t="shared" si="4"/>
        <v>-199061668</v>
      </c>
      <c r="Z25" s="43">
        <f>+IF(X25&lt;&gt;0,+(Y25/X25)*100,0)</f>
        <v>-43.40588654641066</v>
      </c>
      <c r="AA25" s="40">
        <f>+AA5+AA9+AA15+AA19+AA24</f>
        <v>458605235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189000850</v>
      </c>
      <c r="D28" s="19">
        <f>SUM(D29:D31)</f>
        <v>0</v>
      </c>
      <c r="E28" s="20">
        <f t="shared" si="5"/>
        <v>224521139</v>
      </c>
      <c r="F28" s="21">
        <f t="shared" si="5"/>
        <v>224521139</v>
      </c>
      <c r="G28" s="21">
        <f t="shared" si="5"/>
        <v>9024800</v>
      </c>
      <c r="H28" s="21">
        <f t="shared" si="5"/>
        <v>11933044</v>
      </c>
      <c r="I28" s="21">
        <f t="shared" si="5"/>
        <v>5567012</v>
      </c>
      <c r="J28" s="21">
        <f t="shared" si="5"/>
        <v>26524856</v>
      </c>
      <c r="K28" s="21">
        <f t="shared" si="5"/>
        <v>7629742</v>
      </c>
      <c r="L28" s="21">
        <f t="shared" si="5"/>
        <v>9878225</v>
      </c>
      <c r="M28" s="21">
        <f t="shared" si="5"/>
        <v>24779771</v>
      </c>
      <c r="N28" s="21">
        <f t="shared" si="5"/>
        <v>42287738</v>
      </c>
      <c r="O28" s="21">
        <f t="shared" si="5"/>
        <v>5879824</v>
      </c>
      <c r="P28" s="21">
        <f t="shared" si="5"/>
        <v>10352477</v>
      </c>
      <c r="Q28" s="21">
        <f t="shared" si="5"/>
        <v>0</v>
      </c>
      <c r="R28" s="21">
        <f t="shared" si="5"/>
        <v>16232301</v>
      </c>
      <c r="S28" s="21">
        <f t="shared" si="5"/>
        <v>8099037</v>
      </c>
      <c r="T28" s="21">
        <f t="shared" si="5"/>
        <v>7944234</v>
      </c>
      <c r="U28" s="21">
        <f t="shared" si="5"/>
        <v>0</v>
      </c>
      <c r="V28" s="21">
        <f t="shared" si="5"/>
        <v>16043271</v>
      </c>
      <c r="W28" s="21">
        <f t="shared" si="5"/>
        <v>101088166</v>
      </c>
      <c r="X28" s="21">
        <f t="shared" si="5"/>
        <v>224521139</v>
      </c>
      <c r="Y28" s="21">
        <f t="shared" si="5"/>
        <v>-123432973</v>
      </c>
      <c r="Z28" s="4">
        <f>+IF(X28&lt;&gt;0,+(Y28/X28)*100,0)</f>
        <v>-54.97610316327497</v>
      </c>
      <c r="AA28" s="19">
        <f>SUM(AA29:AA31)</f>
        <v>224521139</v>
      </c>
    </row>
    <row r="29" spans="1:27" ht="13.5">
      <c r="A29" s="5" t="s">
        <v>33</v>
      </c>
      <c r="B29" s="3"/>
      <c r="C29" s="22">
        <v>17318310</v>
      </c>
      <c r="D29" s="22"/>
      <c r="E29" s="23">
        <v>10268924</v>
      </c>
      <c r="F29" s="24">
        <v>10268924</v>
      </c>
      <c r="G29" s="24">
        <v>1082962</v>
      </c>
      <c r="H29" s="24">
        <v>1339660</v>
      </c>
      <c r="I29" s="24">
        <v>1195215</v>
      </c>
      <c r="J29" s="24">
        <v>3617837</v>
      </c>
      <c r="K29" s="24">
        <v>1305328</v>
      </c>
      <c r="L29" s="24">
        <v>1141692</v>
      </c>
      <c r="M29" s="24">
        <v>1146443</v>
      </c>
      <c r="N29" s="24">
        <v>3593463</v>
      </c>
      <c r="O29" s="24">
        <v>1005696</v>
      </c>
      <c r="P29" s="24">
        <v>1419022</v>
      </c>
      <c r="Q29" s="24"/>
      <c r="R29" s="24">
        <v>2424718</v>
      </c>
      <c r="S29" s="24">
        <v>1458823</v>
      </c>
      <c r="T29" s="24">
        <v>1290864</v>
      </c>
      <c r="U29" s="24"/>
      <c r="V29" s="24">
        <v>2749687</v>
      </c>
      <c r="W29" s="24">
        <v>12385705</v>
      </c>
      <c r="X29" s="24">
        <v>10268924</v>
      </c>
      <c r="Y29" s="24">
        <v>2116781</v>
      </c>
      <c r="Z29" s="6">
        <v>20.61</v>
      </c>
      <c r="AA29" s="22">
        <v>10268924</v>
      </c>
    </row>
    <row r="30" spans="1:27" ht="13.5">
      <c r="A30" s="5" t="s">
        <v>34</v>
      </c>
      <c r="B30" s="3"/>
      <c r="C30" s="25">
        <v>109514180</v>
      </c>
      <c r="D30" s="25"/>
      <c r="E30" s="26">
        <v>161835060</v>
      </c>
      <c r="F30" s="27">
        <v>161835060</v>
      </c>
      <c r="G30" s="27">
        <v>2292927</v>
      </c>
      <c r="H30" s="27">
        <v>4934544</v>
      </c>
      <c r="I30" s="27">
        <v>3205640</v>
      </c>
      <c r="J30" s="27">
        <v>10433111</v>
      </c>
      <c r="K30" s="27">
        <v>2798112</v>
      </c>
      <c r="L30" s="27">
        <v>2558127</v>
      </c>
      <c r="M30" s="27">
        <v>16986629</v>
      </c>
      <c r="N30" s="27">
        <v>22342868</v>
      </c>
      <c r="O30" s="27">
        <v>3094049</v>
      </c>
      <c r="P30" s="27">
        <v>2651803</v>
      </c>
      <c r="Q30" s="27"/>
      <c r="R30" s="27">
        <v>5745852</v>
      </c>
      <c r="S30" s="27">
        <v>2101779</v>
      </c>
      <c r="T30" s="27">
        <v>2134985</v>
      </c>
      <c r="U30" s="27"/>
      <c r="V30" s="27">
        <v>4236764</v>
      </c>
      <c r="W30" s="27">
        <v>42758595</v>
      </c>
      <c r="X30" s="27">
        <v>161835060</v>
      </c>
      <c r="Y30" s="27">
        <v>-119076465</v>
      </c>
      <c r="Z30" s="7">
        <v>-73.58</v>
      </c>
      <c r="AA30" s="25">
        <v>161835060</v>
      </c>
    </row>
    <row r="31" spans="1:27" ht="13.5">
      <c r="A31" s="5" t="s">
        <v>35</v>
      </c>
      <c r="B31" s="3"/>
      <c r="C31" s="22">
        <v>62168360</v>
      </c>
      <c r="D31" s="22"/>
      <c r="E31" s="23">
        <v>52417155</v>
      </c>
      <c r="F31" s="24">
        <v>52417155</v>
      </c>
      <c r="G31" s="24">
        <v>5648911</v>
      </c>
      <c r="H31" s="24">
        <v>5658840</v>
      </c>
      <c r="I31" s="24">
        <v>1166157</v>
      </c>
      <c r="J31" s="24">
        <v>12473908</v>
      </c>
      <c r="K31" s="24">
        <v>3526302</v>
      </c>
      <c r="L31" s="24">
        <v>6178406</v>
      </c>
      <c r="M31" s="24">
        <v>6646699</v>
      </c>
      <c r="N31" s="24">
        <v>16351407</v>
      </c>
      <c r="O31" s="24">
        <v>1780079</v>
      </c>
      <c r="P31" s="24">
        <v>6281652</v>
      </c>
      <c r="Q31" s="24"/>
      <c r="R31" s="24">
        <v>8061731</v>
      </c>
      <c r="S31" s="24">
        <v>4538435</v>
      </c>
      <c r="T31" s="24">
        <v>4518385</v>
      </c>
      <c r="U31" s="24"/>
      <c r="V31" s="24">
        <v>9056820</v>
      </c>
      <c r="W31" s="24">
        <v>45943866</v>
      </c>
      <c r="X31" s="24">
        <v>52417155</v>
      </c>
      <c r="Y31" s="24">
        <v>-6473289</v>
      </c>
      <c r="Z31" s="6">
        <v>-12.35</v>
      </c>
      <c r="AA31" s="22">
        <v>52417155</v>
      </c>
    </row>
    <row r="32" spans="1:27" ht="13.5">
      <c r="A32" s="2" t="s">
        <v>36</v>
      </c>
      <c r="B32" s="3"/>
      <c r="C32" s="19">
        <f aca="true" t="shared" si="6" ref="C32:Y32">SUM(C33:C37)</f>
        <v>21992502</v>
      </c>
      <c r="D32" s="19">
        <f>SUM(D33:D37)</f>
        <v>0</v>
      </c>
      <c r="E32" s="20">
        <f t="shared" si="6"/>
        <v>12039500</v>
      </c>
      <c r="F32" s="21">
        <f t="shared" si="6"/>
        <v>12039500</v>
      </c>
      <c r="G32" s="21">
        <f t="shared" si="6"/>
        <v>1893900</v>
      </c>
      <c r="H32" s="21">
        <f t="shared" si="6"/>
        <v>2467313</v>
      </c>
      <c r="I32" s="21">
        <f t="shared" si="6"/>
        <v>2277503</v>
      </c>
      <c r="J32" s="21">
        <f t="shared" si="6"/>
        <v>6638716</v>
      </c>
      <c r="K32" s="21">
        <f t="shared" si="6"/>
        <v>2190481</v>
      </c>
      <c r="L32" s="21">
        <f t="shared" si="6"/>
        <v>2285693</v>
      </c>
      <c r="M32" s="21">
        <f t="shared" si="6"/>
        <v>2288611</v>
      </c>
      <c r="N32" s="21">
        <f t="shared" si="6"/>
        <v>6764785</v>
      </c>
      <c r="O32" s="21">
        <f t="shared" si="6"/>
        <v>2527874</v>
      </c>
      <c r="P32" s="21">
        <f t="shared" si="6"/>
        <v>2370636</v>
      </c>
      <c r="Q32" s="21">
        <f t="shared" si="6"/>
        <v>0</v>
      </c>
      <c r="R32" s="21">
        <f t="shared" si="6"/>
        <v>4898510</v>
      </c>
      <c r="S32" s="21">
        <f t="shared" si="6"/>
        <v>2522986</v>
      </c>
      <c r="T32" s="21">
        <f t="shared" si="6"/>
        <v>1664628</v>
      </c>
      <c r="U32" s="21">
        <f t="shared" si="6"/>
        <v>0</v>
      </c>
      <c r="V32" s="21">
        <f t="shared" si="6"/>
        <v>4187614</v>
      </c>
      <c r="W32" s="21">
        <f t="shared" si="6"/>
        <v>22489625</v>
      </c>
      <c r="X32" s="21">
        <f t="shared" si="6"/>
        <v>12039500</v>
      </c>
      <c r="Y32" s="21">
        <f t="shared" si="6"/>
        <v>10450125</v>
      </c>
      <c r="Z32" s="4">
        <f>+IF(X32&lt;&gt;0,+(Y32/X32)*100,0)</f>
        <v>86.79866273516342</v>
      </c>
      <c r="AA32" s="19">
        <f>SUM(AA33:AA37)</f>
        <v>12039500</v>
      </c>
    </row>
    <row r="33" spans="1:27" ht="13.5">
      <c r="A33" s="5" t="s">
        <v>37</v>
      </c>
      <c r="B33" s="3"/>
      <c r="C33" s="22">
        <v>11260281</v>
      </c>
      <c r="D33" s="22"/>
      <c r="E33" s="23">
        <v>5822500</v>
      </c>
      <c r="F33" s="24">
        <v>5822500</v>
      </c>
      <c r="G33" s="24">
        <v>1189920</v>
      </c>
      <c r="H33" s="24">
        <v>897593</v>
      </c>
      <c r="I33" s="24">
        <v>1007354</v>
      </c>
      <c r="J33" s="24">
        <v>3094867</v>
      </c>
      <c r="K33" s="24">
        <v>686937</v>
      </c>
      <c r="L33" s="24">
        <v>735823</v>
      </c>
      <c r="M33" s="24">
        <v>892840</v>
      </c>
      <c r="N33" s="24">
        <v>2315600</v>
      </c>
      <c r="O33" s="24">
        <v>1190096</v>
      </c>
      <c r="P33" s="24">
        <v>957828</v>
      </c>
      <c r="Q33" s="24"/>
      <c r="R33" s="24">
        <v>2147924</v>
      </c>
      <c r="S33" s="24">
        <v>861366</v>
      </c>
      <c r="T33" s="24">
        <v>801280</v>
      </c>
      <c r="U33" s="24"/>
      <c r="V33" s="24">
        <v>1662646</v>
      </c>
      <c r="W33" s="24">
        <v>9221037</v>
      </c>
      <c r="X33" s="24">
        <v>5822500</v>
      </c>
      <c r="Y33" s="24">
        <v>3398537</v>
      </c>
      <c r="Z33" s="6">
        <v>58.37</v>
      </c>
      <c r="AA33" s="22">
        <v>5822500</v>
      </c>
    </row>
    <row r="34" spans="1:27" ht="13.5">
      <c r="A34" s="5" t="s">
        <v>38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>
        <v>0</v>
      </c>
      <c r="AA34" s="22"/>
    </row>
    <row r="35" spans="1:27" ht="13.5">
      <c r="A35" s="5" t="s">
        <v>39</v>
      </c>
      <c r="B35" s="3"/>
      <c r="C35" s="22">
        <v>10732221</v>
      </c>
      <c r="D35" s="22"/>
      <c r="E35" s="23">
        <v>6217000</v>
      </c>
      <c r="F35" s="24">
        <v>6217000</v>
      </c>
      <c r="G35" s="24">
        <v>703980</v>
      </c>
      <c r="H35" s="24">
        <v>1569720</v>
      </c>
      <c r="I35" s="24">
        <v>1270149</v>
      </c>
      <c r="J35" s="24">
        <v>3543849</v>
      </c>
      <c r="K35" s="24">
        <v>1503544</v>
      </c>
      <c r="L35" s="24">
        <v>1549870</v>
      </c>
      <c r="M35" s="24">
        <v>1395771</v>
      </c>
      <c r="N35" s="24">
        <v>4449185</v>
      </c>
      <c r="O35" s="24">
        <v>1337778</v>
      </c>
      <c r="P35" s="24">
        <v>1412808</v>
      </c>
      <c r="Q35" s="24"/>
      <c r="R35" s="24">
        <v>2750586</v>
      </c>
      <c r="S35" s="24">
        <v>1661620</v>
      </c>
      <c r="T35" s="24">
        <v>863348</v>
      </c>
      <c r="U35" s="24"/>
      <c r="V35" s="24">
        <v>2524968</v>
      </c>
      <c r="W35" s="24">
        <v>13268588</v>
      </c>
      <c r="X35" s="24">
        <v>6217000</v>
      </c>
      <c r="Y35" s="24">
        <v>7051588</v>
      </c>
      <c r="Z35" s="6">
        <v>113.42</v>
      </c>
      <c r="AA35" s="22">
        <v>6217000</v>
      </c>
    </row>
    <row r="36" spans="1:27" ht="13.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19423826</v>
      </c>
      <c r="D38" s="19">
        <f>SUM(D39:D41)</f>
        <v>0</v>
      </c>
      <c r="E38" s="20">
        <f t="shared" si="7"/>
        <v>13449224</v>
      </c>
      <c r="F38" s="21">
        <f t="shared" si="7"/>
        <v>13449224</v>
      </c>
      <c r="G38" s="21">
        <f t="shared" si="7"/>
        <v>1338257</v>
      </c>
      <c r="H38" s="21">
        <f t="shared" si="7"/>
        <v>1355992</v>
      </c>
      <c r="I38" s="21">
        <f t="shared" si="7"/>
        <v>1949380</v>
      </c>
      <c r="J38" s="21">
        <f t="shared" si="7"/>
        <v>4643629</v>
      </c>
      <c r="K38" s="21">
        <f t="shared" si="7"/>
        <v>1697618</v>
      </c>
      <c r="L38" s="21">
        <f t="shared" si="7"/>
        <v>1607504</v>
      </c>
      <c r="M38" s="21">
        <f t="shared" si="7"/>
        <v>1624679</v>
      </c>
      <c r="N38" s="21">
        <f t="shared" si="7"/>
        <v>4929801</v>
      </c>
      <c r="O38" s="21">
        <f t="shared" si="7"/>
        <v>1507311</v>
      </c>
      <c r="P38" s="21">
        <f t="shared" si="7"/>
        <v>1779036</v>
      </c>
      <c r="Q38" s="21">
        <f t="shared" si="7"/>
        <v>0</v>
      </c>
      <c r="R38" s="21">
        <f t="shared" si="7"/>
        <v>3286347</v>
      </c>
      <c r="S38" s="21">
        <f t="shared" si="7"/>
        <v>1839243</v>
      </c>
      <c r="T38" s="21">
        <f t="shared" si="7"/>
        <v>1558263</v>
      </c>
      <c r="U38" s="21">
        <f t="shared" si="7"/>
        <v>0</v>
      </c>
      <c r="V38" s="21">
        <f t="shared" si="7"/>
        <v>3397506</v>
      </c>
      <c r="W38" s="21">
        <f t="shared" si="7"/>
        <v>16257283</v>
      </c>
      <c r="X38" s="21">
        <f t="shared" si="7"/>
        <v>13449224</v>
      </c>
      <c r="Y38" s="21">
        <f t="shared" si="7"/>
        <v>2808059</v>
      </c>
      <c r="Z38" s="4">
        <f>+IF(X38&lt;&gt;0,+(Y38/X38)*100,0)</f>
        <v>20.878966697260747</v>
      </c>
      <c r="AA38" s="19">
        <f>SUM(AA39:AA41)</f>
        <v>13449224</v>
      </c>
    </row>
    <row r="39" spans="1:27" ht="13.5">
      <c r="A39" s="5" t="s">
        <v>43</v>
      </c>
      <c r="B39" s="3"/>
      <c r="C39" s="22">
        <v>9580751</v>
      </c>
      <c r="D39" s="22"/>
      <c r="E39" s="23">
        <v>2632000</v>
      </c>
      <c r="F39" s="24">
        <v>2632000</v>
      </c>
      <c r="G39" s="24">
        <v>682249</v>
      </c>
      <c r="H39" s="24">
        <v>696772</v>
      </c>
      <c r="I39" s="24">
        <v>1261675</v>
      </c>
      <c r="J39" s="24">
        <v>2640696</v>
      </c>
      <c r="K39" s="24">
        <v>1022048</v>
      </c>
      <c r="L39" s="24">
        <v>717108</v>
      </c>
      <c r="M39" s="24">
        <v>743795</v>
      </c>
      <c r="N39" s="24">
        <v>2482951</v>
      </c>
      <c r="O39" s="24">
        <v>679266</v>
      </c>
      <c r="P39" s="24">
        <v>1044083</v>
      </c>
      <c r="Q39" s="24"/>
      <c r="R39" s="24">
        <v>1723349</v>
      </c>
      <c r="S39" s="24">
        <v>1042033</v>
      </c>
      <c r="T39" s="24">
        <v>650038</v>
      </c>
      <c r="U39" s="24"/>
      <c r="V39" s="24">
        <v>1692071</v>
      </c>
      <c r="W39" s="24">
        <v>8539067</v>
      </c>
      <c r="X39" s="24">
        <v>2632000</v>
      </c>
      <c r="Y39" s="24">
        <v>5907067</v>
      </c>
      <c r="Z39" s="6">
        <v>224.43</v>
      </c>
      <c r="AA39" s="22">
        <v>2632000</v>
      </c>
    </row>
    <row r="40" spans="1:27" ht="13.5">
      <c r="A40" s="5" t="s">
        <v>44</v>
      </c>
      <c r="B40" s="3"/>
      <c r="C40" s="22">
        <v>9843075</v>
      </c>
      <c r="D40" s="22"/>
      <c r="E40" s="23">
        <v>10817224</v>
      </c>
      <c r="F40" s="24">
        <v>10817224</v>
      </c>
      <c r="G40" s="24">
        <v>656008</v>
      </c>
      <c r="H40" s="24">
        <v>659220</v>
      </c>
      <c r="I40" s="24">
        <v>687705</v>
      </c>
      <c r="J40" s="24">
        <v>2002933</v>
      </c>
      <c r="K40" s="24">
        <v>675570</v>
      </c>
      <c r="L40" s="24">
        <v>890396</v>
      </c>
      <c r="M40" s="24">
        <v>880884</v>
      </c>
      <c r="N40" s="24">
        <v>2446850</v>
      </c>
      <c r="O40" s="24">
        <v>828045</v>
      </c>
      <c r="P40" s="24">
        <v>734953</v>
      </c>
      <c r="Q40" s="24"/>
      <c r="R40" s="24">
        <v>1562998</v>
      </c>
      <c r="S40" s="24">
        <v>797210</v>
      </c>
      <c r="T40" s="24">
        <v>908225</v>
      </c>
      <c r="U40" s="24"/>
      <c r="V40" s="24">
        <v>1705435</v>
      </c>
      <c r="W40" s="24">
        <v>7718216</v>
      </c>
      <c r="X40" s="24">
        <v>10817224</v>
      </c>
      <c r="Y40" s="24">
        <v>-3099008</v>
      </c>
      <c r="Z40" s="6">
        <v>-28.65</v>
      </c>
      <c r="AA40" s="22">
        <v>10817224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121452839</v>
      </c>
      <c r="D42" s="19">
        <f>SUM(D43:D46)</f>
        <v>0</v>
      </c>
      <c r="E42" s="20">
        <f t="shared" si="8"/>
        <v>126192950</v>
      </c>
      <c r="F42" s="21">
        <f t="shared" si="8"/>
        <v>126192950</v>
      </c>
      <c r="G42" s="21">
        <f t="shared" si="8"/>
        <v>2869676</v>
      </c>
      <c r="H42" s="21">
        <f t="shared" si="8"/>
        <v>29876341</v>
      </c>
      <c r="I42" s="21">
        <f t="shared" si="8"/>
        <v>5384078</v>
      </c>
      <c r="J42" s="21">
        <f t="shared" si="8"/>
        <v>38130095</v>
      </c>
      <c r="K42" s="21">
        <f t="shared" si="8"/>
        <v>3343362</v>
      </c>
      <c r="L42" s="21">
        <f t="shared" si="8"/>
        <v>4113209</v>
      </c>
      <c r="M42" s="21">
        <f t="shared" si="8"/>
        <v>10919589</v>
      </c>
      <c r="N42" s="21">
        <f t="shared" si="8"/>
        <v>18376160</v>
      </c>
      <c r="O42" s="21">
        <f t="shared" si="8"/>
        <v>14246139</v>
      </c>
      <c r="P42" s="21">
        <f t="shared" si="8"/>
        <v>11971100</v>
      </c>
      <c r="Q42" s="21">
        <f t="shared" si="8"/>
        <v>0</v>
      </c>
      <c r="R42" s="21">
        <f t="shared" si="8"/>
        <v>26217239</v>
      </c>
      <c r="S42" s="21">
        <f t="shared" si="8"/>
        <v>7438571</v>
      </c>
      <c r="T42" s="21">
        <f t="shared" si="8"/>
        <v>9882850</v>
      </c>
      <c r="U42" s="21">
        <f t="shared" si="8"/>
        <v>0</v>
      </c>
      <c r="V42" s="21">
        <f t="shared" si="8"/>
        <v>17321421</v>
      </c>
      <c r="W42" s="21">
        <f t="shared" si="8"/>
        <v>100044915</v>
      </c>
      <c r="X42" s="21">
        <f t="shared" si="8"/>
        <v>126192950</v>
      </c>
      <c r="Y42" s="21">
        <f t="shared" si="8"/>
        <v>-26148035</v>
      </c>
      <c r="Z42" s="4">
        <f>+IF(X42&lt;&gt;0,+(Y42/X42)*100,0)</f>
        <v>-20.720678136139938</v>
      </c>
      <c r="AA42" s="19">
        <f>SUM(AA43:AA46)</f>
        <v>126192950</v>
      </c>
    </row>
    <row r="43" spans="1:27" ht="13.5">
      <c r="A43" s="5" t="s">
        <v>47</v>
      </c>
      <c r="B43" s="3"/>
      <c r="C43" s="22">
        <v>85507690</v>
      </c>
      <c r="D43" s="22"/>
      <c r="E43" s="23">
        <v>104847568</v>
      </c>
      <c r="F43" s="24">
        <v>104847568</v>
      </c>
      <c r="G43" s="24">
        <v>896683</v>
      </c>
      <c r="H43" s="24">
        <v>27467557</v>
      </c>
      <c r="I43" s="24">
        <v>2858444</v>
      </c>
      <c r="J43" s="24">
        <v>31222684</v>
      </c>
      <c r="K43" s="24">
        <v>890238</v>
      </c>
      <c r="L43" s="24">
        <v>1245205</v>
      </c>
      <c r="M43" s="24">
        <v>8535754</v>
      </c>
      <c r="N43" s="24">
        <v>10671197</v>
      </c>
      <c r="O43" s="24">
        <v>11861229</v>
      </c>
      <c r="P43" s="24">
        <v>8497012</v>
      </c>
      <c r="Q43" s="24"/>
      <c r="R43" s="24">
        <v>20358241</v>
      </c>
      <c r="S43" s="24">
        <v>4601720</v>
      </c>
      <c r="T43" s="24">
        <v>6495959</v>
      </c>
      <c r="U43" s="24"/>
      <c r="V43" s="24">
        <v>11097679</v>
      </c>
      <c r="W43" s="24">
        <v>73349801</v>
      </c>
      <c r="X43" s="24">
        <v>104847568</v>
      </c>
      <c r="Y43" s="24">
        <v>-31497767</v>
      </c>
      <c r="Z43" s="6">
        <v>-30.04</v>
      </c>
      <c r="AA43" s="22">
        <v>104847568</v>
      </c>
    </row>
    <row r="44" spans="1:27" ht="13.5">
      <c r="A44" s="5" t="s">
        <v>48</v>
      </c>
      <c r="B44" s="3"/>
      <c r="C44" s="22">
        <v>24051971</v>
      </c>
      <c r="D44" s="22"/>
      <c r="E44" s="23">
        <v>16598382</v>
      </c>
      <c r="F44" s="24">
        <v>16598382</v>
      </c>
      <c r="G44" s="24">
        <v>1215459</v>
      </c>
      <c r="H44" s="24">
        <v>1590924</v>
      </c>
      <c r="I44" s="24">
        <v>1805650</v>
      </c>
      <c r="J44" s="24">
        <v>4612033</v>
      </c>
      <c r="K44" s="24">
        <v>1692438</v>
      </c>
      <c r="L44" s="24">
        <v>1752188</v>
      </c>
      <c r="M44" s="24">
        <v>1417797</v>
      </c>
      <c r="N44" s="24">
        <v>4862423</v>
      </c>
      <c r="O44" s="24">
        <v>1524098</v>
      </c>
      <c r="P44" s="24">
        <v>2372879</v>
      </c>
      <c r="Q44" s="24"/>
      <c r="R44" s="24">
        <v>3896977</v>
      </c>
      <c r="S44" s="24">
        <v>1922775</v>
      </c>
      <c r="T44" s="24">
        <v>2548191</v>
      </c>
      <c r="U44" s="24"/>
      <c r="V44" s="24">
        <v>4470966</v>
      </c>
      <c r="W44" s="24">
        <v>17842399</v>
      </c>
      <c r="X44" s="24">
        <v>16598382</v>
      </c>
      <c r="Y44" s="24">
        <v>1244017</v>
      </c>
      <c r="Z44" s="6">
        <v>7.49</v>
      </c>
      <c r="AA44" s="22">
        <v>16598382</v>
      </c>
    </row>
    <row r="45" spans="1:27" ht="13.5">
      <c r="A45" s="5" t="s">
        <v>49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>
        <v>0</v>
      </c>
      <c r="AA45" s="25"/>
    </row>
    <row r="46" spans="1:27" ht="13.5">
      <c r="A46" s="5" t="s">
        <v>50</v>
      </c>
      <c r="B46" s="3"/>
      <c r="C46" s="22">
        <v>11893178</v>
      </c>
      <c r="D46" s="22"/>
      <c r="E46" s="23">
        <v>4747000</v>
      </c>
      <c r="F46" s="24">
        <v>4747000</v>
      </c>
      <c r="G46" s="24">
        <v>757534</v>
      </c>
      <c r="H46" s="24">
        <v>817860</v>
      </c>
      <c r="I46" s="24">
        <v>719984</v>
      </c>
      <c r="J46" s="24">
        <v>2295378</v>
      </c>
      <c r="K46" s="24">
        <v>760686</v>
      </c>
      <c r="L46" s="24">
        <v>1115816</v>
      </c>
      <c r="M46" s="24">
        <v>966038</v>
      </c>
      <c r="N46" s="24">
        <v>2842540</v>
      </c>
      <c r="O46" s="24">
        <v>860812</v>
      </c>
      <c r="P46" s="24">
        <v>1101209</v>
      </c>
      <c r="Q46" s="24"/>
      <c r="R46" s="24">
        <v>1962021</v>
      </c>
      <c r="S46" s="24">
        <v>914076</v>
      </c>
      <c r="T46" s="24">
        <v>838700</v>
      </c>
      <c r="U46" s="24"/>
      <c r="V46" s="24">
        <v>1752776</v>
      </c>
      <c r="W46" s="24">
        <v>8852715</v>
      </c>
      <c r="X46" s="24">
        <v>4747000</v>
      </c>
      <c r="Y46" s="24">
        <v>4105715</v>
      </c>
      <c r="Z46" s="6">
        <v>86.49</v>
      </c>
      <c r="AA46" s="22">
        <v>4747000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351870017</v>
      </c>
      <c r="D48" s="40">
        <f>+D28+D32+D38+D42+D47</f>
        <v>0</v>
      </c>
      <c r="E48" s="41">
        <f t="shared" si="9"/>
        <v>376202813</v>
      </c>
      <c r="F48" s="42">
        <f t="shared" si="9"/>
        <v>376202813</v>
      </c>
      <c r="G48" s="42">
        <f t="shared" si="9"/>
        <v>15126633</v>
      </c>
      <c r="H48" s="42">
        <f t="shared" si="9"/>
        <v>45632690</v>
      </c>
      <c r="I48" s="42">
        <f t="shared" si="9"/>
        <v>15177973</v>
      </c>
      <c r="J48" s="42">
        <f t="shared" si="9"/>
        <v>75937296</v>
      </c>
      <c r="K48" s="42">
        <f t="shared" si="9"/>
        <v>14861203</v>
      </c>
      <c r="L48" s="42">
        <f t="shared" si="9"/>
        <v>17884631</v>
      </c>
      <c r="M48" s="42">
        <f t="shared" si="9"/>
        <v>39612650</v>
      </c>
      <c r="N48" s="42">
        <f t="shared" si="9"/>
        <v>72358484</v>
      </c>
      <c r="O48" s="42">
        <f t="shared" si="9"/>
        <v>24161148</v>
      </c>
      <c r="P48" s="42">
        <f t="shared" si="9"/>
        <v>26473249</v>
      </c>
      <c r="Q48" s="42">
        <f t="shared" si="9"/>
        <v>0</v>
      </c>
      <c r="R48" s="42">
        <f t="shared" si="9"/>
        <v>50634397</v>
      </c>
      <c r="S48" s="42">
        <f t="shared" si="9"/>
        <v>19899837</v>
      </c>
      <c r="T48" s="42">
        <f t="shared" si="9"/>
        <v>21049975</v>
      </c>
      <c r="U48" s="42">
        <f t="shared" si="9"/>
        <v>0</v>
      </c>
      <c r="V48" s="42">
        <f t="shared" si="9"/>
        <v>40949812</v>
      </c>
      <c r="W48" s="42">
        <f t="shared" si="9"/>
        <v>239879989</v>
      </c>
      <c r="X48" s="42">
        <f t="shared" si="9"/>
        <v>376202813</v>
      </c>
      <c r="Y48" s="42">
        <f t="shared" si="9"/>
        <v>-136322824</v>
      </c>
      <c r="Z48" s="43">
        <f>+IF(X48&lt;&gt;0,+(Y48/X48)*100,0)</f>
        <v>-36.23652436644593</v>
      </c>
      <c r="AA48" s="40">
        <f>+AA28+AA32+AA38+AA42+AA47</f>
        <v>376202813</v>
      </c>
    </row>
    <row r="49" spans="1:27" ht="13.5">
      <c r="A49" s="14" t="s">
        <v>58</v>
      </c>
      <c r="B49" s="15"/>
      <c r="C49" s="44">
        <f aca="true" t="shared" si="10" ref="C49:Y49">+C25-C48</f>
        <v>-35769373</v>
      </c>
      <c r="D49" s="44">
        <f>+D25-D48</f>
        <v>0</v>
      </c>
      <c r="E49" s="45">
        <f t="shared" si="10"/>
        <v>82402422</v>
      </c>
      <c r="F49" s="46">
        <f t="shared" si="10"/>
        <v>82402422</v>
      </c>
      <c r="G49" s="46">
        <f t="shared" si="10"/>
        <v>33498122</v>
      </c>
      <c r="H49" s="46">
        <f t="shared" si="10"/>
        <v>-28479460</v>
      </c>
      <c r="I49" s="46">
        <f t="shared" si="10"/>
        <v>3339048</v>
      </c>
      <c r="J49" s="46">
        <f t="shared" si="10"/>
        <v>8357710</v>
      </c>
      <c r="K49" s="46">
        <f t="shared" si="10"/>
        <v>3948160</v>
      </c>
      <c r="L49" s="46">
        <f t="shared" si="10"/>
        <v>2185766</v>
      </c>
      <c r="M49" s="46">
        <f t="shared" si="10"/>
        <v>19064378</v>
      </c>
      <c r="N49" s="46">
        <f t="shared" si="10"/>
        <v>25198304</v>
      </c>
      <c r="O49" s="46">
        <f t="shared" si="10"/>
        <v>-2023467</v>
      </c>
      <c r="P49" s="46">
        <f t="shared" si="10"/>
        <v>-8227479</v>
      </c>
      <c r="Q49" s="46">
        <f t="shared" si="10"/>
        <v>0</v>
      </c>
      <c r="R49" s="46">
        <f t="shared" si="10"/>
        <v>-10250946</v>
      </c>
      <c r="S49" s="46">
        <f t="shared" si="10"/>
        <v>-1308292</v>
      </c>
      <c r="T49" s="46">
        <f t="shared" si="10"/>
        <v>-2333198</v>
      </c>
      <c r="U49" s="46">
        <f t="shared" si="10"/>
        <v>0</v>
      </c>
      <c r="V49" s="46">
        <f t="shared" si="10"/>
        <v>-3641490</v>
      </c>
      <c r="W49" s="46">
        <f t="shared" si="10"/>
        <v>19663578</v>
      </c>
      <c r="X49" s="46">
        <f>IF(F25=F48,0,X25-X48)</f>
        <v>82402422</v>
      </c>
      <c r="Y49" s="46">
        <f t="shared" si="10"/>
        <v>-62738844</v>
      </c>
      <c r="Z49" s="47">
        <f>+IF(X49&lt;&gt;0,+(Y49/X49)*100,0)</f>
        <v>-76.13713587204998</v>
      </c>
      <c r="AA49" s="44">
        <f>+AA25-AA48</f>
        <v>82402422</v>
      </c>
    </row>
    <row r="50" spans="1:27" ht="13.5">
      <c r="A50" s="16" t="s">
        <v>86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87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88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89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90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77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91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480169861</v>
      </c>
      <c r="D5" s="19">
        <f>SUM(D6:D8)</f>
        <v>0</v>
      </c>
      <c r="E5" s="20">
        <f t="shared" si="0"/>
        <v>455496962</v>
      </c>
      <c r="F5" s="21">
        <f t="shared" si="0"/>
        <v>455496962</v>
      </c>
      <c r="G5" s="21">
        <f t="shared" si="0"/>
        <v>152401300</v>
      </c>
      <c r="H5" s="21">
        <f t="shared" si="0"/>
        <v>162013819</v>
      </c>
      <c r="I5" s="21">
        <f t="shared" si="0"/>
        <v>12574988</v>
      </c>
      <c r="J5" s="21">
        <f t="shared" si="0"/>
        <v>326990107</v>
      </c>
      <c r="K5" s="21">
        <f t="shared" si="0"/>
        <v>10087700</v>
      </c>
      <c r="L5" s="21">
        <f t="shared" si="0"/>
        <v>9837055</v>
      </c>
      <c r="M5" s="21">
        <f t="shared" si="0"/>
        <v>110771481</v>
      </c>
      <c r="N5" s="21">
        <f t="shared" si="0"/>
        <v>130696236</v>
      </c>
      <c r="O5" s="21">
        <f t="shared" si="0"/>
        <v>7521218</v>
      </c>
      <c r="P5" s="21">
        <f t="shared" si="0"/>
        <v>12257811</v>
      </c>
      <c r="Q5" s="21">
        <f t="shared" si="0"/>
        <v>98500238</v>
      </c>
      <c r="R5" s="21">
        <f t="shared" si="0"/>
        <v>118279267</v>
      </c>
      <c r="S5" s="21">
        <f t="shared" si="0"/>
        <v>8322113</v>
      </c>
      <c r="T5" s="21">
        <f t="shared" si="0"/>
        <v>14114775</v>
      </c>
      <c r="U5" s="21">
        <f t="shared" si="0"/>
        <v>10183960</v>
      </c>
      <c r="V5" s="21">
        <f t="shared" si="0"/>
        <v>32620848</v>
      </c>
      <c r="W5" s="21">
        <f t="shared" si="0"/>
        <v>608586458</v>
      </c>
      <c r="X5" s="21">
        <f t="shared" si="0"/>
        <v>455496960</v>
      </c>
      <c r="Y5" s="21">
        <f t="shared" si="0"/>
        <v>153089498</v>
      </c>
      <c r="Z5" s="4">
        <f>+IF(X5&lt;&gt;0,+(Y5/X5)*100,0)</f>
        <v>33.60933473628452</v>
      </c>
      <c r="AA5" s="19">
        <f>SUM(AA6:AA8)</f>
        <v>455496962</v>
      </c>
    </row>
    <row r="6" spans="1:27" ht="13.5">
      <c r="A6" s="5" t="s">
        <v>33</v>
      </c>
      <c r="B6" s="3"/>
      <c r="C6" s="22">
        <v>367656283</v>
      </c>
      <c r="D6" s="22"/>
      <c r="E6" s="23">
        <v>355118655</v>
      </c>
      <c r="F6" s="24">
        <v>355118655</v>
      </c>
      <c r="G6" s="24">
        <v>145051054</v>
      </c>
      <c r="H6" s="24">
        <v>148552092</v>
      </c>
      <c r="I6" s="24">
        <v>5330182</v>
      </c>
      <c r="J6" s="24">
        <v>298933328</v>
      </c>
      <c r="K6" s="24">
        <v>3516359</v>
      </c>
      <c r="L6" s="24">
        <v>3507172</v>
      </c>
      <c r="M6" s="24">
        <v>104394607</v>
      </c>
      <c r="N6" s="24">
        <v>111418138</v>
      </c>
      <c r="O6" s="24">
        <v>2898424</v>
      </c>
      <c r="P6" s="24">
        <v>3390947</v>
      </c>
      <c r="Q6" s="24">
        <v>91024137</v>
      </c>
      <c r="R6" s="24">
        <v>97313508</v>
      </c>
      <c r="S6" s="24">
        <v>691070</v>
      </c>
      <c r="T6" s="24">
        <v>4783673</v>
      </c>
      <c r="U6" s="24">
        <v>2818107</v>
      </c>
      <c r="V6" s="24">
        <v>8292850</v>
      </c>
      <c r="W6" s="24">
        <v>515957824</v>
      </c>
      <c r="X6" s="24">
        <v>355118652</v>
      </c>
      <c r="Y6" s="24">
        <v>160839172</v>
      </c>
      <c r="Z6" s="6">
        <v>45.29</v>
      </c>
      <c r="AA6" s="22">
        <v>355118655</v>
      </c>
    </row>
    <row r="7" spans="1:27" ht="13.5">
      <c r="A7" s="5" t="s">
        <v>34</v>
      </c>
      <c r="B7" s="3"/>
      <c r="C7" s="25">
        <v>74870736</v>
      </c>
      <c r="D7" s="25"/>
      <c r="E7" s="26">
        <v>67334220</v>
      </c>
      <c r="F7" s="27">
        <v>67334220</v>
      </c>
      <c r="G7" s="27">
        <v>4897768</v>
      </c>
      <c r="H7" s="27">
        <v>9847902</v>
      </c>
      <c r="I7" s="27">
        <v>4911791</v>
      </c>
      <c r="J7" s="27">
        <v>19657461</v>
      </c>
      <c r="K7" s="27">
        <v>5023314</v>
      </c>
      <c r="L7" s="27">
        <v>5572925</v>
      </c>
      <c r="M7" s="27">
        <v>5251718</v>
      </c>
      <c r="N7" s="27">
        <v>15847957</v>
      </c>
      <c r="O7" s="27">
        <v>4131963</v>
      </c>
      <c r="P7" s="27">
        <v>7788558</v>
      </c>
      <c r="Q7" s="27">
        <v>7346160</v>
      </c>
      <c r="R7" s="27">
        <v>19266681</v>
      </c>
      <c r="S7" s="27">
        <v>7591971</v>
      </c>
      <c r="T7" s="27">
        <v>7269092</v>
      </c>
      <c r="U7" s="27">
        <v>7470751</v>
      </c>
      <c r="V7" s="27">
        <v>22331814</v>
      </c>
      <c r="W7" s="27">
        <v>77103913</v>
      </c>
      <c r="X7" s="27">
        <v>67334220</v>
      </c>
      <c r="Y7" s="27">
        <v>9769693</v>
      </c>
      <c r="Z7" s="7">
        <v>14.51</v>
      </c>
      <c r="AA7" s="25">
        <v>67334220</v>
      </c>
    </row>
    <row r="8" spans="1:27" ht="13.5">
      <c r="A8" s="5" t="s">
        <v>35</v>
      </c>
      <c r="B8" s="3"/>
      <c r="C8" s="22">
        <v>37642842</v>
      </c>
      <c r="D8" s="22"/>
      <c r="E8" s="23">
        <v>33044087</v>
      </c>
      <c r="F8" s="24">
        <v>33044087</v>
      </c>
      <c r="G8" s="24">
        <v>2452478</v>
      </c>
      <c r="H8" s="24">
        <v>3613825</v>
      </c>
      <c r="I8" s="24">
        <v>2333015</v>
      </c>
      <c r="J8" s="24">
        <v>8399318</v>
      </c>
      <c r="K8" s="24">
        <v>1548027</v>
      </c>
      <c r="L8" s="24">
        <v>756958</v>
      </c>
      <c r="M8" s="24">
        <v>1125156</v>
      </c>
      <c r="N8" s="24">
        <v>3430141</v>
      </c>
      <c r="O8" s="24">
        <v>490831</v>
      </c>
      <c r="P8" s="24">
        <v>1078306</v>
      </c>
      <c r="Q8" s="24">
        <v>129941</v>
      </c>
      <c r="R8" s="24">
        <v>1699078</v>
      </c>
      <c r="S8" s="24">
        <v>39072</v>
      </c>
      <c r="T8" s="24">
        <v>2062010</v>
      </c>
      <c r="U8" s="24">
        <v>-104898</v>
      </c>
      <c r="V8" s="24">
        <v>1996184</v>
      </c>
      <c r="W8" s="24">
        <v>15524721</v>
      </c>
      <c r="X8" s="24">
        <v>33044088</v>
      </c>
      <c r="Y8" s="24">
        <v>-17519367</v>
      </c>
      <c r="Z8" s="6">
        <v>-53.02</v>
      </c>
      <c r="AA8" s="22">
        <v>33044087</v>
      </c>
    </row>
    <row r="9" spans="1:27" ht="13.5">
      <c r="A9" s="2" t="s">
        <v>36</v>
      </c>
      <c r="B9" s="3"/>
      <c r="C9" s="19">
        <f aca="true" t="shared" si="1" ref="C9:Y9">SUM(C10:C14)</f>
        <v>33411880</v>
      </c>
      <c r="D9" s="19">
        <f>SUM(D10:D14)</f>
        <v>0</v>
      </c>
      <c r="E9" s="20">
        <f t="shared" si="1"/>
        <v>42266457</v>
      </c>
      <c r="F9" s="21">
        <f t="shared" si="1"/>
        <v>42266457</v>
      </c>
      <c r="G9" s="21">
        <f t="shared" si="1"/>
        <v>61027</v>
      </c>
      <c r="H9" s="21">
        <f t="shared" si="1"/>
        <v>110995</v>
      </c>
      <c r="I9" s="21">
        <f t="shared" si="1"/>
        <v>-1074674</v>
      </c>
      <c r="J9" s="21">
        <f t="shared" si="1"/>
        <v>-902652</v>
      </c>
      <c r="K9" s="21">
        <f t="shared" si="1"/>
        <v>48367</v>
      </c>
      <c r="L9" s="21">
        <f t="shared" si="1"/>
        <v>48103</v>
      </c>
      <c r="M9" s="21">
        <f t="shared" si="1"/>
        <v>81556</v>
      </c>
      <c r="N9" s="21">
        <f t="shared" si="1"/>
        <v>178026</v>
      </c>
      <c r="O9" s="21">
        <f t="shared" si="1"/>
        <v>39478</v>
      </c>
      <c r="P9" s="21">
        <f t="shared" si="1"/>
        <v>64766</v>
      </c>
      <c r="Q9" s="21">
        <f t="shared" si="1"/>
        <v>25803</v>
      </c>
      <c r="R9" s="21">
        <f t="shared" si="1"/>
        <v>130047</v>
      </c>
      <c r="S9" s="21">
        <f t="shared" si="1"/>
        <v>74153</v>
      </c>
      <c r="T9" s="21">
        <f t="shared" si="1"/>
        <v>876350</v>
      </c>
      <c r="U9" s="21">
        <f t="shared" si="1"/>
        <v>6183158</v>
      </c>
      <c r="V9" s="21">
        <f t="shared" si="1"/>
        <v>7133661</v>
      </c>
      <c r="W9" s="21">
        <f t="shared" si="1"/>
        <v>6539082</v>
      </c>
      <c r="X9" s="21">
        <f t="shared" si="1"/>
        <v>42266460</v>
      </c>
      <c r="Y9" s="21">
        <f t="shared" si="1"/>
        <v>-35727378</v>
      </c>
      <c r="Z9" s="4">
        <f>+IF(X9&lt;&gt;0,+(Y9/X9)*100,0)</f>
        <v>-84.52891015713169</v>
      </c>
      <c r="AA9" s="19">
        <f>SUM(AA10:AA14)</f>
        <v>42266457</v>
      </c>
    </row>
    <row r="10" spans="1:27" ht="13.5">
      <c r="A10" s="5" t="s">
        <v>37</v>
      </c>
      <c r="B10" s="3"/>
      <c r="C10" s="22">
        <v>363797</v>
      </c>
      <c r="D10" s="22"/>
      <c r="E10" s="23">
        <v>759826</v>
      </c>
      <c r="F10" s="24">
        <v>759826</v>
      </c>
      <c r="G10" s="24">
        <v>47691</v>
      </c>
      <c r="H10" s="24">
        <v>84784</v>
      </c>
      <c r="I10" s="24">
        <v>28687</v>
      </c>
      <c r="J10" s="24">
        <v>161162</v>
      </c>
      <c r="K10" s="24">
        <v>17168</v>
      </c>
      <c r="L10" s="24">
        <v>34635</v>
      </c>
      <c r="M10" s="24">
        <v>17795</v>
      </c>
      <c r="N10" s="24">
        <v>69598</v>
      </c>
      <c r="O10" s="24">
        <v>25933</v>
      </c>
      <c r="P10" s="24">
        <v>39925</v>
      </c>
      <c r="Q10" s="24">
        <v>25431</v>
      </c>
      <c r="R10" s="24">
        <v>91289</v>
      </c>
      <c r="S10" s="24">
        <v>27562</v>
      </c>
      <c r="T10" s="24">
        <v>22230</v>
      </c>
      <c r="U10" s="24">
        <v>28949</v>
      </c>
      <c r="V10" s="24">
        <v>78741</v>
      </c>
      <c r="W10" s="24">
        <v>400790</v>
      </c>
      <c r="X10" s="24">
        <v>759828</v>
      </c>
      <c r="Y10" s="24">
        <v>-359038</v>
      </c>
      <c r="Z10" s="6">
        <v>-47.25</v>
      </c>
      <c r="AA10" s="22">
        <v>759826</v>
      </c>
    </row>
    <row r="11" spans="1:27" ht="13.5">
      <c r="A11" s="5" t="s">
        <v>38</v>
      </c>
      <c r="B11" s="3"/>
      <c r="C11" s="22">
        <v>22590789</v>
      </c>
      <c r="D11" s="22"/>
      <c r="E11" s="23">
        <v>22707516</v>
      </c>
      <c r="F11" s="24">
        <v>22707516</v>
      </c>
      <c r="G11" s="24">
        <v>5</v>
      </c>
      <c r="H11" s="24">
        <v>267</v>
      </c>
      <c r="I11" s="24">
        <v>690</v>
      </c>
      <c r="J11" s="24">
        <v>962</v>
      </c>
      <c r="K11" s="24">
        <v>1765</v>
      </c>
      <c r="L11" s="24">
        <v>606</v>
      </c>
      <c r="M11" s="24">
        <v>500</v>
      </c>
      <c r="N11" s="24">
        <v>2871</v>
      </c>
      <c r="O11" s="24">
        <v>504</v>
      </c>
      <c r="P11" s="24">
        <v>862</v>
      </c>
      <c r="Q11" s="24">
        <v>-48</v>
      </c>
      <c r="R11" s="24">
        <v>1318</v>
      </c>
      <c r="S11" s="24"/>
      <c r="T11" s="24">
        <v>23</v>
      </c>
      <c r="U11" s="24">
        <v>394</v>
      </c>
      <c r="V11" s="24">
        <v>417</v>
      </c>
      <c r="W11" s="24">
        <v>5568</v>
      </c>
      <c r="X11" s="24">
        <v>22707516</v>
      </c>
      <c r="Y11" s="24">
        <v>-22701948</v>
      </c>
      <c r="Z11" s="6">
        <v>-99.98</v>
      </c>
      <c r="AA11" s="22">
        <v>22707516</v>
      </c>
    </row>
    <row r="12" spans="1:27" ht="13.5">
      <c r="A12" s="5" t="s">
        <v>39</v>
      </c>
      <c r="B12" s="3"/>
      <c r="C12" s="22">
        <v>10310046</v>
      </c>
      <c r="D12" s="22"/>
      <c r="E12" s="23">
        <v>18640375</v>
      </c>
      <c r="F12" s="24">
        <v>18640375</v>
      </c>
      <c r="G12" s="24">
        <v>649</v>
      </c>
      <c r="H12" s="24">
        <v>649</v>
      </c>
      <c r="I12" s="24">
        <v>-1117735</v>
      </c>
      <c r="J12" s="24">
        <v>-1116437</v>
      </c>
      <c r="K12" s="24">
        <v>16887</v>
      </c>
      <c r="L12" s="24"/>
      <c r="M12" s="24">
        <v>51056</v>
      </c>
      <c r="N12" s="24">
        <v>67943</v>
      </c>
      <c r="O12" s="24">
        <v>216</v>
      </c>
      <c r="P12" s="24">
        <v>11726</v>
      </c>
      <c r="Q12" s="24">
        <v>-43</v>
      </c>
      <c r="R12" s="24">
        <v>11899</v>
      </c>
      <c r="S12" s="24">
        <v>45263</v>
      </c>
      <c r="T12" s="24">
        <v>814404</v>
      </c>
      <c r="U12" s="24">
        <v>6143049</v>
      </c>
      <c r="V12" s="24">
        <v>7002716</v>
      </c>
      <c r="W12" s="24">
        <v>5966121</v>
      </c>
      <c r="X12" s="24">
        <v>18640380</v>
      </c>
      <c r="Y12" s="24">
        <v>-12674259</v>
      </c>
      <c r="Z12" s="6">
        <v>-67.99</v>
      </c>
      <c r="AA12" s="22">
        <v>18640375</v>
      </c>
    </row>
    <row r="13" spans="1:27" ht="13.5">
      <c r="A13" s="5" t="s">
        <v>40</v>
      </c>
      <c r="B13" s="3"/>
      <c r="C13" s="22">
        <v>147248</v>
      </c>
      <c r="D13" s="22"/>
      <c r="E13" s="23">
        <v>158740</v>
      </c>
      <c r="F13" s="24">
        <v>158740</v>
      </c>
      <c r="G13" s="24">
        <v>12682</v>
      </c>
      <c r="H13" s="24">
        <v>25295</v>
      </c>
      <c r="I13" s="24">
        <v>13684</v>
      </c>
      <c r="J13" s="24">
        <v>51661</v>
      </c>
      <c r="K13" s="24">
        <v>12547</v>
      </c>
      <c r="L13" s="24">
        <v>12862</v>
      </c>
      <c r="M13" s="24">
        <v>12205</v>
      </c>
      <c r="N13" s="24">
        <v>37614</v>
      </c>
      <c r="O13" s="24">
        <v>12825</v>
      </c>
      <c r="P13" s="24">
        <v>12253</v>
      </c>
      <c r="Q13" s="24">
        <v>463</v>
      </c>
      <c r="R13" s="24">
        <v>25541</v>
      </c>
      <c r="S13" s="24">
        <v>1328</v>
      </c>
      <c r="T13" s="24">
        <v>39693</v>
      </c>
      <c r="U13" s="24">
        <v>10766</v>
      </c>
      <c r="V13" s="24">
        <v>51787</v>
      </c>
      <c r="W13" s="24">
        <v>166603</v>
      </c>
      <c r="X13" s="24">
        <v>158736</v>
      </c>
      <c r="Y13" s="24">
        <v>7867</v>
      </c>
      <c r="Z13" s="6">
        <v>4.96</v>
      </c>
      <c r="AA13" s="22">
        <v>158740</v>
      </c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45746806</v>
      </c>
      <c r="D15" s="19">
        <f>SUM(D16:D18)</f>
        <v>0</v>
      </c>
      <c r="E15" s="20">
        <f t="shared" si="2"/>
        <v>42148597</v>
      </c>
      <c r="F15" s="21">
        <f t="shared" si="2"/>
        <v>42148597</v>
      </c>
      <c r="G15" s="21">
        <f t="shared" si="2"/>
        <v>38958</v>
      </c>
      <c r="H15" s="21">
        <f t="shared" si="2"/>
        <v>108029</v>
      </c>
      <c r="I15" s="21">
        <f t="shared" si="2"/>
        <v>60681</v>
      </c>
      <c r="J15" s="21">
        <f t="shared" si="2"/>
        <v>207668</v>
      </c>
      <c r="K15" s="21">
        <f t="shared" si="2"/>
        <v>70221</v>
      </c>
      <c r="L15" s="21">
        <f t="shared" si="2"/>
        <v>90980</v>
      </c>
      <c r="M15" s="21">
        <f t="shared" si="2"/>
        <v>37121</v>
      </c>
      <c r="N15" s="21">
        <f t="shared" si="2"/>
        <v>198322</v>
      </c>
      <c r="O15" s="21">
        <f t="shared" si="2"/>
        <v>39495</v>
      </c>
      <c r="P15" s="21">
        <f t="shared" si="2"/>
        <v>809323</v>
      </c>
      <c r="Q15" s="21">
        <f t="shared" si="2"/>
        <v>62930</v>
      </c>
      <c r="R15" s="21">
        <f t="shared" si="2"/>
        <v>911748</v>
      </c>
      <c r="S15" s="21">
        <f t="shared" si="2"/>
        <v>61566</v>
      </c>
      <c r="T15" s="21">
        <f t="shared" si="2"/>
        <v>6406372</v>
      </c>
      <c r="U15" s="21">
        <f t="shared" si="2"/>
        <v>68223</v>
      </c>
      <c r="V15" s="21">
        <f t="shared" si="2"/>
        <v>6536161</v>
      </c>
      <c r="W15" s="21">
        <f t="shared" si="2"/>
        <v>7853899</v>
      </c>
      <c r="X15" s="21">
        <f t="shared" si="2"/>
        <v>42148536</v>
      </c>
      <c r="Y15" s="21">
        <f t="shared" si="2"/>
        <v>-34294637</v>
      </c>
      <c r="Z15" s="4">
        <f>+IF(X15&lt;&gt;0,+(Y15/X15)*100,0)</f>
        <v>-81.36614045147381</v>
      </c>
      <c r="AA15" s="19">
        <f>SUM(AA16:AA18)</f>
        <v>42148597</v>
      </c>
    </row>
    <row r="16" spans="1:27" ht="13.5">
      <c r="A16" s="5" t="s">
        <v>43</v>
      </c>
      <c r="B16" s="3"/>
      <c r="C16" s="22">
        <v>767003</v>
      </c>
      <c r="D16" s="22"/>
      <c r="E16" s="23">
        <v>498860</v>
      </c>
      <c r="F16" s="24">
        <v>498860</v>
      </c>
      <c r="G16" s="24">
        <v>38958</v>
      </c>
      <c r="H16" s="24">
        <v>106591</v>
      </c>
      <c r="I16" s="24">
        <v>60616</v>
      </c>
      <c r="J16" s="24">
        <v>206165</v>
      </c>
      <c r="K16" s="24">
        <v>70221</v>
      </c>
      <c r="L16" s="24">
        <v>89682</v>
      </c>
      <c r="M16" s="24">
        <v>36793</v>
      </c>
      <c r="N16" s="24">
        <v>196696</v>
      </c>
      <c r="O16" s="24">
        <v>38838</v>
      </c>
      <c r="P16" s="24">
        <v>61455</v>
      </c>
      <c r="Q16" s="24">
        <v>63331</v>
      </c>
      <c r="R16" s="24">
        <v>163624</v>
      </c>
      <c r="S16" s="24">
        <v>61566</v>
      </c>
      <c r="T16" s="24">
        <v>57570</v>
      </c>
      <c r="U16" s="24">
        <v>67569</v>
      </c>
      <c r="V16" s="24">
        <v>186705</v>
      </c>
      <c r="W16" s="24">
        <v>753190</v>
      </c>
      <c r="X16" s="24">
        <v>498804</v>
      </c>
      <c r="Y16" s="24">
        <v>254386</v>
      </c>
      <c r="Z16" s="6">
        <v>51</v>
      </c>
      <c r="AA16" s="22">
        <v>498860</v>
      </c>
    </row>
    <row r="17" spans="1:27" ht="13.5">
      <c r="A17" s="5" t="s">
        <v>44</v>
      </c>
      <c r="B17" s="3"/>
      <c r="C17" s="22">
        <v>44975478</v>
      </c>
      <c r="D17" s="22"/>
      <c r="E17" s="23">
        <v>41649737</v>
      </c>
      <c r="F17" s="24">
        <v>41649737</v>
      </c>
      <c r="G17" s="24"/>
      <c r="H17" s="24">
        <v>729</v>
      </c>
      <c r="I17" s="24">
        <v>33</v>
      </c>
      <c r="J17" s="24">
        <v>762</v>
      </c>
      <c r="K17" s="24"/>
      <c r="L17" s="24"/>
      <c r="M17" s="24"/>
      <c r="N17" s="24"/>
      <c r="O17" s="24">
        <v>150</v>
      </c>
      <c r="P17" s="24">
        <v>747192</v>
      </c>
      <c r="Q17" s="24"/>
      <c r="R17" s="24">
        <v>747342</v>
      </c>
      <c r="S17" s="24"/>
      <c r="T17" s="24">
        <v>6348394</v>
      </c>
      <c r="U17" s="24">
        <v>21</v>
      </c>
      <c r="V17" s="24">
        <v>6348415</v>
      </c>
      <c r="W17" s="24">
        <v>7096519</v>
      </c>
      <c r="X17" s="24">
        <v>41649732</v>
      </c>
      <c r="Y17" s="24">
        <v>-34553213</v>
      </c>
      <c r="Z17" s="6">
        <v>-82.96</v>
      </c>
      <c r="AA17" s="22">
        <v>41649737</v>
      </c>
    </row>
    <row r="18" spans="1:27" ht="13.5">
      <c r="A18" s="5" t="s">
        <v>45</v>
      </c>
      <c r="B18" s="3"/>
      <c r="C18" s="22">
        <v>4325</v>
      </c>
      <c r="D18" s="22"/>
      <c r="E18" s="23"/>
      <c r="F18" s="24"/>
      <c r="G18" s="24"/>
      <c r="H18" s="24">
        <v>709</v>
      </c>
      <c r="I18" s="24">
        <v>32</v>
      </c>
      <c r="J18" s="24">
        <v>741</v>
      </c>
      <c r="K18" s="24"/>
      <c r="L18" s="24">
        <v>1298</v>
      </c>
      <c r="M18" s="24">
        <v>328</v>
      </c>
      <c r="N18" s="24">
        <v>1626</v>
      </c>
      <c r="O18" s="24">
        <v>507</v>
      </c>
      <c r="P18" s="24">
        <v>676</v>
      </c>
      <c r="Q18" s="24">
        <v>-401</v>
      </c>
      <c r="R18" s="24">
        <v>782</v>
      </c>
      <c r="S18" s="24"/>
      <c r="T18" s="24">
        <v>408</v>
      </c>
      <c r="U18" s="24">
        <v>633</v>
      </c>
      <c r="V18" s="24">
        <v>1041</v>
      </c>
      <c r="W18" s="24">
        <v>4190</v>
      </c>
      <c r="X18" s="24"/>
      <c r="Y18" s="24">
        <v>4190</v>
      </c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681622439</v>
      </c>
      <c r="D19" s="19">
        <f>SUM(D20:D23)</f>
        <v>0</v>
      </c>
      <c r="E19" s="20">
        <f t="shared" si="3"/>
        <v>628435591</v>
      </c>
      <c r="F19" s="21">
        <f t="shared" si="3"/>
        <v>628435591</v>
      </c>
      <c r="G19" s="21">
        <f t="shared" si="3"/>
        <v>26437408</v>
      </c>
      <c r="H19" s="21">
        <f t="shared" si="3"/>
        <v>53467211</v>
      </c>
      <c r="I19" s="21">
        <f t="shared" si="3"/>
        <v>23415986</v>
      </c>
      <c r="J19" s="21">
        <f t="shared" si="3"/>
        <v>103320605</v>
      </c>
      <c r="K19" s="21">
        <f t="shared" si="3"/>
        <v>26324784</v>
      </c>
      <c r="L19" s="21">
        <f t="shared" si="3"/>
        <v>26679898</v>
      </c>
      <c r="M19" s="21">
        <f t="shared" si="3"/>
        <v>27488094</v>
      </c>
      <c r="N19" s="21">
        <f t="shared" si="3"/>
        <v>80492776</v>
      </c>
      <c r="O19" s="21">
        <f t="shared" si="3"/>
        <v>25495197</v>
      </c>
      <c r="P19" s="21">
        <f t="shared" si="3"/>
        <v>23558717</v>
      </c>
      <c r="Q19" s="21">
        <f t="shared" si="3"/>
        <v>24920478</v>
      </c>
      <c r="R19" s="21">
        <f t="shared" si="3"/>
        <v>73974392</v>
      </c>
      <c r="S19" s="21">
        <f t="shared" si="3"/>
        <v>26030051</v>
      </c>
      <c r="T19" s="21">
        <f t="shared" si="3"/>
        <v>22785119</v>
      </c>
      <c r="U19" s="21">
        <f t="shared" si="3"/>
        <v>21632911</v>
      </c>
      <c r="V19" s="21">
        <f t="shared" si="3"/>
        <v>70448081</v>
      </c>
      <c r="W19" s="21">
        <f t="shared" si="3"/>
        <v>328235854</v>
      </c>
      <c r="X19" s="21">
        <f t="shared" si="3"/>
        <v>628435644</v>
      </c>
      <c r="Y19" s="21">
        <f t="shared" si="3"/>
        <v>-300199790</v>
      </c>
      <c r="Z19" s="4">
        <f>+IF(X19&lt;&gt;0,+(Y19/X19)*100,0)</f>
        <v>-47.76937668417802</v>
      </c>
      <c r="AA19" s="19">
        <f>SUM(AA20:AA23)</f>
        <v>628435591</v>
      </c>
    </row>
    <row r="20" spans="1:27" ht="13.5">
      <c r="A20" s="5" t="s">
        <v>47</v>
      </c>
      <c r="B20" s="3"/>
      <c r="C20" s="22">
        <v>227366224</v>
      </c>
      <c r="D20" s="22"/>
      <c r="E20" s="23">
        <v>260071666</v>
      </c>
      <c r="F20" s="24">
        <v>260071666</v>
      </c>
      <c r="G20" s="24">
        <v>18683899</v>
      </c>
      <c r="H20" s="24">
        <v>37611427</v>
      </c>
      <c r="I20" s="24">
        <v>16745233</v>
      </c>
      <c r="J20" s="24">
        <v>73040559</v>
      </c>
      <c r="K20" s="24">
        <v>18911282</v>
      </c>
      <c r="L20" s="24">
        <v>19148170</v>
      </c>
      <c r="M20" s="24">
        <v>19511808</v>
      </c>
      <c r="N20" s="24">
        <v>57571260</v>
      </c>
      <c r="O20" s="24">
        <v>18399634</v>
      </c>
      <c r="P20" s="24">
        <v>18215428</v>
      </c>
      <c r="Q20" s="24">
        <v>18301751</v>
      </c>
      <c r="R20" s="24">
        <v>54916813</v>
      </c>
      <c r="S20" s="24">
        <v>19096392</v>
      </c>
      <c r="T20" s="24">
        <v>16558638</v>
      </c>
      <c r="U20" s="24">
        <v>16276899</v>
      </c>
      <c r="V20" s="24">
        <v>51931929</v>
      </c>
      <c r="W20" s="24">
        <v>237460561</v>
      </c>
      <c r="X20" s="24">
        <v>260071716</v>
      </c>
      <c r="Y20" s="24">
        <v>-22611155</v>
      </c>
      <c r="Z20" s="6">
        <v>-8.69</v>
      </c>
      <c r="AA20" s="22">
        <v>260071666</v>
      </c>
    </row>
    <row r="21" spans="1:27" ht="13.5">
      <c r="A21" s="5" t="s">
        <v>48</v>
      </c>
      <c r="B21" s="3"/>
      <c r="C21" s="22">
        <v>398598219</v>
      </c>
      <c r="D21" s="22"/>
      <c r="E21" s="23">
        <v>310353225</v>
      </c>
      <c r="F21" s="24">
        <v>310353225</v>
      </c>
      <c r="G21" s="24">
        <v>5264147</v>
      </c>
      <c r="H21" s="24">
        <v>10956681</v>
      </c>
      <c r="I21" s="24">
        <v>4167323</v>
      </c>
      <c r="J21" s="24">
        <v>20388151</v>
      </c>
      <c r="K21" s="24">
        <v>4966180</v>
      </c>
      <c r="L21" s="24">
        <v>5116965</v>
      </c>
      <c r="M21" s="24">
        <v>5577272</v>
      </c>
      <c r="N21" s="24">
        <v>15660417</v>
      </c>
      <c r="O21" s="24">
        <v>3514117</v>
      </c>
      <c r="P21" s="24">
        <v>2890830</v>
      </c>
      <c r="Q21" s="24">
        <v>4258808</v>
      </c>
      <c r="R21" s="24">
        <v>10663755</v>
      </c>
      <c r="S21" s="24">
        <v>4545031</v>
      </c>
      <c r="T21" s="24">
        <v>3824984</v>
      </c>
      <c r="U21" s="24">
        <v>3213979</v>
      </c>
      <c r="V21" s="24">
        <v>11583994</v>
      </c>
      <c r="W21" s="24">
        <v>58296317</v>
      </c>
      <c r="X21" s="24">
        <v>310353228</v>
      </c>
      <c r="Y21" s="24">
        <v>-252056911</v>
      </c>
      <c r="Z21" s="6">
        <v>-81.22</v>
      </c>
      <c r="AA21" s="22">
        <v>310353225</v>
      </c>
    </row>
    <row r="22" spans="1:27" ht="13.5">
      <c r="A22" s="5" t="s">
        <v>49</v>
      </c>
      <c r="B22" s="3"/>
      <c r="C22" s="25">
        <v>40087543</v>
      </c>
      <c r="D22" s="25"/>
      <c r="E22" s="26">
        <v>38884265</v>
      </c>
      <c r="F22" s="27">
        <v>38884265</v>
      </c>
      <c r="G22" s="27">
        <v>1270731</v>
      </c>
      <c r="H22" s="27">
        <v>2569679</v>
      </c>
      <c r="I22" s="27">
        <v>1474223</v>
      </c>
      <c r="J22" s="27">
        <v>5314633</v>
      </c>
      <c r="K22" s="27">
        <v>1372904</v>
      </c>
      <c r="L22" s="27">
        <v>1330061</v>
      </c>
      <c r="M22" s="27">
        <v>1314568</v>
      </c>
      <c r="N22" s="27">
        <v>4017533</v>
      </c>
      <c r="O22" s="27">
        <v>2495969</v>
      </c>
      <c r="P22" s="27">
        <v>1361057</v>
      </c>
      <c r="Q22" s="27">
        <v>1266815</v>
      </c>
      <c r="R22" s="27">
        <v>5123841</v>
      </c>
      <c r="S22" s="27">
        <v>1297042</v>
      </c>
      <c r="T22" s="27">
        <v>1297482</v>
      </c>
      <c r="U22" s="27">
        <v>1048842</v>
      </c>
      <c r="V22" s="27">
        <v>3643366</v>
      </c>
      <c r="W22" s="27">
        <v>18099373</v>
      </c>
      <c r="X22" s="27">
        <v>38884260</v>
      </c>
      <c r="Y22" s="27">
        <v>-20784887</v>
      </c>
      <c r="Z22" s="7">
        <v>-53.45</v>
      </c>
      <c r="AA22" s="25">
        <v>38884265</v>
      </c>
    </row>
    <row r="23" spans="1:27" ht="13.5">
      <c r="A23" s="5" t="s">
        <v>50</v>
      </c>
      <c r="B23" s="3"/>
      <c r="C23" s="22">
        <v>15570453</v>
      </c>
      <c r="D23" s="22"/>
      <c r="E23" s="23">
        <v>19126435</v>
      </c>
      <c r="F23" s="24">
        <v>19126435</v>
      </c>
      <c r="G23" s="24">
        <v>1218631</v>
      </c>
      <c r="H23" s="24">
        <v>2329424</v>
      </c>
      <c r="I23" s="24">
        <v>1029207</v>
      </c>
      <c r="J23" s="24">
        <v>4577262</v>
      </c>
      <c r="K23" s="24">
        <v>1074418</v>
      </c>
      <c r="L23" s="24">
        <v>1084702</v>
      </c>
      <c r="M23" s="24">
        <v>1084446</v>
      </c>
      <c r="N23" s="24">
        <v>3243566</v>
      </c>
      <c r="O23" s="24">
        <v>1085477</v>
      </c>
      <c r="P23" s="24">
        <v>1091402</v>
      </c>
      <c r="Q23" s="24">
        <v>1093104</v>
      </c>
      <c r="R23" s="24">
        <v>3269983</v>
      </c>
      <c r="S23" s="24">
        <v>1091586</v>
      </c>
      <c r="T23" s="24">
        <v>1104015</v>
      </c>
      <c r="U23" s="24">
        <v>1093191</v>
      </c>
      <c r="V23" s="24">
        <v>3288792</v>
      </c>
      <c r="W23" s="24">
        <v>14379603</v>
      </c>
      <c r="X23" s="24">
        <v>19126440</v>
      </c>
      <c r="Y23" s="24">
        <v>-4746837</v>
      </c>
      <c r="Z23" s="6">
        <v>-24.82</v>
      </c>
      <c r="AA23" s="22">
        <v>19126435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1240950986</v>
      </c>
      <c r="D25" s="40">
        <f>+D5+D9+D15+D19+D24</f>
        <v>0</v>
      </c>
      <c r="E25" s="41">
        <f t="shared" si="4"/>
        <v>1168347607</v>
      </c>
      <c r="F25" s="42">
        <f t="shared" si="4"/>
        <v>1168347607</v>
      </c>
      <c r="G25" s="42">
        <f t="shared" si="4"/>
        <v>178938693</v>
      </c>
      <c r="H25" s="42">
        <f t="shared" si="4"/>
        <v>215700054</v>
      </c>
      <c r="I25" s="42">
        <f t="shared" si="4"/>
        <v>34976981</v>
      </c>
      <c r="J25" s="42">
        <f t="shared" si="4"/>
        <v>429615728</v>
      </c>
      <c r="K25" s="42">
        <f t="shared" si="4"/>
        <v>36531072</v>
      </c>
      <c r="L25" s="42">
        <f t="shared" si="4"/>
        <v>36656036</v>
      </c>
      <c r="M25" s="42">
        <f t="shared" si="4"/>
        <v>138378252</v>
      </c>
      <c r="N25" s="42">
        <f t="shared" si="4"/>
        <v>211565360</v>
      </c>
      <c r="O25" s="42">
        <f t="shared" si="4"/>
        <v>33095388</v>
      </c>
      <c r="P25" s="42">
        <f t="shared" si="4"/>
        <v>36690617</v>
      </c>
      <c r="Q25" s="42">
        <f t="shared" si="4"/>
        <v>123509449</v>
      </c>
      <c r="R25" s="42">
        <f t="shared" si="4"/>
        <v>193295454</v>
      </c>
      <c r="S25" s="42">
        <f t="shared" si="4"/>
        <v>34487883</v>
      </c>
      <c r="T25" s="42">
        <f t="shared" si="4"/>
        <v>44182616</v>
      </c>
      <c r="U25" s="42">
        <f t="shared" si="4"/>
        <v>38068252</v>
      </c>
      <c r="V25" s="42">
        <f t="shared" si="4"/>
        <v>116738751</v>
      </c>
      <c r="W25" s="42">
        <f t="shared" si="4"/>
        <v>951215293</v>
      </c>
      <c r="X25" s="42">
        <f t="shared" si="4"/>
        <v>1168347600</v>
      </c>
      <c r="Y25" s="42">
        <f t="shared" si="4"/>
        <v>-217132307</v>
      </c>
      <c r="Z25" s="43">
        <f>+IF(X25&lt;&gt;0,+(Y25/X25)*100,0)</f>
        <v>-18.58456396024608</v>
      </c>
      <c r="AA25" s="40">
        <f>+AA5+AA9+AA15+AA19+AA24</f>
        <v>1168347607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242758431</v>
      </c>
      <c r="D28" s="19">
        <f>SUM(D29:D31)</f>
        <v>0</v>
      </c>
      <c r="E28" s="20">
        <f t="shared" si="5"/>
        <v>261240401</v>
      </c>
      <c r="F28" s="21">
        <f t="shared" si="5"/>
        <v>261240401</v>
      </c>
      <c r="G28" s="21">
        <f t="shared" si="5"/>
        <v>11863342</v>
      </c>
      <c r="H28" s="21">
        <f t="shared" si="5"/>
        <v>26219929</v>
      </c>
      <c r="I28" s="21">
        <f t="shared" si="5"/>
        <v>11830165</v>
      </c>
      <c r="J28" s="21">
        <f t="shared" si="5"/>
        <v>49913436</v>
      </c>
      <c r="K28" s="21">
        <f t="shared" si="5"/>
        <v>16300879</v>
      </c>
      <c r="L28" s="21">
        <f t="shared" si="5"/>
        <v>17250856</v>
      </c>
      <c r="M28" s="21">
        <f t="shared" si="5"/>
        <v>14685948</v>
      </c>
      <c r="N28" s="21">
        <f t="shared" si="5"/>
        <v>48237683</v>
      </c>
      <c r="O28" s="21">
        <f t="shared" si="5"/>
        <v>11926641</v>
      </c>
      <c r="P28" s="21">
        <f t="shared" si="5"/>
        <v>11391919</v>
      </c>
      <c r="Q28" s="21">
        <f t="shared" si="5"/>
        <v>15882841</v>
      </c>
      <c r="R28" s="21">
        <f t="shared" si="5"/>
        <v>39201401</v>
      </c>
      <c r="S28" s="21">
        <f t="shared" si="5"/>
        <v>14605101</v>
      </c>
      <c r="T28" s="21">
        <f t="shared" si="5"/>
        <v>17815054</v>
      </c>
      <c r="U28" s="21">
        <f t="shared" si="5"/>
        <v>17774855</v>
      </c>
      <c r="V28" s="21">
        <f t="shared" si="5"/>
        <v>50195010</v>
      </c>
      <c r="W28" s="21">
        <f t="shared" si="5"/>
        <v>187547530</v>
      </c>
      <c r="X28" s="21">
        <f t="shared" si="5"/>
        <v>261240408</v>
      </c>
      <c r="Y28" s="21">
        <f t="shared" si="5"/>
        <v>-73692878</v>
      </c>
      <c r="Z28" s="4">
        <f>+IF(X28&lt;&gt;0,+(Y28/X28)*100,0)</f>
        <v>-28.208835901067804</v>
      </c>
      <c r="AA28" s="19">
        <f>SUM(AA29:AA31)</f>
        <v>261240401</v>
      </c>
    </row>
    <row r="29" spans="1:27" ht="13.5">
      <c r="A29" s="5" t="s">
        <v>33</v>
      </c>
      <c r="B29" s="3"/>
      <c r="C29" s="22">
        <v>134429846</v>
      </c>
      <c r="D29" s="22"/>
      <c r="E29" s="23">
        <v>116198520</v>
      </c>
      <c r="F29" s="24">
        <v>116198520</v>
      </c>
      <c r="G29" s="24">
        <v>5866527</v>
      </c>
      <c r="H29" s="24">
        <v>12375248</v>
      </c>
      <c r="I29" s="24">
        <v>3382391</v>
      </c>
      <c r="J29" s="24">
        <v>21624166</v>
      </c>
      <c r="K29" s="24">
        <v>6252728</v>
      </c>
      <c r="L29" s="24">
        <v>8805341</v>
      </c>
      <c r="M29" s="24">
        <v>4369453</v>
      </c>
      <c r="N29" s="24">
        <v>19427522</v>
      </c>
      <c r="O29" s="24">
        <v>4128537</v>
      </c>
      <c r="P29" s="24">
        <v>3190500</v>
      </c>
      <c r="Q29" s="24">
        <v>4436983</v>
      </c>
      <c r="R29" s="24">
        <v>11756020</v>
      </c>
      <c r="S29" s="24">
        <v>3081977</v>
      </c>
      <c r="T29" s="24">
        <v>3881061</v>
      </c>
      <c r="U29" s="24">
        <v>5852366</v>
      </c>
      <c r="V29" s="24">
        <v>12815404</v>
      </c>
      <c r="W29" s="24">
        <v>65623112</v>
      </c>
      <c r="X29" s="24">
        <v>116198520</v>
      </c>
      <c r="Y29" s="24">
        <v>-50575408</v>
      </c>
      <c r="Z29" s="6">
        <v>-43.53</v>
      </c>
      <c r="AA29" s="22">
        <v>116198520</v>
      </c>
    </row>
    <row r="30" spans="1:27" ht="13.5">
      <c r="A30" s="5" t="s">
        <v>34</v>
      </c>
      <c r="B30" s="3"/>
      <c r="C30" s="25">
        <v>15692297</v>
      </c>
      <c r="D30" s="25"/>
      <c r="E30" s="26">
        <v>24461816</v>
      </c>
      <c r="F30" s="27">
        <v>24461816</v>
      </c>
      <c r="G30" s="27">
        <v>1711042</v>
      </c>
      <c r="H30" s="27">
        <v>3835971</v>
      </c>
      <c r="I30" s="27">
        <v>2138203</v>
      </c>
      <c r="J30" s="27">
        <v>7685216</v>
      </c>
      <c r="K30" s="27">
        <v>2620561</v>
      </c>
      <c r="L30" s="27">
        <v>3388250</v>
      </c>
      <c r="M30" s="27">
        <v>2695234</v>
      </c>
      <c r="N30" s="27">
        <v>8704045</v>
      </c>
      <c r="O30" s="27">
        <v>1950970</v>
      </c>
      <c r="P30" s="27">
        <v>2747339</v>
      </c>
      <c r="Q30" s="27">
        <v>4211477</v>
      </c>
      <c r="R30" s="27">
        <v>8909786</v>
      </c>
      <c r="S30" s="27">
        <v>6132124</v>
      </c>
      <c r="T30" s="27">
        <v>6416536</v>
      </c>
      <c r="U30" s="27">
        <v>4027162</v>
      </c>
      <c r="V30" s="27">
        <v>16575822</v>
      </c>
      <c r="W30" s="27">
        <v>41874869</v>
      </c>
      <c r="X30" s="27">
        <v>24461820</v>
      </c>
      <c r="Y30" s="27">
        <v>17413049</v>
      </c>
      <c r="Z30" s="7">
        <v>71.18</v>
      </c>
      <c r="AA30" s="25">
        <v>24461816</v>
      </c>
    </row>
    <row r="31" spans="1:27" ht="13.5">
      <c r="A31" s="5" t="s">
        <v>35</v>
      </c>
      <c r="B31" s="3"/>
      <c r="C31" s="22">
        <v>92636288</v>
      </c>
      <c r="D31" s="22"/>
      <c r="E31" s="23">
        <v>120580065</v>
      </c>
      <c r="F31" s="24">
        <v>120580065</v>
      </c>
      <c r="G31" s="24">
        <v>4285773</v>
      </c>
      <c r="H31" s="24">
        <v>10008710</v>
      </c>
      <c r="I31" s="24">
        <v>6309571</v>
      </c>
      <c r="J31" s="24">
        <v>20604054</v>
      </c>
      <c r="K31" s="24">
        <v>7427590</v>
      </c>
      <c r="L31" s="24">
        <v>5057265</v>
      </c>
      <c r="M31" s="24">
        <v>7621261</v>
      </c>
      <c r="N31" s="24">
        <v>20106116</v>
      </c>
      <c r="O31" s="24">
        <v>5847134</v>
      </c>
      <c r="P31" s="24">
        <v>5454080</v>
      </c>
      <c r="Q31" s="24">
        <v>7234381</v>
      </c>
      <c r="R31" s="24">
        <v>18535595</v>
      </c>
      <c r="S31" s="24">
        <v>5391000</v>
      </c>
      <c r="T31" s="24">
        <v>7517457</v>
      </c>
      <c r="U31" s="24">
        <v>7895327</v>
      </c>
      <c r="V31" s="24">
        <v>20803784</v>
      </c>
      <c r="W31" s="24">
        <v>80049549</v>
      </c>
      <c r="X31" s="24">
        <v>120580068</v>
      </c>
      <c r="Y31" s="24">
        <v>-40530519</v>
      </c>
      <c r="Z31" s="6">
        <v>-33.61</v>
      </c>
      <c r="AA31" s="22">
        <v>120580065</v>
      </c>
    </row>
    <row r="32" spans="1:27" ht="13.5">
      <c r="A32" s="2" t="s">
        <v>36</v>
      </c>
      <c r="B32" s="3"/>
      <c r="C32" s="19">
        <f aca="true" t="shared" si="6" ref="C32:Y32">SUM(C33:C37)</f>
        <v>53783509</v>
      </c>
      <c r="D32" s="19">
        <f>SUM(D33:D37)</f>
        <v>0</v>
      </c>
      <c r="E32" s="20">
        <f t="shared" si="6"/>
        <v>64234357</v>
      </c>
      <c r="F32" s="21">
        <f t="shared" si="6"/>
        <v>64234357</v>
      </c>
      <c r="G32" s="21">
        <f t="shared" si="6"/>
        <v>3285066</v>
      </c>
      <c r="H32" s="21">
        <f t="shared" si="6"/>
        <v>6606559</v>
      </c>
      <c r="I32" s="21">
        <f t="shared" si="6"/>
        <v>4125963</v>
      </c>
      <c r="J32" s="21">
        <f t="shared" si="6"/>
        <v>14017588</v>
      </c>
      <c r="K32" s="21">
        <f t="shared" si="6"/>
        <v>3852892</v>
      </c>
      <c r="L32" s="21">
        <f t="shared" si="6"/>
        <v>3849109</v>
      </c>
      <c r="M32" s="21">
        <f t="shared" si="6"/>
        <v>3810699</v>
      </c>
      <c r="N32" s="21">
        <f t="shared" si="6"/>
        <v>11512700</v>
      </c>
      <c r="O32" s="21">
        <f t="shared" si="6"/>
        <v>4282887</v>
      </c>
      <c r="P32" s="21">
        <f t="shared" si="6"/>
        <v>3859846</v>
      </c>
      <c r="Q32" s="21">
        <f t="shared" si="6"/>
        <v>4555753</v>
      </c>
      <c r="R32" s="21">
        <f t="shared" si="6"/>
        <v>12698486</v>
      </c>
      <c r="S32" s="21">
        <f t="shared" si="6"/>
        <v>3956186</v>
      </c>
      <c r="T32" s="21">
        <f t="shared" si="6"/>
        <v>4394344</v>
      </c>
      <c r="U32" s="21">
        <f t="shared" si="6"/>
        <v>4695146</v>
      </c>
      <c r="V32" s="21">
        <f t="shared" si="6"/>
        <v>13045676</v>
      </c>
      <c r="W32" s="21">
        <f t="shared" si="6"/>
        <v>51274450</v>
      </c>
      <c r="X32" s="21">
        <f t="shared" si="6"/>
        <v>64234356</v>
      </c>
      <c r="Y32" s="21">
        <f t="shared" si="6"/>
        <v>-12959906</v>
      </c>
      <c r="Z32" s="4">
        <f>+IF(X32&lt;&gt;0,+(Y32/X32)*100,0)</f>
        <v>-20.175972496711882</v>
      </c>
      <c r="AA32" s="19">
        <f>SUM(AA33:AA37)</f>
        <v>64234357</v>
      </c>
    </row>
    <row r="33" spans="1:27" ht="13.5">
      <c r="A33" s="5" t="s">
        <v>37</v>
      </c>
      <c r="B33" s="3"/>
      <c r="C33" s="22">
        <v>11628931</v>
      </c>
      <c r="D33" s="22"/>
      <c r="E33" s="23">
        <v>16010749</v>
      </c>
      <c r="F33" s="24">
        <v>16010749</v>
      </c>
      <c r="G33" s="24">
        <v>917339</v>
      </c>
      <c r="H33" s="24">
        <v>1767402</v>
      </c>
      <c r="I33" s="24">
        <v>1033697</v>
      </c>
      <c r="J33" s="24">
        <v>3718438</v>
      </c>
      <c r="K33" s="24">
        <v>859744</v>
      </c>
      <c r="L33" s="24">
        <v>809718</v>
      </c>
      <c r="M33" s="24">
        <v>870415</v>
      </c>
      <c r="N33" s="24">
        <v>2539877</v>
      </c>
      <c r="O33" s="24">
        <v>896671</v>
      </c>
      <c r="P33" s="24">
        <v>910118</v>
      </c>
      <c r="Q33" s="24">
        <v>773238</v>
      </c>
      <c r="R33" s="24">
        <v>2580027</v>
      </c>
      <c r="S33" s="24">
        <v>856054</v>
      </c>
      <c r="T33" s="24">
        <v>777075</v>
      </c>
      <c r="U33" s="24">
        <v>968873</v>
      </c>
      <c r="V33" s="24">
        <v>2602002</v>
      </c>
      <c r="W33" s="24">
        <v>11440344</v>
      </c>
      <c r="X33" s="24">
        <v>16010748</v>
      </c>
      <c r="Y33" s="24">
        <v>-4570404</v>
      </c>
      <c r="Z33" s="6">
        <v>-28.55</v>
      </c>
      <c r="AA33" s="22">
        <v>16010749</v>
      </c>
    </row>
    <row r="34" spans="1:27" ht="13.5">
      <c r="A34" s="5" t="s">
        <v>38</v>
      </c>
      <c r="B34" s="3"/>
      <c r="C34" s="22">
        <v>11982343</v>
      </c>
      <c r="D34" s="22"/>
      <c r="E34" s="23">
        <v>14591423</v>
      </c>
      <c r="F34" s="24">
        <v>14591423</v>
      </c>
      <c r="G34" s="24">
        <v>583117</v>
      </c>
      <c r="H34" s="24">
        <v>1145705</v>
      </c>
      <c r="I34" s="24">
        <v>605243</v>
      </c>
      <c r="J34" s="24">
        <v>2334065</v>
      </c>
      <c r="K34" s="24">
        <v>673855</v>
      </c>
      <c r="L34" s="24">
        <v>628659</v>
      </c>
      <c r="M34" s="24">
        <v>614501</v>
      </c>
      <c r="N34" s="24">
        <v>1917015</v>
      </c>
      <c r="O34" s="24">
        <v>824240</v>
      </c>
      <c r="P34" s="24">
        <v>693709</v>
      </c>
      <c r="Q34" s="24">
        <v>1180652</v>
      </c>
      <c r="R34" s="24">
        <v>2698601</v>
      </c>
      <c r="S34" s="24">
        <v>923158</v>
      </c>
      <c r="T34" s="24">
        <v>1074167</v>
      </c>
      <c r="U34" s="24">
        <v>928111</v>
      </c>
      <c r="V34" s="24">
        <v>2925436</v>
      </c>
      <c r="W34" s="24">
        <v>9875117</v>
      </c>
      <c r="X34" s="24">
        <v>14591424</v>
      </c>
      <c r="Y34" s="24">
        <v>-4716307</v>
      </c>
      <c r="Z34" s="6">
        <v>-32.32</v>
      </c>
      <c r="AA34" s="22">
        <v>14591423</v>
      </c>
    </row>
    <row r="35" spans="1:27" ht="13.5">
      <c r="A35" s="5" t="s">
        <v>39</v>
      </c>
      <c r="B35" s="3"/>
      <c r="C35" s="22">
        <v>29333949</v>
      </c>
      <c r="D35" s="22"/>
      <c r="E35" s="23">
        <v>31767491</v>
      </c>
      <c r="F35" s="24">
        <v>31767491</v>
      </c>
      <c r="G35" s="24">
        <v>1718325</v>
      </c>
      <c r="H35" s="24">
        <v>3562258</v>
      </c>
      <c r="I35" s="24">
        <v>2388853</v>
      </c>
      <c r="J35" s="24">
        <v>7669436</v>
      </c>
      <c r="K35" s="24">
        <v>2244805</v>
      </c>
      <c r="L35" s="24">
        <v>2350038</v>
      </c>
      <c r="M35" s="24">
        <v>2261103</v>
      </c>
      <c r="N35" s="24">
        <v>6855946</v>
      </c>
      <c r="O35" s="24">
        <v>2462792</v>
      </c>
      <c r="P35" s="24">
        <v>2192870</v>
      </c>
      <c r="Q35" s="24">
        <v>2542156</v>
      </c>
      <c r="R35" s="24">
        <v>7197818</v>
      </c>
      <c r="S35" s="24">
        <v>2111165</v>
      </c>
      <c r="T35" s="24">
        <v>2476664</v>
      </c>
      <c r="U35" s="24">
        <v>2740039</v>
      </c>
      <c r="V35" s="24">
        <v>7327868</v>
      </c>
      <c r="W35" s="24">
        <v>29051068</v>
      </c>
      <c r="X35" s="24">
        <v>31767492</v>
      </c>
      <c r="Y35" s="24">
        <v>-2716424</v>
      </c>
      <c r="Z35" s="6">
        <v>-8.55</v>
      </c>
      <c r="AA35" s="22">
        <v>31767491</v>
      </c>
    </row>
    <row r="36" spans="1:27" ht="13.5">
      <c r="A36" s="5" t="s">
        <v>40</v>
      </c>
      <c r="B36" s="3"/>
      <c r="C36" s="22">
        <v>819009</v>
      </c>
      <c r="D36" s="22"/>
      <c r="E36" s="23">
        <v>1576178</v>
      </c>
      <c r="F36" s="24">
        <v>1576178</v>
      </c>
      <c r="G36" s="24">
        <v>64019</v>
      </c>
      <c r="H36" s="24">
        <v>125701</v>
      </c>
      <c r="I36" s="24">
        <v>96538</v>
      </c>
      <c r="J36" s="24">
        <v>286258</v>
      </c>
      <c r="K36" s="24">
        <v>73160</v>
      </c>
      <c r="L36" s="24">
        <v>59515</v>
      </c>
      <c r="M36" s="24">
        <v>63112</v>
      </c>
      <c r="N36" s="24">
        <v>195787</v>
      </c>
      <c r="O36" s="24">
        <v>97486</v>
      </c>
      <c r="P36" s="24">
        <v>61995</v>
      </c>
      <c r="Q36" s="24">
        <v>58305</v>
      </c>
      <c r="R36" s="24">
        <v>217786</v>
      </c>
      <c r="S36" s="24">
        <v>65809</v>
      </c>
      <c r="T36" s="24">
        <v>63795</v>
      </c>
      <c r="U36" s="24">
        <v>57035</v>
      </c>
      <c r="V36" s="24">
        <v>186639</v>
      </c>
      <c r="W36" s="24">
        <v>886470</v>
      </c>
      <c r="X36" s="24">
        <v>1576176</v>
      </c>
      <c r="Y36" s="24">
        <v>-689706</v>
      </c>
      <c r="Z36" s="6">
        <v>-43.76</v>
      </c>
      <c r="AA36" s="22">
        <v>1576178</v>
      </c>
    </row>
    <row r="37" spans="1:27" ht="13.5">
      <c r="A37" s="5" t="s">
        <v>41</v>
      </c>
      <c r="B37" s="3"/>
      <c r="C37" s="25">
        <v>19277</v>
      </c>
      <c r="D37" s="25"/>
      <c r="E37" s="26">
        <v>288516</v>
      </c>
      <c r="F37" s="27">
        <v>288516</v>
      </c>
      <c r="G37" s="27">
        <v>2266</v>
      </c>
      <c r="H37" s="27">
        <v>5493</v>
      </c>
      <c r="I37" s="27">
        <v>1632</v>
      </c>
      <c r="J37" s="27">
        <v>9391</v>
      </c>
      <c r="K37" s="27">
        <v>1328</v>
      </c>
      <c r="L37" s="27">
        <v>1179</v>
      </c>
      <c r="M37" s="27">
        <v>1568</v>
      </c>
      <c r="N37" s="27">
        <v>4075</v>
      </c>
      <c r="O37" s="27">
        <v>1698</v>
      </c>
      <c r="P37" s="27">
        <v>1154</v>
      </c>
      <c r="Q37" s="27">
        <v>1402</v>
      </c>
      <c r="R37" s="27">
        <v>4254</v>
      </c>
      <c r="S37" s="27"/>
      <c r="T37" s="27">
        <v>2643</v>
      </c>
      <c r="U37" s="27">
        <v>1088</v>
      </c>
      <c r="V37" s="27">
        <v>3731</v>
      </c>
      <c r="W37" s="27">
        <v>21451</v>
      </c>
      <c r="X37" s="27">
        <v>288516</v>
      </c>
      <c r="Y37" s="27">
        <v>-267065</v>
      </c>
      <c r="Z37" s="7">
        <v>-92.57</v>
      </c>
      <c r="AA37" s="25">
        <v>288516</v>
      </c>
    </row>
    <row r="38" spans="1:27" ht="13.5">
      <c r="A38" s="2" t="s">
        <v>42</v>
      </c>
      <c r="B38" s="8"/>
      <c r="C38" s="19">
        <f aca="true" t="shared" si="7" ref="C38:Y38">SUM(C39:C41)</f>
        <v>78172012</v>
      </c>
      <c r="D38" s="19">
        <f>SUM(D39:D41)</f>
        <v>0</v>
      </c>
      <c r="E38" s="20">
        <f t="shared" si="7"/>
        <v>87013909</v>
      </c>
      <c r="F38" s="21">
        <f t="shared" si="7"/>
        <v>87013909</v>
      </c>
      <c r="G38" s="21">
        <f t="shared" si="7"/>
        <v>2641085</v>
      </c>
      <c r="H38" s="21">
        <f t="shared" si="7"/>
        <v>6017648</v>
      </c>
      <c r="I38" s="21">
        <f t="shared" si="7"/>
        <v>6604061</v>
      </c>
      <c r="J38" s="21">
        <f t="shared" si="7"/>
        <v>15262794</v>
      </c>
      <c r="K38" s="21">
        <f t="shared" si="7"/>
        <v>17059471</v>
      </c>
      <c r="L38" s="21">
        <f t="shared" si="7"/>
        <v>19703535</v>
      </c>
      <c r="M38" s="21">
        <f t="shared" si="7"/>
        <v>8670667</v>
      </c>
      <c r="N38" s="21">
        <f t="shared" si="7"/>
        <v>45433673</v>
      </c>
      <c r="O38" s="21">
        <f t="shared" si="7"/>
        <v>6059428</v>
      </c>
      <c r="P38" s="21">
        <f t="shared" si="7"/>
        <v>3982176</v>
      </c>
      <c r="Q38" s="21">
        <f t="shared" si="7"/>
        <v>5424482</v>
      </c>
      <c r="R38" s="21">
        <f t="shared" si="7"/>
        <v>15466086</v>
      </c>
      <c r="S38" s="21">
        <f t="shared" si="7"/>
        <v>23290380</v>
      </c>
      <c r="T38" s="21">
        <f t="shared" si="7"/>
        <v>9625457</v>
      </c>
      <c r="U38" s="21">
        <f t="shared" si="7"/>
        <v>32424306</v>
      </c>
      <c r="V38" s="21">
        <f t="shared" si="7"/>
        <v>65340143</v>
      </c>
      <c r="W38" s="21">
        <f t="shared" si="7"/>
        <v>141502696</v>
      </c>
      <c r="X38" s="21">
        <f t="shared" si="7"/>
        <v>87013908</v>
      </c>
      <c r="Y38" s="21">
        <f t="shared" si="7"/>
        <v>54488788</v>
      </c>
      <c r="Z38" s="4">
        <f>+IF(X38&lt;&gt;0,+(Y38/X38)*100,0)</f>
        <v>62.620780117127936</v>
      </c>
      <c r="AA38" s="19">
        <f>SUM(AA39:AA41)</f>
        <v>87013909</v>
      </c>
    </row>
    <row r="39" spans="1:27" ht="13.5">
      <c r="A39" s="5" t="s">
        <v>43</v>
      </c>
      <c r="B39" s="3"/>
      <c r="C39" s="22">
        <v>19306247</v>
      </c>
      <c r="D39" s="22"/>
      <c r="E39" s="23">
        <v>29021162</v>
      </c>
      <c r="F39" s="24">
        <v>29021162</v>
      </c>
      <c r="G39" s="24">
        <v>1302622</v>
      </c>
      <c r="H39" s="24">
        <v>2641949</v>
      </c>
      <c r="I39" s="24">
        <v>1540623</v>
      </c>
      <c r="J39" s="24">
        <v>5485194</v>
      </c>
      <c r="K39" s="24">
        <v>1449767</v>
      </c>
      <c r="L39" s="24">
        <v>1341647</v>
      </c>
      <c r="M39" s="24">
        <v>1622111</v>
      </c>
      <c r="N39" s="24">
        <v>4413525</v>
      </c>
      <c r="O39" s="24">
        <v>1817539</v>
      </c>
      <c r="P39" s="24">
        <v>1325176</v>
      </c>
      <c r="Q39" s="24">
        <v>1567809</v>
      </c>
      <c r="R39" s="24">
        <v>4710524</v>
      </c>
      <c r="S39" s="24">
        <v>1680573</v>
      </c>
      <c r="T39" s="24">
        <v>1477823</v>
      </c>
      <c r="U39" s="24">
        <v>2449888</v>
      </c>
      <c r="V39" s="24">
        <v>5608284</v>
      </c>
      <c r="W39" s="24">
        <v>20217527</v>
      </c>
      <c r="X39" s="24">
        <v>29021160</v>
      </c>
      <c r="Y39" s="24">
        <v>-8803633</v>
      </c>
      <c r="Z39" s="6">
        <v>-30.34</v>
      </c>
      <c r="AA39" s="22">
        <v>29021162</v>
      </c>
    </row>
    <row r="40" spans="1:27" ht="13.5">
      <c r="A40" s="5" t="s">
        <v>44</v>
      </c>
      <c r="B40" s="3"/>
      <c r="C40" s="22">
        <v>56961927</v>
      </c>
      <c r="D40" s="22"/>
      <c r="E40" s="23">
        <v>55291986</v>
      </c>
      <c r="F40" s="24">
        <v>55291986</v>
      </c>
      <c r="G40" s="24">
        <v>1207275</v>
      </c>
      <c r="H40" s="24">
        <v>3093951</v>
      </c>
      <c r="I40" s="24">
        <v>4930757</v>
      </c>
      <c r="J40" s="24">
        <v>9231983</v>
      </c>
      <c r="K40" s="24">
        <v>15454733</v>
      </c>
      <c r="L40" s="24">
        <v>18211531</v>
      </c>
      <c r="M40" s="24">
        <v>6907906</v>
      </c>
      <c r="N40" s="24">
        <v>40574170</v>
      </c>
      <c r="O40" s="24">
        <v>3723051</v>
      </c>
      <c r="P40" s="24">
        <v>2501637</v>
      </c>
      <c r="Q40" s="24">
        <v>3697373</v>
      </c>
      <c r="R40" s="24">
        <v>9922061</v>
      </c>
      <c r="S40" s="24">
        <v>21450224</v>
      </c>
      <c r="T40" s="24">
        <v>7892035</v>
      </c>
      <c r="U40" s="24">
        <v>29810677</v>
      </c>
      <c r="V40" s="24">
        <v>59152936</v>
      </c>
      <c r="W40" s="24">
        <v>118881150</v>
      </c>
      <c r="X40" s="24">
        <v>55291992</v>
      </c>
      <c r="Y40" s="24">
        <v>63589158</v>
      </c>
      <c r="Z40" s="6">
        <v>115.01</v>
      </c>
      <c r="AA40" s="22">
        <v>55291986</v>
      </c>
    </row>
    <row r="41" spans="1:27" ht="13.5">
      <c r="A41" s="5" t="s">
        <v>45</v>
      </c>
      <c r="B41" s="3"/>
      <c r="C41" s="22">
        <v>1903838</v>
      </c>
      <c r="D41" s="22"/>
      <c r="E41" s="23">
        <v>2700761</v>
      </c>
      <c r="F41" s="24">
        <v>2700761</v>
      </c>
      <c r="G41" s="24">
        <v>131188</v>
      </c>
      <c r="H41" s="24">
        <v>281748</v>
      </c>
      <c r="I41" s="24">
        <v>132681</v>
      </c>
      <c r="J41" s="24">
        <v>545617</v>
      </c>
      <c r="K41" s="24">
        <v>154971</v>
      </c>
      <c r="L41" s="24">
        <v>150357</v>
      </c>
      <c r="M41" s="24">
        <v>140650</v>
      </c>
      <c r="N41" s="24">
        <v>445978</v>
      </c>
      <c r="O41" s="24">
        <v>518838</v>
      </c>
      <c r="P41" s="24">
        <v>155363</v>
      </c>
      <c r="Q41" s="24">
        <v>159300</v>
      </c>
      <c r="R41" s="24">
        <v>833501</v>
      </c>
      <c r="S41" s="24">
        <v>159583</v>
      </c>
      <c r="T41" s="24">
        <v>255599</v>
      </c>
      <c r="U41" s="24">
        <v>163741</v>
      </c>
      <c r="V41" s="24">
        <v>578923</v>
      </c>
      <c r="W41" s="24">
        <v>2404019</v>
      </c>
      <c r="X41" s="24">
        <v>2700756</v>
      </c>
      <c r="Y41" s="24">
        <v>-296737</v>
      </c>
      <c r="Z41" s="6">
        <v>-10.99</v>
      </c>
      <c r="AA41" s="22">
        <v>2700761</v>
      </c>
    </row>
    <row r="42" spans="1:27" ht="13.5">
      <c r="A42" s="2" t="s">
        <v>46</v>
      </c>
      <c r="B42" s="8"/>
      <c r="C42" s="19">
        <f aca="true" t="shared" si="8" ref="C42:Y42">SUM(C43:C46)</f>
        <v>486618446</v>
      </c>
      <c r="D42" s="19">
        <f>SUM(D43:D46)</f>
        <v>0</v>
      </c>
      <c r="E42" s="20">
        <f t="shared" si="8"/>
        <v>434991437</v>
      </c>
      <c r="F42" s="21">
        <f t="shared" si="8"/>
        <v>434991437</v>
      </c>
      <c r="G42" s="21">
        <f t="shared" si="8"/>
        <v>28028406</v>
      </c>
      <c r="H42" s="21">
        <f t="shared" si="8"/>
        <v>65685385</v>
      </c>
      <c r="I42" s="21">
        <f t="shared" si="8"/>
        <v>35289669</v>
      </c>
      <c r="J42" s="21">
        <f t="shared" si="8"/>
        <v>129003460</v>
      </c>
      <c r="K42" s="21">
        <f t="shared" si="8"/>
        <v>31467757</v>
      </c>
      <c r="L42" s="21">
        <f t="shared" si="8"/>
        <v>43555914</v>
      </c>
      <c r="M42" s="21">
        <f t="shared" si="8"/>
        <v>37780425</v>
      </c>
      <c r="N42" s="21">
        <f t="shared" si="8"/>
        <v>112804096</v>
      </c>
      <c r="O42" s="21">
        <f t="shared" si="8"/>
        <v>27324619</v>
      </c>
      <c r="P42" s="21">
        <f t="shared" si="8"/>
        <v>26182359</v>
      </c>
      <c r="Q42" s="21">
        <f t="shared" si="8"/>
        <v>32782764</v>
      </c>
      <c r="R42" s="21">
        <f t="shared" si="8"/>
        <v>86289742</v>
      </c>
      <c r="S42" s="21">
        <f t="shared" si="8"/>
        <v>28601406</v>
      </c>
      <c r="T42" s="21">
        <f t="shared" si="8"/>
        <v>50002328</v>
      </c>
      <c r="U42" s="21">
        <f t="shared" si="8"/>
        <v>44371488</v>
      </c>
      <c r="V42" s="21">
        <f t="shared" si="8"/>
        <v>122975222</v>
      </c>
      <c r="W42" s="21">
        <f t="shared" si="8"/>
        <v>451072520</v>
      </c>
      <c r="X42" s="21">
        <f t="shared" si="8"/>
        <v>434991444</v>
      </c>
      <c r="Y42" s="21">
        <f t="shared" si="8"/>
        <v>16081076</v>
      </c>
      <c r="Z42" s="4">
        <f>+IF(X42&lt;&gt;0,+(Y42/X42)*100,0)</f>
        <v>3.69687179410361</v>
      </c>
      <c r="AA42" s="19">
        <f>SUM(AA43:AA46)</f>
        <v>434991437</v>
      </c>
    </row>
    <row r="43" spans="1:27" ht="13.5">
      <c r="A43" s="5" t="s">
        <v>47</v>
      </c>
      <c r="B43" s="3"/>
      <c r="C43" s="22">
        <v>202078129</v>
      </c>
      <c r="D43" s="22"/>
      <c r="E43" s="23">
        <v>255837827</v>
      </c>
      <c r="F43" s="24">
        <v>255837827</v>
      </c>
      <c r="G43" s="24">
        <v>22500209</v>
      </c>
      <c r="H43" s="24">
        <v>44370599</v>
      </c>
      <c r="I43" s="24">
        <v>20749783</v>
      </c>
      <c r="J43" s="24">
        <v>87620591</v>
      </c>
      <c r="K43" s="24">
        <v>16207906</v>
      </c>
      <c r="L43" s="24">
        <v>16026735</v>
      </c>
      <c r="M43" s="24">
        <v>14887859</v>
      </c>
      <c r="N43" s="24">
        <v>47122500</v>
      </c>
      <c r="O43" s="24">
        <v>15460240</v>
      </c>
      <c r="P43" s="24">
        <v>15428600</v>
      </c>
      <c r="Q43" s="24">
        <v>15079400</v>
      </c>
      <c r="R43" s="24">
        <v>45968240</v>
      </c>
      <c r="S43" s="24">
        <v>15582721</v>
      </c>
      <c r="T43" s="24">
        <v>38706536</v>
      </c>
      <c r="U43" s="24">
        <v>25562590</v>
      </c>
      <c r="V43" s="24">
        <v>79851847</v>
      </c>
      <c r="W43" s="24">
        <v>260563178</v>
      </c>
      <c r="X43" s="24">
        <v>255837828</v>
      </c>
      <c r="Y43" s="24">
        <v>4725350</v>
      </c>
      <c r="Z43" s="6">
        <v>1.85</v>
      </c>
      <c r="AA43" s="22">
        <v>255837827</v>
      </c>
    </row>
    <row r="44" spans="1:27" ht="13.5">
      <c r="A44" s="5" t="s">
        <v>48</v>
      </c>
      <c r="B44" s="3"/>
      <c r="C44" s="22">
        <v>231120031</v>
      </c>
      <c r="D44" s="22"/>
      <c r="E44" s="23">
        <v>131164905</v>
      </c>
      <c r="F44" s="24">
        <v>131164905</v>
      </c>
      <c r="G44" s="24">
        <v>3559502</v>
      </c>
      <c r="H44" s="24">
        <v>16661300</v>
      </c>
      <c r="I44" s="24">
        <v>12255287</v>
      </c>
      <c r="J44" s="24">
        <v>32476089</v>
      </c>
      <c r="K44" s="24">
        <v>12370943</v>
      </c>
      <c r="L44" s="24">
        <v>24815187</v>
      </c>
      <c r="M44" s="24">
        <v>20416476</v>
      </c>
      <c r="N44" s="24">
        <v>57602606</v>
      </c>
      <c r="O44" s="24">
        <v>9086440</v>
      </c>
      <c r="P44" s="24">
        <v>8163646</v>
      </c>
      <c r="Q44" s="24">
        <v>13738380</v>
      </c>
      <c r="R44" s="24">
        <v>30988466</v>
      </c>
      <c r="S44" s="24">
        <v>9080453</v>
      </c>
      <c r="T44" s="24">
        <v>8753347</v>
      </c>
      <c r="U44" s="24">
        <v>12848848</v>
      </c>
      <c r="V44" s="24">
        <v>30682648</v>
      </c>
      <c r="W44" s="24">
        <v>151749809</v>
      </c>
      <c r="X44" s="24">
        <v>131164908</v>
      </c>
      <c r="Y44" s="24">
        <v>20584901</v>
      </c>
      <c r="Z44" s="6">
        <v>15.69</v>
      </c>
      <c r="AA44" s="22">
        <v>131164905</v>
      </c>
    </row>
    <row r="45" spans="1:27" ht="13.5">
      <c r="A45" s="5" t="s">
        <v>49</v>
      </c>
      <c r="B45" s="3"/>
      <c r="C45" s="25">
        <v>23992745</v>
      </c>
      <c r="D45" s="25"/>
      <c r="E45" s="26">
        <v>18268837</v>
      </c>
      <c r="F45" s="27">
        <v>18268837</v>
      </c>
      <c r="G45" s="27">
        <v>472279</v>
      </c>
      <c r="H45" s="27">
        <v>1262843</v>
      </c>
      <c r="I45" s="27">
        <v>532645</v>
      </c>
      <c r="J45" s="27">
        <v>2267767</v>
      </c>
      <c r="K45" s="27">
        <v>940210</v>
      </c>
      <c r="L45" s="27">
        <v>523794</v>
      </c>
      <c r="M45" s="27">
        <v>635545</v>
      </c>
      <c r="N45" s="27">
        <v>2099549</v>
      </c>
      <c r="O45" s="27">
        <v>543988</v>
      </c>
      <c r="P45" s="27">
        <v>497134</v>
      </c>
      <c r="Q45" s="27">
        <v>1564431</v>
      </c>
      <c r="R45" s="27">
        <v>2605553</v>
      </c>
      <c r="S45" s="27">
        <v>1265742</v>
      </c>
      <c r="T45" s="27">
        <v>511594</v>
      </c>
      <c r="U45" s="27">
        <v>2982872</v>
      </c>
      <c r="V45" s="27">
        <v>4760208</v>
      </c>
      <c r="W45" s="27">
        <v>11733077</v>
      </c>
      <c r="X45" s="27">
        <v>18268836</v>
      </c>
      <c r="Y45" s="27">
        <v>-6535759</v>
      </c>
      <c r="Z45" s="7">
        <v>-35.78</v>
      </c>
      <c r="AA45" s="25">
        <v>18268837</v>
      </c>
    </row>
    <row r="46" spans="1:27" ht="13.5">
      <c r="A46" s="5" t="s">
        <v>50</v>
      </c>
      <c r="B46" s="3"/>
      <c r="C46" s="22">
        <v>29427541</v>
      </c>
      <c r="D46" s="22"/>
      <c r="E46" s="23">
        <v>29719868</v>
      </c>
      <c r="F46" s="24">
        <v>29719868</v>
      </c>
      <c r="G46" s="24">
        <v>1496416</v>
      </c>
      <c r="H46" s="24">
        <v>3390643</v>
      </c>
      <c r="I46" s="24">
        <v>1751954</v>
      </c>
      <c r="J46" s="24">
        <v>6639013</v>
      </c>
      <c r="K46" s="24">
        <v>1948698</v>
      </c>
      <c r="L46" s="24">
        <v>2190198</v>
      </c>
      <c r="M46" s="24">
        <v>1840545</v>
      </c>
      <c r="N46" s="24">
        <v>5979441</v>
      </c>
      <c r="O46" s="24">
        <v>2233951</v>
      </c>
      <c r="P46" s="24">
        <v>2092979</v>
      </c>
      <c r="Q46" s="24">
        <v>2400553</v>
      </c>
      <c r="R46" s="24">
        <v>6727483</v>
      </c>
      <c r="S46" s="24">
        <v>2672490</v>
      </c>
      <c r="T46" s="24">
        <v>2030851</v>
      </c>
      <c r="U46" s="24">
        <v>2977178</v>
      </c>
      <c r="V46" s="24">
        <v>7680519</v>
      </c>
      <c r="W46" s="24">
        <v>27026456</v>
      </c>
      <c r="X46" s="24">
        <v>29719872</v>
      </c>
      <c r="Y46" s="24">
        <v>-2693416</v>
      </c>
      <c r="Z46" s="6">
        <v>-9.06</v>
      </c>
      <c r="AA46" s="22">
        <v>29719868</v>
      </c>
    </row>
    <row r="47" spans="1:27" ht="13.5">
      <c r="A47" s="2" t="s">
        <v>51</v>
      </c>
      <c r="B47" s="8" t="s">
        <v>52</v>
      </c>
      <c r="C47" s="19">
        <v>1031614</v>
      </c>
      <c r="D47" s="19"/>
      <c r="E47" s="20">
        <v>1322590</v>
      </c>
      <c r="F47" s="21">
        <v>1322590</v>
      </c>
      <c r="G47" s="21">
        <v>66585</v>
      </c>
      <c r="H47" s="21">
        <v>133168</v>
      </c>
      <c r="I47" s="21">
        <v>66585</v>
      </c>
      <c r="J47" s="21">
        <v>266338</v>
      </c>
      <c r="K47" s="21">
        <v>67162</v>
      </c>
      <c r="L47" s="21">
        <v>92492</v>
      </c>
      <c r="M47" s="21">
        <v>69025</v>
      </c>
      <c r="N47" s="21">
        <v>228679</v>
      </c>
      <c r="O47" s="21">
        <v>65742</v>
      </c>
      <c r="P47" s="21">
        <v>125565</v>
      </c>
      <c r="Q47" s="21">
        <v>81665</v>
      </c>
      <c r="R47" s="21">
        <v>272972</v>
      </c>
      <c r="S47" s="21">
        <v>83796</v>
      </c>
      <c r="T47" s="21">
        <v>125121</v>
      </c>
      <c r="U47" s="21">
        <v>71291</v>
      </c>
      <c r="V47" s="21">
        <v>280208</v>
      </c>
      <c r="W47" s="21">
        <v>1048197</v>
      </c>
      <c r="X47" s="21">
        <v>1322592</v>
      </c>
      <c r="Y47" s="21">
        <v>-274395</v>
      </c>
      <c r="Z47" s="4">
        <v>-20.75</v>
      </c>
      <c r="AA47" s="19">
        <v>1322590</v>
      </c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862364012</v>
      </c>
      <c r="D48" s="40">
        <f>+D28+D32+D38+D42+D47</f>
        <v>0</v>
      </c>
      <c r="E48" s="41">
        <f t="shared" si="9"/>
        <v>848802694</v>
      </c>
      <c r="F48" s="42">
        <f t="shared" si="9"/>
        <v>848802694</v>
      </c>
      <c r="G48" s="42">
        <f t="shared" si="9"/>
        <v>45884484</v>
      </c>
      <c r="H48" s="42">
        <f t="shared" si="9"/>
        <v>104662689</v>
      </c>
      <c r="I48" s="42">
        <f t="shared" si="9"/>
        <v>57916443</v>
      </c>
      <c r="J48" s="42">
        <f t="shared" si="9"/>
        <v>208463616</v>
      </c>
      <c r="K48" s="42">
        <f t="shared" si="9"/>
        <v>68748161</v>
      </c>
      <c r="L48" s="42">
        <f t="shared" si="9"/>
        <v>84451906</v>
      </c>
      <c r="M48" s="42">
        <f t="shared" si="9"/>
        <v>65016764</v>
      </c>
      <c r="N48" s="42">
        <f t="shared" si="9"/>
        <v>218216831</v>
      </c>
      <c r="O48" s="42">
        <f t="shared" si="9"/>
        <v>49659317</v>
      </c>
      <c r="P48" s="42">
        <f t="shared" si="9"/>
        <v>45541865</v>
      </c>
      <c r="Q48" s="42">
        <f t="shared" si="9"/>
        <v>58727505</v>
      </c>
      <c r="R48" s="42">
        <f t="shared" si="9"/>
        <v>153928687</v>
      </c>
      <c r="S48" s="42">
        <f t="shared" si="9"/>
        <v>70536869</v>
      </c>
      <c r="T48" s="42">
        <f t="shared" si="9"/>
        <v>81962304</v>
      </c>
      <c r="U48" s="42">
        <f t="shared" si="9"/>
        <v>99337086</v>
      </c>
      <c r="V48" s="42">
        <f t="shared" si="9"/>
        <v>251836259</v>
      </c>
      <c r="W48" s="42">
        <f t="shared" si="9"/>
        <v>832445393</v>
      </c>
      <c r="X48" s="42">
        <f t="shared" si="9"/>
        <v>848802708</v>
      </c>
      <c r="Y48" s="42">
        <f t="shared" si="9"/>
        <v>-16357315</v>
      </c>
      <c r="Z48" s="43">
        <f>+IF(X48&lt;&gt;0,+(Y48/X48)*100,0)</f>
        <v>-1.9271044785592273</v>
      </c>
      <c r="AA48" s="40">
        <f>+AA28+AA32+AA38+AA42+AA47</f>
        <v>848802694</v>
      </c>
    </row>
    <row r="49" spans="1:27" ht="13.5">
      <c r="A49" s="14" t="s">
        <v>58</v>
      </c>
      <c r="B49" s="15"/>
      <c r="C49" s="44">
        <f aca="true" t="shared" si="10" ref="C49:Y49">+C25-C48</f>
        <v>378586974</v>
      </c>
      <c r="D49" s="44">
        <f>+D25-D48</f>
        <v>0</v>
      </c>
      <c r="E49" s="45">
        <f t="shared" si="10"/>
        <v>319544913</v>
      </c>
      <c r="F49" s="46">
        <f t="shared" si="10"/>
        <v>319544913</v>
      </c>
      <c r="G49" s="46">
        <f t="shared" si="10"/>
        <v>133054209</v>
      </c>
      <c r="H49" s="46">
        <f t="shared" si="10"/>
        <v>111037365</v>
      </c>
      <c r="I49" s="46">
        <f t="shared" si="10"/>
        <v>-22939462</v>
      </c>
      <c r="J49" s="46">
        <f t="shared" si="10"/>
        <v>221152112</v>
      </c>
      <c r="K49" s="46">
        <f t="shared" si="10"/>
        <v>-32217089</v>
      </c>
      <c r="L49" s="46">
        <f t="shared" si="10"/>
        <v>-47795870</v>
      </c>
      <c r="M49" s="46">
        <f t="shared" si="10"/>
        <v>73361488</v>
      </c>
      <c r="N49" s="46">
        <f t="shared" si="10"/>
        <v>-6651471</v>
      </c>
      <c r="O49" s="46">
        <f t="shared" si="10"/>
        <v>-16563929</v>
      </c>
      <c r="P49" s="46">
        <f t="shared" si="10"/>
        <v>-8851248</v>
      </c>
      <c r="Q49" s="46">
        <f t="shared" si="10"/>
        <v>64781944</v>
      </c>
      <c r="R49" s="46">
        <f t="shared" si="10"/>
        <v>39366767</v>
      </c>
      <c r="S49" s="46">
        <f t="shared" si="10"/>
        <v>-36048986</v>
      </c>
      <c r="T49" s="46">
        <f t="shared" si="10"/>
        <v>-37779688</v>
      </c>
      <c r="U49" s="46">
        <f t="shared" si="10"/>
        <v>-61268834</v>
      </c>
      <c r="V49" s="46">
        <f t="shared" si="10"/>
        <v>-135097508</v>
      </c>
      <c r="W49" s="46">
        <f t="shared" si="10"/>
        <v>118769900</v>
      </c>
      <c r="X49" s="46">
        <f>IF(F25=F48,0,X25-X48)</f>
        <v>319544892</v>
      </c>
      <c r="Y49" s="46">
        <f t="shared" si="10"/>
        <v>-200774992</v>
      </c>
      <c r="Z49" s="47">
        <f>+IF(X49&lt;&gt;0,+(Y49/X49)*100,0)</f>
        <v>-62.831544808420844</v>
      </c>
      <c r="AA49" s="44">
        <f>+AA25-AA48</f>
        <v>319544913</v>
      </c>
    </row>
    <row r="50" spans="1:27" ht="13.5">
      <c r="A50" s="16" t="s">
        <v>86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87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88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89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90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78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91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0</v>
      </c>
      <c r="D5" s="19">
        <f>SUM(D6:D8)</f>
        <v>0</v>
      </c>
      <c r="E5" s="20">
        <f t="shared" si="0"/>
        <v>84559550</v>
      </c>
      <c r="F5" s="21">
        <f t="shared" si="0"/>
        <v>84780748</v>
      </c>
      <c r="G5" s="21">
        <f t="shared" si="0"/>
        <v>0</v>
      </c>
      <c r="H5" s="21">
        <f t="shared" si="0"/>
        <v>7760112</v>
      </c>
      <c r="I5" s="21">
        <f t="shared" si="0"/>
        <v>5478410</v>
      </c>
      <c r="J5" s="21">
        <f t="shared" si="0"/>
        <v>13238522</v>
      </c>
      <c r="K5" s="21">
        <f t="shared" si="0"/>
        <v>8562044</v>
      </c>
      <c r="L5" s="21">
        <f t="shared" si="0"/>
        <v>7923853</v>
      </c>
      <c r="M5" s="21">
        <f t="shared" si="0"/>
        <v>7513272</v>
      </c>
      <c r="N5" s="21">
        <f t="shared" si="0"/>
        <v>23999169</v>
      </c>
      <c r="O5" s="21">
        <f t="shared" si="0"/>
        <v>8298107</v>
      </c>
      <c r="P5" s="21">
        <f t="shared" si="0"/>
        <v>9142497</v>
      </c>
      <c r="Q5" s="21">
        <f t="shared" si="0"/>
        <v>7654135</v>
      </c>
      <c r="R5" s="21">
        <f t="shared" si="0"/>
        <v>25094739</v>
      </c>
      <c r="S5" s="21">
        <f t="shared" si="0"/>
        <v>7498455</v>
      </c>
      <c r="T5" s="21">
        <f t="shared" si="0"/>
        <v>8001480</v>
      </c>
      <c r="U5" s="21">
        <f t="shared" si="0"/>
        <v>8398537</v>
      </c>
      <c r="V5" s="21">
        <f t="shared" si="0"/>
        <v>23898472</v>
      </c>
      <c r="W5" s="21">
        <f t="shared" si="0"/>
        <v>86230902</v>
      </c>
      <c r="X5" s="21">
        <f t="shared" si="0"/>
        <v>84559548</v>
      </c>
      <c r="Y5" s="21">
        <f t="shared" si="0"/>
        <v>1671354</v>
      </c>
      <c r="Z5" s="4">
        <f>+IF(X5&lt;&gt;0,+(Y5/X5)*100,0)</f>
        <v>1.9765408395986221</v>
      </c>
      <c r="AA5" s="19">
        <f>SUM(AA6:AA8)</f>
        <v>84780748</v>
      </c>
    </row>
    <row r="6" spans="1:27" ht="13.5">
      <c r="A6" s="5" t="s">
        <v>33</v>
      </c>
      <c r="B6" s="3"/>
      <c r="C6" s="22"/>
      <c r="D6" s="22"/>
      <c r="E6" s="23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6">
        <v>0</v>
      </c>
      <c r="AA6" s="22"/>
    </row>
    <row r="7" spans="1:27" ht="13.5">
      <c r="A7" s="5" t="s">
        <v>34</v>
      </c>
      <c r="B7" s="3"/>
      <c r="C7" s="25"/>
      <c r="D7" s="25"/>
      <c r="E7" s="26">
        <v>84087550</v>
      </c>
      <c r="F7" s="27">
        <v>83833902</v>
      </c>
      <c r="G7" s="27"/>
      <c r="H7" s="27">
        <v>7685151</v>
      </c>
      <c r="I7" s="27">
        <v>5404415</v>
      </c>
      <c r="J7" s="27">
        <v>13089566</v>
      </c>
      <c r="K7" s="27">
        <v>8484783</v>
      </c>
      <c r="L7" s="27">
        <v>7850707</v>
      </c>
      <c r="M7" s="27">
        <v>7435528</v>
      </c>
      <c r="N7" s="27">
        <v>23771018</v>
      </c>
      <c r="O7" s="27">
        <v>8193423</v>
      </c>
      <c r="P7" s="27">
        <v>9060613</v>
      </c>
      <c r="Q7" s="27">
        <v>7532060</v>
      </c>
      <c r="R7" s="27">
        <v>24786096</v>
      </c>
      <c r="S7" s="27">
        <v>7415515</v>
      </c>
      <c r="T7" s="27">
        <v>7888866</v>
      </c>
      <c r="U7" s="27">
        <v>8292014</v>
      </c>
      <c r="V7" s="27">
        <v>23596395</v>
      </c>
      <c r="W7" s="27">
        <v>85243075</v>
      </c>
      <c r="X7" s="27">
        <v>84087552</v>
      </c>
      <c r="Y7" s="27">
        <v>1155523</v>
      </c>
      <c r="Z7" s="7">
        <v>1.37</v>
      </c>
      <c r="AA7" s="25">
        <v>83833902</v>
      </c>
    </row>
    <row r="8" spans="1:27" ht="13.5">
      <c r="A8" s="5" t="s">
        <v>35</v>
      </c>
      <c r="B8" s="3"/>
      <c r="C8" s="22"/>
      <c r="D8" s="22"/>
      <c r="E8" s="23">
        <v>472000</v>
      </c>
      <c r="F8" s="24">
        <v>946846</v>
      </c>
      <c r="G8" s="24"/>
      <c r="H8" s="24">
        <v>74961</v>
      </c>
      <c r="I8" s="24">
        <v>73995</v>
      </c>
      <c r="J8" s="24">
        <v>148956</v>
      </c>
      <c r="K8" s="24">
        <v>77261</v>
      </c>
      <c r="L8" s="24">
        <v>73146</v>
      </c>
      <c r="M8" s="24">
        <v>77744</v>
      </c>
      <c r="N8" s="24">
        <v>228151</v>
      </c>
      <c r="O8" s="24">
        <v>104684</v>
      </c>
      <c r="P8" s="24">
        <v>81884</v>
      </c>
      <c r="Q8" s="24">
        <v>122075</v>
      </c>
      <c r="R8" s="24">
        <v>308643</v>
      </c>
      <c r="S8" s="24">
        <v>82940</v>
      </c>
      <c r="T8" s="24">
        <v>112614</v>
      </c>
      <c r="U8" s="24">
        <v>106523</v>
      </c>
      <c r="V8" s="24">
        <v>302077</v>
      </c>
      <c r="W8" s="24">
        <v>987827</v>
      </c>
      <c r="X8" s="24">
        <v>471996</v>
      </c>
      <c r="Y8" s="24">
        <v>515831</v>
      </c>
      <c r="Z8" s="6">
        <v>109.29</v>
      </c>
      <c r="AA8" s="22">
        <v>946846</v>
      </c>
    </row>
    <row r="9" spans="1:27" ht="13.5">
      <c r="A9" s="2" t="s">
        <v>36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1733663</v>
      </c>
      <c r="F9" s="21">
        <f t="shared" si="1"/>
        <v>3281847</v>
      </c>
      <c r="G9" s="21">
        <f t="shared" si="1"/>
        <v>0</v>
      </c>
      <c r="H9" s="21">
        <f t="shared" si="1"/>
        <v>20373</v>
      </c>
      <c r="I9" s="21">
        <f t="shared" si="1"/>
        <v>41169</v>
      </c>
      <c r="J9" s="21">
        <f t="shared" si="1"/>
        <v>61542</v>
      </c>
      <c r="K9" s="21">
        <f t="shared" si="1"/>
        <v>57122</v>
      </c>
      <c r="L9" s="21">
        <f t="shared" si="1"/>
        <v>42207</v>
      </c>
      <c r="M9" s="21">
        <f t="shared" si="1"/>
        <v>45122</v>
      </c>
      <c r="N9" s="21">
        <f t="shared" si="1"/>
        <v>144451</v>
      </c>
      <c r="O9" s="21">
        <f t="shared" si="1"/>
        <v>40607</v>
      </c>
      <c r="P9" s="21">
        <f t="shared" si="1"/>
        <v>1030566</v>
      </c>
      <c r="Q9" s="21">
        <f t="shared" si="1"/>
        <v>52645</v>
      </c>
      <c r="R9" s="21">
        <f t="shared" si="1"/>
        <v>1123818</v>
      </c>
      <c r="S9" s="21">
        <f t="shared" si="1"/>
        <v>34396</v>
      </c>
      <c r="T9" s="21">
        <f t="shared" si="1"/>
        <v>427030</v>
      </c>
      <c r="U9" s="21">
        <f t="shared" si="1"/>
        <v>37390</v>
      </c>
      <c r="V9" s="21">
        <f t="shared" si="1"/>
        <v>498816</v>
      </c>
      <c r="W9" s="21">
        <f t="shared" si="1"/>
        <v>1828627</v>
      </c>
      <c r="X9" s="21">
        <f t="shared" si="1"/>
        <v>1733664</v>
      </c>
      <c r="Y9" s="21">
        <f t="shared" si="1"/>
        <v>94963</v>
      </c>
      <c r="Z9" s="4">
        <f>+IF(X9&lt;&gt;0,+(Y9/X9)*100,0)</f>
        <v>5.477589659818742</v>
      </c>
      <c r="AA9" s="19">
        <f>SUM(AA10:AA14)</f>
        <v>3281847</v>
      </c>
    </row>
    <row r="10" spans="1:27" ht="13.5">
      <c r="A10" s="5" t="s">
        <v>37</v>
      </c>
      <c r="B10" s="3"/>
      <c r="C10" s="22"/>
      <c r="D10" s="22"/>
      <c r="E10" s="23">
        <v>669500</v>
      </c>
      <c r="F10" s="24">
        <v>610844</v>
      </c>
      <c r="G10" s="24"/>
      <c r="H10" s="24">
        <v>20198</v>
      </c>
      <c r="I10" s="24">
        <v>40950</v>
      </c>
      <c r="J10" s="24">
        <v>61148</v>
      </c>
      <c r="K10" s="24">
        <v>56990</v>
      </c>
      <c r="L10" s="24">
        <v>42032</v>
      </c>
      <c r="M10" s="24">
        <v>44508</v>
      </c>
      <c r="N10" s="24">
        <v>143530</v>
      </c>
      <c r="O10" s="24">
        <v>40344</v>
      </c>
      <c r="P10" s="24">
        <v>30161</v>
      </c>
      <c r="Q10" s="24">
        <v>51943</v>
      </c>
      <c r="R10" s="24">
        <v>122448</v>
      </c>
      <c r="S10" s="24">
        <v>33957</v>
      </c>
      <c r="T10" s="24">
        <v>32567</v>
      </c>
      <c r="U10" s="24">
        <v>37390</v>
      </c>
      <c r="V10" s="24">
        <v>103914</v>
      </c>
      <c r="W10" s="24">
        <v>431040</v>
      </c>
      <c r="X10" s="24">
        <v>669504</v>
      </c>
      <c r="Y10" s="24">
        <v>-238464</v>
      </c>
      <c r="Z10" s="6">
        <v>-35.62</v>
      </c>
      <c r="AA10" s="22">
        <v>610844</v>
      </c>
    </row>
    <row r="11" spans="1:27" ht="13.5">
      <c r="A11" s="5" t="s">
        <v>38</v>
      </c>
      <c r="B11" s="3"/>
      <c r="C11" s="22"/>
      <c r="D11" s="22"/>
      <c r="E11" s="23">
        <v>2500</v>
      </c>
      <c r="F11" s="24">
        <v>2500</v>
      </c>
      <c r="G11" s="24"/>
      <c r="H11" s="24"/>
      <c r="I11" s="24"/>
      <c r="J11" s="24"/>
      <c r="K11" s="24"/>
      <c r="L11" s="24">
        <v>175</v>
      </c>
      <c r="M11" s="24">
        <v>614</v>
      </c>
      <c r="N11" s="24">
        <v>789</v>
      </c>
      <c r="O11" s="24"/>
      <c r="P11" s="24"/>
      <c r="Q11" s="24">
        <v>702</v>
      </c>
      <c r="R11" s="24">
        <v>702</v>
      </c>
      <c r="S11" s="24"/>
      <c r="T11" s="24"/>
      <c r="U11" s="24"/>
      <c r="V11" s="24"/>
      <c r="W11" s="24">
        <v>1491</v>
      </c>
      <c r="X11" s="24">
        <v>2496</v>
      </c>
      <c r="Y11" s="24">
        <v>-1005</v>
      </c>
      <c r="Z11" s="6">
        <v>-40.26</v>
      </c>
      <c r="AA11" s="22">
        <v>2500</v>
      </c>
    </row>
    <row r="12" spans="1:27" ht="13.5">
      <c r="A12" s="5" t="s">
        <v>39</v>
      </c>
      <c r="B12" s="3"/>
      <c r="C12" s="22"/>
      <c r="D12" s="22"/>
      <c r="E12" s="23">
        <v>1061663</v>
      </c>
      <c r="F12" s="24">
        <v>2668503</v>
      </c>
      <c r="G12" s="24"/>
      <c r="H12" s="24">
        <v>175</v>
      </c>
      <c r="I12" s="24">
        <v>219</v>
      </c>
      <c r="J12" s="24">
        <v>394</v>
      </c>
      <c r="K12" s="24">
        <v>132</v>
      </c>
      <c r="L12" s="24"/>
      <c r="M12" s="24"/>
      <c r="N12" s="24">
        <v>132</v>
      </c>
      <c r="O12" s="24">
        <v>263</v>
      </c>
      <c r="P12" s="24">
        <v>1000405</v>
      </c>
      <c r="Q12" s="24"/>
      <c r="R12" s="24">
        <v>1000668</v>
      </c>
      <c r="S12" s="24">
        <v>439</v>
      </c>
      <c r="T12" s="24">
        <v>394463</v>
      </c>
      <c r="U12" s="24"/>
      <c r="V12" s="24">
        <v>394902</v>
      </c>
      <c r="W12" s="24">
        <v>1396096</v>
      </c>
      <c r="X12" s="24">
        <v>1061664</v>
      </c>
      <c r="Y12" s="24">
        <v>334432</v>
      </c>
      <c r="Z12" s="6">
        <v>31.5</v>
      </c>
      <c r="AA12" s="22">
        <v>2668503</v>
      </c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206427656</v>
      </c>
      <c r="F15" s="21">
        <f t="shared" si="2"/>
        <v>215051029</v>
      </c>
      <c r="G15" s="21">
        <f t="shared" si="2"/>
        <v>0</v>
      </c>
      <c r="H15" s="21">
        <f t="shared" si="2"/>
        <v>524031</v>
      </c>
      <c r="I15" s="21">
        <f t="shared" si="2"/>
        <v>23887537</v>
      </c>
      <c r="J15" s="21">
        <f t="shared" si="2"/>
        <v>24411568</v>
      </c>
      <c r="K15" s="21">
        <f t="shared" si="2"/>
        <v>319633</v>
      </c>
      <c r="L15" s="21">
        <f t="shared" si="2"/>
        <v>1175233</v>
      </c>
      <c r="M15" s="21">
        <f t="shared" si="2"/>
        <v>31336358</v>
      </c>
      <c r="N15" s="21">
        <f t="shared" si="2"/>
        <v>32831224</v>
      </c>
      <c r="O15" s="21">
        <f t="shared" si="2"/>
        <v>4481127</v>
      </c>
      <c r="P15" s="21">
        <f t="shared" si="2"/>
        <v>659341</v>
      </c>
      <c r="Q15" s="21">
        <f t="shared" si="2"/>
        <v>738856</v>
      </c>
      <c r="R15" s="21">
        <f t="shared" si="2"/>
        <v>5879324</v>
      </c>
      <c r="S15" s="21">
        <f t="shared" si="2"/>
        <v>23917292</v>
      </c>
      <c r="T15" s="21">
        <f t="shared" si="2"/>
        <v>935762</v>
      </c>
      <c r="U15" s="21">
        <f t="shared" si="2"/>
        <v>826435</v>
      </c>
      <c r="V15" s="21">
        <f t="shared" si="2"/>
        <v>25679489</v>
      </c>
      <c r="W15" s="21">
        <f t="shared" si="2"/>
        <v>88801605</v>
      </c>
      <c r="X15" s="21">
        <f t="shared" si="2"/>
        <v>206427656</v>
      </c>
      <c r="Y15" s="21">
        <f t="shared" si="2"/>
        <v>-117626051</v>
      </c>
      <c r="Z15" s="4">
        <f>+IF(X15&lt;&gt;0,+(Y15/X15)*100,0)</f>
        <v>-56.981730684380786</v>
      </c>
      <c r="AA15" s="19">
        <f>SUM(AA16:AA18)</f>
        <v>215051029</v>
      </c>
    </row>
    <row r="16" spans="1:27" ht="13.5">
      <c r="A16" s="5" t="s">
        <v>43</v>
      </c>
      <c r="B16" s="3"/>
      <c r="C16" s="22"/>
      <c r="D16" s="22"/>
      <c r="E16" s="23">
        <v>198641550</v>
      </c>
      <c r="F16" s="24">
        <v>207529909</v>
      </c>
      <c r="G16" s="24"/>
      <c r="H16" s="24">
        <v>22105</v>
      </c>
      <c r="I16" s="24">
        <v>23178204</v>
      </c>
      <c r="J16" s="24">
        <v>23200309</v>
      </c>
      <c r="K16" s="24">
        <v>157343</v>
      </c>
      <c r="L16" s="24">
        <v>988003</v>
      </c>
      <c r="M16" s="24">
        <v>31287615</v>
      </c>
      <c r="N16" s="24">
        <v>32432961</v>
      </c>
      <c r="O16" s="24">
        <v>4471074</v>
      </c>
      <c r="P16" s="24">
        <v>680203</v>
      </c>
      <c r="Q16" s="24">
        <v>518738</v>
      </c>
      <c r="R16" s="24">
        <v>5670015</v>
      </c>
      <c r="S16" s="24">
        <v>23670610</v>
      </c>
      <c r="T16" s="24">
        <v>592694</v>
      </c>
      <c r="U16" s="24">
        <v>592486</v>
      </c>
      <c r="V16" s="24">
        <v>24855790</v>
      </c>
      <c r="W16" s="24">
        <v>86159075</v>
      </c>
      <c r="X16" s="24">
        <v>198641552</v>
      </c>
      <c r="Y16" s="24">
        <v>-112482477</v>
      </c>
      <c r="Z16" s="6">
        <v>-56.63</v>
      </c>
      <c r="AA16" s="22">
        <v>207529909</v>
      </c>
    </row>
    <row r="17" spans="1:27" ht="13.5">
      <c r="A17" s="5" t="s">
        <v>44</v>
      </c>
      <c r="B17" s="3"/>
      <c r="C17" s="22"/>
      <c r="D17" s="22"/>
      <c r="E17" s="23">
        <v>7786106</v>
      </c>
      <c r="F17" s="24">
        <v>7521120</v>
      </c>
      <c r="G17" s="24"/>
      <c r="H17" s="24">
        <v>501926</v>
      </c>
      <c r="I17" s="24">
        <v>709333</v>
      </c>
      <c r="J17" s="24">
        <v>1211259</v>
      </c>
      <c r="K17" s="24">
        <v>162290</v>
      </c>
      <c r="L17" s="24">
        <v>187230</v>
      </c>
      <c r="M17" s="24">
        <v>48743</v>
      </c>
      <c r="N17" s="24">
        <v>398263</v>
      </c>
      <c r="O17" s="24">
        <v>10053</v>
      </c>
      <c r="P17" s="24">
        <v>-20862</v>
      </c>
      <c r="Q17" s="24">
        <v>220118</v>
      </c>
      <c r="R17" s="24">
        <v>209309</v>
      </c>
      <c r="S17" s="24">
        <v>246682</v>
      </c>
      <c r="T17" s="24">
        <v>343068</v>
      </c>
      <c r="U17" s="24">
        <v>233949</v>
      </c>
      <c r="V17" s="24">
        <v>823699</v>
      </c>
      <c r="W17" s="24">
        <v>2642530</v>
      </c>
      <c r="X17" s="24">
        <v>7786104</v>
      </c>
      <c r="Y17" s="24">
        <v>-5143574</v>
      </c>
      <c r="Z17" s="6">
        <v>-66.06</v>
      </c>
      <c r="AA17" s="22">
        <v>7521120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258976096</v>
      </c>
      <c r="F19" s="21">
        <f t="shared" si="3"/>
        <v>202041108</v>
      </c>
      <c r="G19" s="21">
        <f t="shared" si="3"/>
        <v>0</v>
      </c>
      <c r="H19" s="21">
        <f t="shared" si="3"/>
        <v>29568945</v>
      </c>
      <c r="I19" s="21">
        <f t="shared" si="3"/>
        <v>6381124</v>
      </c>
      <c r="J19" s="21">
        <f t="shared" si="3"/>
        <v>35950069</v>
      </c>
      <c r="K19" s="21">
        <f t="shared" si="3"/>
        <v>57673477</v>
      </c>
      <c r="L19" s="21">
        <f t="shared" si="3"/>
        <v>-17324771</v>
      </c>
      <c r="M19" s="21">
        <f t="shared" si="3"/>
        <v>16619121</v>
      </c>
      <c r="N19" s="21">
        <f t="shared" si="3"/>
        <v>56967827</v>
      </c>
      <c r="O19" s="21">
        <f t="shared" si="3"/>
        <v>7655172</v>
      </c>
      <c r="P19" s="21">
        <f t="shared" si="3"/>
        <v>25418790</v>
      </c>
      <c r="Q19" s="21">
        <f t="shared" si="3"/>
        <v>17341423</v>
      </c>
      <c r="R19" s="21">
        <f t="shared" si="3"/>
        <v>50415385</v>
      </c>
      <c r="S19" s="21">
        <f t="shared" si="3"/>
        <v>16823881</v>
      </c>
      <c r="T19" s="21">
        <f t="shared" si="3"/>
        <v>20037523</v>
      </c>
      <c r="U19" s="21">
        <f t="shared" si="3"/>
        <v>16145206</v>
      </c>
      <c r="V19" s="21">
        <f t="shared" si="3"/>
        <v>53006610</v>
      </c>
      <c r="W19" s="21">
        <f t="shared" si="3"/>
        <v>196339891</v>
      </c>
      <c r="X19" s="21">
        <f t="shared" si="3"/>
        <v>258976104</v>
      </c>
      <c r="Y19" s="21">
        <f t="shared" si="3"/>
        <v>-62636213</v>
      </c>
      <c r="Z19" s="4">
        <f>+IF(X19&lt;&gt;0,+(Y19/X19)*100,0)</f>
        <v>-24.186097494153362</v>
      </c>
      <c r="AA19" s="19">
        <f>SUM(AA20:AA23)</f>
        <v>202041108</v>
      </c>
    </row>
    <row r="20" spans="1:27" ht="13.5">
      <c r="A20" s="5" t="s">
        <v>47</v>
      </c>
      <c r="B20" s="3"/>
      <c r="C20" s="22"/>
      <c r="D20" s="22"/>
      <c r="E20" s="23">
        <v>161443466</v>
      </c>
      <c r="F20" s="24">
        <v>131542359</v>
      </c>
      <c r="G20" s="24"/>
      <c r="H20" s="24">
        <v>18472731</v>
      </c>
      <c r="I20" s="24">
        <v>3140801</v>
      </c>
      <c r="J20" s="24">
        <v>21613532</v>
      </c>
      <c r="K20" s="24">
        <v>49831106</v>
      </c>
      <c r="L20" s="24">
        <v>-24752726</v>
      </c>
      <c r="M20" s="24">
        <v>11482434</v>
      </c>
      <c r="N20" s="24">
        <v>36560814</v>
      </c>
      <c r="O20" s="24">
        <v>12679396</v>
      </c>
      <c r="P20" s="24">
        <v>13792974</v>
      </c>
      <c r="Q20" s="24">
        <v>10841735</v>
      </c>
      <c r="R20" s="24">
        <v>37314105</v>
      </c>
      <c r="S20" s="24">
        <v>9443143</v>
      </c>
      <c r="T20" s="24">
        <v>12551312</v>
      </c>
      <c r="U20" s="24">
        <v>9293727</v>
      </c>
      <c r="V20" s="24">
        <v>31288182</v>
      </c>
      <c r="W20" s="24">
        <v>126776633</v>
      </c>
      <c r="X20" s="24">
        <v>161443464</v>
      </c>
      <c r="Y20" s="24">
        <v>-34666831</v>
      </c>
      <c r="Z20" s="6">
        <v>-21.47</v>
      </c>
      <c r="AA20" s="22">
        <v>131542359</v>
      </c>
    </row>
    <row r="21" spans="1:27" ht="13.5">
      <c r="A21" s="5" t="s">
        <v>48</v>
      </c>
      <c r="B21" s="3"/>
      <c r="C21" s="22"/>
      <c r="D21" s="22"/>
      <c r="E21" s="23">
        <v>56444960</v>
      </c>
      <c r="F21" s="24">
        <v>36191831</v>
      </c>
      <c r="G21" s="24"/>
      <c r="H21" s="24">
        <v>7177026</v>
      </c>
      <c r="I21" s="24">
        <v>553846</v>
      </c>
      <c r="J21" s="24">
        <v>7730872</v>
      </c>
      <c r="K21" s="24">
        <v>3992852</v>
      </c>
      <c r="L21" s="24">
        <v>3598237</v>
      </c>
      <c r="M21" s="24">
        <v>2183216</v>
      </c>
      <c r="N21" s="24">
        <v>9774305</v>
      </c>
      <c r="O21" s="24">
        <v>-8885918</v>
      </c>
      <c r="P21" s="24">
        <v>6605707</v>
      </c>
      <c r="Q21" s="24">
        <v>2578708</v>
      </c>
      <c r="R21" s="24">
        <v>298497</v>
      </c>
      <c r="S21" s="24">
        <v>4050243</v>
      </c>
      <c r="T21" s="24">
        <v>4130930</v>
      </c>
      <c r="U21" s="24">
        <v>3537008</v>
      </c>
      <c r="V21" s="24">
        <v>11718181</v>
      </c>
      <c r="W21" s="24">
        <v>29521855</v>
      </c>
      <c r="X21" s="24">
        <v>56444964</v>
      </c>
      <c r="Y21" s="24">
        <v>-26923109</v>
      </c>
      <c r="Z21" s="6">
        <v>-47.7</v>
      </c>
      <c r="AA21" s="22">
        <v>36191831</v>
      </c>
    </row>
    <row r="22" spans="1:27" ht="13.5">
      <c r="A22" s="5" t="s">
        <v>49</v>
      </c>
      <c r="B22" s="3"/>
      <c r="C22" s="25"/>
      <c r="D22" s="25"/>
      <c r="E22" s="26">
        <v>21682630</v>
      </c>
      <c r="F22" s="27">
        <v>19062998</v>
      </c>
      <c r="G22" s="27"/>
      <c r="H22" s="27">
        <v>2437864</v>
      </c>
      <c r="I22" s="27">
        <v>1684080</v>
      </c>
      <c r="J22" s="27">
        <v>4121944</v>
      </c>
      <c r="K22" s="27">
        <v>2367372</v>
      </c>
      <c r="L22" s="27">
        <v>2355277</v>
      </c>
      <c r="M22" s="27">
        <v>1763310</v>
      </c>
      <c r="N22" s="27">
        <v>6485959</v>
      </c>
      <c r="O22" s="27">
        <v>2387107</v>
      </c>
      <c r="P22" s="27">
        <v>3282946</v>
      </c>
      <c r="Q22" s="27">
        <v>2440978</v>
      </c>
      <c r="R22" s="27">
        <v>8111031</v>
      </c>
      <c r="S22" s="27">
        <v>2100853</v>
      </c>
      <c r="T22" s="27">
        <v>2119192</v>
      </c>
      <c r="U22" s="27">
        <v>2099541</v>
      </c>
      <c r="V22" s="27">
        <v>6319586</v>
      </c>
      <c r="W22" s="27">
        <v>25038520</v>
      </c>
      <c r="X22" s="27">
        <v>21682632</v>
      </c>
      <c r="Y22" s="27">
        <v>3355888</v>
      </c>
      <c r="Z22" s="7">
        <v>15.48</v>
      </c>
      <c r="AA22" s="25">
        <v>19062998</v>
      </c>
    </row>
    <row r="23" spans="1:27" ht="13.5">
      <c r="A23" s="5" t="s">
        <v>50</v>
      </c>
      <c r="B23" s="3"/>
      <c r="C23" s="22"/>
      <c r="D23" s="22"/>
      <c r="E23" s="23">
        <v>19405040</v>
      </c>
      <c r="F23" s="24">
        <v>15243920</v>
      </c>
      <c r="G23" s="24"/>
      <c r="H23" s="24">
        <v>1481324</v>
      </c>
      <c r="I23" s="24">
        <v>1002397</v>
      </c>
      <c r="J23" s="24">
        <v>2483721</v>
      </c>
      <c r="K23" s="24">
        <v>1482147</v>
      </c>
      <c r="L23" s="24">
        <v>1474441</v>
      </c>
      <c r="M23" s="24">
        <v>1190161</v>
      </c>
      <c r="N23" s="24">
        <v>4146749</v>
      </c>
      <c r="O23" s="24">
        <v>1474587</v>
      </c>
      <c r="P23" s="24">
        <v>1737163</v>
      </c>
      <c r="Q23" s="24">
        <v>1480002</v>
      </c>
      <c r="R23" s="24">
        <v>4691752</v>
      </c>
      <c r="S23" s="24">
        <v>1229642</v>
      </c>
      <c r="T23" s="24">
        <v>1236089</v>
      </c>
      <c r="U23" s="24">
        <v>1214930</v>
      </c>
      <c r="V23" s="24">
        <v>3680661</v>
      </c>
      <c r="W23" s="24">
        <v>15002883</v>
      </c>
      <c r="X23" s="24">
        <v>19405044</v>
      </c>
      <c r="Y23" s="24">
        <v>-4402161</v>
      </c>
      <c r="Z23" s="6">
        <v>-22.69</v>
      </c>
      <c r="AA23" s="22">
        <v>15243920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0</v>
      </c>
      <c r="D25" s="40">
        <f>+D5+D9+D15+D19+D24</f>
        <v>0</v>
      </c>
      <c r="E25" s="41">
        <f t="shared" si="4"/>
        <v>551696965</v>
      </c>
      <c r="F25" s="42">
        <f t="shared" si="4"/>
        <v>505154732</v>
      </c>
      <c r="G25" s="42">
        <f t="shared" si="4"/>
        <v>0</v>
      </c>
      <c r="H25" s="42">
        <f t="shared" si="4"/>
        <v>37873461</v>
      </c>
      <c r="I25" s="42">
        <f t="shared" si="4"/>
        <v>35788240</v>
      </c>
      <c r="J25" s="42">
        <f t="shared" si="4"/>
        <v>73661701</v>
      </c>
      <c r="K25" s="42">
        <f t="shared" si="4"/>
        <v>66612276</v>
      </c>
      <c r="L25" s="42">
        <f t="shared" si="4"/>
        <v>-8183478</v>
      </c>
      <c r="M25" s="42">
        <f t="shared" si="4"/>
        <v>55513873</v>
      </c>
      <c r="N25" s="42">
        <f t="shared" si="4"/>
        <v>113942671</v>
      </c>
      <c r="O25" s="42">
        <f t="shared" si="4"/>
        <v>20475013</v>
      </c>
      <c r="P25" s="42">
        <f t="shared" si="4"/>
        <v>36251194</v>
      </c>
      <c r="Q25" s="42">
        <f t="shared" si="4"/>
        <v>25787059</v>
      </c>
      <c r="R25" s="42">
        <f t="shared" si="4"/>
        <v>82513266</v>
      </c>
      <c r="S25" s="42">
        <f t="shared" si="4"/>
        <v>48274024</v>
      </c>
      <c r="T25" s="42">
        <f t="shared" si="4"/>
        <v>29401795</v>
      </c>
      <c r="U25" s="42">
        <f t="shared" si="4"/>
        <v>25407568</v>
      </c>
      <c r="V25" s="42">
        <f t="shared" si="4"/>
        <v>103083387</v>
      </c>
      <c r="W25" s="42">
        <f t="shared" si="4"/>
        <v>373201025</v>
      </c>
      <c r="X25" s="42">
        <f t="shared" si="4"/>
        <v>551696972</v>
      </c>
      <c r="Y25" s="42">
        <f t="shared" si="4"/>
        <v>-178495947</v>
      </c>
      <c r="Z25" s="43">
        <f>+IF(X25&lt;&gt;0,+(Y25/X25)*100,0)</f>
        <v>-32.353983447275475</v>
      </c>
      <c r="AA25" s="40">
        <f>+AA5+AA9+AA15+AA19+AA24</f>
        <v>505154732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0</v>
      </c>
      <c r="D28" s="19">
        <f>SUM(D29:D31)</f>
        <v>0</v>
      </c>
      <c r="E28" s="20">
        <f t="shared" si="5"/>
        <v>184706663</v>
      </c>
      <c r="F28" s="21">
        <f t="shared" si="5"/>
        <v>156415748</v>
      </c>
      <c r="G28" s="21">
        <f t="shared" si="5"/>
        <v>0</v>
      </c>
      <c r="H28" s="21">
        <f t="shared" si="5"/>
        <v>4254896</v>
      </c>
      <c r="I28" s="21">
        <f t="shared" si="5"/>
        <v>8751066</v>
      </c>
      <c r="J28" s="21">
        <f t="shared" si="5"/>
        <v>13005962</v>
      </c>
      <c r="K28" s="21">
        <f t="shared" si="5"/>
        <v>9196828</v>
      </c>
      <c r="L28" s="21">
        <f t="shared" si="5"/>
        <v>8279545</v>
      </c>
      <c r="M28" s="21">
        <f t="shared" si="5"/>
        <v>15982421</v>
      </c>
      <c r="N28" s="21">
        <f t="shared" si="5"/>
        <v>33458794</v>
      </c>
      <c r="O28" s="21">
        <f t="shared" si="5"/>
        <v>9161798</v>
      </c>
      <c r="P28" s="21">
        <f t="shared" si="5"/>
        <v>10640709</v>
      </c>
      <c r="Q28" s="21">
        <f t="shared" si="5"/>
        <v>14078435</v>
      </c>
      <c r="R28" s="21">
        <f t="shared" si="5"/>
        <v>33880942</v>
      </c>
      <c r="S28" s="21">
        <f t="shared" si="5"/>
        <v>56746667</v>
      </c>
      <c r="T28" s="21">
        <f t="shared" si="5"/>
        <v>9824017</v>
      </c>
      <c r="U28" s="21">
        <f t="shared" si="5"/>
        <v>15144536</v>
      </c>
      <c r="V28" s="21">
        <f t="shared" si="5"/>
        <v>81715220</v>
      </c>
      <c r="W28" s="21">
        <f t="shared" si="5"/>
        <v>162060918</v>
      </c>
      <c r="X28" s="21">
        <f t="shared" si="5"/>
        <v>184706664</v>
      </c>
      <c r="Y28" s="21">
        <f t="shared" si="5"/>
        <v>-22645746</v>
      </c>
      <c r="Z28" s="4">
        <f>+IF(X28&lt;&gt;0,+(Y28/X28)*100,0)</f>
        <v>-12.260383848413829</v>
      </c>
      <c r="AA28" s="19">
        <f>SUM(AA29:AA31)</f>
        <v>156415748</v>
      </c>
    </row>
    <row r="29" spans="1:27" ht="13.5">
      <c r="A29" s="5" t="s">
        <v>33</v>
      </c>
      <c r="B29" s="3"/>
      <c r="C29" s="22"/>
      <c r="D29" s="22"/>
      <c r="E29" s="23">
        <v>61799188</v>
      </c>
      <c r="F29" s="24">
        <v>51948798</v>
      </c>
      <c r="G29" s="24"/>
      <c r="H29" s="24">
        <v>1703639</v>
      </c>
      <c r="I29" s="24">
        <v>2601189</v>
      </c>
      <c r="J29" s="24">
        <v>4304828</v>
      </c>
      <c r="K29" s="24">
        <v>3652607</v>
      </c>
      <c r="L29" s="24">
        <v>2281214</v>
      </c>
      <c r="M29" s="24">
        <v>2491955</v>
      </c>
      <c r="N29" s="24">
        <v>8425776</v>
      </c>
      <c r="O29" s="24">
        <v>2386293</v>
      </c>
      <c r="P29" s="24">
        <v>2447693</v>
      </c>
      <c r="Q29" s="24">
        <v>3000483</v>
      </c>
      <c r="R29" s="24">
        <v>7834469</v>
      </c>
      <c r="S29" s="24">
        <v>2144314</v>
      </c>
      <c r="T29" s="24">
        <v>2706173</v>
      </c>
      <c r="U29" s="24">
        <v>3543233</v>
      </c>
      <c r="V29" s="24">
        <v>8393720</v>
      </c>
      <c r="W29" s="24">
        <v>28958793</v>
      </c>
      <c r="X29" s="24">
        <v>61799184</v>
      </c>
      <c r="Y29" s="24">
        <v>-32840391</v>
      </c>
      <c r="Z29" s="6">
        <v>-53.14</v>
      </c>
      <c r="AA29" s="22">
        <v>51948798</v>
      </c>
    </row>
    <row r="30" spans="1:27" ht="13.5">
      <c r="A30" s="5" t="s">
        <v>34</v>
      </c>
      <c r="B30" s="3"/>
      <c r="C30" s="25"/>
      <c r="D30" s="25"/>
      <c r="E30" s="26">
        <v>62868210</v>
      </c>
      <c r="F30" s="27">
        <v>54013988</v>
      </c>
      <c r="G30" s="27"/>
      <c r="H30" s="27">
        <v>1500868</v>
      </c>
      <c r="I30" s="27">
        <v>2727321</v>
      </c>
      <c r="J30" s="27">
        <v>4228189</v>
      </c>
      <c r="K30" s="27">
        <v>3108920</v>
      </c>
      <c r="L30" s="27">
        <v>2306622</v>
      </c>
      <c r="M30" s="27">
        <v>8673875</v>
      </c>
      <c r="N30" s="27">
        <v>14089417</v>
      </c>
      <c r="O30" s="27">
        <v>3604166</v>
      </c>
      <c r="P30" s="27">
        <v>3345429</v>
      </c>
      <c r="Q30" s="27">
        <v>2971006</v>
      </c>
      <c r="R30" s="27">
        <v>9920601</v>
      </c>
      <c r="S30" s="27">
        <v>51212973</v>
      </c>
      <c r="T30" s="27">
        <v>3205739</v>
      </c>
      <c r="U30" s="27">
        <v>5937316</v>
      </c>
      <c r="V30" s="27">
        <v>60356028</v>
      </c>
      <c r="W30" s="27">
        <v>88594235</v>
      </c>
      <c r="X30" s="27">
        <v>62868216</v>
      </c>
      <c r="Y30" s="27">
        <v>25726019</v>
      </c>
      <c r="Z30" s="7">
        <v>40.92</v>
      </c>
      <c r="AA30" s="25">
        <v>54013988</v>
      </c>
    </row>
    <row r="31" spans="1:27" ht="13.5">
      <c r="A31" s="5" t="s">
        <v>35</v>
      </c>
      <c r="B31" s="3"/>
      <c r="C31" s="22"/>
      <c r="D31" s="22"/>
      <c r="E31" s="23">
        <v>60039265</v>
      </c>
      <c r="F31" s="24">
        <v>50452962</v>
      </c>
      <c r="G31" s="24"/>
      <c r="H31" s="24">
        <v>1050389</v>
      </c>
      <c r="I31" s="24">
        <v>3422556</v>
      </c>
      <c r="J31" s="24">
        <v>4472945</v>
      </c>
      <c r="K31" s="24">
        <v>2435301</v>
      </c>
      <c r="L31" s="24">
        <v>3691709</v>
      </c>
      <c r="M31" s="24">
        <v>4816591</v>
      </c>
      <c r="N31" s="24">
        <v>10943601</v>
      </c>
      <c r="O31" s="24">
        <v>3171339</v>
      </c>
      <c r="P31" s="24">
        <v>4847587</v>
      </c>
      <c r="Q31" s="24">
        <v>8106946</v>
      </c>
      <c r="R31" s="24">
        <v>16125872</v>
      </c>
      <c r="S31" s="24">
        <v>3389380</v>
      </c>
      <c r="T31" s="24">
        <v>3912105</v>
      </c>
      <c r="U31" s="24">
        <v>5663987</v>
      </c>
      <c r="V31" s="24">
        <v>12965472</v>
      </c>
      <c r="W31" s="24">
        <v>44507890</v>
      </c>
      <c r="X31" s="24">
        <v>60039264</v>
      </c>
      <c r="Y31" s="24">
        <v>-15531374</v>
      </c>
      <c r="Z31" s="6">
        <v>-25.87</v>
      </c>
      <c r="AA31" s="22">
        <v>50452962</v>
      </c>
    </row>
    <row r="32" spans="1:27" ht="13.5">
      <c r="A32" s="2" t="s">
        <v>36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32631446</v>
      </c>
      <c r="F32" s="21">
        <f t="shared" si="6"/>
        <v>30477558</v>
      </c>
      <c r="G32" s="21">
        <f t="shared" si="6"/>
        <v>0</v>
      </c>
      <c r="H32" s="21">
        <f t="shared" si="6"/>
        <v>1702942</v>
      </c>
      <c r="I32" s="21">
        <f t="shared" si="6"/>
        <v>2572340</v>
      </c>
      <c r="J32" s="21">
        <f t="shared" si="6"/>
        <v>4275282</v>
      </c>
      <c r="K32" s="21">
        <f t="shared" si="6"/>
        <v>7017335</v>
      </c>
      <c r="L32" s="21">
        <f t="shared" si="6"/>
        <v>2134884</v>
      </c>
      <c r="M32" s="21">
        <f t="shared" si="6"/>
        <v>2396477</v>
      </c>
      <c r="N32" s="21">
        <f t="shared" si="6"/>
        <v>11548696</v>
      </c>
      <c r="O32" s="21">
        <f t="shared" si="6"/>
        <v>2286244</v>
      </c>
      <c r="P32" s="21">
        <f t="shared" si="6"/>
        <v>2182925</v>
      </c>
      <c r="Q32" s="21">
        <f t="shared" si="6"/>
        <v>2143741</v>
      </c>
      <c r="R32" s="21">
        <f t="shared" si="6"/>
        <v>6612910</v>
      </c>
      <c r="S32" s="21">
        <f t="shared" si="6"/>
        <v>2142982</v>
      </c>
      <c r="T32" s="21">
        <f t="shared" si="6"/>
        <v>2397972</v>
      </c>
      <c r="U32" s="21">
        <f t="shared" si="6"/>
        <v>2465585</v>
      </c>
      <c r="V32" s="21">
        <f t="shared" si="6"/>
        <v>7006539</v>
      </c>
      <c r="W32" s="21">
        <f t="shared" si="6"/>
        <v>29443427</v>
      </c>
      <c r="X32" s="21">
        <f t="shared" si="6"/>
        <v>32631444</v>
      </c>
      <c r="Y32" s="21">
        <f t="shared" si="6"/>
        <v>-3188017</v>
      </c>
      <c r="Z32" s="4">
        <f>+IF(X32&lt;&gt;0,+(Y32/X32)*100,0)</f>
        <v>-9.769769918854955</v>
      </c>
      <c r="AA32" s="19">
        <f>SUM(AA33:AA37)</f>
        <v>30477558</v>
      </c>
    </row>
    <row r="33" spans="1:27" ht="13.5">
      <c r="A33" s="5" t="s">
        <v>37</v>
      </c>
      <c r="B33" s="3"/>
      <c r="C33" s="22"/>
      <c r="D33" s="22"/>
      <c r="E33" s="23">
        <v>7058308</v>
      </c>
      <c r="F33" s="24">
        <v>8368474</v>
      </c>
      <c r="G33" s="24"/>
      <c r="H33" s="24">
        <v>491373</v>
      </c>
      <c r="I33" s="24">
        <v>879565</v>
      </c>
      <c r="J33" s="24">
        <v>1370938</v>
      </c>
      <c r="K33" s="24">
        <v>661034</v>
      </c>
      <c r="L33" s="24">
        <v>687947</v>
      </c>
      <c r="M33" s="24">
        <v>711286</v>
      </c>
      <c r="N33" s="24">
        <v>2060267</v>
      </c>
      <c r="O33" s="24">
        <v>719215</v>
      </c>
      <c r="P33" s="24">
        <v>566165</v>
      </c>
      <c r="Q33" s="24">
        <v>571414</v>
      </c>
      <c r="R33" s="24">
        <v>1856794</v>
      </c>
      <c r="S33" s="24">
        <v>421014</v>
      </c>
      <c r="T33" s="24">
        <v>600342</v>
      </c>
      <c r="U33" s="24">
        <v>739226</v>
      </c>
      <c r="V33" s="24">
        <v>1760582</v>
      </c>
      <c r="W33" s="24">
        <v>7048581</v>
      </c>
      <c r="X33" s="24">
        <v>7058304</v>
      </c>
      <c r="Y33" s="24">
        <v>-9723</v>
      </c>
      <c r="Z33" s="6">
        <v>-0.14</v>
      </c>
      <c r="AA33" s="22">
        <v>8368474</v>
      </c>
    </row>
    <row r="34" spans="1:27" ht="13.5">
      <c r="A34" s="5" t="s">
        <v>38</v>
      </c>
      <c r="B34" s="3"/>
      <c r="C34" s="22"/>
      <c r="D34" s="22"/>
      <c r="E34" s="23">
        <v>12812772</v>
      </c>
      <c r="F34" s="24">
        <v>9907495</v>
      </c>
      <c r="G34" s="24"/>
      <c r="H34" s="24">
        <v>638133</v>
      </c>
      <c r="I34" s="24">
        <v>664701</v>
      </c>
      <c r="J34" s="24">
        <v>1302834</v>
      </c>
      <c r="K34" s="24">
        <v>838582</v>
      </c>
      <c r="L34" s="24">
        <v>548509</v>
      </c>
      <c r="M34" s="24">
        <v>534251</v>
      </c>
      <c r="N34" s="24">
        <v>1921342</v>
      </c>
      <c r="O34" s="24">
        <v>682383</v>
      </c>
      <c r="P34" s="24">
        <v>577835</v>
      </c>
      <c r="Q34" s="24">
        <v>595276</v>
      </c>
      <c r="R34" s="24">
        <v>1855494</v>
      </c>
      <c r="S34" s="24">
        <v>808503</v>
      </c>
      <c r="T34" s="24">
        <v>907697</v>
      </c>
      <c r="U34" s="24">
        <v>836187</v>
      </c>
      <c r="V34" s="24">
        <v>2552387</v>
      </c>
      <c r="W34" s="24">
        <v>7632057</v>
      </c>
      <c r="X34" s="24">
        <v>12812772</v>
      </c>
      <c r="Y34" s="24">
        <v>-5180715</v>
      </c>
      <c r="Z34" s="6">
        <v>-40.43</v>
      </c>
      <c r="AA34" s="22">
        <v>9907495</v>
      </c>
    </row>
    <row r="35" spans="1:27" ht="13.5">
      <c r="A35" s="5" t="s">
        <v>39</v>
      </c>
      <c r="B35" s="3"/>
      <c r="C35" s="22"/>
      <c r="D35" s="22"/>
      <c r="E35" s="23">
        <v>12760366</v>
      </c>
      <c r="F35" s="24">
        <v>12201589</v>
      </c>
      <c r="G35" s="24"/>
      <c r="H35" s="24">
        <v>573436</v>
      </c>
      <c r="I35" s="24">
        <v>1028074</v>
      </c>
      <c r="J35" s="24">
        <v>1601510</v>
      </c>
      <c r="K35" s="24">
        <v>5517719</v>
      </c>
      <c r="L35" s="24">
        <v>898428</v>
      </c>
      <c r="M35" s="24">
        <v>1150940</v>
      </c>
      <c r="N35" s="24">
        <v>7567087</v>
      </c>
      <c r="O35" s="24">
        <v>884646</v>
      </c>
      <c r="P35" s="24">
        <v>1038925</v>
      </c>
      <c r="Q35" s="24">
        <v>977051</v>
      </c>
      <c r="R35" s="24">
        <v>2900622</v>
      </c>
      <c r="S35" s="24">
        <v>913465</v>
      </c>
      <c r="T35" s="24">
        <v>889933</v>
      </c>
      <c r="U35" s="24">
        <v>890172</v>
      </c>
      <c r="V35" s="24">
        <v>2693570</v>
      </c>
      <c r="W35" s="24">
        <v>14762789</v>
      </c>
      <c r="X35" s="24">
        <v>12760368</v>
      </c>
      <c r="Y35" s="24">
        <v>2002421</v>
      </c>
      <c r="Z35" s="6">
        <v>15.69</v>
      </c>
      <c r="AA35" s="22">
        <v>12201589</v>
      </c>
    </row>
    <row r="36" spans="1:27" ht="13.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0</v>
      </c>
      <c r="D38" s="19">
        <f>SUM(D39:D41)</f>
        <v>0</v>
      </c>
      <c r="E38" s="20">
        <f t="shared" si="7"/>
        <v>65665889</v>
      </c>
      <c r="F38" s="21">
        <f t="shared" si="7"/>
        <v>68079114</v>
      </c>
      <c r="G38" s="21">
        <f t="shared" si="7"/>
        <v>0</v>
      </c>
      <c r="H38" s="21">
        <f t="shared" si="7"/>
        <v>1847951</v>
      </c>
      <c r="I38" s="21">
        <f t="shared" si="7"/>
        <v>2592578</v>
      </c>
      <c r="J38" s="21">
        <f t="shared" si="7"/>
        <v>4440529</v>
      </c>
      <c r="K38" s="21">
        <f t="shared" si="7"/>
        <v>2756876</v>
      </c>
      <c r="L38" s="21">
        <f t="shared" si="7"/>
        <v>2781382</v>
      </c>
      <c r="M38" s="21">
        <f t="shared" si="7"/>
        <v>3148984</v>
      </c>
      <c r="N38" s="21">
        <f t="shared" si="7"/>
        <v>8687242</v>
      </c>
      <c r="O38" s="21">
        <f t="shared" si="7"/>
        <v>3367525</v>
      </c>
      <c r="P38" s="21">
        <f t="shared" si="7"/>
        <v>3471093</v>
      </c>
      <c r="Q38" s="21">
        <f t="shared" si="7"/>
        <v>3805238</v>
      </c>
      <c r="R38" s="21">
        <f t="shared" si="7"/>
        <v>10643856</v>
      </c>
      <c r="S38" s="21">
        <f t="shared" si="7"/>
        <v>2698586</v>
      </c>
      <c r="T38" s="21">
        <f t="shared" si="7"/>
        <v>3791459</v>
      </c>
      <c r="U38" s="21">
        <f t="shared" si="7"/>
        <v>8350818</v>
      </c>
      <c r="V38" s="21">
        <f t="shared" si="7"/>
        <v>14840863</v>
      </c>
      <c r="W38" s="21">
        <f t="shared" si="7"/>
        <v>38612490</v>
      </c>
      <c r="X38" s="21">
        <f t="shared" si="7"/>
        <v>65666688</v>
      </c>
      <c r="Y38" s="21">
        <f t="shared" si="7"/>
        <v>-27054198</v>
      </c>
      <c r="Z38" s="4">
        <f>+IF(X38&lt;&gt;0,+(Y38/X38)*100,0)</f>
        <v>-41.19927290988088</v>
      </c>
      <c r="AA38" s="19">
        <f>SUM(AA39:AA41)</f>
        <v>68079114</v>
      </c>
    </row>
    <row r="39" spans="1:27" ht="13.5">
      <c r="A39" s="5" t="s">
        <v>43</v>
      </c>
      <c r="B39" s="3"/>
      <c r="C39" s="22"/>
      <c r="D39" s="22"/>
      <c r="E39" s="23">
        <v>13908483</v>
      </c>
      <c r="F39" s="24">
        <v>24173580</v>
      </c>
      <c r="G39" s="24"/>
      <c r="H39" s="24">
        <v>773356</v>
      </c>
      <c r="I39" s="24">
        <v>1360179</v>
      </c>
      <c r="J39" s="24">
        <v>2133535</v>
      </c>
      <c r="K39" s="24">
        <v>1175711</v>
      </c>
      <c r="L39" s="24">
        <v>1089769</v>
      </c>
      <c r="M39" s="24">
        <v>1575432</v>
      </c>
      <c r="N39" s="24">
        <v>3840912</v>
      </c>
      <c r="O39" s="24">
        <v>1163047</v>
      </c>
      <c r="P39" s="24">
        <v>1596513</v>
      </c>
      <c r="Q39" s="24">
        <v>1289593</v>
      </c>
      <c r="R39" s="24">
        <v>4049153</v>
      </c>
      <c r="S39" s="24">
        <v>1057542</v>
      </c>
      <c r="T39" s="24">
        <v>1056877</v>
      </c>
      <c r="U39" s="24">
        <v>5969257</v>
      </c>
      <c r="V39" s="24">
        <v>8083676</v>
      </c>
      <c r="W39" s="24">
        <v>18107276</v>
      </c>
      <c r="X39" s="24">
        <v>13908480</v>
      </c>
      <c r="Y39" s="24">
        <v>4198796</v>
      </c>
      <c r="Z39" s="6">
        <v>30.19</v>
      </c>
      <c r="AA39" s="22">
        <v>24173580</v>
      </c>
    </row>
    <row r="40" spans="1:27" ht="13.5">
      <c r="A40" s="5" t="s">
        <v>44</v>
      </c>
      <c r="B40" s="3"/>
      <c r="C40" s="22"/>
      <c r="D40" s="22"/>
      <c r="E40" s="23">
        <v>51757406</v>
      </c>
      <c r="F40" s="24">
        <v>43905534</v>
      </c>
      <c r="G40" s="24"/>
      <c r="H40" s="24">
        <v>1074595</v>
      </c>
      <c r="I40" s="24">
        <v>1232399</v>
      </c>
      <c r="J40" s="24">
        <v>2306994</v>
      </c>
      <c r="K40" s="24">
        <v>1581165</v>
      </c>
      <c r="L40" s="24">
        <v>1691613</v>
      </c>
      <c r="M40" s="24">
        <v>1573552</v>
      </c>
      <c r="N40" s="24">
        <v>4846330</v>
      </c>
      <c r="O40" s="24">
        <v>2204478</v>
      </c>
      <c r="P40" s="24">
        <v>1874580</v>
      </c>
      <c r="Q40" s="24">
        <v>2515645</v>
      </c>
      <c r="R40" s="24">
        <v>6594703</v>
      </c>
      <c r="S40" s="24">
        <v>1641044</v>
      </c>
      <c r="T40" s="24">
        <v>2734582</v>
      </c>
      <c r="U40" s="24">
        <v>2381561</v>
      </c>
      <c r="V40" s="24">
        <v>6757187</v>
      </c>
      <c r="W40" s="24">
        <v>20505214</v>
      </c>
      <c r="X40" s="24">
        <v>51758208</v>
      </c>
      <c r="Y40" s="24">
        <v>-31252994</v>
      </c>
      <c r="Z40" s="6">
        <v>-60.38</v>
      </c>
      <c r="AA40" s="22">
        <v>43905534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271881908</v>
      </c>
      <c r="F42" s="21">
        <f t="shared" si="8"/>
        <v>273043720</v>
      </c>
      <c r="G42" s="21">
        <f t="shared" si="8"/>
        <v>0</v>
      </c>
      <c r="H42" s="21">
        <f t="shared" si="8"/>
        <v>4003208</v>
      </c>
      <c r="I42" s="21">
        <f t="shared" si="8"/>
        <v>9096115</v>
      </c>
      <c r="J42" s="21">
        <f t="shared" si="8"/>
        <v>13099323</v>
      </c>
      <c r="K42" s="21">
        <f t="shared" si="8"/>
        <v>35814575</v>
      </c>
      <c r="L42" s="21">
        <f t="shared" si="8"/>
        <v>45327092</v>
      </c>
      <c r="M42" s="21">
        <f t="shared" si="8"/>
        <v>17915023</v>
      </c>
      <c r="N42" s="21">
        <f t="shared" si="8"/>
        <v>99056690</v>
      </c>
      <c r="O42" s="21">
        <f t="shared" si="8"/>
        <v>23577580</v>
      </c>
      <c r="P42" s="21">
        <f t="shared" si="8"/>
        <v>22150771</v>
      </c>
      <c r="Q42" s="21">
        <f t="shared" si="8"/>
        <v>22785328</v>
      </c>
      <c r="R42" s="21">
        <f t="shared" si="8"/>
        <v>68513679</v>
      </c>
      <c r="S42" s="21">
        <f t="shared" si="8"/>
        <v>18897929</v>
      </c>
      <c r="T42" s="21">
        <f t="shared" si="8"/>
        <v>6440829</v>
      </c>
      <c r="U42" s="21">
        <f t="shared" si="8"/>
        <v>13696230</v>
      </c>
      <c r="V42" s="21">
        <f t="shared" si="8"/>
        <v>39034988</v>
      </c>
      <c r="W42" s="21">
        <f t="shared" si="8"/>
        <v>219704680</v>
      </c>
      <c r="X42" s="21">
        <f t="shared" si="8"/>
        <v>271881900</v>
      </c>
      <c r="Y42" s="21">
        <f t="shared" si="8"/>
        <v>-52177220</v>
      </c>
      <c r="Z42" s="4">
        <f>+IF(X42&lt;&gt;0,+(Y42/X42)*100,0)</f>
        <v>-19.191134091677306</v>
      </c>
      <c r="AA42" s="19">
        <f>SUM(AA43:AA46)</f>
        <v>273043720</v>
      </c>
    </row>
    <row r="43" spans="1:27" ht="13.5">
      <c r="A43" s="5" t="s">
        <v>47</v>
      </c>
      <c r="B43" s="3"/>
      <c r="C43" s="22"/>
      <c r="D43" s="22"/>
      <c r="E43" s="23">
        <v>183302560</v>
      </c>
      <c r="F43" s="24">
        <v>182011998</v>
      </c>
      <c r="G43" s="24"/>
      <c r="H43" s="24">
        <v>812307</v>
      </c>
      <c r="I43" s="24">
        <v>4748828</v>
      </c>
      <c r="J43" s="24">
        <v>5561135</v>
      </c>
      <c r="K43" s="24">
        <v>27733032</v>
      </c>
      <c r="L43" s="24">
        <v>39696723</v>
      </c>
      <c r="M43" s="24">
        <v>11700356</v>
      </c>
      <c r="N43" s="24">
        <v>79130111</v>
      </c>
      <c r="O43" s="24">
        <v>15653528</v>
      </c>
      <c r="P43" s="24">
        <v>16138797</v>
      </c>
      <c r="Q43" s="24">
        <v>15331461</v>
      </c>
      <c r="R43" s="24">
        <v>47123786</v>
      </c>
      <c r="S43" s="24">
        <v>14519181</v>
      </c>
      <c r="T43" s="24">
        <v>1569843</v>
      </c>
      <c r="U43" s="24">
        <v>2948715</v>
      </c>
      <c r="V43" s="24">
        <v>19037739</v>
      </c>
      <c r="W43" s="24">
        <v>150852771</v>
      </c>
      <c r="X43" s="24">
        <v>183302556</v>
      </c>
      <c r="Y43" s="24">
        <v>-32449785</v>
      </c>
      <c r="Z43" s="6">
        <v>-17.7</v>
      </c>
      <c r="AA43" s="22">
        <v>182011998</v>
      </c>
    </row>
    <row r="44" spans="1:27" ht="13.5">
      <c r="A44" s="5" t="s">
        <v>48</v>
      </c>
      <c r="B44" s="3"/>
      <c r="C44" s="22"/>
      <c r="D44" s="22"/>
      <c r="E44" s="23">
        <v>41097466</v>
      </c>
      <c r="F44" s="24">
        <v>43804215</v>
      </c>
      <c r="G44" s="24"/>
      <c r="H44" s="24">
        <v>1680934</v>
      </c>
      <c r="I44" s="24">
        <v>1993912</v>
      </c>
      <c r="J44" s="24">
        <v>3674846</v>
      </c>
      <c r="K44" s="24">
        <v>5999820</v>
      </c>
      <c r="L44" s="24">
        <v>3012530</v>
      </c>
      <c r="M44" s="24">
        <v>3325220</v>
      </c>
      <c r="N44" s="24">
        <v>12337570</v>
      </c>
      <c r="O44" s="24">
        <v>4772128</v>
      </c>
      <c r="P44" s="24">
        <v>2814024</v>
      </c>
      <c r="Q44" s="24">
        <v>4540254</v>
      </c>
      <c r="R44" s="24">
        <v>12126406</v>
      </c>
      <c r="S44" s="24">
        <v>1821697</v>
      </c>
      <c r="T44" s="24">
        <v>1759455</v>
      </c>
      <c r="U44" s="24">
        <v>6802907</v>
      </c>
      <c r="V44" s="24">
        <v>10384059</v>
      </c>
      <c r="W44" s="24">
        <v>38522881</v>
      </c>
      <c r="X44" s="24">
        <v>41097468</v>
      </c>
      <c r="Y44" s="24">
        <v>-2574587</v>
      </c>
      <c r="Z44" s="6">
        <v>-6.26</v>
      </c>
      <c r="AA44" s="22">
        <v>43804215</v>
      </c>
    </row>
    <row r="45" spans="1:27" ht="13.5">
      <c r="A45" s="5" t="s">
        <v>49</v>
      </c>
      <c r="B45" s="3"/>
      <c r="C45" s="25"/>
      <c r="D45" s="25"/>
      <c r="E45" s="26">
        <v>21113892</v>
      </c>
      <c r="F45" s="27">
        <v>20880280</v>
      </c>
      <c r="G45" s="27"/>
      <c r="H45" s="27">
        <v>513119</v>
      </c>
      <c r="I45" s="27">
        <v>812590</v>
      </c>
      <c r="J45" s="27">
        <v>1325709</v>
      </c>
      <c r="K45" s="27">
        <v>652530</v>
      </c>
      <c r="L45" s="27">
        <v>1061981</v>
      </c>
      <c r="M45" s="27">
        <v>1523848</v>
      </c>
      <c r="N45" s="27">
        <v>3238359</v>
      </c>
      <c r="O45" s="27">
        <v>1172627</v>
      </c>
      <c r="P45" s="27">
        <v>1574954</v>
      </c>
      <c r="Q45" s="27">
        <v>1187627</v>
      </c>
      <c r="R45" s="27">
        <v>3935208</v>
      </c>
      <c r="S45" s="27">
        <v>1205794</v>
      </c>
      <c r="T45" s="27">
        <v>1272563</v>
      </c>
      <c r="U45" s="27">
        <v>1619237</v>
      </c>
      <c r="V45" s="27">
        <v>4097594</v>
      </c>
      <c r="W45" s="27">
        <v>12596870</v>
      </c>
      <c r="X45" s="27">
        <v>21113892</v>
      </c>
      <c r="Y45" s="27">
        <v>-8517022</v>
      </c>
      <c r="Z45" s="7">
        <v>-40.34</v>
      </c>
      <c r="AA45" s="25">
        <v>20880280</v>
      </c>
    </row>
    <row r="46" spans="1:27" ht="13.5">
      <c r="A46" s="5" t="s">
        <v>50</v>
      </c>
      <c r="B46" s="3"/>
      <c r="C46" s="22"/>
      <c r="D46" s="22"/>
      <c r="E46" s="23">
        <v>26367990</v>
      </c>
      <c r="F46" s="24">
        <v>26347227</v>
      </c>
      <c r="G46" s="24"/>
      <c r="H46" s="24">
        <v>996848</v>
      </c>
      <c r="I46" s="24">
        <v>1540785</v>
      </c>
      <c r="J46" s="24">
        <v>2537633</v>
      </c>
      <c r="K46" s="24">
        <v>1429193</v>
      </c>
      <c r="L46" s="24">
        <v>1555858</v>
      </c>
      <c r="M46" s="24">
        <v>1365599</v>
      </c>
      <c r="N46" s="24">
        <v>4350650</v>
      </c>
      <c r="O46" s="24">
        <v>1979297</v>
      </c>
      <c r="P46" s="24">
        <v>1622996</v>
      </c>
      <c r="Q46" s="24">
        <v>1725986</v>
      </c>
      <c r="R46" s="24">
        <v>5328279</v>
      </c>
      <c r="S46" s="24">
        <v>1351257</v>
      </c>
      <c r="T46" s="24">
        <v>1838968</v>
      </c>
      <c r="U46" s="24">
        <v>2325371</v>
      </c>
      <c r="V46" s="24">
        <v>5515596</v>
      </c>
      <c r="W46" s="24">
        <v>17732158</v>
      </c>
      <c r="X46" s="24">
        <v>26367984</v>
      </c>
      <c r="Y46" s="24">
        <v>-8635826</v>
      </c>
      <c r="Z46" s="6">
        <v>-32.75</v>
      </c>
      <c r="AA46" s="22">
        <v>26347227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0</v>
      </c>
      <c r="D48" s="40">
        <f>+D28+D32+D38+D42+D47</f>
        <v>0</v>
      </c>
      <c r="E48" s="41">
        <f t="shared" si="9"/>
        <v>554885906</v>
      </c>
      <c r="F48" s="42">
        <f t="shared" si="9"/>
        <v>528016140</v>
      </c>
      <c r="G48" s="42">
        <f t="shared" si="9"/>
        <v>0</v>
      </c>
      <c r="H48" s="42">
        <f t="shared" si="9"/>
        <v>11808997</v>
      </c>
      <c r="I48" s="42">
        <f t="shared" si="9"/>
        <v>23012099</v>
      </c>
      <c r="J48" s="42">
        <f t="shared" si="9"/>
        <v>34821096</v>
      </c>
      <c r="K48" s="42">
        <f t="shared" si="9"/>
        <v>54785614</v>
      </c>
      <c r="L48" s="42">
        <f t="shared" si="9"/>
        <v>58522903</v>
      </c>
      <c r="M48" s="42">
        <f t="shared" si="9"/>
        <v>39442905</v>
      </c>
      <c r="N48" s="42">
        <f t="shared" si="9"/>
        <v>152751422</v>
      </c>
      <c r="O48" s="42">
        <f t="shared" si="9"/>
        <v>38393147</v>
      </c>
      <c r="P48" s="42">
        <f t="shared" si="9"/>
        <v>38445498</v>
      </c>
      <c r="Q48" s="42">
        <f t="shared" si="9"/>
        <v>42812742</v>
      </c>
      <c r="R48" s="42">
        <f t="shared" si="9"/>
        <v>119651387</v>
      </c>
      <c r="S48" s="42">
        <f t="shared" si="9"/>
        <v>80486164</v>
      </c>
      <c r="T48" s="42">
        <f t="shared" si="9"/>
        <v>22454277</v>
      </c>
      <c r="U48" s="42">
        <f t="shared" si="9"/>
        <v>39657169</v>
      </c>
      <c r="V48" s="42">
        <f t="shared" si="9"/>
        <v>142597610</v>
      </c>
      <c r="W48" s="42">
        <f t="shared" si="9"/>
        <v>449821515</v>
      </c>
      <c r="X48" s="42">
        <f t="shared" si="9"/>
        <v>554886696</v>
      </c>
      <c r="Y48" s="42">
        <f t="shared" si="9"/>
        <v>-105065181</v>
      </c>
      <c r="Z48" s="43">
        <f>+IF(X48&lt;&gt;0,+(Y48/X48)*100,0)</f>
        <v>-18.934528752875345</v>
      </c>
      <c r="AA48" s="40">
        <f>+AA28+AA32+AA38+AA42+AA47</f>
        <v>528016140</v>
      </c>
    </row>
    <row r="49" spans="1:27" ht="13.5">
      <c r="A49" s="14" t="s">
        <v>58</v>
      </c>
      <c r="B49" s="15"/>
      <c r="C49" s="44">
        <f aca="true" t="shared" si="10" ref="C49:Y49">+C25-C48</f>
        <v>0</v>
      </c>
      <c r="D49" s="44">
        <f>+D25-D48</f>
        <v>0</v>
      </c>
      <c r="E49" s="45">
        <f t="shared" si="10"/>
        <v>-3188941</v>
      </c>
      <c r="F49" s="46">
        <f t="shared" si="10"/>
        <v>-22861408</v>
      </c>
      <c r="G49" s="46">
        <f t="shared" si="10"/>
        <v>0</v>
      </c>
      <c r="H49" s="46">
        <f t="shared" si="10"/>
        <v>26064464</v>
      </c>
      <c r="I49" s="46">
        <f t="shared" si="10"/>
        <v>12776141</v>
      </c>
      <c r="J49" s="46">
        <f t="shared" si="10"/>
        <v>38840605</v>
      </c>
      <c r="K49" s="46">
        <f t="shared" si="10"/>
        <v>11826662</v>
      </c>
      <c r="L49" s="46">
        <f t="shared" si="10"/>
        <v>-66706381</v>
      </c>
      <c r="M49" s="46">
        <f t="shared" si="10"/>
        <v>16070968</v>
      </c>
      <c r="N49" s="46">
        <f t="shared" si="10"/>
        <v>-38808751</v>
      </c>
      <c r="O49" s="46">
        <f t="shared" si="10"/>
        <v>-17918134</v>
      </c>
      <c r="P49" s="46">
        <f t="shared" si="10"/>
        <v>-2194304</v>
      </c>
      <c r="Q49" s="46">
        <f t="shared" si="10"/>
        <v>-17025683</v>
      </c>
      <c r="R49" s="46">
        <f t="shared" si="10"/>
        <v>-37138121</v>
      </c>
      <c r="S49" s="46">
        <f t="shared" si="10"/>
        <v>-32212140</v>
      </c>
      <c r="T49" s="46">
        <f t="shared" si="10"/>
        <v>6947518</v>
      </c>
      <c r="U49" s="46">
        <f t="shared" si="10"/>
        <v>-14249601</v>
      </c>
      <c r="V49" s="46">
        <f t="shared" si="10"/>
        <v>-39514223</v>
      </c>
      <c r="W49" s="46">
        <f t="shared" si="10"/>
        <v>-76620490</v>
      </c>
      <c r="X49" s="46">
        <f>IF(F25=F48,0,X25-X48)</f>
        <v>-3189724</v>
      </c>
      <c r="Y49" s="46">
        <f t="shared" si="10"/>
        <v>-73430766</v>
      </c>
      <c r="Z49" s="47">
        <f>+IF(X49&lt;&gt;0,+(Y49/X49)*100,0)</f>
        <v>2302.1040691921935</v>
      </c>
      <c r="AA49" s="44">
        <f>+AA25-AA48</f>
        <v>-22861408</v>
      </c>
    </row>
    <row r="50" spans="1:27" ht="13.5">
      <c r="A50" s="16" t="s">
        <v>86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87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88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89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90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79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91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0</v>
      </c>
      <c r="D5" s="19">
        <f>SUM(D6:D8)</f>
        <v>0</v>
      </c>
      <c r="E5" s="20">
        <f t="shared" si="0"/>
        <v>124274000</v>
      </c>
      <c r="F5" s="21">
        <f t="shared" si="0"/>
        <v>124274000</v>
      </c>
      <c r="G5" s="21">
        <f t="shared" si="0"/>
        <v>48029322</v>
      </c>
      <c r="H5" s="21">
        <f t="shared" si="0"/>
        <v>1274349</v>
      </c>
      <c r="I5" s="21">
        <f t="shared" si="0"/>
        <v>826823</v>
      </c>
      <c r="J5" s="21">
        <f t="shared" si="0"/>
        <v>50130494</v>
      </c>
      <c r="K5" s="21">
        <f t="shared" si="0"/>
        <v>1056578</v>
      </c>
      <c r="L5" s="21">
        <f t="shared" si="0"/>
        <v>1130748</v>
      </c>
      <c r="M5" s="21">
        <f t="shared" si="0"/>
        <v>39026694</v>
      </c>
      <c r="N5" s="21">
        <f t="shared" si="0"/>
        <v>41214020</v>
      </c>
      <c r="O5" s="21">
        <f t="shared" si="0"/>
        <v>1156528</v>
      </c>
      <c r="P5" s="21">
        <f t="shared" si="0"/>
        <v>1271364</v>
      </c>
      <c r="Q5" s="21">
        <f t="shared" si="0"/>
        <v>29186737</v>
      </c>
      <c r="R5" s="21">
        <f t="shared" si="0"/>
        <v>31614629</v>
      </c>
      <c r="S5" s="21">
        <f t="shared" si="0"/>
        <v>1092982</v>
      </c>
      <c r="T5" s="21">
        <f t="shared" si="0"/>
        <v>0</v>
      </c>
      <c r="U5" s="21">
        <f t="shared" si="0"/>
        <v>0</v>
      </c>
      <c r="V5" s="21">
        <f t="shared" si="0"/>
        <v>1092982</v>
      </c>
      <c r="W5" s="21">
        <f t="shared" si="0"/>
        <v>124052125</v>
      </c>
      <c r="X5" s="21">
        <f t="shared" si="0"/>
        <v>124274004</v>
      </c>
      <c r="Y5" s="21">
        <f t="shared" si="0"/>
        <v>-221879</v>
      </c>
      <c r="Z5" s="4">
        <f>+IF(X5&lt;&gt;0,+(Y5/X5)*100,0)</f>
        <v>-0.17854015550991661</v>
      </c>
      <c r="AA5" s="19">
        <f>SUM(AA6:AA8)</f>
        <v>124274000</v>
      </c>
    </row>
    <row r="6" spans="1:27" ht="13.5">
      <c r="A6" s="5" t="s">
        <v>33</v>
      </c>
      <c r="B6" s="3"/>
      <c r="C6" s="22"/>
      <c r="D6" s="22"/>
      <c r="E6" s="23"/>
      <c r="F6" s="24"/>
      <c r="G6" s="24"/>
      <c r="H6" s="24">
        <v>49505</v>
      </c>
      <c r="I6" s="24">
        <v>24752</v>
      </c>
      <c r="J6" s="24">
        <v>74257</v>
      </c>
      <c r="K6" s="24">
        <v>24752</v>
      </c>
      <c r="L6" s="24">
        <v>24752</v>
      </c>
      <c r="M6" s="24">
        <v>24752</v>
      </c>
      <c r="N6" s="24">
        <v>74256</v>
      </c>
      <c r="O6" s="24">
        <v>37426</v>
      </c>
      <c r="P6" s="24">
        <v>16501</v>
      </c>
      <c r="Q6" s="24">
        <v>16501</v>
      </c>
      <c r="R6" s="24">
        <v>70428</v>
      </c>
      <c r="S6" s="24">
        <v>16501</v>
      </c>
      <c r="T6" s="24"/>
      <c r="U6" s="24"/>
      <c r="V6" s="24">
        <v>16501</v>
      </c>
      <c r="W6" s="24">
        <v>235442</v>
      </c>
      <c r="X6" s="24"/>
      <c r="Y6" s="24">
        <v>235442</v>
      </c>
      <c r="Z6" s="6">
        <v>0</v>
      </c>
      <c r="AA6" s="22"/>
    </row>
    <row r="7" spans="1:27" ht="13.5">
      <c r="A7" s="5" t="s">
        <v>34</v>
      </c>
      <c r="B7" s="3"/>
      <c r="C7" s="25"/>
      <c r="D7" s="25"/>
      <c r="E7" s="26">
        <v>124274000</v>
      </c>
      <c r="F7" s="27">
        <v>124274000</v>
      </c>
      <c r="G7" s="27">
        <v>48029322</v>
      </c>
      <c r="H7" s="27">
        <v>1224844</v>
      </c>
      <c r="I7" s="27">
        <v>757071</v>
      </c>
      <c r="J7" s="27">
        <v>50011237</v>
      </c>
      <c r="K7" s="27">
        <v>1031826</v>
      </c>
      <c r="L7" s="27">
        <v>1105996</v>
      </c>
      <c r="M7" s="27">
        <v>39001942</v>
      </c>
      <c r="N7" s="27">
        <v>41139764</v>
      </c>
      <c r="O7" s="27">
        <v>1119102</v>
      </c>
      <c r="P7" s="27">
        <v>1254863</v>
      </c>
      <c r="Q7" s="27">
        <v>29170236</v>
      </c>
      <c r="R7" s="27">
        <v>31544201</v>
      </c>
      <c r="S7" s="27">
        <v>973881</v>
      </c>
      <c r="T7" s="27"/>
      <c r="U7" s="27"/>
      <c r="V7" s="27">
        <v>973881</v>
      </c>
      <c r="W7" s="27">
        <v>123669083</v>
      </c>
      <c r="X7" s="27">
        <v>124274004</v>
      </c>
      <c r="Y7" s="27">
        <v>-604921</v>
      </c>
      <c r="Z7" s="7">
        <v>-0.49</v>
      </c>
      <c r="AA7" s="25">
        <v>124274000</v>
      </c>
    </row>
    <row r="8" spans="1:27" ht="13.5">
      <c r="A8" s="5" t="s">
        <v>35</v>
      </c>
      <c r="B8" s="3"/>
      <c r="C8" s="22"/>
      <c r="D8" s="22"/>
      <c r="E8" s="23"/>
      <c r="F8" s="24"/>
      <c r="G8" s="24"/>
      <c r="H8" s="24"/>
      <c r="I8" s="24">
        <v>45000</v>
      </c>
      <c r="J8" s="24">
        <v>45000</v>
      </c>
      <c r="K8" s="24"/>
      <c r="L8" s="24"/>
      <c r="M8" s="24"/>
      <c r="N8" s="24"/>
      <c r="O8" s="24"/>
      <c r="P8" s="24"/>
      <c r="Q8" s="24"/>
      <c r="R8" s="24"/>
      <c r="S8" s="24">
        <v>102600</v>
      </c>
      <c r="T8" s="24"/>
      <c r="U8" s="24"/>
      <c r="V8" s="24">
        <v>102600</v>
      </c>
      <c r="W8" s="24">
        <v>147600</v>
      </c>
      <c r="X8" s="24"/>
      <c r="Y8" s="24">
        <v>147600</v>
      </c>
      <c r="Z8" s="6">
        <v>0</v>
      </c>
      <c r="AA8" s="22"/>
    </row>
    <row r="9" spans="1:27" ht="13.5">
      <c r="A9" s="2" t="s">
        <v>36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0</v>
      </c>
      <c r="F9" s="21">
        <f t="shared" si="1"/>
        <v>0</v>
      </c>
      <c r="G9" s="21">
        <f t="shared" si="1"/>
        <v>0</v>
      </c>
      <c r="H9" s="21">
        <f t="shared" si="1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0</v>
      </c>
      <c r="X9" s="21">
        <f t="shared" si="1"/>
        <v>0</v>
      </c>
      <c r="Y9" s="21">
        <f t="shared" si="1"/>
        <v>0</v>
      </c>
      <c r="Z9" s="4">
        <f>+IF(X9&lt;&gt;0,+(Y9/X9)*100,0)</f>
        <v>0</v>
      </c>
      <c r="AA9" s="19">
        <f>SUM(AA10:AA14)</f>
        <v>0</v>
      </c>
    </row>
    <row r="10" spans="1:27" ht="13.5">
      <c r="A10" s="5" t="s">
        <v>37</v>
      </c>
      <c r="B10" s="3"/>
      <c r="C10" s="22"/>
      <c r="D10" s="22"/>
      <c r="E10" s="23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6">
        <v>0</v>
      </c>
      <c r="AA10" s="22"/>
    </row>
    <row r="11" spans="1:27" ht="13.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3.5">
      <c r="A12" s="5" t="s">
        <v>39</v>
      </c>
      <c r="B12" s="3"/>
      <c r="C12" s="22"/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>
        <v>0</v>
      </c>
      <c r="AA12" s="22"/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4199000</v>
      </c>
      <c r="F15" s="21">
        <f t="shared" si="2"/>
        <v>4199000</v>
      </c>
      <c r="G15" s="21">
        <f t="shared" si="2"/>
        <v>0</v>
      </c>
      <c r="H15" s="21">
        <f t="shared" si="2"/>
        <v>0</v>
      </c>
      <c r="I15" s="21">
        <f t="shared" si="2"/>
        <v>8422977</v>
      </c>
      <c r="J15" s="21">
        <f t="shared" si="2"/>
        <v>8422977</v>
      </c>
      <c r="K15" s="21">
        <f t="shared" si="2"/>
        <v>6325783</v>
      </c>
      <c r="L15" s="21">
        <f t="shared" si="2"/>
        <v>0</v>
      </c>
      <c r="M15" s="21">
        <f t="shared" si="2"/>
        <v>0</v>
      </c>
      <c r="N15" s="21">
        <f t="shared" si="2"/>
        <v>6325783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14748760</v>
      </c>
      <c r="X15" s="21">
        <f t="shared" si="2"/>
        <v>4199004</v>
      </c>
      <c r="Y15" s="21">
        <f t="shared" si="2"/>
        <v>10549756</v>
      </c>
      <c r="Z15" s="4">
        <f>+IF(X15&lt;&gt;0,+(Y15/X15)*100,0)</f>
        <v>251.24424744534656</v>
      </c>
      <c r="AA15" s="19">
        <f>SUM(AA16:AA18)</f>
        <v>4199000</v>
      </c>
    </row>
    <row r="16" spans="1:27" ht="13.5">
      <c r="A16" s="5" t="s">
        <v>43</v>
      </c>
      <c r="B16" s="3"/>
      <c r="C16" s="22"/>
      <c r="D16" s="22"/>
      <c r="E16" s="23">
        <v>200000</v>
      </c>
      <c r="F16" s="24">
        <v>200000</v>
      </c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>
        <v>200000</v>
      </c>
      <c r="Y16" s="24">
        <v>-200000</v>
      </c>
      <c r="Z16" s="6">
        <v>-100</v>
      </c>
      <c r="AA16" s="22">
        <v>200000</v>
      </c>
    </row>
    <row r="17" spans="1:27" ht="13.5">
      <c r="A17" s="5" t="s">
        <v>44</v>
      </c>
      <c r="B17" s="3"/>
      <c r="C17" s="22"/>
      <c r="D17" s="22"/>
      <c r="E17" s="23">
        <v>3999000</v>
      </c>
      <c r="F17" s="24">
        <v>3999000</v>
      </c>
      <c r="G17" s="24"/>
      <c r="H17" s="24"/>
      <c r="I17" s="24">
        <v>8422977</v>
      </c>
      <c r="J17" s="24">
        <v>8422977</v>
      </c>
      <c r="K17" s="24">
        <v>6325783</v>
      </c>
      <c r="L17" s="24"/>
      <c r="M17" s="24"/>
      <c r="N17" s="24">
        <v>6325783</v>
      </c>
      <c r="O17" s="24"/>
      <c r="P17" s="24"/>
      <c r="Q17" s="24"/>
      <c r="R17" s="24"/>
      <c r="S17" s="24"/>
      <c r="T17" s="24"/>
      <c r="U17" s="24"/>
      <c r="V17" s="24"/>
      <c r="W17" s="24">
        <v>14748760</v>
      </c>
      <c r="X17" s="24">
        <v>3999004</v>
      </c>
      <c r="Y17" s="24">
        <v>10749756</v>
      </c>
      <c r="Z17" s="6">
        <v>268.81</v>
      </c>
      <c r="AA17" s="22">
        <v>3999000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0</v>
      </c>
      <c r="F19" s="21">
        <f t="shared" si="3"/>
        <v>0</v>
      </c>
      <c r="G19" s="21">
        <f t="shared" si="3"/>
        <v>0</v>
      </c>
      <c r="H19" s="21">
        <f t="shared" si="3"/>
        <v>0</v>
      </c>
      <c r="I19" s="21">
        <f t="shared" si="3"/>
        <v>0</v>
      </c>
      <c r="J19" s="21">
        <f t="shared" si="3"/>
        <v>0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0</v>
      </c>
      <c r="X19" s="21">
        <f t="shared" si="3"/>
        <v>0</v>
      </c>
      <c r="Y19" s="21">
        <f t="shared" si="3"/>
        <v>0</v>
      </c>
      <c r="Z19" s="4">
        <f>+IF(X19&lt;&gt;0,+(Y19/X19)*100,0)</f>
        <v>0</v>
      </c>
      <c r="AA19" s="19">
        <f>SUM(AA20:AA23)</f>
        <v>0</v>
      </c>
    </row>
    <row r="20" spans="1:27" ht="13.5">
      <c r="A20" s="5" t="s">
        <v>47</v>
      </c>
      <c r="B20" s="3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>
        <v>0</v>
      </c>
      <c r="AA20" s="22"/>
    </row>
    <row r="21" spans="1:27" ht="13.5">
      <c r="A21" s="5" t="s">
        <v>48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>
        <v>0</v>
      </c>
      <c r="AA21" s="22"/>
    </row>
    <row r="22" spans="1:27" ht="13.5">
      <c r="A22" s="5" t="s">
        <v>49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>
        <v>0</v>
      </c>
      <c r="AA22" s="25"/>
    </row>
    <row r="23" spans="1:27" ht="13.5">
      <c r="A23" s="5" t="s">
        <v>50</v>
      </c>
      <c r="B23" s="3"/>
      <c r="C23" s="22"/>
      <c r="D23" s="22"/>
      <c r="E23" s="23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6">
        <v>0</v>
      </c>
      <c r="AA23" s="22"/>
    </row>
    <row r="24" spans="1:27" ht="13.5">
      <c r="A24" s="2" t="s">
        <v>51</v>
      </c>
      <c r="B24" s="8" t="s">
        <v>52</v>
      </c>
      <c r="C24" s="19"/>
      <c r="D24" s="19"/>
      <c r="E24" s="20">
        <v>1847900</v>
      </c>
      <c r="F24" s="21">
        <v>1847900</v>
      </c>
      <c r="G24" s="21">
        <v>91068</v>
      </c>
      <c r="H24" s="21">
        <v>92887</v>
      </c>
      <c r="I24" s="21">
        <v>83602</v>
      </c>
      <c r="J24" s="21">
        <v>267557</v>
      </c>
      <c r="K24" s="21">
        <v>342461</v>
      </c>
      <c r="L24" s="21">
        <v>68069</v>
      </c>
      <c r="M24" s="21">
        <v>99358</v>
      </c>
      <c r="N24" s="21">
        <v>509888</v>
      </c>
      <c r="O24" s="21">
        <v>63181</v>
      </c>
      <c r="P24" s="21">
        <v>64723</v>
      </c>
      <c r="Q24" s="21">
        <v>74115</v>
      </c>
      <c r="R24" s="21">
        <v>202019</v>
      </c>
      <c r="S24" s="21">
        <v>68041</v>
      </c>
      <c r="T24" s="21"/>
      <c r="U24" s="21"/>
      <c r="V24" s="21">
        <v>68041</v>
      </c>
      <c r="W24" s="21">
        <v>1047505</v>
      </c>
      <c r="X24" s="21">
        <v>1847900</v>
      </c>
      <c r="Y24" s="21">
        <v>-800395</v>
      </c>
      <c r="Z24" s="4">
        <v>-43.31</v>
      </c>
      <c r="AA24" s="19">
        <v>1847900</v>
      </c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0</v>
      </c>
      <c r="D25" s="40">
        <f>+D5+D9+D15+D19+D24</f>
        <v>0</v>
      </c>
      <c r="E25" s="41">
        <f t="shared" si="4"/>
        <v>130320900</v>
      </c>
      <c r="F25" s="42">
        <f t="shared" si="4"/>
        <v>130320900</v>
      </c>
      <c r="G25" s="42">
        <f t="shared" si="4"/>
        <v>48120390</v>
      </c>
      <c r="H25" s="42">
        <f t="shared" si="4"/>
        <v>1367236</v>
      </c>
      <c r="I25" s="42">
        <f t="shared" si="4"/>
        <v>9333402</v>
      </c>
      <c r="J25" s="42">
        <f t="shared" si="4"/>
        <v>58821028</v>
      </c>
      <c r="K25" s="42">
        <f t="shared" si="4"/>
        <v>7724822</v>
      </c>
      <c r="L25" s="42">
        <f t="shared" si="4"/>
        <v>1198817</v>
      </c>
      <c r="M25" s="42">
        <f t="shared" si="4"/>
        <v>39126052</v>
      </c>
      <c r="N25" s="42">
        <f t="shared" si="4"/>
        <v>48049691</v>
      </c>
      <c r="O25" s="42">
        <f t="shared" si="4"/>
        <v>1219709</v>
      </c>
      <c r="P25" s="42">
        <f t="shared" si="4"/>
        <v>1336087</v>
      </c>
      <c r="Q25" s="42">
        <f t="shared" si="4"/>
        <v>29260852</v>
      </c>
      <c r="R25" s="42">
        <f t="shared" si="4"/>
        <v>31816648</v>
      </c>
      <c r="S25" s="42">
        <f t="shared" si="4"/>
        <v>1161023</v>
      </c>
      <c r="T25" s="42">
        <f t="shared" si="4"/>
        <v>0</v>
      </c>
      <c r="U25" s="42">
        <f t="shared" si="4"/>
        <v>0</v>
      </c>
      <c r="V25" s="42">
        <f t="shared" si="4"/>
        <v>1161023</v>
      </c>
      <c r="W25" s="42">
        <f t="shared" si="4"/>
        <v>139848390</v>
      </c>
      <c r="X25" s="42">
        <f t="shared" si="4"/>
        <v>130320908</v>
      </c>
      <c r="Y25" s="42">
        <f t="shared" si="4"/>
        <v>9527482</v>
      </c>
      <c r="Z25" s="43">
        <f>+IF(X25&lt;&gt;0,+(Y25/X25)*100,0)</f>
        <v>7.31078546506137</v>
      </c>
      <c r="AA25" s="40">
        <f>+AA5+AA9+AA15+AA19+AA24</f>
        <v>130320900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0</v>
      </c>
      <c r="D28" s="19">
        <f>SUM(D29:D31)</f>
        <v>0</v>
      </c>
      <c r="E28" s="20">
        <f t="shared" si="5"/>
        <v>70664862</v>
      </c>
      <c r="F28" s="21">
        <f t="shared" si="5"/>
        <v>70664862</v>
      </c>
      <c r="G28" s="21">
        <f t="shared" si="5"/>
        <v>387511</v>
      </c>
      <c r="H28" s="21">
        <f t="shared" si="5"/>
        <v>875077</v>
      </c>
      <c r="I28" s="21">
        <f t="shared" si="5"/>
        <v>11015494</v>
      </c>
      <c r="J28" s="21">
        <f t="shared" si="5"/>
        <v>12278082</v>
      </c>
      <c r="K28" s="21">
        <f t="shared" si="5"/>
        <v>6148233</v>
      </c>
      <c r="L28" s="21">
        <f t="shared" si="5"/>
        <v>4064290</v>
      </c>
      <c r="M28" s="21">
        <f t="shared" si="5"/>
        <v>4558432</v>
      </c>
      <c r="N28" s="21">
        <f t="shared" si="5"/>
        <v>14770955</v>
      </c>
      <c r="O28" s="21">
        <f t="shared" si="5"/>
        <v>3644393</v>
      </c>
      <c r="P28" s="21">
        <f t="shared" si="5"/>
        <v>4149339</v>
      </c>
      <c r="Q28" s="21">
        <f t="shared" si="5"/>
        <v>4986679</v>
      </c>
      <c r="R28" s="21">
        <f t="shared" si="5"/>
        <v>12780411</v>
      </c>
      <c r="S28" s="21">
        <f t="shared" si="5"/>
        <v>5378255</v>
      </c>
      <c r="T28" s="21">
        <f t="shared" si="5"/>
        <v>0</v>
      </c>
      <c r="U28" s="21">
        <f t="shared" si="5"/>
        <v>0</v>
      </c>
      <c r="V28" s="21">
        <f t="shared" si="5"/>
        <v>5378255</v>
      </c>
      <c r="W28" s="21">
        <f t="shared" si="5"/>
        <v>45207703</v>
      </c>
      <c r="X28" s="21">
        <f t="shared" si="5"/>
        <v>70664800</v>
      </c>
      <c r="Y28" s="21">
        <f t="shared" si="5"/>
        <v>-25457097</v>
      </c>
      <c r="Z28" s="4">
        <f>+IF(X28&lt;&gt;0,+(Y28/X28)*100,0)</f>
        <v>-36.02514547554087</v>
      </c>
      <c r="AA28" s="19">
        <f>SUM(AA29:AA31)</f>
        <v>70664862</v>
      </c>
    </row>
    <row r="29" spans="1:27" ht="13.5">
      <c r="A29" s="5" t="s">
        <v>33</v>
      </c>
      <c r="B29" s="3"/>
      <c r="C29" s="22"/>
      <c r="D29" s="22"/>
      <c r="E29" s="23">
        <v>32107262</v>
      </c>
      <c r="F29" s="24">
        <v>32107262</v>
      </c>
      <c r="G29" s="24">
        <v>89692</v>
      </c>
      <c r="H29" s="24">
        <v>124819</v>
      </c>
      <c r="I29" s="24">
        <v>4905541</v>
      </c>
      <c r="J29" s="24">
        <v>5120052</v>
      </c>
      <c r="K29" s="24">
        <v>2789778</v>
      </c>
      <c r="L29" s="24">
        <v>2094031</v>
      </c>
      <c r="M29" s="24">
        <v>2559329</v>
      </c>
      <c r="N29" s="24">
        <v>7443138</v>
      </c>
      <c r="O29" s="24">
        <v>1775245</v>
      </c>
      <c r="P29" s="24">
        <v>1889200</v>
      </c>
      <c r="Q29" s="24">
        <v>2791130</v>
      </c>
      <c r="R29" s="24">
        <v>6455575</v>
      </c>
      <c r="S29" s="24">
        <v>2446595</v>
      </c>
      <c r="T29" s="24"/>
      <c r="U29" s="24"/>
      <c r="V29" s="24">
        <v>2446595</v>
      </c>
      <c r="W29" s="24">
        <v>21465360</v>
      </c>
      <c r="X29" s="24">
        <v>32107204</v>
      </c>
      <c r="Y29" s="24">
        <v>-10641844</v>
      </c>
      <c r="Z29" s="6">
        <v>-33.14</v>
      </c>
      <c r="AA29" s="22">
        <v>32107262</v>
      </c>
    </row>
    <row r="30" spans="1:27" ht="13.5">
      <c r="A30" s="5" t="s">
        <v>34</v>
      </c>
      <c r="B30" s="3"/>
      <c r="C30" s="25"/>
      <c r="D30" s="25"/>
      <c r="E30" s="26">
        <v>18816700</v>
      </c>
      <c r="F30" s="27">
        <v>18816700</v>
      </c>
      <c r="G30" s="27">
        <v>77410</v>
      </c>
      <c r="H30" s="27">
        <v>276922</v>
      </c>
      <c r="I30" s="27">
        <v>2455088</v>
      </c>
      <c r="J30" s="27">
        <v>2809420</v>
      </c>
      <c r="K30" s="27">
        <v>1694616</v>
      </c>
      <c r="L30" s="27">
        <v>719955</v>
      </c>
      <c r="M30" s="27">
        <v>792736</v>
      </c>
      <c r="N30" s="27">
        <v>3207307</v>
      </c>
      <c r="O30" s="27">
        <v>680142</v>
      </c>
      <c r="P30" s="27">
        <v>943477</v>
      </c>
      <c r="Q30" s="27">
        <v>797263</v>
      </c>
      <c r="R30" s="27">
        <v>2420882</v>
      </c>
      <c r="S30" s="27">
        <v>1333270</v>
      </c>
      <c r="T30" s="27"/>
      <c r="U30" s="27"/>
      <c r="V30" s="27">
        <v>1333270</v>
      </c>
      <c r="W30" s="27">
        <v>9770879</v>
      </c>
      <c r="X30" s="27">
        <v>18816696</v>
      </c>
      <c r="Y30" s="27">
        <v>-9045817</v>
      </c>
      <c r="Z30" s="7">
        <v>-48.07</v>
      </c>
      <c r="AA30" s="25">
        <v>18816700</v>
      </c>
    </row>
    <row r="31" spans="1:27" ht="13.5">
      <c r="A31" s="5" t="s">
        <v>35</v>
      </c>
      <c r="B31" s="3"/>
      <c r="C31" s="22"/>
      <c r="D31" s="22"/>
      <c r="E31" s="23">
        <v>19740900</v>
      </c>
      <c r="F31" s="24">
        <v>19740900</v>
      </c>
      <c r="G31" s="24">
        <v>220409</v>
      </c>
      <c r="H31" s="24">
        <v>473336</v>
      </c>
      <c r="I31" s="24">
        <v>3654865</v>
      </c>
      <c r="J31" s="24">
        <v>4348610</v>
      </c>
      <c r="K31" s="24">
        <v>1663839</v>
      </c>
      <c r="L31" s="24">
        <v>1250304</v>
      </c>
      <c r="M31" s="24">
        <v>1206367</v>
      </c>
      <c r="N31" s="24">
        <v>4120510</v>
      </c>
      <c r="O31" s="24">
        <v>1189006</v>
      </c>
      <c r="P31" s="24">
        <v>1316662</v>
      </c>
      <c r="Q31" s="24">
        <v>1398286</v>
      </c>
      <c r="R31" s="24">
        <v>3903954</v>
      </c>
      <c r="S31" s="24">
        <v>1598390</v>
      </c>
      <c r="T31" s="24"/>
      <c r="U31" s="24"/>
      <c r="V31" s="24">
        <v>1598390</v>
      </c>
      <c r="W31" s="24">
        <v>13971464</v>
      </c>
      <c r="X31" s="24">
        <v>19740900</v>
      </c>
      <c r="Y31" s="24">
        <v>-5769436</v>
      </c>
      <c r="Z31" s="6">
        <v>-29.23</v>
      </c>
      <c r="AA31" s="22">
        <v>19740900</v>
      </c>
    </row>
    <row r="32" spans="1:27" ht="13.5">
      <c r="A32" s="2" t="s">
        <v>36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57627215</v>
      </c>
      <c r="F32" s="21">
        <f t="shared" si="6"/>
        <v>57627189</v>
      </c>
      <c r="G32" s="21">
        <f t="shared" si="6"/>
        <v>162533</v>
      </c>
      <c r="H32" s="21">
        <f t="shared" si="6"/>
        <v>267831</v>
      </c>
      <c r="I32" s="21">
        <f t="shared" si="6"/>
        <v>7113862</v>
      </c>
      <c r="J32" s="21">
        <f t="shared" si="6"/>
        <v>7544226</v>
      </c>
      <c r="K32" s="21">
        <f t="shared" si="6"/>
        <v>2108483</v>
      </c>
      <c r="L32" s="21">
        <f t="shared" si="6"/>
        <v>2651020</v>
      </c>
      <c r="M32" s="21">
        <f t="shared" si="6"/>
        <v>4761192</v>
      </c>
      <c r="N32" s="21">
        <f t="shared" si="6"/>
        <v>9520695</v>
      </c>
      <c r="O32" s="21">
        <f t="shared" si="6"/>
        <v>2272228</v>
      </c>
      <c r="P32" s="21">
        <f t="shared" si="6"/>
        <v>4486968</v>
      </c>
      <c r="Q32" s="21">
        <f t="shared" si="6"/>
        <v>3831529</v>
      </c>
      <c r="R32" s="21">
        <f t="shared" si="6"/>
        <v>10590725</v>
      </c>
      <c r="S32" s="21">
        <f t="shared" si="6"/>
        <v>2846929</v>
      </c>
      <c r="T32" s="21">
        <f t="shared" si="6"/>
        <v>0</v>
      </c>
      <c r="U32" s="21">
        <f t="shared" si="6"/>
        <v>0</v>
      </c>
      <c r="V32" s="21">
        <f t="shared" si="6"/>
        <v>2846929</v>
      </c>
      <c r="W32" s="21">
        <f t="shared" si="6"/>
        <v>30502575</v>
      </c>
      <c r="X32" s="21">
        <f t="shared" si="6"/>
        <v>57627203</v>
      </c>
      <c r="Y32" s="21">
        <f t="shared" si="6"/>
        <v>-27124628</v>
      </c>
      <c r="Z32" s="4">
        <f>+IF(X32&lt;&gt;0,+(Y32/X32)*100,0)</f>
        <v>-47.06913851085224</v>
      </c>
      <c r="AA32" s="19">
        <f>SUM(AA33:AA37)</f>
        <v>57627189</v>
      </c>
    </row>
    <row r="33" spans="1:27" ht="13.5">
      <c r="A33" s="5" t="s">
        <v>37</v>
      </c>
      <c r="B33" s="3"/>
      <c r="C33" s="22"/>
      <c r="D33" s="22"/>
      <c r="E33" s="23">
        <v>3428875</v>
      </c>
      <c r="F33" s="24">
        <v>3428875</v>
      </c>
      <c r="G33" s="24">
        <v>8695</v>
      </c>
      <c r="H33" s="24">
        <v>14117</v>
      </c>
      <c r="I33" s="24">
        <v>750024</v>
      </c>
      <c r="J33" s="24">
        <v>772836</v>
      </c>
      <c r="K33" s="24">
        <v>154786</v>
      </c>
      <c r="L33" s="24">
        <v>202426</v>
      </c>
      <c r="M33" s="24">
        <v>252933</v>
      </c>
      <c r="N33" s="24">
        <v>610145</v>
      </c>
      <c r="O33" s="24">
        <v>197603</v>
      </c>
      <c r="P33" s="24">
        <v>203855</v>
      </c>
      <c r="Q33" s="24">
        <v>258312</v>
      </c>
      <c r="R33" s="24">
        <v>659770</v>
      </c>
      <c r="S33" s="24">
        <v>213694</v>
      </c>
      <c r="T33" s="24"/>
      <c r="U33" s="24"/>
      <c r="V33" s="24">
        <v>213694</v>
      </c>
      <c r="W33" s="24">
        <v>2256445</v>
      </c>
      <c r="X33" s="24">
        <v>3428904</v>
      </c>
      <c r="Y33" s="24">
        <v>-1172459</v>
      </c>
      <c r="Z33" s="6">
        <v>-34.19</v>
      </c>
      <c r="AA33" s="22">
        <v>3428875</v>
      </c>
    </row>
    <row r="34" spans="1:27" ht="13.5">
      <c r="A34" s="5" t="s">
        <v>38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>
        <v>0</v>
      </c>
      <c r="AA34" s="22"/>
    </row>
    <row r="35" spans="1:27" ht="13.5">
      <c r="A35" s="5" t="s">
        <v>39</v>
      </c>
      <c r="B35" s="3"/>
      <c r="C35" s="22"/>
      <c r="D35" s="22"/>
      <c r="E35" s="23">
        <v>33931140</v>
      </c>
      <c r="F35" s="24">
        <v>33931114</v>
      </c>
      <c r="G35" s="24">
        <v>86572</v>
      </c>
      <c r="H35" s="24">
        <v>173475</v>
      </c>
      <c r="I35" s="24">
        <v>1674340</v>
      </c>
      <c r="J35" s="24">
        <v>1934387</v>
      </c>
      <c r="K35" s="24">
        <v>660042</v>
      </c>
      <c r="L35" s="24">
        <v>1030110</v>
      </c>
      <c r="M35" s="24">
        <v>3106095</v>
      </c>
      <c r="N35" s="24">
        <v>4796247</v>
      </c>
      <c r="O35" s="24">
        <v>649666</v>
      </c>
      <c r="P35" s="24">
        <v>2917378</v>
      </c>
      <c r="Q35" s="24">
        <v>2173527</v>
      </c>
      <c r="R35" s="24">
        <v>5740571</v>
      </c>
      <c r="S35" s="24">
        <v>1215400</v>
      </c>
      <c r="T35" s="24"/>
      <c r="U35" s="24"/>
      <c r="V35" s="24">
        <v>1215400</v>
      </c>
      <c r="W35" s="24">
        <v>13686605</v>
      </c>
      <c r="X35" s="24">
        <v>33931103</v>
      </c>
      <c r="Y35" s="24">
        <v>-20244498</v>
      </c>
      <c r="Z35" s="6">
        <v>-59.66</v>
      </c>
      <c r="AA35" s="22">
        <v>33931114</v>
      </c>
    </row>
    <row r="36" spans="1:27" ht="13.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3.5">
      <c r="A37" s="5" t="s">
        <v>41</v>
      </c>
      <c r="B37" s="3"/>
      <c r="C37" s="25"/>
      <c r="D37" s="25"/>
      <c r="E37" s="26">
        <v>20267200</v>
      </c>
      <c r="F37" s="27">
        <v>20267200</v>
      </c>
      <c r="G37" s="27">
        <v>67266</v>
      </c>
      <c r="H37" s="27">
        <v>80239</v>
      </c>
      <c r="I37" s="27">
        <v>4689498</v>
      </c>
      <c r="J37" s="27">
        <v>4837003</v>
      </c>
      <c r="K37" s="27">
        <v>1293655</v>
      </c>
      <c r="L37" s="27">
        <v>1418484</v>
      </c>
      <c r="M37" s="27">
        <v>1402164</v>
      </c>
      <c r="N37" s="27">
        <v>4114303</v>
      </c>
      <c r="O37" s="27">
        <v>1424959</v>
      </c>
      <c r="P37" s="27">
        <v>1365735</v>
      </c>
      <c r="Q37" s="27">
        <v>1399690</v>
      </c>
      <c r="R37" s="27">
        <v>4190384</v>
      </c>
      <c r="S37" s="27">
        <v>1417835</v>
      </c>
      <c r="T37" s="27"/>
      <c r="U37" s="27"/>
      <c r="V37" s="27">
        <v>1417835</v>
      </c>
      <c r="W37" s="27">
        <v>14559525</v>
      </c>
      <c r="X37" s="27">
        <v>20267196</v>
      </c>
      <c r="Y37" s="27">
        <v>-5707671</v>
      </c>
      <c r="Z37" s="7">
        <v>-28.16</v>
      </c>
      <c r="AA37" s="25">
        <v>20267200</v>
      </c>
    </row>
    <row r="38" spans="1:27" ht="13.5">
      <c r="A38" s="2" t="s">
        <v>42</v>
      </c>
      <c r="B38" s="8"/>
      <c r="C38" s="19">
        <f aca="true" t="shared" si="7" ref="C38:Y38">SUM(C39:C41)</f>
        <v>0</v>
      </c>
      <c r="D38" s="19">
        <f>SUM(D39:D41)</f>
        <v>0</v>
      </c>
      <c r="E38" s="20">
        <f t="shared" si="7"/>
        <v>17307650</v>
      </c>
      <c r="F38" s="21">
        <f t="shared" si="7"/>
        <v>17307650</v>
      </c>
      <c r="G38" s="21">
        <f t="shared" si="7"/>
        <v>9653</v>
      </c>
      <c r="H38" s="21">
        <f t="shared" si="7"/>
        <v>222297</v>
      </c>
      <c r="I38" s="21">
        <f t="shared" si="7"/>
        <v>9333952</v>
      </c>
      <c r="J38" s="21">
        <f t="shared" si="7"/>
        <v>9565902</v>
      </c>
      <c r="K38" s="21">
        <f t="shared" si="7"/>
        <v>6626984</v>
      </c>
      <c r="L38" s="21">
        <f t="shared" si="7"/>
        <v>3616872</v>
      </c>
      <c r="M38" s="21">
        <f t="shared" si="7"/>
        <v>1481986</v>
      </c>
      <c r="N38" s="21">
        <f t="shared" si="7"/>
        <v>11725842</v>
      </c>
      <c r="O38" s="21">
        <f t="shared" si="7"/>
        <v>660641</v>
      </c>
      <c r="P38" s="21">
        <f t="shared" si="7"/>
        <v>4901996</v>
      </c>
      <c r="Q38" s="21">
        <f t="shared" si="7"/>
        <v>4150063</v>
      </c>
      <c r="R38" s="21">
        <f t="shared" si="7"/>
        <v>9712700</v>
      </c>
      <c r="S38" s="21">
        <f t="shared" si="7"/>
        <v>12888675</v>
      </c>
      <c r="T38" s="21">
        <f t="shared" si="7"/>
        <v>0</v>
      </c>
      <c r="U38" s="21">
        <f t="shared" si="7"/>
        <v>0</v>
      </c>
      <c r="V38" s="21">
        <f t="shared" si="7"/>
        <v>12888675</v>
      </c>
      <c r="W38" s="21">
        <f t="shared" si="7"/>
        <v>43893119</v>
      </c>
      <c r="X38" s="21">
        <f t="shared" si="7"/>
        <v>17307699</v>
      </c>
      <c r="Y38" s="21">
        <f t="shared" si="7"/>
        <v>26585420</v>
      </c>
      <c r="Z38" s="4">
        <f>+IF(X38&lt;&gt;0,+(Y38/X38)*100,0)</f>
        <v>153.60458949511428</v>
      </c>
      <c r="AA38" s="19">
        <f>SUM(AA39:AA41)</f>
        <v>17307650</v>
      </c>
    </row>
    <row r="39" spans="1:27" ht="13.5">
      <c r="A39" s="5" t="s">
        <v>43</v>
      </c>
      <c r="B39" s="3"/>
      <c r="C39" s="22"/>
      <c r="D39" s="22"/>
      <c r="E39" s="23">
        <v>8961250</v>
      </c>
      <c r="F39" s="24">
        <v>8961250</v>
      </c>
      <c r="G39" s="24">
        <v>5332</v>
      </c>
      <c r="H39" s="24">
        <v>211649</v>
      </c>
      <c r="I39" s="24">
        <v>1241666</v>
      </c>
      <c r="J39" s="24">
        <v>1458647</v>
      </c>
      <c r="K39" s="24">
        <v>507835</v>
      </c>
      <c r="L39" s="24">
        <v>782011</v>
      </c>
      <c r="M39" s="24">
        <v>555169</v>
      </c>
      <c r="N39" s="24">
        <v>1845015</v>
      </c>
      <c r="O39" s="24">
        <v>414232</v>
      </c>
      <c r="P39" s="24">
        <v>632374</v>
      </c>
      <c r="Q39" s="24">
        <v>533292</v>
      </c>
      <c r="R39" s="24">
        <v>1579898</v>
      </c>
      <c r="S39" s="24">
        <v>3066245</v>
      </c>
      <c r="T39" s="24"/>
      <c r="U39" s="24"/>
      <c r="V39" s="24">
        <v>3066245</v>
      </c>
      <c r="W39" s="24">
        <v>7949805</v>
      </c>
      <c r="X39" s="24">
        <v>8961296</v>
      </c>
      <c r="Y39" s="24">
        <v>-1011491</v>
      </c>
      <c r="Z39" s="6">
        <v>-11.29</v>
      </c>
      <c r="AA39" s="22">
        <v>8961250</v>
      </c>
    </row>
    <row r="40" spans="1:27" ht="13.5">
      <c r="A40" s="5" t="s">
        <v>44</v>
      </c>
      <c r="B40" s="3"/>
      <c r="C40" s="22"/>
      <c r="D40" s="22"/>
      <c r="E40" s="23">
        <v>8346400</v>
      </c>
      <c r="F40" s="24">
        <v>8346400</v>
      </c>
      <c r="G40" s="24">
        <v>4321</v>
      </c>
      <c r="H40" s="24">
        <v>10648</v>
      </c>
      <c r="I40" s="24">
        <v>8092286</v>
      </c>
      <c r="J40" s="24">
        <v>8107255</v>
      </c>
      <c r="K40" s="24">
        <v>6119149</v>
      </c>
      <c r="L40" s="24">
        <v>2834861</v>
      </c>
      <c r="M40" s="24">
        <v>926817</v>
      </c>
      <c r="N40" s="24">
        <v>9880827</v>
      </c>
      <c r="O40" s="24">
        <v>246409</v>
      </c>
      <c r="P40" s="24">
        <v>4269622</v>
      </c>
      <c r="Q40" s="24">
        <v>3616771</v>
      </c>
      <c r="R40" s="24">
        <v>8132802</v>
      </c>
      <c r="S40" s="24">
        <v>9822430</v>
      </c>
      <c r="T40" s="24"/>
      <c r="U40" s="24"/>
      <c r="V40" s="24">
        <v>9822430</v>
      </c>
      <c r="W40" s="24">
        <v>35943314</v>
      </c>
      <c r="X40" s="24">
        <v>8346403</v>
      </c>
      <c r="Y40" s="24">
        <v>27596911</v>
      </c>
      <c r="Z40" s="6">
        <v>330.64</v>
      </c>
      <c r="AA40" s="22">
        <v>8346400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0</v>
      </c>
      <c r="F42" s="21">
        <f t="shared" si="8"/>
        <v>0</v>
      </c>
      <c r="G42" s="21">
        <f t="shared" si="8"/>
        <v>0</v>
      </c>
      <c r="H42" s="21">
        <f t="shared" si="8"/>
        <v>0</v>
      </c>
      <c r="I42" s="21">
        <f t="shared" si="8"/>
        <v>0</v>
      </c>
      <c r="J42" s="21">
        <f t="shared" si="8"/>
        <v>0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0</v>
      </c>
      <c r="X42" s="21">
        <f t="shared" si="8"/>
        <v>0</v>
      </c>
      <c r="Y42" s="21">
        <f t="shared" si="8"/>
        <v>0</v>
      </c>
      <c r="Z42" s="4">
        <f>+IF(X42&lt;&gt;0,+(Y42/X42)*100,0)</f>
        <v>0</v>
      </c>
      <c r="AA42" s="19">
        <f>SUM(AA43:AA46)</f>
        <v>0</v>
      </c>
    </row>
    <row r="43" spans="1:27" ht="13.5">
      <c r="A43" s="5" t="s">
        <v>47</v>
      </c>
      <c r="B43" s="3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6">
        <v>0</v>
      </c>
      <c r="AA43" s="22"/>
    </row>
    <row r="44" spans="1:27" ht="13.5">
      <c r="A44" s="5" t="s">
        <v>48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>
        <v>0</v>
      </c>
      <c r="AA44" s="22"/>
    </row>
    <row r="45" spans="1:27" ht="13.5">
      <c r="A45" s="5" t="s">
        <v>49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>
        <v>0</v>
      </c>
      <c r="AA45" s="25"/>
    </row>
    <row r="46" spans="1:27" ht="13.5">
      <c r="A46" s="5" t="s">
        <v>50</v>
      </c>
      <c r="B46" s="3"/>
      <c r="C46" s="22"/>
      <c r="D46" s="22"/>
      <c r="E46" s="23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6">
        <v>0</v>
      </c>
      <c r="AA46" s="22"/>
    </row>
    <row r="47" spans="1:27" ht="13.5">
      <c r="A47" s="2" t="s">
        <v>51</v>
      </c>
      <c r="B47" s="8" t="s">
        <v>52</v>
      </c>
      <c r="C47" s="19"/>
      <c r="D47" s="19"/>
      <c r="E47" s="20">
        <v>8201200</v>
      </c>
      <c r="F47" s="21">
        <v>8201200</v>
      </c>
      <c r="G47" s="21">
        <v>4106</v>
      </c>
      <c r="H47" s="21">
        <v>160554</v>
      </c>
      <c r="I47" s="21">
        <v>1254277</v>
      </c>
      <c r="J47" s="21">
        <v>1418937</v>
      </c>
      <c r="K47" s="21">
        <v>725227</v>
      </c>
      <c r="L47" s="21">
        <v>412801</v>
      </c>
      <c r="M47" s="21">
        <v>496202</v>
      </c>
      <c r="N47" s="21">
        <v>1634230</v>
      </c>
      <c r="O47" s="21">
        <v>432168</v>
      </c>
      <c r="P47" s="21">
        <v>495349</v>
      </c>
      <c r="Q47" s="21">
        <v>551217</v>
      </c>
      <c r="R47" s="21">
        <v>1478734</v>
      </c>
      <c r="S47" s="21">
        <v>474820</v>
      </c>
      <c r="T47" s="21"/>
      <c r="U47" s="21"/>
      <c r="V47" s="21">
        <v>474820</v>
      </c>
      <c r="W47" s="21">
        <v>5006721</v>
      </c>
      <c r="X47" s="21">
        <v>8201196</v>
      </c>
      <c r="Y47" s="21">
        <v>-3194475</v>
      </c>
      <c r="Z47" s="4">
        <v>-38.95</v>
      </c>
      <c r="AA47" s="19">
        <v>8201200</v>
      </c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0</v>
      </c>
      <c r="D48" s="40">
        <f>+D28+D32+D38+D42+D47</f>
        <v>0</v>
      </c>
      <c r="E48" s="41">
        <f t="shared" si="9"/>
        <v>153800927</v>
      </c>
      <c r="F48" s="42">
        <f t="shared" si="9"/>
        <v>153800901</v>
      </c>
      <c r="G48" s="42">
        <f t="shared" si="9"/>
        <v>563803</v>
      </c>
      <c r="H48" s="42">
        <f t="shared" si="9"/>
        <v>1525759</v>
      </c>
      <c r="I48" s="42">
        <f t="shared" si="9"/>
        <v>28717585</v>
      </c>
      <c r="J48" s="42">
        <f t="shared" si="9"/>
        <v>30807147</v>
      </c>
      <c r="K48" s="42">
        <f t="shared" si="9"/>
        <v>15608927</v>
      </c>
      <c r="L48" s="42">
        <f t="shared" si="9"/>
        <v>10744983</v>
      </c>
      <c r="M48" s="42">
        <f t="shared" si="9"/>
        <v>11297812</v>
      </c>
      <c r="N48" s="42">
        <f t="shared" si="9"/>
        <v>37651722</v>
      </c>
      <c r="O48" s="42">
        <f t="shared" si="9"/>
        <v>7009430</v>
      </c>
      <c r="P48" s="42">
        <f t="shared" si="9"/>
        <v>14033652</v>
      </c>
      <c r="Q48" s="42">
        <f t="shared" si="9"/>
        <v>13519488</v>
      </c>
      <c r="R48" s="42">
        <f t="shared" si="9"/>
        <v>34562570</v>
      </c>
      <c r="S48" s="42">
        <f t="shared" si="9"/>
        <v>21588679</v>
      </c>
      <c r="T48" s="42">
        <f t="shared" si="9"/>
        <v>0</v>
      </c>
      <c r="U48" s="42">
        <f t="shared" si="9"/>
        <v>0</v>
      </c>
      <c r="V48" s="42">
        <f t="shared" si="9"/>
        <v>21588679</v>
      </c>
      <c r="W48" s="42">
        <f t="shared" si="9"/>
        <v>124610118</v>
      </c>
      <c r="X48" s="42">
        <f t="shared" si="9"/>
        <v>153800898</v>
      </c>
      <c r="Y48" s="42">
        <f t="shared" si="9"/>
        <v>-29190780</v>
      </c>
      <c r="Z48" s="43">
        <f>+IF(X48&lt;&gt;0,+(Y48/X48)*100,0)</f>
        <v>-18.979590093160574</v>
      </c>
      <c r="AA48" s="40">
        <f>+AA28+AA32+AA38+AA42+AA47</f>
        <v>153800901</v>
      </c>
    </row>
    <row r="49" spans="1:27" ht="13.5">
      <c r="A49" s="14" t="s">
        <v>58</v>
      </c>
      <c r="B49" s="15"/>
      <c r="C49" s="44">
        <f aca="true" t="shared" si="10" ref="C49:Y49">+C25-C48</f>
        <v>0</v>
      </c>
      <c r="D49" s="44">
        <f>+D25-D48</f>
        <v>0</v>
      </c>
      <c r="E49" s="45">
        <f t="shared" si="10"/>
        <v>-23480027</v>
      </c>
      <c r="F49" s="46">
        <f t="shared" si="10"/>
        <v>-23480001</v>
      </c>
      <c r="G49" s="46">
        <f t="shared" si="10"/>
        <v>47556587</v>
      </c>
      <c r="H49" s="46">
        <f t="shared" si="10"/>
        <v>-158523</v>
      </c>
      <c r="I49" s="46">
        <f t="shared" si="10"/>
        <v>-19384183</v>
      </c>
      <c r="J49" s="46">
        <f t="shared" si="10"/>
        <v>28013881</v>
      </c>
      <c r="K49" s="46">
        <f t="shared" si="10"/>
        <v>-7884105</v>
      </c>
      <c r="L49" s="46">
        <f t="shared" si="10"/>
        <v>-9546166</v>
      </c>
      <c r="M49" s="46">
        <f t="shared" si="10"/>
        <v>27828240</v>
      </c>
      <c r="N49" s="46">
        <f t="shared" si="10"/>
        <v>10397969</v>
      </c>
      <c r="O49" s="46">
        <f t="shared" si="10"/>
        <v>-5789721</v>
      </c>
      <c r="P49" s="46">
        <f t="shared" si="10"/>
        <v>-12697565</v>
      </c>
      <c r="Q49" s="46">
        <f t="shared" si="10"/>
        <v>15741364</v>
      </c>
      <c r="R49" s="46">
        <f t="shared" si="10"/>
        <v>-2745922</v>
      </c>
      <c r="S49" s="46">
        <f t="shared" si="10"/>
        <v>-20427656</v>
      </c>
      <c r="T49" s="46">
        <f t="shared" si="10"/>
        <v>0</v>
      </c>
      <c r="U49" s="46">
        <f t="shared" si="10"/>
        <v>0</v>
      </c>
      <c r="V49" s="46">
        <f t="shared" si="10"/>
        <v>-20427656</v>
      </c>
      <c r="W49" s="46">
        <f t="shared" si="10"/>
        <v>15238272</v>
      </c>
      <c r="X49" s="46">
        <f>IF(F25=F48,0,X25-X48)</f>
        <v>-23479990</v>
      </c>
      <c r="Y49" s="46">
        <f t="shared" si="10"/>
        <v>38718262</v>
      </c>
      <c r="Z49" s="47">
        <f>+IF(X49&lt;&gt;0,+(Y49/X49)*100,0)</f>
        <v>-164.89897142204916</v>
      </c>
      <c r="AA49" s="44">
        <f>+AA25-AA48</f>
        <v>-23480001</v>
      </c>
    </row>
    <row r="50" spans="1:27" ht="13.5">
      <c r="A50" s="16" t="s">
        <v>86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87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88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89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90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80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91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159151505</v>
      </c>
      <c r="D5" s="19">
        <f>SUM(D6:D8)</f>
        <v>0</v>
      </c>
      <c r="E5" s="20">
        <f t="shared" si="0"/>
        <v>156476512</v>
      </c>
      <c r="F5" s="21">
        <f t="shared" si="0"/>
        <v>163887339</v>
      </c>
      <c r="G5" s="21">
        <f t="shared" si="0"/>
        <v>52301157</v>
      </c>
      <c r="H5" s="21">
        <f t="shared" si="0"/>
        <v>3325822</v>
      </c>
      <c r="I5" s="21">
        <f t="shared" si="0"/>
        <v>3567382</v>
      </c>
      <c r="J5" s="21">
        <f t="shared" si="0"/>
        <v>59194361</v>
      </c>
      <c r="K5" s="21">
        <f t="shared" si="0"/>
        <v>2488536</v>
      </c>
      <c r="L5" s="21">
        <f t="shared" si="0"/>
        <v>3743958</v>
      </c>
      <c r="M5" s="21">
        <f t="shared" si="0"/>
        <v>44199384</v>
      </c>
      <c r="N5" s="21">
        <f t="shared" si="0"/>
        <v>50431878</v>
      </c>
      <c r="O5" s="21">
        <f t="shared" si="0"/>
        <v>5248000</v>
      </c>
      <c r="P5" s="21">
        <f t="shared" si="0"/>
        <v>3973433</v>
      </c>
      <c r="Q5" s="21">
        <f t="shared" si="0"/>
        <v>33272042</v>
      </c>
      <c r="R5" s="21">
        <f t="shared" si="0"/>
        <v>42493475</v>
      </c>
      <c r="S5" s="21">
        <f t="shared" si="0"/>
        <v>0</v>
      </c>
      <c r="T5" s="21">
        <f t="shared" si="0"/>
        <v>0</v>
      </c>
      <c r="U5" s="21">
        <f t="shared" si="0"/>
        <v>4494175</v>
      </c>
      <c r="V5" s="21">
        <f t="shared" si="0"/>
        <v>4494175</v>
      </c>
      <c r="W5" s="21">
        <f t="shared" si="0"/>
        <v>156613889</v>
      </c>
      <c r="X5" s="21">
        <f t="shared" si="0"/>
        <v>156476507</v>
      </c>
      <c r="Y5" s="21">
        <f t="shared" si="0"/>
        <v>137382</v>
      </c>
      <c r="Z5" s="4">
        <f>+IF(X5&lt;&gt;0,+(Y5/X5)*100,0)</f>
        <v>0.08779720523797224</v>
      </c>
      <c r="AA5" s="19">
        <f>SUM(AA6:AA8)</f>
        <v>163887339</v>
      </c>
    </row>
    <row r="6" spans="1:27" ht="13.5">
      <c r="A6" s="5" t="s">
        <v>33</v>
      </c>
      <c r="B6" s="3"/>
      <c r="C6" s="22">
        <v>119951800</v>
      </c>
      <c r="D6" s="22"/>
      <c r="E6" s="23">
        <v>8286105</v>
      </c>
      <c r="F6" s="24">
        <v>2122787</v>
      </c>
      <c r="G6" s="24">
        <v>1114</v>
      </c>
      <c r="H6" s="24">
        <v>58641</v>
      </c>
      <c r="I6" s="24">
        <v>106386</v>
      </c>
      <c r="J6" s="24">
        <v>166141</v>
      </c>
      <c r="K6" s="24">
        <v>482</v>
      </c>
      <c r="L6" s="24">
        <v>58255</v>
      </c>
      <c r="M6" s="24">
        <v>65403</v>
      </c>
      <c r="N6" s="24">
        <v>124140</v>
      </c>
      <c r="O6" s="24">
        <v>88000</v>
      </c>
      <c r="P6" s="24">
        <v>186456</v>
      </c>
      <c r="Q6" s="24">
        <v>197428</v>
      </c>
      <c r="R6" s="24">
        <v>471884</v>
      </c>
      <c r="S6" s="24"/>
      <c r="T6" s="24"/>
      <c r="U6" s="24">
        <v>35176</v>
      </c>
      <c r="V6" s="24">
        <v>35176</v>
      </c>
      <c r="W6" s="24">
        <v>797341</v>
      </c>
      <c r="X6" s="24">
        <v>8286100</v>
      </c>
      <c r="Y6" s="24">
        <v>-7488759</v>
      </c>
      <c r="Z6" s="6">
        <v>-90.38</v>
      </c>
      <c r="AA6" s="22">
        <v>2122787</v>
      </c>
    </row>
    <row r="7" spans="1:27" ht="13.5">
      <c r="A7" s="5" t="s">
        <v>34</v>
      </c>
      <c r="B7" s="3"/>
      <c r="C7" s="25">
        <v>39191981</v>
      </c>
      <c r="D7" s="25"/>
      <c r="E7" s="26">
        <v>148190407</v>
      </c>
      <c r="F7" s="27">
        <v>161762726</v>
      </c>
      <c r="G7" s="27">
        <v>52300043</v>
      </c>
      <c r="H7" s="27">
        <v>3267181</v>
      </c>
      <c r="I7" s="27">
        <v>3460992</v>
      </c>
      <c r="J7" s="27">
        <v>59028216</v>
      </c>
      <c r="K7" s="27">
        <v>2488054</v>
      </c>
      <c r="L7" s="27">
        <v>3685605</v>
      </c>
      <c r="M7" s="27">
        <v>44133883</v>
      </c>
      <c r="N7" s="27">
        <v>50307542</v>
      </c>
      <c r="O7" s="27">
        <v>5160000</v>
      </c>
      <c r="P7" s="27">
        <v>3786977</v>
      </c>
      <c r="Q7" s="27">
        <v>33074614</v>
      </c>
      <c r="R7" s="27">
        <v>42021591</v>
      </c>
      <c r="S7" s="27"/>
      <c r="T7" s="27"/>
      <c r="U7" s="27">
        <v>4458999</v>
      </c>
      <c r="V7" s="27">
        <v>4458999</v>
      </c>
      <c r="W7" s="27">
        <v>155816348</v>
      </c>
      <c r="X7" s="27">
        <v>148190407</v>
      </c>
      <c r="Y7" s="27">
        <v>7625941</v>
      </c>
      <c r="Z7" s="7">
        <v>5.15</v>
      </c>
      <c r="AA7" s="25">
        <v>161762726</v>
      </c>
    </row>
    <row r="8" spans="1:27" ht="13.5">
      <c r="A8" s="5" t="s">
        <v>35</v>
      </c>
      <c r="B8" s="3"/>
      <c r="C8" s="22">
        <v>7724</v>
      </c>
      <c r="D8" s="22"/>
      <c r="E8" s="23"/>
      <c r="F8" s="24">
        <v>1826</v>
      </c>
      <c r="G8" s="24"/>
      <c r="H8" s="24"/>
      <c r="I8" s="24">
        <v>4</v>
      </c>
      <c r="J8" s="24">
        <v>4</v>
      </c>
      <c r="K8" s="24"/>
      <c r="L8" s="24">
        <v>98</v>
      </c>
      <c r="M8" s="24">
        <v>98</v>
      </c>
      <c r="N8" s="24">
        <v>196</v>
      </c>
      <c r="O8" s="24"/>
      <c r="P8" s="24"/>
      <c r="Q8" s="24"/>
      <c r="R8" s="24"/>
      <c r="S8" s="24"/>
      <c r="T8" s="24"/>
      <c r="U8" s="24"/>
      <c r="V8" s="24"/>
      <c r="W8" s="24">
        <v>200</v>
      </c>
      <c r="X8" s="24"/>
      <c r="Y8" s="24">
        <v>200</v>
      </c>
      <c r="Z8" s="6">
        <v>0</v>
      </c>
      <c r="AA8" s="22">
        <v>1826</v>
      </c>
    </row>
    <row r="9" spans="1:27" ht="13.5">
      <c r="A9" s="2" t="s">
        <v>36</v>
      </c>
      <c r="B9" s="3"/>
      <c r="C9" s="19">
        <f aca="true" t="shared" si="1" ref="C9:Y9">SUM(C10:C14)</f>
        <v>118834</v>
      </c>
      <c r="D9" s="19">
        <f>SUM(D10:D14)</f>
        <v>0</v>
      </c>
      <c r="E9" s="20">
        <f t="shared" si="1"/>
        <v>2569722</v>
      </c>
      <c r="F9" s="21">
        <f t="shared" si="1"/>
        <v>33891</v>
      </c>
      <c r="G9" s="21">
        <f t="shared" si="1"/>
        <v>14757</v>
      </c>
      <c r="H9" s="21">
        <f t="shared" si="1"/>
        <v>31831</v>
      </c>
      <c r="I9" s="21">
        <f t="shared" si="1"/>
        <v>5779</v>
      </c>
      <c r="J9" s="21">
        <f t="shared" si="1"/>
        <v>52367</v>
      </c>
      <c r="K9" s="21">
        <f t="shared" si="1"/>
        <v>10752</v>
      </c>
      <c r="L9" s="21">
        <f t="shared" si="1"/>
        <v>13981</v>
      </c>
      <c r="M9" s="21">
        <f t="shared" si="1"/>
        <v>3896</v>
      </c>
      <c r="N9" s="21">
        <f t="shared" si="1"/>
        <v>28629</v>
      </c>
      <c r="O9" s="21">
        <f t="shared" si="1"/>
        <v>7000</v>
      </c>
      <c r="P9" s="21">
        <f t="shared" si="1"/>
        <v>556</v>
      </c>
      <c r="Q9" s="21">
        <f t="shared" si="1"/>
        <v>2259</v>
      </c>
      <c r="R9" s="21">
        <f t="shared" si="1"/>
        <v>9815</v>
      </c>
      <c r="S9" s="21">
        <f t="shared" si="1"/>
        <v>0</v>
      </c>
      <c r="T9" s="21">
        <f t="shared" si="1"/>
        <v>0</v>
      </c>
      <c r="U9" s="21">
        <f t="shared" si="1"/>
        <v>556</v>
      </c>
      <c r="V9" s="21">
        <f t="shared" si="1"/>
        <v>556</v>
      </c>
      <c r="W9" s="21">
        <f t="shared" si="1"/>
        <v>91367</v>
      </c>
      <c r="X9" s="21">
        <f t="shared" si="1"/>
        <v>2569716</v>
      </c>
      <c r="Y9" s="21">
        <f t="shared" si="1"/>
        <v>-2478349</v>
      </c>
      <c r="Z9" s="4">
        <f>+IF(X9&lt;&gt;0,+(Y9/X9)*100,0)</f>
        <v>-96.44447090651262</v>
      </c>
      <c r="AA9" s="19">
        <f>SUM(AA10:AA14)</f>
        <v>33891</v>
      </c>
    </row>
    <row r="10" spans="1:27" ht="13.5">
      <c r="A10" s="5" t="s">
        <v>37</v>
      </c>
      <c r="B10" s="3"/>
      <c r="C10" s="22"/>
      <c r="D10" s="22"/>
      <c r="E10" s="23">
        <v>29682</v>
      </c>
      <c r="F10" s="24">
        <v>33891</v>
      </c>
      <c r="G10" s="24">
        <v>2567</v>
      </c>
      <c r="H10" s="24">
        <v>4238</v>
      </c>
      <c r="I10" s="24"/>
      <c r="J10" s="24">
        <v>6805</v>
      </c>
      <c r="K10" s="24">
        <v>716</v>
      </c>
      <c r="L10" s="24">
        <v>3896</v>
      </c>
      <c r="M10" s="24">
        <v>3896</v>
      </c>
      <c r="N10" s="24">
        <v>8508</v>
      </c>
      <c r="O10" s="24">
        <v>7000</v>
      </c>
      <c r="P10" s="24">
        <v>556</v>
      </c>
      <c r="Q10" s="24">
        <v>2259</v>
      </c>
      <c r="R10" s="24">
        <v>9815</v>
      </c>
      <c r="S10" s="24"/>
      <c r="T10" s="24"/>
      <c r="U10" s="24">
        <v>556</v>
      </c>
      <c r="V10" s="24">
        <v>556</v>
      </c>
      <c r="W10" s="24">
        <v>25684</v>
      </c>
      <c r="X10" s="24">
        <v>29676</v>
      </c>
      <c r="Y10" s="24">
        <v>-3992</v>
      </c>
      <c r="Z10" s="6">
        <v>-13.45</v>
      </c>
      <c r="AA10" s="22">
        <v>33891</v>
      </c>
    </row>
    <row r="11" spans="1:27" ht="13.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3.5">
      <c r="A12" s="5" t="s">
        <v>39</v>
      </c>
      <c r="B12" s="3"/>
      <c r="C12" s="22"/>
      <c r="D12" s="22"/>
      <c r="E12" s="23">
        <v>2275136</v>
      </c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>
        <v>2275140</v>
      </c>
      <c r="Y12" s="24">
        <v>-2275140</v>
      </c>
      <c r="Z12" s="6">
        <v>-100</v>
      </c>
      <c r="AA12" s="22"/>
    </row>
    <row r="13" spans="1:27" ht="13.5">
      <c r="A13" s="5" t="s">
        <v>40</v>
      </c>
      <c r="B13" s="3"/>
      <c r="C13" s="22">
        <v>118834</v>
      </c>
      <c r="D13" s="22"/>
      <c r="E13" s="23">
        <v>264904</v>
      </c>
      <c r="F13" s="24"/>
      <c r="G13" s="24">
        <v>12190</v>
      </c>
      <c r="H13" s="24">
        <v>27593</v>
      </c>
      <c r="I13" s="24">
        <v>5779</v>
      </c>
      <c r="J13" s="24">
        <v>45562</v>
      </c>
      <c r="K13" s="24">
        <v>10036</v>
      </c>
      <c r="L13" s="24">
        <v>10085</v>
      </c>
      <c r="M13" s="24"/>
      <c r="N13" s="24">
        <v>20121</v>
      </c>
      <c r="O13" s="24"/>
      <c r="P13" s="24"/>
      <c r="Q13" s="24"/>
      <c r="R13" s="24"/>
      <c r="S13" s="24"/>
      <c r="T13" s="24"/>
      <c r="U13" s="24"/>
      <c r="V13" s="24"/>
      <c r="W13" s="24">
        <v>65683</v>
      </c>
      <c r="X13" s="24">
        <v>264900</v>
      </c>
      <c r="Y13" s="24">
        <v>-199217</v>
      </c>
      <c r="Z13" s="6">
        <v>-75.2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50977030</v>
      </c>
      <c r="D15" s="19">
        <f>SUM(D16:D18)</f>
        <v>0</v>
      </c>
      <c r="E15" s="20">
        <f t="shared" si="2"/>
        <v>43848217</v>
      </c>
      <c r="F15" s="21">
        <f t="shared" si="2"/>
        <v>50754695</v>
      </c>
      <c r="G15" s="21">
        <f t="shared" si="2"/>
        <v>922414</v>
      </c>
      <c r="H15" s="21">
        <f t="shared" si="2"/>
        <v>1120604</v>
      </c>
      <c r="I15" s="21">
        <f t="shared" si="2"/>
        <v>798158</v>
      </c>
      <c r="J15" s="21">
        <f t="shared" si="2"/>
        <v>2841176</v>
      </c>
      <c r="K15" s="21">
        <f t="shared" si="2"/>
        <v>921616</v>
      </c>
      <c r="L15" s="21">
        <f t="shared" si="2"/>
        <v>1053505</v>
      </c>
      <c r="M15" s="21">
        <f t="shared" si="2"/>
        <v>881466</v>
      </c>
      <c r="N15" s="21">
        <f t="shared" si="2"/>
        <v>2856587</v>
      </c>
      <c r="O15" s="21">
        <f t="shared" si="2"/>
        <v>284000</v>
      </c>
      <c r="P15" s="21">
        <f t="shared" si="2"/>
        <v>1326911</v>
      </c>
      <c r="Q15" s="21">
        <f t="shared" si="2"/>
        <v>1714912</v>
      </c>
      <c r="R15" s="21">
        <f t="shared" si="2"/>
        <v>3325823</v>
      </c>
      <c r="S15" s="21">
        <f t="shared" si="2"/>
        <v>0</v>
      </c>
      <c r="T15" s="21">
        <f t="shared" si="2"/>
        <v>0</v>
      </c>
      <c r="U15" s="21">
        <f t="shared" si="2"/>
        <v>1326911</v>
      </c>
      <c r="V15" s="21">
        <f t="shared" si="2"/>
        <v>1326911</v>
      </c>
      <c r="W15" s="21">
        <f t="shared" si="2"/>
        <v>10350497</v>
      </c>
      <c r="X15" s="21">
        <f t="shared" si="2"/>
        <v>43848216</v>
      </c>
      <c r="Y15" s="21">
        <f t="shared" si="2"/>
        <v>-33497719</v>
      </c>
      <c r="Z15" s="4">
        <f>+IF(X15&lt;&gt;0,+(Y15/X15)*100,0)</f>
        <v>-76.39471352722765</v>
      </c>
      <c r="AA15" s="19">
        <f>SUM(AA16:AA18)</f>
        <v>50754695</v>
      </c>
    </row>
    <row r="16" spans="1:27" ht="13.5">
      <c r="A16" s="5" t="s">
        <v>43</v>
      </c>
      <c r="B16" s="3"/>
      <c r="C16" s="22">
        <v>674123</v>
      </c>
      <c r="D16" s="22"/>
      <c r="E16" s="23"/>
      <c r="F16" s="24">
        <v>148986</v>
      </c>
      <c r="G16" s="24">
        <v>931</v>
      </c>
      <c r="H16" s="24">
        <v>931</v>
      </c>
      <c r="I16" s="24"/>
      <c r="J16" s="24">
        <v>1862</v>
      </c>
      <c r="K16" s="24"/>
      <c r="L16" s="24"/>
      <c r="M16" s="24"/>
      <c r="N16" s="24"/>
      <c r="O16" s="24"/>
      <c r="P16" s="24">
        <v>9582</v>
      </c>
      <c r="Q16" s="24">
        <v>9112</v>
      </c>
      <c r="R16" s="24">
        <v>18694</v>
      </c>
      <c r="S16" s="24"/>
      <c r="T16" s="24"/>
      <c r="U16" s="24">
        <v>9582</v>
      </c>
      <c r="V16" s="24">
        <v>9582</v>
      </c>
      <c r="W16" s="24">
        <v>30138</v>
      </c>
      <c r="X16" s="24"/>
      <c r="Y16" s="24">
        <v>30138</v>
      </c>
      <c r="Z16" s="6">
        <v>0</v>
      </c>
      <c r="AA16" s="22">
        <v>148986</v>
      </c>
    </row>
    <row r="17" spans="1:27" ht="13.5">
      <c r="A17" s="5" t="s">
        <v>44</v>
      </c>
      <c r="B17" s="3"/>
      <c r="C17" s="22">
        <v>50302907</v>
      </c>
      <c r="D17" s="22"/>
      <c r="E17" s="23">
        <v>43848217</v>
      </c>
      <c r="F17" s="24">
        <v>50605709</v>
      </c>
      <c r="G17" s="24">
        <v>921483</v>
      </c>
      <c r="H17" s="24">
        <v>1119673</v>
      </c>
      <c r="I17" s="24">
        <v>798158</v>
      </c>
      <c r="J17" s="24">
        <v>2839314</v>
      </c>
      <c r="K17" s="24">
        <v>921616</v>
      </c>
      <c r="L17" s="24">
        <v>1053505</v>
      </c>
      <c r="M17" s="24">
        <v>881466</v>
      </c>
      <c r="N17" s="24">
        <v>2856587</v>
      </c>
      <c r="O17" s="24">
        <v>284000</v>
      </c>
      <c r="P17" s="24">
        <v>1317329</v>
      </c>
      <c r="Q17" s="24">
        <v>1705800</v>
      </c>
      <c r="R17" s="24">
        <v>3307129</v>
      </c>
      <c r="S17" s="24"/>
      <c r="T17" s="24"/>
      <c r="U17" s="24">
        <v>1317329</v>
      </c>
      <c r="V17" s="24">
        <v>1317329</v>
      </c>
      <c r="W17" s="24">
        <v>10320359</v>
      </c>
      <c r="X17" s="24">
        <v>43848216</v>
      </c>
      <c r="Y17" s="24">
        <v>-33527857</v>
      </c>
      <c r="Z17" s="6">
        <v>-76.46</v>
      </c>
      <c r="AA17" s="22">
        <v>50605709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54056347</v>
      </c>
      <c r="D19" s="19">
        <f>SUM(D20:D23)</f>
        <v>0</v>
      </c>
      <c r="E19" s="20">
        <f t="shared" si="3"/>
        <v>58611396</v>
      </c>
      <c r="F19" s="21">
        <f t="shared" si="3"/>
        <v>53696834</v>
      </c>
      <c r="G19" s="21">
        <f t="shared" si="3"/>
        <v>3977808</v>
      </c>
      <c r="H19" s="21">
        <f t="shared" si="3"/>
        <v>4548870</v>
      </c>
      <c r="I19" s="21">
        <f t="shared" si="3"/>
        <v>4601186</v>
      </c>
      <c r="J19" s="21">
        <f t="shared" si="3"/>
        <v>13127864</v>
      </c>
      <c r="K19" s="21">
        <f t="shared" si="3"/>
        <v>4375096</v>
      </c>
      <c r="L19" s="21">
        <f t="shared" si="3"/>
        <v>4516753</v>
      </c>
      <c r="M19" s="21">
        <f t="shared" si="3"/>
        <v>4111785</v>
      </c>
      <c r="N19" s="21">
        <f t="shared" si="3"/>
        <v>13003634</v>
      </c>
      <c r="O19" s="21">
        <f t="shared" si="3"/>
        <v>3649000</v>
      </c>
      <c r="P19" s="21">
        <f t="shared" si="3"/>
        <v>6344138</v>
      </c>
      <c r="Q19" s="21">
        <f t="shared" si="3"/>
        <v>4591683</v>
      </c>
      <c r="R19" s="21">
        <f t="shared" si="3"/>
        <v>14584821</v>
      </c>
      <c r="S19" s="21">
        <f t="shared" si="3"/>
        <v>0</v>
      </c>
      <c r="T19" s="21">
        <f t="shared" si="3"/>
        <v>0</v>
      </c>
      <c r="U19" s="21">
        <f t="shared" si="3"/>
        <v>6344138</v>
      </c>
      <c r="V19" s="21">
        <f t="shared" si="3"/>
        <v>6344138</v>
      </c>
      <c r="W19" s="21">
        <f t="shared" si="3"/>
        <v>47060457</v>
      </c>
      <c r="X19" s="21">
        <f t="shared" si="3"/>
        <v>58611407</v>
      </c>
      <c r="Y19" s="21">
        <f t="shared" si="3"/>
        <v>-11550950</v>
      </c>
      <c r="Z19" s="4">
        <f>+IF(X19&lt;&gt;0,+(Y19/X19)*100,0)</f>
        <v>-19.707682499415174</v>
      </c>
      <c r="AA19" s="19">
        <f>SUM(AA20:AA23)</f>
        <v>53696834</v>
      </c>
    </row>
    <row r="20" spans="1:27" ht="13.5">
      <c r="A20" s="5" t="s">
        <v>47</v>
      </c>
      <c r="B20" s="3"/>
      <c r="C20" s="22">
        <v>50840686</v>
      </c>
      <c r="D20" s="22"/>
      <c r="E20" s="23">
        <v>54203874</v>
      </c>
      <c r="F20" s="24">
        <v>49013112</v>
      </c>
      <c r="G20" s="24">
        <v>3667773</v>
      </c>
      <c r="H20" s="24">
        <v>4079530</v>
      </c>
      <c r="I20" s="24">
        <v>4267712</v>
      </c>
      <c r="J20" s="24">
        <v>12015015</v>
      </c>
      <c r="K20" s="24">
        <v>3971023</v>
      </c>
      <c r="L20" s="24">
        <v>4111785</v>
      </c>
      <c r="M20" s="24">
        <v>4111785</v>
      </c>
      <c r="N20" s="24">
        <v>12194593</v>
      </c>
      <c r="O20" s="24">
        <v>3357000</v>
      </c>
      <c r="P20" s="24">
        <v>4036974</v>
      </c>
      <c r="Q20" s="24">
        <v>4283010</v>
      </c>
      <c r="R20" s="24">
        <v>11676984</v>
      </c>
      <c r="S20" s="24"/>
      <c r="T20" s="24"/>
      <c r="U20" s="24">
        <v>4036974</v>
      </c>
      <c r="V20" s="24">
        <v>4036974</v>
      </c>
      <c r="W20" s="24">
        <v>39923566</v>
      </c>
      <c r="X20" s="24">
        <v>54203879</v>
      </c>
      <c r="Y20" s="24">
        <v>-14280313</v>
      </c>
      <c r="Z20" s="6">
        <v>-26.35</v>
      </c>
      <c r="AA20" s="22">
        <v>49013112</v>
      </c>
    </row>
    <row r="21" spans="1:27" ht="13.5">
      <c r="A21" s="5" t="s">
        <v>48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>
        <v>0</v>
      </c>
      <c r="AA21" s="22"/>
    </row>
    <row r="22" spans="1:27" ht="13.5">
      <c r="A22" s="5" t="s">
        <v>49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>
        <v>0</v>
      </c>
      <c r="AA22" s="25"/>
    </row>
    <row r="23" spans="1:27" ht="13.5">
      <c r="A23" s="5" t="s">
        <v>50</v>
      </c>
      <c r="B23" s="3"/>
      <c r="C23" s="22">
        <v>3215661</v>
      </c>
      <c r="D23" s="22"/>
      <c r="E23" s="23">
        <v>4407522</v>
      </c>
      <c r="F23" s="24">
        <v>4683722</v>
      </c>
      <c r="G23" s="24">
        <v>310035</v>
      </c>
      <c r="H23" s="24">
        <v>469340</v>
      </c>
      <c r="I23" s="24">
        <v>333474</v>
      </c>
      <c r="J23" s="24">
        <v>1112849</v>
      </c>
      <c r="K23" s="24">
        <v>404073</v>
      </c>
      <c r="L23" s="24">
        <v>404968</v>
      </c>
      <c r="M23" s="24"/>
      <c r="N23" s="24">
        <v>809041</v>
      </c>
      <c r="O23" s="24">
        <v>292000</v>
      </c>
      <c r="P23" s="24">
        <v>2307164</v>
      </c>
      <c r="Q23" s="24">
        <v>308673</v>
      </c>
      <c r="R23" s="24">
        <v>2907837</v>
      </c>
      <c r="S23" s="24"/>
      <c r="T23" s="24"/>
      <c r="U23" s="24">
        <v>2307164</v>
      </c>
      <c r="V23" s="24">
        <v>2307164</v>
      </c>
      <c r="W23" s="24">
        <v>7136891</v>
      </c>
      <c r="X23" s="24">
        <v>4407528</v>
      </c>
      <c r="Y23" s="24">
        <v>2729363</v>
      </c>
      <c r="Z23" s="6">
        <v>61.93</v>
      </c>
      <c r="AA23" s="22">
        <v>4683722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264303716</v>
      </c>
      <c r="D25" s="40">
        <f>+D5+D9+D15+D19+D24</f>
        <v>0</v>
      </c>
      <c r="E25" s="41">
        <f t="shared" si="4"/>
        <v>261505847</v>
      </c>
      <c r="F25" s="42">
        <f t="shared" si="4"/>
        <v>268372759</v>
      </c>
      <c r="G25" s="42">
        <f t="shared" si="4"/>
        <v>57216136</v>
      </c>
      <c r="H25" s="42">
        <f t="shared" si="4"/>
        <v>9027127</v>
      </c>
      <c r="I25" s="42">
        <f t="shared" si="4"/>
        <v>8972505</v>
      </c>
      <c r="J25" s="42">
        <f t="shared" si="4"/>
        <v>75215768</v>
      </c>
      <c r="K25" s="42">
        <f t="shared" si="4"/>
        <v>7796000</v>
      </c>
      <c r="L25" s="42">
        <f t="shared" si="4"/>
        <v>9328197</v>
      </c>
      <c r="M25" s="42">
        <f t="shared" si="4"/>
        <v>49196531</v>
      </c>
      <c r="N25" s="42">
        <f t="shared" si="4"/>
        <v>66320728</v>
      </c>
      <c r="O25" s="42">
        <f t="shared" si="4"/>
        <v>9188000</v>
      </c>
      <c r="P25" s="42">
        <f t="shared" si="4"/>
        <v>11645038</v>
      </c>
      <c r="Q25" s="42">
        <f t="shared" si="4"/>
        <v>39580896</v>
      </c>
      <c r="R25" s="42">
        <f t="shared" si="4"/>
        <v>60413934</v>
      </c>
      <c r="S25" s="42">
        <f t="shared" si="4"/>
        <v>0</v>
      </c>
      <c r="T25" s="42">
        <f t="shared" si="4"/>
        <v>0</v>
      </c>
      <c r="U25" s="42">
        <f t="shared" si="4"/>
        <v>12165780</v>
      </c>
      <c r="V25" s="42">
        <f t="shared" si="4"/>
        <v>12165780</v>
      </c>
      <c r="W25" s="42">
        <f t="shared" si="4"/>
        <v>214116210</v>
      </c>
      <c r="X25" s="42">
        <f t="shared" si="4"/>
        <v>261505846</v>
      </c>
      <c r="Y25" s="42">
        <f t="shared" si="4"/>
        <v>-47389636</v>
      </c>
      <c r="Z25" s="43">
        <f>+IF(X25&lt;&gt;0,+(Y25/X25)*100,0)</f>
        <v>-18.12182661492011</v>
      </c>
      <c r="AA25" s="40">
        <f>+AA5+AA9+AA15+AA19+AA24</f>
        <v>268372759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157551901</v>
      </c>
      <c r="D28" s="19">
        <f>SUM(D29:D31)</f>
        <v>0</v>
      </c>
      <c r="E28" s="20">
        <f t="shared" si="5"/>
        <v>145935068</v>
      </c>
      <c r="F28" s="21">
        <f t="shared" si="5"/>
        <v>146971362</v>
      </c>
      <c r="G28" s="21">
        <f t="shared" si="5"/>
        <v>4807176</v>
      </c>
      <c r="H28" s="21">
        <f t="shared" si="5"/>
        <v>6102367</v>
      </c>
      <c r="I28" s="21">
        <f t="shared" si="5"/>
        <v>6232254</v>
      </c>
      <c r="J28" s="21">
        <f t="shared" si="5"/>
        <v>17141797</v>
      </c>
      <c r="K28" s="21">
        <f t="shared" si="5"/>
        <v>7895999</v>
      </c>
      <c r="L28" s="21">
        <f t="shared" si="5"/>
        <v>6962449</v>
      </c>
      <c r="M28" s="21">
        <f t="shared" si="5"/>
        <v>6848596</v>
      </c>
      <c r="N28" s="21">
        <f t="shared" si="5"/>
        <v>21707044</v>
      </c>
      <c r="O28" s="21">
        <f t="shared" si="5"/>
        <v>7181000</v>
      </c>
      <c r="P28" s="21">
        <f t="shared" si="5"/>
        <v>5196669</v>
      </c>
      <c r="Q28" s="21">
        <f t="shared" si="5"/>
        <v>8289260</v>
      </c>
      <c r="R28" s="21">
        <f t="shared" si="5"/>
        <v>20666929</v>
      </c>
      <c r="S28" s="21">
        <f t="shared" si="5"/>
        <v>0</v>
      </c>
      <c r="T28" s="21">
        <f t="shared" si="5"/>
        <v>0</v>
      </c>
      <c r="U28" s="21">
        <f t="shared" si="5"/>
        <v>8683894</v>
      </c>
      <c r="V28" s="21">
        <f t="shared" si="5"/>
        <v>8683894</v>
      </c>
      <c r="W28" s="21">
        <f t="shared" si="5"/>
        <v>68199664</v>
      </c>
      <c r="X28" s="21">
        <f t="shared" si="5"/>
        <v>145935065</v>
      </c>
      <c r="Y28" s="21">
        <f t="shared" si="5"/>
        <v>-77735401</v>
      </c>
      <c r="Z28" s="4">
        <f>+IF(X28&lt;&gt;0,+(Y28/X28)*100,0)</f>
        <v>-53.267116439767236</v>
      </c>
      <c r="AA28" s="19">
        <f>SUM(AA29:AA31)</f>
        <v>146971362</v>
      </c>
    </row>
    <row r="29" spans="1:27" ht="13.5">
      <c r="A29" s="5" t="s">
        <v>33</v>
      </c>
      <c r="B29" s="3"/>
      <c r="C29" s="22">
        <v>19862381</v>
      </c>
      <c r="D29" s="22"/>
      <c r="E29" s="23">
        <v>32561026</v>
      </c>
      <c r="F29" s="24">
        <v>31871721</v>
      </c>
      <c r="G29" s="24">
        <v>1671920</v>
      </c>
      <c r="H29" s="24">
        <v>1814572</v>
      </c>
      <c r="I29" s="24">
        <v>1617717</v>
      </c>
      <c r="J29" s="24">
        <v>5104209</v>
      </c>
      <c r="K29" s="24">
        <v>1814572</v>
      </c>
      <c r="L29" s="24">
        <v>2429817</v>
      </c>
      <c r="M29" s="24">
        <v>2460643</v>
      </c>
      <c r="N29" s="24">
        <v>6705032</v>
      </c>
      <c r="O29" s="24">
        <v>2534000</v>
      </c>
      <c r="P29" s="24">
        <v>2298909</v>
      </c>
      <c r="Q29" s="24">
        <v>2514392</v>
      </c>
      <c r="R29" s="24">
        <v>7347301</v>
      </c>
      <c r="S29" s="24"/>
      <c r="T29" s="24"/>
      <c r="U29" s="24">
        <v>4238090</v>
      </c>
      <c r="V29" s="24">
        <v>4238090</v>
      </c>
      <c r="W29" s="24">
        <v>23394632</v>
      </c>
      <c r="X29" s="24">
        <v>32561029</v>
      </c>
      <c r="Y29" s="24">
        <v>-9166397</v>
      </c>
      <c r="Z29" s="6">
        <v>-28.15</v>
      </c>
      <c r="AA29" s="22">
        <v>31871721</v>
      </c>
    </row>
    <row r="30" spans="1:27" ht="13.5">
      <c r="A30" s="5" t="s">
        <v>34</v>
      </c>
      <c r="B30" s="3"/>
      <c r="C30" s="25">
        <v>70446450</v>
      </c>
      <c r="D30" s="25"/>
      <c r="E30" s="26">
        <v>88570067</v>
      </c>
      <c r="F30" s="27">
        <v>89709276</v>
      </c>
      <c r="G30" s="27">
        <v>1274454</v>
      </c>
      <c r="H30" s="27">
        <v>2839797</v>
      </c>
      <c r="I30" s="27">
        <v>1692798</v>
      </c>
      <c r="J30" s="27">
        <v>5807049</v>
      </c>
      <c r="K30" s="27">
        <v>4640592</v>
      </c>
      <c r="L30" s="27">
        <v>3186102</v>
      </c>
      <c r="M30" s="27">
        <v>2614868</v>
      </c>
      <c r="N30" s="27">
        <v>10441562</v>
      </c>
      <c r="O30" s="27">
        <v>3300000</v>
      </c>
      <c r="P30" s="27">
        <v>1721311</v>
      </c>
      <c r="Q30" s="27">
        <v>3552830</v>
      </c>
      <c r="R30" s="27">
        <v>8574141</v>
      </c>
      <c r="S30" s="27"/>
      <c r="T30" s="27"/>
      <c r="U30" s="27">
        <v>1626159</v>
      </c>
      <c r="V30" s="27">
        <v>1626159</v>
      </c>
      <c r="W30" s="27">
        <v>26448911</v>
      </c>
      <c r="X30" s="27">
        <v>88570061</v>
      </c>
      <c r="Y30" s="27">
        <v>-62121150</v>
      </c>
      <c r="Z30" s="7">
        <v>-70.14</v>
      </c>
      <c r="AA30" s="25">
        <v>89709276</v>
      </c>
    </row>
    <row r="31" spans="1:27" ht="13.5">
      <c r="A31" s="5" t="s">
        <v>35</v>
      </c>
      <c r="B31" s="3"/>
      <c r="C31" s="22">
        <v>67243070</v>
      </c>
      <c r="D31" s="22"/>
      <c r="E31" s="23">
        <v>24803975</v>
      </c>
      <c r="F31" s="24">
        <v>25390365</v>
      </c>
      <c r="G31" s="24">
        <v>1860802</v>
      </c>
      <c r="H31" s="24">
        <v>1447998</v>
      </c>
      <c r="I31" s="24">
        <v>2921739</v>
      </c>
      <c r="J31" s="24">
        <v>6230539</v>
      </c>
      <c r="K31" s="24">
        <v>1440835</v>
      </c>
      <c r="L31" s="24">
        <v>1346530</v>
      </c>
      <c r="M31" s="24">
        <v>1773085</v>
      </c>
      <c r="N31" s="24">
        <v>4560450</v>
      </c>
      <c r="O31" s="24">
        <v>1347000</v>
      </c>
      <c r="P31" s="24">
        <v>1176449</v>
      </c>
      <c r="Q31" s="24">
        <v>2222038</v>
      </c>
      <c r="R31" s="24">
        <v>4745487</v>
      </c>
      <c r="S31" s="24"/>
      <c r="T31" s="24"/>
      <c r="U31" s="24">
        <v>2819645</v>
      </c>
      <c r="V31" s="24">
        <v>2819645</v>
      </c>
      <c r="W31" s="24">
        <v>18356121</v>
      </c>
      <c r="X31" s="24">
        <v>24803975</v>
      </c>
      <c r="Y31" s="24">
        <v>-6447854</v>
      </c>
      <c r="Z31" s="6">
        <v>-26</v>
      </c>
      <c r="AA31" s="22">
        <v>25390365</v>
      </c>
    </row>
    <row r="32" spans="1:27" ht="13.5">
      <c r="A32" s="2" t="s">
        <v>36</v>
      </c>
      <c r="B32" s="3"/>
      <c r="C32" s="19">
        <f aca="true" t="shared" si="6" ref="C32:Y32">SUM(C33:C37)</f>
        <v>4778009</v>
      </c>
      <c r="D32" s="19">
        <f>SUM(D33:D37)</f>
        <v>0</v>
      </c>
      <c r="E32" s="20">
        <f t="shared" si="6"/>
        <v>17549268</v>
      </c>
      <c r="F32" s="21">
        <f t="shared" si="6"/>
        <v>12226390</v>
      </c>
      <c r="G32" s="21">
        <f t="shared" si="6"/>
        <v>979817</v>
      </c>
      <c r="H32" s="21">
        <f t="shared" si="6"/>
        <v>984476</v>
      </c>
      <c r="I32" s="21">
        <f t="shared" si="6"/>
        <v>1778877</v>
      </c>
      <c r="J32" s="21">
        <f t="shared" si="6"/>
        <v>3743170</v>
      </c>
      <c r="K32" s="21">
        <f t="shared" si="6"/>
        <v>1092518</v>
      </c>
      <c r="L32" s="21">
        <f t="shared" si="6"/>
        <v>1331994</v>
      </c>
      <c r="M32" s="21">
        <f t="shared" si="6"/>
        <v>891149</v>
      </c>
      <c r="N32" s="21">
        <f t="shared" si="6"/>
        <v>3315661</v>
      </c>
      <c r="O32" s="21">
        <f t="shared" si="6"/>
        <v>1232000</v>
      </c>
      <c r="P32" s="21">
        <f t="shared" si="6"/>
        <v>881229</v>
      </c>
      <c r="Q32" s="21">
        <f t="shared" si="6"/>
        <v>841913</v>
      </c>
      <c r="R32" s="21">
        <f t="shared" si="6"/>
        <v>2955142</v>
      </c>
      <c r="S32" s="21">
        <f t="shared" si="6"/>
        <v>0</v>
      </c>
      <c r="T32" s="21">
        <f t="shared" si="6"/>
        <v>0</v>
      </c>
      <c r="U32" s="21">
        <f t="shared" si="6"/>
        <v>881229</v>
      </c>
      <c r="V32" s="21">
        <f t="shared" si="6"/>
        <v>881229</v>
      </c>
      <c r="W32" s="21">
        <f t="shared" si="6"/>
        <v>10895202</v>
      </c>
      <c r="X32" s="21">
        <f t="shared" si="6"/>
        <v>17549272</v>
      </c>
      <c r="Y32" s="21">
        <f t="shared" si="6"/>
        <v>-6654070</v>
      </c>
      <c r="Z32" s="4">
        <f>+IF(X32&lt;&gt;0,+(Y32/X32)*100,0)</f>
        <v>-37.91650160758805</v>
      </c>
      <c r="AA32" s="19">
        <f>SUM(AA33:AA37)</f>
        <v>12226390</v>
      </c>
    </row>
    <row r="33" spans="1:27" ht="13.5">
      <c r="A33" s="5" t="s">
        <v>37</v>
      </c>
      <c r="B33" s="3"/>
      <c r="C33" s="22">
        <v>4297434</v>
      </c>
      <c r="D33" s="22"/>
      <c r="E33" s="23">
        <v>7185325</v>
      </c>
      <c r="F33" s="24">
        <v>12226390</v>
      </c>
      <c r="G33" s="24">
        <v>397997</v>
      </c>
      <c r="H33" s="24">
        <v>416852</v>
      </c>
      <c r="I33" s="24">
        <v>1090076</v>
      </c>
      <c r="J33" s="24">
        <v>1904925</v>
      </c>
      <c r="K33" s="24">
        <v>537894</v>
      </c>
      <c r="L33" s="24">
        <v>506301</v>
      </c>
      <c r="M33" s="24">
        <v>514485</v>
      </c>
      <c r="N33" s="24">
        <v>1558680</v>
      </c>
      <c r="O33" s="24">
        <v>841000</v>
      </c>
      <c r="P33" s="24">
        <v>640748</v>
      </c>
      <c r="Q33" s="24">
        <v>569053</v>
      </c>
      <c r="R33" s="24">
        <v>2050801</v>
      </c>
      <c r="S33" s="24"/>
      <c r="T33" s="24"/>
      <c r="U33" s="24">
        <v>640748</v>
      </c>
      <c r="V33" s="24">
        <v>640748</v>
      </c>
      <c r="W33" s="24">
        <v>6155154</v>
      </c>
      <c r="X33" s="24">
        <v>7185322</v>
      </c>
      <c r="Y33" s="24">
        <v>-1030168</v>
      </c>
      <c r="Z33" s="6">
        <v>-14.34</v>
      </c>
      <c r="AA33" s="22">
        <v>12226390</v>
      </c>
    </row>
    <row r="34" spans="1:27" ht="13.5">
      <c r="A34" s="5" t="s">
        <v>38</v>
      </c>
      <c r="B34" s="3"/>
      <c r="C34" s="22"/>
      <c r="D34" s="22"/>
      <c r="E34" s="23">
        <v>1844574</v>
      </c>
      <c r="F34" s="24"/>
      <c r="G34" s="24">
        <v>60953</v>
      </c>
      <c r="H34" s="24">
        <v>60953</v>
      </c>
      <c r="I34" s="24">
        <v>150000</v>
      </c>
      <c r="J34" s="24">
        <v>271906</v>
      </c>
      <c r="K34" s="24">
        <v>60953</v>
      </c>
      <c r="L34" s="24">
        <v>116667</v>
      </c>
      <c r="M34" s="24"/>
      <c r="N34" s="24">
        <v>177620</v>
      </c>
      <c r="O34" s="24"/>
      <c r="P34" s="24"/>
      <c r="Q34" s="24"/>
      <c r="R34" s="24"/>
      <c r="S34" s="24"/>
      <c r="T34" s="24"/>
      <c r="U34" s="24"/>
      <c r="V34" s="24"/>
      <c r="W34" s="24">
        <v>449526</v>
      </c>
      <c r="X34" s="24">
        <v>1844576</v>
      </c>
      <c r="Y34" s="24">
        <v>-1395050</v>
      </c>
      <c r="Z34" s="6">
        <v>-75.63</v>
      </c>
      <c r="AA34" s="22"/>
    </row>
    <row r="35" spans="1:27" ht="13.5">
      <c r="A35" s="5" t="s">
        <v>39</v>
      </c>
      <c r="B35" s="3"/>
      <c r="C35" s="22"/>
      <c r="D35" s="22"/>
      <c r="E35" s="23"/>
      <c r="F35" s="24"/>
      <c r="G35" s="24"/>
      <c r="H35" s="24"/>
      <c r="I35" s="24">
        <v>268302</v>
      </c>
      <c r="J35" s="24">
        <v>268302</v>
      </c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>
        <v>268302</v>
      </c>
      <c r="X35" s="24"/>
      <c r="Y35" s="24">
        <v>268302</v>
      </c>
      <c r="Z35" s="6">
        <v>0</v>
      </c>
      <c r="AA35" s="22"/>
    </row>
    <row r="36" spans="1:27" ht="13.5">
      <c r="A36" s="5" t="s">
        <v>40</v>
      </c>
      <c r="B36" s="3"/>
      <c r="C36" s="22">
        <v>341326</v>
      </c>
      <c r="D36" s="22"/>
      <c r="E36" s="23">
        <v>5188595</v>
      </c>
      <c r="F36" s="24"/>
      <c r="G36" s="24">
        <v>236272</v>
      </c>
      <c r="H36" s="24">
        <v>270499</v>
      </c>
      <c r="I36" s="24">
        <v>270499</v>
      </c>
      <c r="J36" s="24">
        <v>777270</v>
      </c>
      <c r="K36" s="24">
        <v>257499</v>
      </c>
      <c r="L36" s="24">
        <v>443856</v>
      </c>
      <c r="M36" s="24"/>
      <c r="N36" s="24">
        <v>701355</v>
      </c>
      <c r="O36" s="24"/>
      <c r="P36" s="24"/>
      <c r="Q36" s="24"/>
      <c r="R36" s="24"/>
      <c r="S36" s="24"/>
      <c r="T36" s="24"/>
      <c r="U36" s="24"/>
      <c r="V36" s="24"/>
      <c r="W36" s="24">
        <v>1478625</v>
      </c>
      <c r="X36" s="24">
        <v>5188596</v>
      </c>
      <c r="Y36" s="24">
        <v>-3709971</v>
      </c>
      <c r="Z36" s="6">
        <v>-71.5</v>
      </c>
      <c r="AA36" s="22"/>
    </row>
    <row r="37" spans="1:27" ht="13.5">
      <c r="A37" s="5" t="s">
        <v>41</v>
      </c>
      <c r="B37" s="3"/>
      <c r="C37" s="25">
        <v>139249</v>
      </c>
      <c r="D37" s="25"/>
      <c r="E37" s="26">
        <v>3330774</v>
      </c>
      <c r="F37" s="27"/>
      <c r="G37" s="27">
        <v>284595</v>
      </c>
      <c r="H37" s="27">
        <v>236172</v>
      </c>
      <c r="I37" s="27"/>
      <c r="J37" s="27">
        <v>520767</v>
      </c>
      <c r="K37" s="27">
        <v>236172</v>
      </c>
      <c r="L37" s="27">
        <v>265170</v>
      </c>
      <c r="M37" s="27">
        <v>376664</v>
      </c>
      <c r="N37" s="27">
        <v>878006</v>
      </c>
      <c r="O37" s="27">
        <v>391000</v>
      </c>
      <c r="P37" s="27">
        <v>240481</v>
      </c>
      <c r="Q37" s="27">
        <v>272860</v>
      </c>
      <c r="R37" s="27">
        <v>904341</v>
      </c>
      <c r="S37" s="27"/>
      <c r="T37" s="27"/>
      <c r="U37" s="27">
        <v>240481</v>
      </c>
      <c r="V37" s="27">
        <v>240481</v>
      </c>
      <c r="W37" s="27">
        <v>2543595</v>
      </c>
      <c r="X37" s="27">
        <v>3330778</v>
      </c>
      <c r="Y37" s="27">
        <v>-787183</v>
      </c>
      <c r="Z37" s="7">
        <v>-23.63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6476153</v>
      </c>
      <c r="D38" s="19">
        <f>SUM(D39:D41)</f>
        <v>0</v>
      </c>
      <c r="E38" s="20">
        <f t="shared" si="7"/>
        <v>38380149</v>
      </c>
      <c r="F38" s="21">
        <f t="shared" si="7"/>
        <v>45942425</v>
      </c>
      <c r="G38" s="21">
        <f t="shared" si="7"/>
        <v>1180692</v>
      </c>
      <c r="H38" s="21">
        <f t="shared" si="7"/>
        <v>1887963</v>
      </c>
      <c r="I38" s="21">
        <f t="shared" si="7"/>
        <v>2515226</v>
      </c>
      <c r="J38" s="21">
        <f t="shared" si="7"/>
        <v>5583881</v>
      </c>
      <c r="K38" s="21">
        <f t="shared" si="7"/>
        <v>1887963</v>
      </c>
      <c r="L38" s="21">
        <f t="shared" si="7"/>
        <v>1921260</v>
      </c>
      <c r="M38" s="21">
        <f t="shared" si="7"/>
        <v>2252496</v>
      </c>
      <c r="N38" s="21">
        <f t="shared" si="7"/>
        <v>6061719</v>
      </c>
      <c r="O38" s="21">
        <f t="shared" si="7"/>
        <v>2827000</v>
      </c>
      <c r="P38" s="21">
        <f t="shared" si="7"/>
        <v>2813933</v>
      </c>
      <c r="Q38" s="21">
        <f t="shared" si="7"/>
        <v>3750456</v>
      </c>
      <c r="R38" s="21">
        <f t="shared" si="7"/>
        <v>9391389</v>
      </c>
      <c r="S38" s="21">
        <f t="shared" si="7"/>
        <v>0</v>
      </c>
      <c r="T38" s="21">
        <f t="shared" si="7"/>
        <v>0</v>
      </c>
      <c r="U38" s="21">
        <f t="shared" si="7"/>
        <v>2813933</v>
      </c>
      <c r="V38" s="21">
        <f t="shared" si="7"/>
        <v>2813933</v>
      </c>
      <c r="W38" s="21">
        <f t="shared" si="7"/>
        <v>23850922</v>
      </c>
      <c r="X38" s="21">
        <f t="shared" si="7"/>
        <v>38380152</v>
      </c>
      <c r="Y38" s="21">
        <f t="shared" si="7"/>
        <v>-14529230</v>
      </c>
      <c r="Z38" s="4">
        <f>+IF(X38&lt;&gt;0,+(Y38/X38)*100,0)</f>
        <v>-37.85610333174293</v>
      </c>
      <c r="AA38" s="19">
        <f>SUM(AA39:AA41)</f>
        <v>45942425</v>
      </c>
    </row>
    <row r="39" spans="1:27" ht="13.5">
      <c r="A39" s="5" t="s">
        <v>43</v>
      </c>
      <c r="B39" s="3"/>
      <c r="C39" s="22">
        <v>612160</v>
      </c>
      <c r="D39" s="22"/>
      <c r="E39" s="23">
        <v>4105376</v>
      </c>
      <c r="F39" s="24">
        <v>10355895</v>
      </c>
      <c r="G39" s="24">
        <v>102760</v>
      </c>
      <c r="H39" s="24">
        <v>180736</v>
      </c>
      <c r="I39" s="24">
        <v>258840</v>
      </c>
      <c r="J39" s="24">
        <v>542336</v>
      </c>
      <c r="K39" s="24">
        <v>180736</v>
      </c>
      <c r="L39" s="24">
        <v>193316</v>
      </c>
      <c r="M39" s="24">
        <v>504240</v>
      </c>
      <c r="N39" s="24">
        <v>878292</v>
      </c>
      <c r="O39" s="24">
        <v>923000</v>
      </c>
      <c r="P39" s="24">
        <v>403934</v>
      </c>
      <c r="Q39" s="24">
        <v>877431</v>
      </c>
      <c r="R39" s="24">
        <v>2204365</v>
      </c>
      <c r="S39" s="24"/>
      <c r="T39" s="24"/>
      <c r="U39" s="24">
        <v>403934</v>
      </c>
      <c r="V39" s="24">
        <v>403934</v>
      </c>
      <c r="W39" s="24">
        <v>4028927</v>
      </c>
      <c r="X39" s="24">
        <v>4105380</v>
      </c>
      <c r="Y39" s="24">
        <v>-76453</v>
      </c>
      <c r="Z39" s="6">
        <v>-1.86</v>
      </c>
      <c r="AA39" s="22">
        <v>10355895</v>
      </c>
    </row>
    <row r="40" spans="1:27" ht="13.5">
      <c r="A40" s="5" t="s">
        <v>44</v>
      </c>
      <c r="B40" s="3"/>
      <c r="C40" s="22">
        <v>5863993</v>
      </c>
      <c r="D40" s="22"/>
      <c r="E40" s="23">
        <v>34274773</v>
      </c>
      <c r="F40" s="24">
        <v>35586530</v>
      </c>
      <c r="G40" s="24">
        <v>1077932</v>
      </c>
      <c r="H40" s="24">
        <v>1707227</v>
      </c>
      <c r="I40" s="24">
        <v>2256386</v>
      </c>
      <c r="J40" s="24">
        <v>5041545</v>
      </c>
      <c r="K40" s="24">
        <v>1707227</v>
      </c>
      <c r="L40" s="24">
        <v>1727944</v>
      </c>
      <c r="M40" s="24">
        <v>1748256</v>
      </c>
      <c r="N40" s="24">
        <v>5183427</v>
      </c>
      <c r="O40" s="24">
        <v>1904000</v>
      </c>
      <c r="P40" s="24">
        <v>2409999</v>
      </c>
      <c r="Q40" s="24">
        <v>2873025</v>
      </c>
      <c r="R40" s="24">
        <v>7187024</v>
      </c>
      <c r="S40" s="24"/>
      <c r="T40" s="24"/>
      <c r="U40" s="24">
        <v>2409999</v>
      </c>
      <c r="V40" s="24">
        <v>2409999</v>
      </c>
      <c r="W40" s="24">
        <v>19821995</v>
      </c>
      <c r="X40" s="24">
        <v>34274772</v>
      </c>
      <c r="Y40" s="24">
        <v>-14452777</v>
      </c>
      <c r="Z40" s="6">
        <v>-42.17</v>
      </c>
      <c r="AA40" s="22">
        <v>35586530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31737161</v>
      </c>
      <c r="D42" s="19">
        <f>SUM(D43:D46)</f>
        <v>0</v>
      </c>
      <c r="E42" s="20">
        <f t="shared" si="8"/>
        <v>46391364</v>
      </c>
      <c r="F42" s="21">
        <f t="shared" si="8"/>
        <v>45564619</v>
      </c>
      <c r="G42" s="21">
        <f t="shared" si="8"/>
        <v>1280285</v>
      </c>
      <c r="H42" s="21">
        <f t="shared" si="8"/>
        <v>5011704</v>
      </c>
      <c r="I42" s="21">
        <f t="shared" si="8"/>
        <v>704276</v>
      </c>
      <c r="J42" s="21">
        <f t="shared" si="8"/>
        <v>6996265</v>
      </c>
      <c r="K42" s="21">
        <f t="shared" si="8"/>
        <v>2985520</v>
      </c>
      <c r="L42" s="21">
        <f t="shared" si="8"/>
        <v>3538314</v>
      </c>
      <c r="M42" s="21">
        <f t="shared" si="8"/>
        <v>3745500</v>
      </c>
      <c r="N42" s="21">
        <f t="shared" si="8"/>
        <v>10269334</v>
      </c>
      <c r="O42" s="21">
        <f t="shared" si="8"/>
        <v>3012000</v>
      </c>
      <c r="P42" s="21">
        <f t="shared" si="8"/>
        <v>3116169</v>
      </c>
      <c r="Q42" s="21">
        <f t="shared" si="8"/>
        <v>5019622</v>
      </c>
      <c r="R42" s="21">
        <f t="shared" si="8"/>
        <v>11147791</v>
      </c>
      <c r="S42" s="21">
        <f t="shared" si="8"/>
        <v>0</v>
      </c>
      <c r="T42" s="21">
        <f t="shared" si="8"/>
        <v>0</v>
      </c>
      <c r="U42" s="21">
        <f t="shared" si="8"/>
        <v>3116169</v>
      </c>
      <c r="V42" s="21">
        <f t="shared" si="8"/>
        <v>3116169</v>
      </c>
      <c r="W42" s="21">
        <f t="shared" si="8"/>
        <v>31529559</v>
      </c>
      <c r="X42" s="21">
        <f t="shared" si="8"/>
        <v>46391368</v>
      </c>
      <c r="Y42" s="21">
        <f t="shared" si="8"/>
        <v>-14861809</v>
      </c>
      <c r="Z42" s="4">
        <f>+IF(X42&lt;&gt;0,+(Y42/X42)*100,0)</f>
        <v>-32.03572052455966</v>
      </c>
      <c r="AA42" s="19">
        <f>SUM(AA43:AA46)</f>
        <v>45564619</v>
      </c>
    </row>
    <row r="43" spans="1:27" ht="13.5">
      <c r="A43" s="5" t="s">
        <v>47</v>
      </c>
      <c r="B43" s="3"/>
      <c r="C43" s="22">
        <v>31217833</v>
      </c>
      <c r="D43" s="22"/>
      <c r="E43" s="23">
        <v>39186389</v>
      </c>
      <c r="F43" s="24">
        <v>39040979</v>
      </c>
      <c r="G43" s="24">
        <v>423401</v>
      </c>
      <c r="H43" s="24">
        <v>3970161</v>
      </c>
      <c r="I43" s="24">
        <v>397003</v>
      </c>
      <c r="J43" s="24">
        <v>4790565</v>
      </c>
      <c r="K43" s="24">
        <v>2632991</v>
      </c>
      <c r="L43" s="24">
        <v>2609666</v>
      </c>
      <c r="M43" s="24">
        <v>2609666</v>
      </c>
      <c r="N43" s="24">
        <v>7852323</v>
      </c>
      <c r="O43" s="24">
        <v>2652000</v>
      </c>
      <c r="P43" s="24">
        <v>2775808</v>
      </c>
      <c r="Q43" s="24">
        <v>4699753</v>
      </c>
      <c r="R43" s="24">
        <v>10127561</v>
      </c>
      <c r="S43" s="24"/>
      <c r="T43" s="24"/>
      <c r="U43" s="24">
        <v>2775808</v>
      </c>
      <c r="V43" s="24">
        <v>2775808</v>
      </c>
      <c r="W43" s="24">
        <v>25546257</v>
      </c>
      <c r="X43" s="24">
        <v>39186390</v>
      </c>
      <c r="Y43" s="24">
        <v>-13640133</v>
      </c>
      <c r="Z43" s="6">
        <v>-34.81</v>
      </c>
      <c r="AA43" s="22">
        <v>39040979</v>
      </c>
    </row>
    <row r="44" spans="1:27" ht="13.5">
      <c r="A44" s="5" t="s">
        <v>48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>
        <v>0</v>
      </c>
      <c r="AA44" s="22"/>
    </row>
    <row r="45" spans="1:27" ht="13.5">
      <c r="A45" s="5" t="s">
        <v>49</v>
      </c>
      <c r="B45" s="3"/>
      <c r="C45" s="25"/>
      <c r="D45" s="25"/>
      <c r="E45" s="26"/>
      <c r="F45" s="27"/>
      <c r="G45" s="27">
        <v>509193</v>
      </c>
      <c r="H45" s="27">
        <v>678014</v>
      </c>
      <c r="I45" s="27"/>
      <c r="J45" s="27">
        <v>1187207</v>
      </c>
      <c r="K45" s="27"/>
      <c r="L45" s="27">
        <v>621809</v>
      </c>
      <c r="M45" s="27">
        <v>703524</v>
      </c>
      <c r="N45" s="27">
        <v>1325333</v>
      </c>
      <c r="O45" s="27"/>
      <c r="P45" s="27"/>
      <c r="Q45" s="27"/>
      <c r="R45" s="27"/>
      <c r="S45" s="27"/>
      <c r="T45" s="27"/>
      <c r="U45" s="27"/>
      <c r="V45" s="27"/>
      <c r="W45" s="27">
        <v>2512540</v>
      </c>
      <c r="X45" s="27"/>
      <c r="Y45" s="27">
        <v>2512540</v>
      </c>
      <c r="Z45" s="7">
        <v>0</v>
      </c>
      <c r="AA45" s="25"/>
    </row>
    <row r="46" spans="1:27" ht="13.5">
      <c r="A46" s="5" t="s">
        <v>50</v>
      </c>
      <c r="B46" s="3"/>
      <c r="C46" s="22">
        <v>519328</v>
      </c>
      <c r="D46" s="22"/>
      <c r="E46" s="23">
        <v>7204975</v>
      </c>
      <c r="F46" s="24">
        <v>6523640</v>
      </c>
      <c r="G46" s="24">
        <v>347691</v>
      </c>
      <c r="H46" s="24">
        <v>363529</v>
      </c>
      <c r="I46" s="24">
        <v>307273</v>
      </c>
      <c r="J46" s="24">
        <v>1018493</v>
      </c>
      <c r="K46" s="24">
        <v>352529</v>
      </c>
      <c r="L46" s="24">
        <v>306839</v>
      </c>
      <c r="M46" s="24">
        <v>432310</v>
      </c>
      <c r="N46" s="24">
        <v>1091678</v>
      </c>
      <c r="O46" s="24">
        <v>360000</v>
      </c>
      <c r="P46" s="24">
        <v>340361</v>
      </c>
      <c r="Q46" s="24">
        <v>319869</v>
      </c>
      <c r="R46" s="24">
        <v>1020230</v>
      </c>
      <c r="S46" s="24"/>
      <c r="T46" s="24"/>
      <c r="U46" s="24">
        <v>340361</v>
      </c>
      <c r="V46" s="24">
        <v>340361</v>
      </c>
      <c r="W46" s="24">
        <v>3470762</v>
      </c>
      <c r="X46" s="24">
        <v>7204978</v>
      </c>
      <c r="Y46" s="24">
        <v>-3734216</v>
      </c>
      <c r="Z46" s="6">
        <v>-51.83</v>
      </c>
      <c r="AA46" s="22">
        <v>6523640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200543224</v>
      </c>
      <c r="D48" s="40">
        <f>+D28+D32+D38+D42+D47</f>
        <v>0</v>
      </c>
      <c r="E48" s="41">
        <f t="shared" si="9"/>
        <v>248255849</v>
      </c>
      <c r="F48" s="42">
        <f t="shared" si="9"/>
        <v>250704796</v>
      </c>
      <c r="G48" s="42">
        <f t="shared" si="9"/>
        <v>8247970</v>
      </c>
      <c r="H48" s="42">
        <f t="shared" si="9"/>
        <v>13986510</v>
      </c>
      <c r="I48" s="42">
        <f t="shared" si="9"/>
        <v>11230633</v>
      </c>
      <c r="J48" s="42">
        <f t="shared" si="9"/>
        <v>33465113</v>
      </c>
      <c r="K48" s="42">
        <f t="shared" si="9"/>
        <v>13862000</v>
      </c>
      <c r="L48" s="42">
        <f t="shared" si="9"/>
        <v>13754017</v>
      </c>
      <c r="M48" s="42">
        <f t="shared" si="9"/>
        <v>13737741</v>
      </c>
      <c r="N48" s="42">
        <f t="shared" si="9"/>
        <v>41353758</v>
      </c>
      <c r="O48" s="42">
        <f t="shared" si="9"/>
        <v>14252000</v>
      </c>
      <c r="P48" s="42">
        <f t="shared" si="9"/>
        <v>12008000</v>
      </c>
      <c r="Q48" s="42">
        <f t="shared" si="9"/>
        <v>17901251</v>
      </c>
      <c r="R48" s="42">
        <f t="shared" si="9"/>
        <v>44161251</v>
      </c>
      <c r="S48" s="42">
        <f t="shared" si="9"/>
        <v>0</v>
      </c>
      <c r="T48" s="42">
        <f t="shared" si="9"/>
        <v>0</v>
      </c>
      <c r="U48" s="42">
        <f t="shared" si="9"/>
        <v>15495225</v>
      </c>
      <c r="V48" s="42">
        <f t="shared" si="9"/>
        <v>15495225</v>
      </c>
      <c r="W48" s="42">
        <f t="shared" si="9"/>
        <v>134475347</v>
      </c>
      <c r="X48" s="42">
        <f t="shared" si="9"/>
        <v>248255857</v>
      </c>
      <c r="Y48" s="42">
        <f t="shared" si="9"/>
        <v>-113780510</v>
      </c>
      <c r="Z48" s="43">
        <f>+IF(X48&lt;&gt;0,+(Y48/X48)*100,0)</f>
        <v>-45.83195392646869</v>
      </c>
      <c r="AA48" s="40">
        <f>+AA28+AA32+AA38+AA42+AA47</f>
        <v>250704796</v>
      </c>
    </row>
    <row r="49" spans="1:27" ht="13.5">
      <c r="A49" s="14" t="s">
        <v>58</v>
      </c>
      <c r="B49" s="15"/>
      <c r="C49" s="44">
        <f aca="true" t="shared" si="10" ref="C49:Y49">+C25-C48</f>
        <v>63760492</v>
      </c>
      <c r="D49" s="44">
        <f>+D25-D48</f>
        <v>0</v>
      </c>
      <c r="E49" s="45">
        <f t="shared" si="10"/>
        <v>13249998</v>
      </c>
      <c r="F49" s="46">
        <f t="shared" si="10"/>
        <v>17667963</v>
      </c>
      <c r="G49" s="46">
        <f t="shared" si="10"/>
        <v>48968166</v>
      </c>
      <c r="H49" s="46">
        <f t="shared" si="10"/>
        <v>-4959383</v>
      </c>
      <c r="I49" s="46">
        <f t="shared" si="10"/>
        <v>-2258128</v>
      </c>
      <c r="J49" s="46">
        <f t="shared" si="10"/>
        <v>41750655</v>
      </c>
      <c r="K49" s="46">
        <f t="shared" si="10"/>
        <v>-6066000</v>
      </c>
      <c r="L49" s="46">
        <f t="shared" si="10"/>
        <v>-4425820</v>
      </c>
      <c r="M49" s="46">
        <f t="shared" si="10"/>
        <v>35458790</v>
      </c>
      <c r="N49" s="46">
        <f t="shared" si="10"/>
        <v>24966970</v>
      </c>
      <c r="O49" s="46">
        <f t="shared" si="10"/>
        <v>-5064000</v>
      </c>
      <c r="P49" s="46">
        <f t="shared" si="10"/>
        <v>-362962</v>
      </c>
      <c r="Q49" s="46">
        <f t="shared" si="10"/>
        <v>21679645</v>
      </c>
      <c r="R49" s="46">
        <f t="shared" si="10"/>
        <v>16252683</v>
      </c>
      <c r="S49" s="46">
        <f t="shared" si="10"/>
        <v>0</v>
      </c>
      <c r="T49" s="46">
        <f t="shared" si="10"/>
        <v>0</v>
      </c>
      <c r="U49" s="46">
        <f t="shared" si="10"/>
        <v>-3329445</v>
      </c>
      <c r="V49" s="46">
        <f t="shared" si="10"/>
        <v>-3329445</v>
      </c>
      <c r="W49" s="46">
        <f t="shared" si="10"/>
        <v>79640863</v>
      </c>
      <c r="X49" s="46">
        <f>IF(F25=F48,0,X25-X48)</f>
        <v>13249989</v>
      </c>
      <c r="Y49" s="46">
        <f t="shared" si="10"/>
        <v>66390874</v>
      </c>
      <c r="Z49" s="47">
        <f>+IF(X49&lt;&gt;0,+(Y49/X49)*100,0)</f>
        <v>501.06361597734156</v>
      </c>
      <c r="AA49" s="44">
        <f>+AA25-AA48</f>
        <v>17667963</v>
      </c>
    </row>
    <row r="50" spans="1:27" ht="13.5">
      <c r="A50" s="16" t="s">
        <v>86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87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88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89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90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81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91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248338320</v>
      </c>
      <c r="D5" s="19">
        <f>SUM(D6:D8)</f>
        <v>0</v>
      </c>
      <c r="E5" s="20">
        <f t="shared" si="0"/>
        <v>246630649</v>
      </c>
      <c r="F5" s="21">
        <f t="shared" si="0"/>
        <v>247098449</v>
      </c>
      <c r="G5" s="21">
        <f t="shared" si="0"/>
        <v>90934962</v>
      </c>
      <c r="H5" s="21">
        <f t="shared" si="0"/>
        <v>3043304</v>
      </c>
      <c r="I5" s="21">
        <f t="shared" si="0"/>
        <v>2678831</v>
      </c>
      <c r="J5" s="21">
        <f t="shared" si="0"/>
        <v>96657097</v>
      </c>
      <c r="K5" s="21">
        <f t="shared" si="0"/>
        <v>2714133</v>
      </c>
      <c r="L5" s="21">
        <f t="shared" si="0"/>
        <v>72713422</v>
      </c>
      <c r="M5" s="21">
        <f t="shared" si="0"/>
        <v>2880542</v>
      </c>
      <c r="N5" s="21">
        <f t="shared" si="0"/>
        <v>78308097</v>
      </c>
      <c r="O5" s="21">
        <f t="shared" si="0"/>
        <v>4222494</v>
      </c>
      <c r="P5" s="21">
        <f t="shared" si="0"/>
        <v>2364660</v>
      </c>
      <c r="Q5" s="21">
        <f t="shared" si="0"/>
        <v>3167484</v>
      </c>
      <c r="R5" s="21">
        <f t="shared" si="0"/>
        <v>9754638</v>
      </c>
      <c r="S5" s="21">
        <f t="shared" si="0"/>
        <v>3094235</v>
      </c>
      <c r="T5" s="21">
        <f t="shared" si="0"/>
        <v>3103936</v>
      </c>
      <c r="U5" s="21">
        <f t="shared" si="0"/>
        <v>20184216</v>
      </c>
      <c r="V5" s="21">
        <f t="shared" si="0"/>
        <v>26382387</v>
      </c>
      <c r="W5" s="21">
        <f t="shared" si="0"/>
        <v>211102219</v>
      </c>
      <c r="X5" s="21">
        <f t="shared" si="0"/>
        <v>246630653</v>
      </c>
      <c r="Y5" s="21">
        <f t="shared" si="0"/>
        <v>-35528434</v>
      </c>
      <c r="Z5" s="4">
        <f>+IF(X5&lt;&gt;0,+(Y5/X5)*100,0)</f>
        <v>-14.40552241492869</v>
      </c>
      <c r="AA5" s="19">
        <f>SUM(AA6:AA8)</f>
        <v>247098449</v>
      </c>
    </row>
    <row r="6" spans="1:27" ht="13.5">
      <c r="A6" s="5" t="s">
        <v>33</v>
      </c>
      <c r="B6" s="3"/>
      <c r="C6" s="22">
        <v>930000</v>
      </c>
      <c r="D6" s="22"/>
      <c r="E6" s="23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6">
        <v>0</v>
      </c>
      <c r="AA6" s="22"/>
    </row>
    <row r="7" spans="1:27" ht="13.5">
      <c r="A7" s="5" t="s">
        <v>34</v>
      </c>
      <c r="B7" s="3"/>
      <c r="C7" s="25">
        <v>247408320</v>
      </c>
      <c r="D7" s="25"/>
      <c r="E7" s="26">
        <v>246619371</v>
      </c>
      <c r="F7" s="27">
        <v>247098449</v>
      </c>
      <c r="G7" s="27">
        <v>90933270</v>
      </c>
      <c r="H7" s="27">
        <v>3042742</v>
      </c>
      <c r="I7" s="27">
        <v>2678416</v>
      </c>
      <c r="J7" s="27">
        <v>96654428</v>
      </c>
      <c r="K7" s="27">
        <v>2710900</v>
      </c>
      <c r="L7" s="27">
        <v>72713067</v>
      </c>
      <c r="M7" s="27">
        <v>2880428</v>
      </c>
      <c r="N7" s="27">
        <v>78304395</v>
      </c>
      <c r="O7" s="27">
        <v>4221330</v>
      </c>
      <c r="P7" s="27">
        <v>2363984</v>
      </c>
      <c r="Q7" s="27">
        <v>3166873</v>
      </c>
      <c r="R7" s="27">
        <v>9752187</v>
      </c>
      <c r="S7" s="27">
        <v>3093595</v>
      </c>
      <c r="T7" s="27">
        <v>3103098</v>
      </c>
      <c r="U7" s="27">
        <v>20182834</v>
      </c>
      <c r="V7" s="27">
        <v>26379527</v>
      </c>
      <c r="W7" s="27">
        <v>211090537</v>
      </c>
      <c r="X7" s="27">
        <v>246619373</v>
      </c>
      <c r="Y7" s="27">
        <v>-35528836</v>
      </c>
      <c r="Z7" s="7">
        <v>-14.41</v>
      </c>
      <c r="AA7" s="25">
        <v>247098449</v>
      </c>
    </row>
    <row r="8" spans="1:27" ht="13.5">
      <c r="A8" s="5" t="s">
        <v>35</v>
      </c>
      <c r="B8" s="3"/>
      <c r="C8" s="22"/>
      <c r="D8" s="22"/>
      <c r="E8" s="23">
        <v>11278</v>
      </c>
      <c r="F8" s="24"/>
      <c r="G8" s="24">
        <v>1692</v>
      </c>
      <c r="H8" s="24">
        <v>562</v>
      </c>
      <c r="I8" s="24">
        <v>415</v>
      </c>
      <c r="J8" s="24">
        <v>2669</v>
      </c>
      <c r="K8" s="24">
        <v>3233</v>
      </c>
      <c r="L8" s="24">
        <v>355</v>
      </c>
      <c r="M8" s="24">
        <v>114</v>
      </c>
      <c r="N8" s="24">
        <v>3702</v>
      </c>
      <c r="O8" s="24">
        <v>1164</v>
      </c>
      <c r="P8" s="24">
        <v>676</v>
      </c>
      <c r="Q8" s="24">
        <v>611</v>
      </c>
      <c r="R8" s="24">
        <v>2451</v>
      </c>
      <c r="S8" s="24">
        <v>640</v>
      </c>
      <c r="T8" s="24">
        <v>838</v>
      </c>
      <c r="U8" s="24">
        <v>1382</v>
      </c>
      <c r="V8" s="24">
        <v>2860</v>
      </c>
      <c r="W8" s="24">
        <v>11682</v>
      </c>
      <c r="X8" s="24">
        <v>11280</v>
      </c>
      <c r="Y8" s="24">
        <v>402</v>
      </c>
      <c r="Z8" s="6">
        <v>3.56</v>
      </c>
      <c r="AA8" s="22"/>
    </row>
    <row r="9" spans="1:27" ht="13.5">
      <c r="A9" s="2" t="s">
        <v>36</v>
      </c>
      <c r="B9" s="3"/>
      <c r="C9" s="19">
        <f aca="true" t="shared" si="1" ref="C9:Y9">SUM(C10:C14)</f>
        <v>2711397</v>
      </c>
      <c r="D9" s="19">
        <f>SUM(D10:D14)</f>
        <v>0</v>
      </c>
      <c r="E9" s="20">
        <f t="shared" si="1"/>
        <v>1384487</v>
      </c>
      <c r="F9" s="21">
        <f t="shared" si="1"/>
        <v>44740</v>
      </c>
      <c r="G9" s="21">
        <f t="shared" si="1"/>
        <v>64870</v>
      </c>
      <c r="H9" s="21">
        <f t="shared" si="1"/>
        <v>112677</v>
      </c>
      <c r="I9" s="21">
        <f t="shared" si="1"/>
        <v>96881</v>
      </c>
      <c r="J9" s="21">
        <f t="shared" si="1"/>
        <v>274428</v>
      </c>
      <c r="K9" s="21">
        <f t="shared" si="1"/>
        <v>67194</v>
      </c>
      <c r="L9" s="21">
        <f t="shared" si="1"/>
        <v>32250</v>
      </c>
      <c r="M9" s="21">
        <f t="shared" si="1"/>
        <v>29333</v>
      </c>
      <c r="N9" s="21">
        <f t="shared" si="1"/>
        <v>128777</v>
      </c>
      <c r="O9" s="21">
        <f t="shared" si="1"/>
        <v>194107</v>
      </c>
      <c r="P9" s="21">
        <f t="shared" si="1"/>
        <v>320796</v>
      </c>
      <c r="Q9" s="21">
        <f t="shared" si="1"/>
        <v>326672</v>
      </c>
      <c r="R9" s="21">
        <f t="shared" si="1"/>
        <v>841575</v>
      </c>
      <c r="S9" s="21">
        <f t="shared" si="1"/>
        <v>324204</v>
      </c>
      <c r="T9" s="21">
        <f t="shared" si="1"/>
        <v>812250</v>
      </c>
      <c r="U9" s="21">
        <f t="shared" si="1"/>
        <v>430452</v>
      </c>
      <c r="V9" s="21">
        <f t="shared" si="1"/>
        <v>1566906</v>
      </c>
      <c r="W9" s="21">
        <f t="shared" si="1"/>
        <v>2811686</v>
      </c>
      <c r="X9" s="21">
        <f t="shared" si="1"/>
        <v>1384495</v>
      </c>
      <c r="Y9" s="21">
        <f t="shared" si="1"/>
        <v>1427191</v>
      </c>
      <c r="Z9" s="4">
        <f>+IF(X9&lt;&gt;0,+(Y9/X9)*100,0)</f>
        <v>103.0838681252009</v>
      </c>
      <c r="AA9" s="19">
        <f>SUM(AA10:AA14)</f>
        <v>44740</v>
      </c>
    </row>
    <row r="10" spans="1:27" ht="13.5">
      <c r="A10" s="5" t="s">
        <v>37</v>
      </c>
      <c r="B10" s="3"/>
      <c r="C10" s="22">
        <v>2710014</v>
      </c>
      <c r="D10" s="22"/>
      <c r="E10" s="23">
        <v>39442</v>
      </c>
      <c r="F10" s="24">
        <v>44042</v>
      </c>
      <c r="G10" s="24">
        <v>3420</v>
      </c>
      <c r="H10" s="24">
        <v>4861</v>
      </c>
      <c r="I10" s="24">
        <v>1811</v>
      </c>
      <c r="J10" s="24">
        <v>10092</v>
      </c>
      <c r="K10" s="24">
        <v>3319</v>
      </c>
      <c r="L10" s="24">
        <v>2130</v>
      </c>
      <c r="M10" s="24">
        <v>6483</v>
      </c>
      <c r="N10" s="24">
        <v>11932</v>
      </c>
      <c r="O10" s="24">
        <v>4257</v>
      </c>
      <c r="P10" s="24">
        <v>2873</v>
      </c>
      <c r="Q10" s="24">
        <v>7298</v>
      </c>
      <c r="R10" s="24">
        <v>14428</v>
      </c>
      <c r="S10" s="24">
        <v>3638</v>
      </c>
      <c r="T10" s="24">
        <v>1921</v>
      </c>
      <c r="U10" s="24">
        <v>3147</v>
      </c>
      <c r="V10" s="24">
        <v>8706</v>
      </c>
      <c r="W10" s="24">
        <v>45158</v>
      </c>
      <c r="X10" s="24">
        <v>39444</v>
      </c>
      <c r="Y10" s="24">
        <v>5714</v>
      </c>
      <c r="Z10" s="6">
        <v>14.49</v>
      </c>
      <c r="AA10" s="22">
        <v>44042</v>
      </c>
    </row>
    <row r="11" spans="1:27" ht="13.5">
      <c r="A11" s="5" t="s">
        <v>38</v>
      </c>
      <c r="B11" s="3"/>
      <c r="C11" s="22">
        <v>1383</v>
      </c>
      <c r="D11" s="22"/>
      <c r="E11" s="23">
        <v>3198</v>
      </c>
      <c r="F11" s="24">
        <v>698</v>
      </c>
      <c r="G11" s="24"/>
      <c r="H11" s="24"/>
      <c r="I11" s="24"/>
      <c r="J11" s="24"/>
      <c r="K11" s="24"/>
      <c r="L11" s="24"/>
      <c r="M11" s="24"/>
      <c r="N11" s="24"/>
      <c r="O11" s="24"/>
      <c r="P11" s="24">
        <v>23609</v>
      </c>
      <c r="Q11" s="24"/>
      <c r="R11" s="24">
        <v>23609</v>
      </c>
      <c r="S11" s="24"/>
      <c r="T11" s="24">
        <v>23609</v>
      </c>
      <c r="U11" s="24"/>
      <c r="V11" s="24">
        <v>23609</v>
      </c>
      <c r="W11" s="24">
        <v>47218</v>
      </c>
      <c r="X11" s="24">
        <v>3204</v>
      </c>
      <c r="Y11" s="24">
        <v>44014</v>
      </c>
      <c r="Z11" s="6">
        <v>1373.72</v>
      </c>
      <c r="AA11" s="22">
        <v>698</v>
      </c>
    </row>
    <row r="12" spans="1:27" ht="13.5">
      <c r="A12" s="5" t="s">
        <v>39</v>
      </c>
      <c r="B12" s="3"/>
      <c r="C12" s="22"/>
      <c r="D12" s="22"/>
      <c r="E12" s="23">
        <v>1341847</v>
      </c>
      <c r="F12" s="24"/>
      <c r="G12" s="24">
        <v>61450</v>
      </c>
      <c r="H12" s="24">
        <v>107816</v>
      </c>
      <c r="I12" s="24">
        <v>95070</v>
      </c>
      <c r="J12" s="24">
        <v>264336</v>
      </c>
      <c r="K12" s="24">
        <v>63875</v>
      </c>
      <c r="L12" s="24">
        <v>30120</v>
      </c>
      <c r="M12" s="24">
        <v>22850</v>
      </c>
      <c r="N12" s="24">
        <v>116845</v>
      </c>
      <c r="O12" s="24">
        <v>189850</v>
      </c>
      <c r="P12" s="24">
        <v>294314</v>
      </c>
      <c r="Q12" s="24">
        <v>319374</v>
      </c>
      <c r="R12" s="24">
        <v>803538</v>
      </c>
      <c r="S12" s="24">
        <v>320566</v>
      </c>
      <c r="T12" s="24">
        <v>786720</v>
      </c>
      <c r="U12" s="24">
        <v>427305</v>
      </c>
      <c r="V12" s="24">
        <v>1534591</v>
      </c>
      <c r="W12" s="24">
        <v>2719310</v>
      </c>
      <c r="X12" s="24">
        <v>1341847</v>
      </c>
      <c r="Y12" s="24">
        <v>1377463</v>
      </c>
      <c r="Z12" s="6">
        <v>102.65</v>
      </c>
      <c r="AA12" s="22"/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76852180</v>
      </c>
      <c r="D15" s="19">
        <f>SUM(D16:D18)</f>
        <v>0</v>
      </c>
      <c r="E15" s="20">
        <f t="shared" si="2"/>
        <v>70557741</v>
      </c>
      <c r="F15" s="21">
        <f t="shared" si="2"/>
        <v>78547741</v>
      </c>
      <c r="G15" s="21">
        <f t="shared" si="2"/>
        <v>2141219</v>
      </c>
      <c r="H15" s="21">
        <f t="shared" si="2"/>
        <v>4736692</v>
      </c>
      <c r="I15" s="21">
        <f t="shared" si="2"/>
        <v>5121481</v>
      </c>
      <c r="J15" s="21">
        <f t="shared" si="2"/>
        <v>11999392</v>
      </c>
      <c r="K15" s="21">
        <f t="shared" si="2"/>
        <v>13630236</v>
      </c>
      <c r="L15" s="21">
        <f t="shared" si="2"/>
        <v>12239172</v>
      </c>
      <c r="M15" s="21">
        <f t="shared" si="2"/>
        <v>539983</v>
      </c>
      <c r="N15" s="21">
        <f t="shared" si="2"/>
        <v>26409391</v>
      </c>
      <c r="O15" s="21">
        <f t="shared" si="2"/>
        <v>293758</v>
      </c>
      <c r="P15" s="21">
        <f t="shared" si="2"/>
        <v>2130276</v>
      </c>
      <c r="Q15" s="21">
        <f t="shared" si="2"/>
        <v>8921844</v>
      </c>
      <c r="R15" s="21">
        <f t="shared" si="2"/>
        <v>11345878</v>
      </c>
      <c r="S15" s="21">
        <f t="shared" si="2"/>
        <v>1462268</v>
      </c>
      <c r="T15" s="21">
        <f t="shared" si="2"/>
        <v>2655556</v>
      </c>
      <c r="U15" s="21">
        <f t="shared" si="2"/>
        <v>840931</v>
      </c>
      <c r="V15" s="21">
        <f t="shared" si="2"/>
        <v>4958755</v>
      </c>
      <c r="W15" s="21">
        <f t="shared" si="2"/>
        <v>54713416</v>
      </c>
      <c r="X15" s="21">
        <f t="shared" si="2"/>
        <v>70557740</v>
      </c>
      <c r="Y15" s="21">
        <f t="shared" si="2"/>
        <v>-15844324</v>
      </c>
      <c r="Z15" s="4">
        <f>+IF(X15&lt;&gt;0,+(Y15/X15)*100,0)</f>
        <v>-22.45582695817638</v>
      </c>
      <c r="AA15" s="19">
        <f>SUM(AA16:AA18)</f>
        <v>78547741</v>
      </c>
    </row>
    <row r="16" spans="1:27" ht="13.5">
      <c r="A16" s="5" t="s">
        <v>43</v>
      </c>
      <c r="B16" s="3"/>
      <c r="C16" s="22">
        <v>1186352</v>
      </c>
      <c r="D16" s="22"/>
      <c r="E16" s="23">
        <v>1166848</v>
      </c>
      <c r="F16" s="24">
        <v>4600812</v>
      </c>
      <c r="G16" s="24">
        <v>44635</v>
      </c>
      <c r="H16" s="24">
        <v>46345</v>
      </c>
      <c r="I16" s="24">
        <v>7218</v>
      </c>
      <c r="J16" s="24">
        <v>98198</v>
      </c>
      <c r="K16" s="24">
        <v>635009</v>
      </c>
      <c r="L16" s="24">
        <v>225906</v>
      </c>
      <c r="M16" s="24">
        <v>119032</v>
      </c>
      <c r="N16" s="24">
        <v>979947</v>
      </c>
      <c r="O16" s="24">
        <v>121775</v>
      </c>
      <c r="P16" s="24">
        <v>117245</v>
      </c>
      <c r="Q16" s="24">
        <v>129511</v>
      </c>
      <c r="R16" s="24">
        <v>368531</v>
      </c>
      <c r="S16" s="24">
        <v>72778</v>
      </c>
      <c r="T16" s="24">
        <v>126520</v>
      </c>
      <c r="U16" s="24">
        <v>18675</v>
      </c>
      <c r="V16" s="24">
        <v>217973</v>
      </c>
      <c r="W16" s="24">
        <v>1664649</v>
      </c>
      <c r="X16" s="24">
        <v>1166844</v>
      </c>
      <c r="Y16" s="24">
        <v>497805</v>
      </c>
      <c r="Z16" s="6">
        <v>42.66</v>
      </c>
      <c r="AA16" s="22">
        <v>4600812</v>
      </c>
    </row>
    <row r="17" spans="1:27" ht="13.5">
      <c r="A17" s="5" t="s">
        <v>44</v>
      </c>
      <c r="B17" s="3"/>
      <c r="C17" s="22">
        <v>75665828</v>
      </c>
      <c r="D17" s="22"/>
      <c r="E17" s="23">
        <v>69390893</v>
      </c>
      <c r="F17" s="24">
        <v>73946929</v>
      </c>
      <c r="G17" s="24">
        <v>2096584</v>
      </c>
      <c r="H17" s="24">
        <v>4690347</v>
      </c>
      <c r="I17" s="24">
        <v>5114263</v>
      </c>
      <c r="J17" s="24">
        <v>11901194</v>
      </c>
      <c r="K17" s="24">
        <v>12995227</v>
      </c>
      <c r="L17" s="24">
        <v>12013266</v>
      </c>
      <c r="M17" s="24">
        <v>420951</v>
      </c>
      <c r="N17" s="24">
        <v>25429444</v>
      </c>
      <c r="O17" s="24">
        <v>171983</v>
      </c>
      <c r="P17" s="24">
        <v>2013031</v>
      </c>
      <c r="Q17" s="24">
        <v>8792333</v>
      </c>
      <c r="R17" s="24">
        <v>10977347</v>
      </c>
      <c r="S17" s="24">
        <v>1389490</v>
      </c>
      <c r="T17" s="24">
        <v>2529036</v>
      </c>
      <c r="U17" s="24">
        <v>822256</v>
      </c>
      <c r="V17" s="24">
        <v>4740782</v>
      </c>
      <c r="W17" s="24">
        <v>53048767</v>
      </c>
      <c r="X17" s="24">
        <v>69390896</v>
      </c>
      <c r="Y17" s="24">
        <v>-16342129</v>
      </c>
      <c r="Z17" s="6">
        <v>-23.55</v>
      </c>
      <c r="AA17" s="22">
        <v>73946929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79589165</v>
      </c>
      <c r="D19" s="19">
        <f>SUM(D20:D23)</f>
        <v>0</v>
      </c>
      <c r="E19" s="20">
        <f t="shared" si="3"/>
        <v>94451633</v>
      </c>
      <c r="F19" s="21">
        <f t="shared" si="3"/>
        <v>89284683</v>
      </c>
      <c r="G19" s="21">
        <f t="shared" si="3"/>
        <v>5443186</v>
      </c>
      <c r="H19" s="21">
        <f t="shared" si="3"/>
        <v>5993807</v>
      </c>
      <c r="I19" s="21">
        <f t="shared" si="3"/>
        <v>6421927</v>
      </c>
      <c r="J19" s="21">
        <f t="shared" si="3"/>
        <v>17858920</v>
      </c>
      <c r="K19" s="21">
        <f t="shared" si="3"/>
        <v>11332749</v>
      </c>
      <c r="L19" s="21">
        <f t="shared" si="3"/>
        <v>11333651</v>
      </c>
      <c r="M19" s="21">
        <f t="shared" si="3"/>
        <v>-1839137</v>
      </c>
      <c r="N19" s="21">
        <f t="shared" si="3"/>
        <v>20827263</v>
      </c>
      <c r="O19" s="21">
        <f t="shared" si="3"/>
        <v>9393927</v>
      </c>
      <c r="P19" s="21">
        <f t="shared" si="3"/>
        <v>5040416</v>
      </c>
      <c r="Q19" s="21">
        <f t="shared" si="3"/>
        <v>10092052</v>
      </c>
      <c r="R19" s="21">
        <f t="shared" si="3"/>
        <v>24526395</v>
      </c>
      <c r="S19" s="21">
        <f t="shared" si="3"/>
        <v>6712178</v>
      </c>
      <c r="T19" s="21">
        <f t="shared" si="3"/>
        <v>6648617</v>
      </c>
      <c r="U19" s="21">
        <f t="shared" si="3"/>
        <v>8906048</v>
      </c>
      <c r="V19" s="21">
        <f t="shared" si="3"/>
        <v>22266843</v>
      </c>
      <c r="W19" s="21">
        <f t="shared" si="3"/>
        <v>85479421</v>
      </c>
      <c r="X19" s="21">
        <f t="shared" si="3"/>
        <v>94451632</v>
      </c>
      <c r="Y19" s="21">
        <f t="shared" si="3"/>
        <v>-8972211</v>
      </c>
      <c r="Z19" s="4">
        <f>+IF(X19&lt;&gt;0,+(Y19/X19)*100,0)</f>
        <v>-9.499265190039278</v>
      </c>
      <c r="AA19" s="19">
        <f>SUM(AA20:AA23)</f>
        <v>89284683</v>
      </c>
    </row>
    <row r="20" spans="1:27" ht="13.5">
      <c r="A20" s="5" t="s">
        <v>47</v>
      </c>
      <c r="B20" s="3"/>
      <c r="C20" s="22">
        <v>75903934</v>
      </c>
      <c r="D20" s="22"/>
      <c r="E20" s="23">
        <v>86328084</v>
      </c>
      <c r="F20" s="24">
        <v>81772584</v>
      </c>
      <c r="G20" s="24">
        <v>5131156</v>
      </c>
      <c r="H20" s="24">
        <v>5794311</v>
      </c>
      <c r="I20" s="24">
        <v>5821274</v>
      </c>
      <c r="J20" s="24">
        <v>16746741</v>
      </c>
      <c r="K20" s="24">
        <v>10114468</v>
      </c>
      <c r="L20" s="24">
        <v>10736173</v>
      </c>
      <c r="M20" s="24">
        <v>-2441310</v>
      </c>
      <c r="N20" s="24">
        <v>18409331</v>
      </c>
      <c r="O20" s="24">
        <v>8791726</v>
      </c>
      <c r="P20" s="24">
        <v>4471233</v>
      </c>
      <c r="Q20" s="24">
        <v>9489751</v>
      </c>
      <c r="R20" s="24">
        <v>22752710</v>
      </c>
      <c r="S20" s="24">
        <v>6111803</v>
      </c>
      <c r="T20" s="24">
        <v>6046675</v>
      </c>
      <c r="U20" s="24">
        <v>5222020</v>
      </c>
      <c r="V20" s="24">
        <v>17380498</v>
      </c>
      <c r="W20" s="24">
        <v>75289280</v>
      </c>
      <c r="X20" s="24">
        <v>86328088</v>
      </c>
      <c r="Y20" s="24">
        <v>-11038808</v>
      </c>
      <c r="Z20" s="6">
        <v>-12.79</v>
      </c>
      <c r="AA20" s="22">
        <v>81772584</v>
      </c>
    </row>
    <row r="21" spans="1:27" ht="13.5">
      <c r="A21" s="5" t="s">
        <v>48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>
        <v>0</v>
      </c>
      <c r="AA21" s="22"/>
    </row>
    <row r="22" spans="1:27" ht="13.5">
      <c r="A22" s="5" t="s">
        <v>49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>
        <v>0</v>
      </c>
      <c r="AA22" s="25"/>
    </row>
    <row r="23" spans="1:27" ht="13.5">
      <c r="A23" s="5" t="s">
        <v>50</v>
      </c>
      <c r="B23" s="3"/>
      <c r="C23" s="22">
        <v>3685231</v>
      </c>
      <c r="D23" s="22"/>
      <c r="E23" s="23">
        <v>8123549</v>
      </c>
      <c r="F23" s="24">
        <v>7512099</v>
      </c>
      <c r="G23" s="24">
        <v>312030</v>
      </c>
      <c r="H23" s="24">
        <v>199496</v>
      </c>
      <c r="I23" s="24">
        <v>600653</v>
      </c>
      <c r="J23" s="24">
        <v>1112179</v>
      </c>
      <c r="K23" s="24">
        <v>1218281</v>
      </c>
      <c r="L23" s="24">
        <v>597478</v>
      </c>
      <c r="M23" s="24">
        <v>602173</v>
      </c>
      <c r="N23" s="24">
        <v>2417932</v>
      </c>
      <c r="O23" s="24">
        <v>602201</v>
      </c>
      <c r="P23" s="24">
        <v>569183</v>
      </c>
      <c r="Q23" s="24">
        <v>602301</v>
      </c>
      <c r="R23" s="24">
        <v>1773685</v>
      </c>
      <c r="S23" s="24">
        <v>600375</v>
      </c>
      <c r="T23" s="24">
        <v>601942</v>
      </c>
      <c r="U23" s="24">
        <v>3684028</v>
      </c>
      <c r="V23" s="24">
        <v>4886345</v>
      </c>
      <c r="W23" s="24">
        <v>10190141</v>
      </c>
      <c r="X23" s="24">
        <v>8123544</v>
      </c>
      <c r="Y23" s="24">
        <v>2066597</v>
      </c>
      <c r="Z23" s="6">
        <v>25.44</v>
      </c>
      <c r="AA23" s="22">
        <v>7512099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407491062</v>
      </c>
      <c r="D25" s="40">
        <f>+D5+D9+D15+D19+D24</f>
        <v>0</v>
      </c>
      <c r="E25" s="41">
        <f t="shared" si="4"/>
        <v>413024510</v>
      </c>
      <c r="F25" s="42">
        <f t="shared" si="4"/>
        <v>414975613</v>
      </c>
      <c r="G25" s="42">
        <f t="shared" si="4"/>
        <v>98584237</v>
      </c>
      <c r="H25" s="42">
        <f t="shared" si="4"/>
        <v>13886480</v>
      </c>
      <c r="I25" s="42">
        <f t="shared" si="4"/>
        <v>14319120</v>
      </c>
      <c r="J25" s="42">
        <f t="shared" si="4"/>
        <v>126789837</v>
      </c>
      <c r="K25" s="42">
        <f t="shared" si="4"/>
        <v>27744312</v>
      </c>
      <c r="L25" s="42">
        <f t="shared" si="4"/>
        <v>96318495</v>
      </c>
      <c r="M25" s="42">
        <f t="shared" si="4"/>
        <v>1610721</v>
      </c>
      <c r="N25" s="42">
        <f t="shared" si="4"/>
        <v>125673528</v>
      </c>
      <c r="O25" s="42">
        <f t="shared" si="4"/>
        <v>14104286</v>
      </c>
      <c r="P25" s="42">
        <f t="shared" si="4"/>
        <v>9856148</v>
      </c>
      <c r="Q25" s="42">
        <f t="shared" si="4"/>
        <v>22508052</v>
      </c>
      <c r="R25" s="42">
        <f t="shared" si="4"/>
        <v>46468486</v>
      </c>
      <c r="S25" s="42">
        <f t="shared" si="4"/>
        <v>11592885</v>
      </c>
      <c r="T25" s="42">
        <f t="shared" si="4"/>
        <v>13220359</v>
      </c>
      <c r="U25" s="42">
        <f t="shared" si="4"/>
        <v>30361647</v>
      </c>
      <c r="V25" s="42">
        <f t="shared" si="4"/>
        <v>55174891</v>
      </c>
      <c r="W25" s="42">
        <f t="shared" si="4"/>
        <v>354106742</v>
      </c>
      <c r="X25" s="42">
        <f t="shared" si="4"/>
        <v>413024520</v>
      </c>
      <c r="Y25" s="42">
        <f t="shared" si="4"/>
        <v>-58917778</v>
      </c>
      <c r="Z25" s="43">
        <f>+IF(X25&lt;&gt;0,+(Y25/X25)*100,0)</f>
        <v>-14.264958893965908</v>
      </c>
      <c r="AA25" s="40">
        <f>+AA5+AA9+AA15+AA19+AA24</f>
        <v>414975613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217667910</v>
      </c>
      <c r="D28" s="19">
        <f>SUM(D29:D31)</f>
        <v>0</v>
      </c>
      <c r="E28" s="20">
        <f t="shared" si="5"/>
        <v>158367709</v>
      </c>
      <c r="F28" s="21">
        <f t="shared" si="5"/>
        <v>165893421</v>
      </c>
      <c r="G28" s="21">
        <f t="shared" si="5"/>
        <v>14533115</v>
      </c>
      <c r="H28" s="21">
        <f t="shared" si="5"/>
        <v>12114910</v>
      </c>
      <c r="I28" s="21">
        <f t="shared" si="5"/>
        <v>13700656</v>
      </c>
      <c r="J28" s="21">
        <f t="shared" si="5"/>
        <v>40348681</v>
      </c>
      <c r="K28" s="21">
        <f t="shared" si="5"/>
        <v>9314882</v>
      </c>
      <c r="L28" s="21">
        <f t="shared" si="5"/>
        <v>8012251</v>
      </c>
      <c r="M28" s="21">
        <f t="shared" si="5"/>
        <v>14868336</v>
      </c>
      <c r="N28" s="21">
        <f t="shared" si="5"/>
        <v>32195469</v>
      </c>
      <c r="O28" s="21">
        <f t="shared" si="5"/>
        <v>10091866</v>
      </c>
      <c r="P28" s="21">
        <f t="shared" si="5"/>
        <v>14885049</v>
      </c>
      <c r="Q28" s="21">
        <f t="shared" si="5"/>
        <v>9689514</v>
      </c>
      <c r="R28" s="21">
        <f t="shared" si="5"/>
        <v>34666429</v>
      </c>
      <c r="S28" s="21">
        <f t="shared" si="5"/>
        <v>15179763</v>
      </c>
      <c r="T28" s="21">
        <f t="shared" si="5"/>
        <v>16895132</v>
      </c>
      <c r="U28" s="21">
        <f t="shared" si="5"/>
        <v>7929574</v>
      </c>
      <c r="V28" s="21">
        <f t="shared" si="5"/>
        <v>40004469</v>
      </c>
      <c r="W28" s="21">
        <f t="shared" si="5"/>
        <v>147215048</v>
      </c>
      <c r="X28" s="21">
        <f t="shared" si="5"/>
        <v>158367708</v>
      </c>
      <c r="Y28" s="21">
        <f t="shared" si="5"/>
        <v>-11152660</v>
      </c>
      <c r="Z28" s="4">
        <f>+IF(X28&lt;&gt;0,+(Y28/X28)*100,0)</f>
        <v>-7.042256367061901</v>
      </c>
      <c r="AA28" s="19">
        <f>SUM(AA29:AA31)</f>
        <v>165893421</v>
      </c>
    </row>
    <row r="29" spans="1:27" ht="13.5">
      <c r="A29" s="5" t="s">
        <v>33</v>
      </c>
      <c r="B29" s="3"/>
      <c r="C29" s="22">
        <v>35979881</v>
      </c>
      <c r="D29" s="22"/>
      <c r="E29" s="23">
        <v>45635009</v>
      </c>
      <c r="F29" s="24">
        <v>35121136</v>
      </c>
      <c r="G29" s="24">
        <v>7081466</v>
      </c>
      <c r="H29" s="24">
        <v>3410464</v>
      </c>
      <c r="I29" s="24">
        <v>2759054</v>
      </c>
      <c r="J29" s="24">
        <v>13250984</v>
      </c>
      <c r="K29" s="24">
        <v>3213375</v>
      </c>
      <c r="L29" s="24">
        <v>3467037</v>
      </c>
      <c r="M29" s="24">
        <v>5311198</v>
      </c>
      <c r="N29" s="24">
        <v>11991610</v>
      </c>
      <c r="O29" s="24">
        <v>2539727</v>
      </c>
      <c r="P29" s="24">
        <v>5967815</v>
      </c>
      <c r="Q29" s="24">
        <v>3346308</v>
      </c>
      <c r="R29" s="24">
        <v>11853850</v>
      </c>
      <c r="S29" s="24">
        <v>4312578</v>
      </c>
      <c r="T29" s="24">
        <v>5763381</v>
      </c>
      <c r="U29" s="24">
        <v>2748151</v>
      </c>
      <c r="V29" s="24">
        <v>12824110</v>
      </c>
      <c r="W29" s="24">
        <v>49920554</v>
      </c>
      <c r="X29" s="24">
        <v>45635008</v>
      </c>
      <c r="Y29" s="24">
        <v>4285546</v>
      </c>
      <c r="Z29" s="6">
        <v>9.39</v>
      </c>
      <c r="AA29" s="22">
        <v>35121136</v>
      </c>
    </row>
    <row r="30" spans="1:27" ht="13.5">
      <c r="A30" s="5" t="s">
        <v>34</v>
      </c>
      <c r="B30" s="3"/>
      <c r="C30" s="25">
        <v>176274982</v>
      </c>
      <c r="D30" s="25"/>
      <c r="E30" s="26">
        <v>71053684</v>
      </c>
      <c r="F30" s="27">
        <v>125174925</v>
      </c>
      <c r="G30" s="27">
        <v>4033048</v>
      </c>
      <c r="H30" s="27">
        <v>4570100</v>
      </c>
      <c r="I30" s="27">
        <v>6892998</v>
      </c>
      <c r="J30" s="27">
        <v>15496146</v>
      </c>
      <c r="K30" s="27">
        <v>2621058</v>
      </c>
      <c r="L30" s="27">
        <v>1989914</v>
      </c>
      <c r="M30" s="27">
        <v>4694695</v>
      </c>
      <c r="N30" s="27">
        <v>9305667</v>
      </c>
      <c r="O30" s="27">
        <v>3705764</v>
      </c>
      <c r="P30" s="27">
        <v>4972322</v>
      </c>
      <c r="Q30" s="27">
        <v>2307649</v>
      </c>
      <c r="R30" s="27">
        <v>10985735</v>
      </c>
      <c r="S30" s="27">
        <v>4196042</v>
      </c>
      <c r="T30" s="27">
        <v>4071274</v>
      </c>
      <c r="U30" s="27">
        <v>1954876</v>
      </c>
      <c r="V30" s="27">
        <v>10222192</v>
      </c>
      <c r="W30" s="27">
        <v>46009740</v>
      </c>
      <c r="X30" s="27">
        <v>71053688</v>
      </c>
      <c r="Y30" s="27">
        <v>-25043948</v>
      </c>
      <c r="Z30" s="7">
        <v>-35.25</v>
      </c>
      <c r="AA30" s="25">
        <v>125174925</v>
      </c>
    </row>
    <row r="31" spans="1:27" ht="13.5">
      <c r="A31" s="5" t="s">
        <v>35</v>
      </c>
      <c r="B31" s="3"/>
      <c r="C31" s="22">
        <v>5413047</v>
      </c>
      <c r="D31" s="22"/>
      <c r="E31" s="23">
        <v>41679016</v>
      </c>
      <c r="F31" s="24">
        <v>5597360</v>
      </c>
      <c r="G31" s="24">
        <v>3418601</v>
      </c>
      <c r="H31" s="24">
        <v>4134346</v>
      </c>
      <c r="I31" s="24">
        <v>4048604</v>
      </c>
      <c r="J31" s="24">
        <v>11601551</v>
      </c>
      <c r="K31" s="24">
        <v>3480449</v>
      </c>
      <c r="L31" s="24">
        <v>2555300</v>
      </c>
      <c r="M31" s="24">
        <v>4862443</v>
      </c>
      <c r="N31" s="24">
        <v>10898192</v>
      </c>
      <c r="O31" s="24">
        <v>3846375</v>
      </c>
      <c r="P31" s="24">
        <v>3944912</v>
      </c>
      <c r="Q31" s="24">
        <v>4035557</v>
      </c>
      <c r="R31" s="24">
        <v>11826844</v>
      </c>
      <c r="S31" s="24">
        <v>6671143</v>
      </c>
      <c r="T31" s="24">
        <v>7060477</v>
      </c>
      <c r="U31" s="24">
        <v>3226547</v>
      </c>
      <c r="V31" s="24">
        <v>16958167</v>
      </c>
      <c r="W31" s="24">
        <v>51284754</v>
      </c>
      <c r="X31" s="24">
        <v>41679012</v>
      </c>
      <c r="Y31" s="24">
        <v>9605742</v>
      </c>
      <c r="Z31" s="6">
        <v>23.05</v>
      </c>
      <c r="AA31" s="22">
        <v>5597360</v>
      </c>
    </row>
    <row r="32" spans="1:27" ht="13.5">
      <c r="A32" s="2" t="s">
        <v>36</v>
      </c>
      <c r="B32" s="3"/>
      <c r="C32" s="19">
        <f aca="true" t="shared" si="6" ref="C32:Y32">SUM(C33:C37)</f>
        <v>9325409</v>
      </c>
      <c r="D32" s="19">
        <f>SUM(D33:D37)</f>
        <v>0</v>
      </c>
      <c r="E32" s="20">
        <f t="shared" si="6"/>
        <v>23422595</v>
      </c>
      <c r="F32" s="21">
        <f t="shared" si="6"/>
        <v>12439312</v>
      </c>
      <c r="G32" s="21">
        <f t="shared" si="6"/>
        <v>1380823</v>
      </c>
      <c r="H32" s="21">
        <f t="shared" si="6"/>
        <v>1608261</v>
      </c>
      <c r="I32" s="21">
        <f t="shared" si="6"/>
        <v>1733240</v>
      </c>
      <c r="J32" s="21">
        <f t="shared" si="6"/>
        <v>4722324</v>
      </c>
      <c r="K32" s="21">
        <f t="shared" si="6"/>
        <v>1504822</v>
      </c>
      <c r="L32" s="21">
        <f t="shared" si="6"/>
        <v>1551371</v>
      </c>
      <c r="M32" s="21">
        <f t="shared" si="6"/>
        <v>2330270</v>
      </c>
      <c r="N32" s="21">
        <f t="shared" si="6"/>
        <v>5386463</v>
      </c>
      <c r="O32" s="21">
        <f t="shared" si="6"/>
        <v>1300771</v>
      </c>
      <c r="P32" s="21">
        <f t="shared" si="6"/>
        <v>1622889</v>
      </c>
      <c r="Q32" s="21">
        <f t="shared" si="6"/>
        <v>1598753</v>
      </c>
      <c r="R32" s="21">
        <f t="shared" si="6"/>
        <v>4522413</v>
      </c>
      <c r="S32" s="21">
        <f t="shared" si="6"/>
        <v>1581199</v>
      </c>
      <c r="T32" s="21">
        <f t="shared" si="6"/>
        <v>1979571</v>
      </c>
      <c r="U32" s="21">
        <f t="shared" si="6"/>
        <v>1475138</v>
      </c>
      <c r="V32" s="21">
        <f t="shared" si="6"/>
        <v>5035908</v>
      </c>
      <c r="W32" s="21">
        <f t="shared" si="6"/>
        <v>19667108</v>
      </c>
      <c r="X32" s="21">
        <f t="shared" si="6"/>
        <v>23422600</v>
      </c>
      <c r="Y32" s="21">
        <f t="shared" si="6"/>
        <v>-3755492</v>
      </c>
      <c r="Z32" s="4">
        <f>+IF(X32&lt;&gt;0,+(Y32/X32)*100,0)</f>
        <v>-16.033625643609163</v>
      </c>
      <c r="AA32" s="19">
        <f>SUM(AA33:AA37)</f>
        <v>12439312</v>
      </c>
    </row>
    <row r="33" spans="1:27" ht="13.5">
      <c r="A33" s="5" t="s">
        <v>37</v>
      </c>
      <c r="B33" s="3"/>
      <c r="C33" s="22">
        <v>4576559</v>
      </c>
      <c r="D33" s="22"/>
      <c r="E33" s="23">
        <v>9521293</v>
      </c>
      <c r="F33" s="24">
        <v>4604743</v>
      </c>
      <c r="G33" s="24">
        <v>597870</v>
      </c>
      <c r="H33" s="24">
        <v>638403</v>
      </c>
      <c r="I33" s="24">
        <v>645548</v>
      </c>
      <c r="J33" s="24">
        <v>1881821</v>
      </c>
      <c r="K33" s="24">
        <v>670894</v>
      </c>
      <c r="L33" s="24">
        <v>672062</v>
      </c>
      <c r="M33" s="24">
        <v>1129665</v>
      </c>
      <c r="N33" s="24">
        <v>2472621</v>
      </c>
      <c r="O33" s="24">
        <v>378527</v>
      </c>
      <c r="P33" s="24">
        <v>834166</v>
      </c>
      <c r="Q33" s="24">
        <v>756450</v>
      </c>
      <c r="R33" s="24">
        <v>1969143</v>
      </c>
      <c r="S33" s="24">
        <v>735640</v>
      </c>
      <c r="T33" s="24">
        <v>887609</v>
      </c>
      <c r="U33" s="24">
        <v>625277</v>
      </c>
      <c r="V33" s="24">
        <v>2248526</v>
      </c>
      <c r="W33" s="24">
        <v>8572111</v>
      </c>
      <c r="X33" s="24">
        <v>9521295</v>
      </c>
      <c r="Y33" s="24">
        <v>-949184</v>
      </c>
      <c r="Z33" s="6">
        <v>-9.97</v>
      </c>
      <c r="AA33" s="22">
        <v>4604743</v>
      </c>
    </row>
    <row r="34" spans="1:27" ht="13.5">
      <c r="A34" s="5" t="s">
        <v>38</v>
      </c>
      <c r="B34" s="3"/>
      <c r="C34" s="22">
        <v>4748850</v>
      </c>
      <c r="D34" s="22"/>
      <c r="E34" s="23">
        <v>1431479</v>
      </c>
      <c r="F34" s="24">
        <v>7834569</v>
      </c>
      <c r="G34" s="24">
        <v>29889</v>
      </c>
      <c r="H34" s="24">
        <v>29889</v>
      </c>
      <c r="I34" s="24">
        <v>332533</v>
      </c>
      <c r="J34" s="24">
        <v>392311</v>
      </c>
      <c r="K34" s="24">
        <v>29889</v>
      </c>
      <c r="L34" s="24">
        <v>98889</v>
      </c>
      <c r="M34" s="24">
        <v>54317</v>
      </c>
      <c r="N34" s="24">
        <v>183095</v>
      </c>
      <c r="O34" s="24"/>
      <c r="P34" s="24">
        <v>29889</v>
      </c>
      <c r="Q34" s="24">
        <v>29889</v>
      </c>
      <c r="R34" s="24">
        <v>59778</v>
      </c>
      <c r="S34" s="24">
        <v>29889</v>
      </c>
      <c r="T34" s="24">
        <v>224822</v>
      </c>
      <c r="U34" s="24">
        <v>91551</v>
      </c>
      <c r="V34" s="24">
        <v>346262</v>
      </c>
      <c r="W34" s="24">
        <v>981446</v>
      </c>
      <c r="X34" s="24">
        <v>1431483</v>
      </c>
      <c r="Y34" s="24">
        <v>-450037</v>
      </c>
      <c r="Z34" s="6">
        <v>-31.44</v>
      </c>
      <c r="AA34" s="22">
        <v>7834569</v>
      </c>
    </row>
    <row r="35" spans="1:27" ht="13.5">
      <c r="A35" s="5" t="s">
        <v>39</v>
      </c>
      <c r="B35" s="3"/>
      <c r="C35" s="22"/>
      <c r="D35" s="22"/>
      <c r="E35" s="23">
        <v>12469823</v>
      </c>
      <c r="F35" s="24"/>
      <c r="G35" s="24">
        <v>753064</v>
      </c>
      <c r="H35" s="24">
        <v>939969</v>
      </c>
      <c r="I35" s="24">
        <v>755159</v>
      </c>
      <c r="J35" s="24">
        <v>2448192</v>
      </c>
      <c r="K35" s="24">
        <v>804039</v>
      </c>
      <c r="L35" s="24">
        <v>780420</v>
      </c>
      <c r="M35" s="24">
        <v>1146288</v>
      </c>
      <c r="N35" s="24">
        <v>2730747</v>
      </c>
      <c r="O35" s="24">
        <v>922244</v>
      </c>
      <c r="P35" s="24">
        <v>758834</v>
      </c>
      <c r="Q35" s="24">
        <v>812414</v>
      </c>
      <c r="R35" s="24">
        <v>2493492</v>
      </c>
      <c r="S35" s="24">
        <v>815670</v>
      </c>
      <c r="T35" s="24">
        <v>867140</v>
      </c>
      <c r="U35" s="24">
        <v>758310</v>
      </c>
      <c r="V35" s="24">
        <v>2441120</v>
      </c>
      <c r="W35" s="24">
        <v>10113551</v>
      </c>
      <c r="X35" s="24">
        <v>12469822</v>
      </c>
      <c r="Y35" s="24">
        <v>-2356271</v>
      </c>
      <c r="Z35" s="6">
        <v>-18.9</v>
      </c>
      <c r="AA35" s="22"/>
    </row>
    <row r="36" spans="1:27" ht="13.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52467148</v>
      </c>
      <c r="D38" s="19">
        <f>SUM(D39:D41)</f>
        <v>0</v>
      </c>
      <c r="E38" s="20">
        <f t="shared" si="7"/>
        <v>50266815</v>
      </c>
      <c r="F38" s="21">
        <f t="shared" si="7"/>
        <v>91030565</v>
      </c>
      <c r="G38" s="21">
        <f t="shared" si="7"/>
        <v>3715652</v>
      </c>
      <c r="H38" s="21">
        <f t="shared" si="7"/>
        <v>6349363</v>
      </c>
      <c r="I38" s="21">
        <f t="shared" si="7"/>
        <v>4821338</v>
      </c>
      <c r="J38" s="21">
        <f t="shared" si="7"/>
        <v>14886353</v>
      </c>
      <c r="K38" s="21">
        <f t="shared" si="7"/>
        <v>3507620</v>
      </c>
      <c r="L38" s="21">
        <f t="shared" si="7"/>
        <v>4389549</v>
      </c>
      <c r="M38" s="21">
        <f t="shared" si="7"/>
        <v>6045354</v>
      </c>
      <c r="N38" s="21">
        <f t="shared" si="7"/>
        <v>13942523</v>
      </c>
      <c r="O38" s="21">
        <f t="shared" si="7"/>
        <v>4515030</v>
      </c>
      <c r="P38" s="21">
        <f t="shared" si="7"/>
        <v>4109587</v>
      </c>
      <c r="Q38" s="21">
        <f t="shared" si="7"/>
        <v>1954772</v>
      </c>
      <c r="R38" s="21">
        <f t="shared" si="7"/>
        <v>10579389</v>
      </c>
      <c r="S38" s="21">
        <f t="shared" si="7"/>
        <v>3255583</v>
      </c>
      <c r="T38" s="21">
        <f t="shared" si="7"/>
        <v>4456656</v>
      </c>
      <c r="U38" s="21">
        <f t="shared" si="7"/>
        <v>3444292</v>
      </c>
      <c r="V38" s="21">
        <f t="shared" si="7"/>
        <v>11156531</v>
      </c>
      <c r="W38" s="21">
        <f t="shared" si="7"/>
        <v>50564796</v>
      </c>
      <c r="X38" s="21">
        <f t="shared" si="7"/>
        <v>50266822</v>
      </c>
      <c r="Y38" s="21">
        <f t="shared" si="7"/>
        <v>297974</v>
      </c>
      <c r="Z38" s="4">
        <f>+IF(X38&lt;&gt;0,+(Y38/X38)*100,0)</f>
        <v>0.5927846403339363</v>
      </c>
      <c r="AA38" s="19">
        <f>SUM(AA39:AA41)</f>
        <v>91030565</v>
      </c>
    </row>
    <row r="39" spans="1:27" ht="13.5">
      <c r="A39" s="5" t="s">
        <v>43</v>
      </c>
      <c r="B39" s="3"/>
      <c r="C39" s="22">
        <v>11170585</v>
      </c>
      <c r="D39" s="22"/>
      <c r="E39" s="23">
        <v>10030853</v>
      </c>
      <c r="F39" s="24">
        <v>14239432</v>
      </c>
      <c r="G39" s="24">
        <v>597396</v>
      </c>
      <c r="H39" s="24">
        <v>783287</v>
      </c>
      <c r="I39" s="24">
        <v>556247</v>
      </c>
      <c r="J39" s="24">
        <v>1936930</v>
      </c>
      <c r="K39" s="24">
        <v>696743</v>
      </c>
      <c r="L39" s="24">
        <v>760196</v>
      </c>
      <c r="M39" s="24">
        <v>903856</v>
      </c>
      <c r="N39" s="24">
        <v>2360795</v>
      </c>
      <c r="O39" s="24">
        <v>635118</v>
      </c>
      <c r="P39" s="24">
        <v>1225827</v>
      </c>
      <c r="Q39" s="24">
        <v>403095</v>
      </c>
      <c r="R39" s="24">
        <v>2264040</v>
      </c>
      <c r="S39" s="24">
        <v>1093189</v>
      </c>
      <c r="T39" s="24">
        <v>490003</v>
      </c>
      <c r="U39" s="24">
        <v>746640</v>
      </c>
      <c r="V39" s="24">
        <v>2329832</v>
      </c>
      <c r="W39" s="24">
        <v>8891597</v>
      </c>
      <c r="X39" s="24">
        <v>10030857</v>
      </c>
      <c r="Y39" s="24">
        <v>-1139260</v>
      </c>
      <c r="Z39" s="6">
        <v>-11.36</v>
      </c>
      <c r="AA39" s="22">
        <v>14239432</v>
      </c>
    </row>
    <row r="40" spans="1:27" ht="13.5">
      <c r="A40" s="5" t="s">
        <v>44</v>
      </c>
      <c r="B40" s="3"/>
      <c r="C40" s="22">
        <v>39834005</v>
      </c>
      <c r="D40" s="22"/>
      <c r="E40" s="23">
        <v>40235962</v>
      </c>
      <c r="F40" s="24">
        <v>75425764</v>
      </c>
      <c r="G40" s="24">
        <v>2982606</v>
      </c>
      <c r="H40" s="24">
        <v>5467981</v>
      </c>
      <c r="I40" s="24">
        <v>4136746</v>
      </c>
      <c r="J40" s="24">
        <v>12587333</v>
      </c>
      <c r="K40" s="24">
        <v>2735582</v>
      </c>
      <c r="L40" s="24">
        <v>3551211</v>
      </c>
      <c r="M40" s="24">
        <v>4996806</v>
      </c>
      <c r="N40" s="24">
        <v>11283599</v>
      </c>
      <c r="O40" s="24">
        <v>3879912</v>
      </c>
      <c r="P40" s="24">
        <v>2801556</v>
      </c>
      <c r="Q40" s="24">
        <v>1551677</v>
      </c>
      <c r="R40" s="24">
        <v>8233145</v>
      </c>
      <c r="S40" s="24">
        <v>2162394</v>
      </c>
      <c r="T40" s="24">
        <v>3929967</v>
      </c>
      <c r="U40" s="24">
        <v>2659743</v>
      </c>
      <c r="V40" s="24">
        <v>8752104</v>
      </c>
      <c r="W40" s="24">
        <v>40856181</v>
      </c>
      <c r="X40" s="24">
        <v>40235965</v>
      </c>
      <c r="Y40" s="24">
        <v>620216</v>
      </c>
      <c r="Z40" s="6">
        <v>1.54</v>
      </c>
      <c r="AA40" s="22">
        <v>75425764</v>
      </c>
    </row>
    <row r="41" spans="1:27" ht="13.5">
      <c r="A41" s="5" t="s">
        <v>45</v>
      </c>
      <c r="B41" s="3"/>
      <c r="C41" s="22">
        <v>1462558</v>
      </c>
      <c r="D41" s="22"/>
      <c r="E41" s="23"/>
      <c r="F41" s="24">
        <v>1365369</v>
      </c>
      <c r="G41" s="24">
        <v>135650</v>
      </c>
      <c r="H41" s="24">
        <v>98095</v>
      </c>
      <c r="I41" s="24">
        <v>128345</v>
      </c>
      <c r="J41" s="24">
        <v>362090</v>
      </c>
      <c r="K41" s="24">
        <v>75295</v>
      </c>
      <c r="L41" s="24">
        <v>78142</v>
      </c>
      <c r="M41" s="24">
        <v>144692</v>
      </c>
      <c r="N41" s="24">
        <v>298129</v>
      </c>
      <c r="O41" s="24"/>
      <c r="P41" s="24">
        <v>82204</v>
      </c>
      <c r="Q41" s="24"/>
      <c r="R41" s="24">
        <v>82204</v>
      </c>
      <c r="S41" s="24"/>
      <c r="T41" s="24">
        <v>36686</v>
      </c>
      <c r="U41" s="24">
        <v>37909</v>
      </c>
      <c r="V41" s="24">
        <v>74595</v>
      </c>
      <c r="W41" s="24">
        <v>817018</v>
      </c>
      <c r="X41" s="24"/>
      <c r="Y41" s="24">
        <v>817018</v>
      </c>
      <c r="Z41" s="6">
        <v>0</v>
      </c>
      <c r="AA41" s="22">
        <v>1365369</v>
      </c>
    </row>
    <row r="42" spans="1:27" ht="13.5">
      <c r="A42" s="2" t="s">
        <v>46</v>
      </c>
      <c r="B42" s="8"/>
      <c r="C42" s="19">
        <f aca="true" t="shared" si="8" ref="C42:Y42">SUM(C43:C46)</f>
        <v>88664216</v>
      </c>
      <c r="D42" s="19">
        <f>SUM(D43:D46)</f>
        <v>0</v>
      </c>
      <c r="E42" s="20">
        <f t="shared" si="8"/>
        <v>96857912</v>
      </c>
      <c r="F42" s="21">
        <f t="shared" si="8"/>
        <v>109070279</v>
      </c>
      <c r="G42" s="21">
        <f t="shared" si="8"/>
        <v>9280686</v>
      </c>
      <c r="H42" s="21">
        <f t="shared" si="8"/>
        <v>10020158</v>
      </c>
      <c r="I42" s="21">
        <f t="shared" si="8"/>
        <v>7512724</v>
      </c>
      <c r="J42" s="21">
        <f t="shared" si="8"/>
        <v>26813568</v>
      </c>
      <c r="K42" s="21">
        <f t="shared" si="8"/>
        <v>1825665</v>
      </c>
      <c r="L42" s="21">
        <f t="shared" si="8"/>
        <v>6699716</v>
      </c>
      <c r="M42" s="21">
        <f t="shared" si="8"/>
        <v>12341298</v>
      </c>
      <c r="N42" s="21">
        <f t="shared" si="8"/>
        <v>20866679</v>
      </c>
      <c r="O42" s="21">
        <f t="shared" si="8"/>
        <v>529081</v>
      </c>
      <c r="P42" s="21">
        <f t="shared" si="8"/>
        <v>7205364</v>
      </c>
      <c r="Q42" s="21">
        <f t="shared" si="8"/>
        <v>7827829</v>
      </c>
      <c r="R42" s="21">
        <f t="shared" si="8"/>
        <v>15562274</v>
      </c>
      <c r="S42" s="21">
        <f t="shared" si="8"/>
        <v>12362008</v>
      </c>
      <c r="T42" s="21">
        <f t="shared" si="8"/>
        <v>7490957</v>
      </c>
      <c r="U42" s="21">
        <f t="shared" si="8"/>
        <v>1662853</v>
      </c>
      <c r="V42" s="21">
        <f t="shared" si="8"/>
        <v>21515818</v>
      </c>
      <c r="W42" s="21">
        <f t="shared" si="8"/>
        <v>84758339</v>
      </c>
      <c r="X42" s="21">
        <f t="shared" si="8"/>
        <v>96857921</v>
      </c>
      <c r="Y42" s="21">
        <f t="shared" si="8"/>
        <v>-12099582</v>
      </c>
      <c r="Z42" s="4">
        <f>+IF(X42&lt;&gt;0,+(Y42/X42)*100,0)</f>
        <v>-12.492093444789095</v>
      </c>
      <c r="AA42" s="19">
        <f>SUM(AA43:AA46)</f>
        <v>109070279</v>
      </c>
    </row>
    <row r="43" spans="1:27" ht="13.5">
      <c r="A43" s="5" t="s">
        <v>47</v>
      </c>
      <c r="B43" s="3"/>
      <c r="C43" s="22">
        <v>65529703</v>
      </c>
      <c r="D43" s="22"/>
      <c r="E43" s="23">
        <v>78170536</v>
      </c>
      <c r="F43" s="24">
        <v>84711099</v>
      </c>
      <c r="G43" s="24">
        <v>7594129</v>
      </c>
      <c r="H43" s="24">
        <v>8026353</v>
      </c>
      <c r="I43" s="24">
        <v>5827839</v>
      </c>
      <c r="J43" s="24">
        <v>21448321</v>
      </c>
      <c r="K43" s="24">
        <v>568095</v>
      </c>
      <c r="L43" s="24">
        <v>5086518</v>
      </c>
      <c r="M43" s="24">
        <v>10229032</v>
      </c>
      <c r="N43" s="24">
        <v>15883645</v>
      </c>
      <c r="O43" s="24">
        <v>529081</v>
      </c>
      <c r="P43" s="24">
        <v>6026846</v>
      </c>
      <c r="Q43" s="24">
        <v>6123626</v>
      </c>
      <c r="R43" s="24">
        <v>12679553</v>
      </c>
      <c r="S43" s="24">
        <v>10301279</v>
      </c>
      <c r="T43" s="24">
        <v>5380696</v>
      </c>
      <c r="U43" s="24">
        <v>615380</v>
      </c>
      <c r="V43" s="24">
        <v>16297355</v>
      </c>
      <c r="W43" s="24">
        <v>66308874</v>
      </c>
      <c r="X43" s="24">
        <v>78170540</v>
      </c>
      <c r="Y43" s="24">
        <v>-11861666</v>
      </c>
      <c r="Z43" s="6">
        <v>-15.17</v>
      </c>
      <c r="AA43" s="22">
        <v>84711099</v>
      </c>
    </row>
    <row r="44" spans="1:27" ht="13.5">
      <c r="A44" s="5" t="s">
        <v>48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>
        <v>0</v>
      </c>
      <c r="AA44" s="22"/>
    </row>
    <row r="45" spans="1:27" ht="13.5">
      <c r="A45" s="5" t="s">
        <v>49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>
        <v>0</v>
      </c>
      <c r="AA45" s="25"/>
    </row>
    <row r="46" spans="1:27" ht="13.5">
      <c r="A46" s="5" t="s">
        <v>50</v>
      </c>
      <c r="B46" s="3"/>
      <c r="C46" s="22">
        <v>23134513</v>
      </c>
      <c r="D46" s="22"/>
      <c r="E46" s="23">
        <v>18687376</v>
      </c>
      <c r="F46" s="24">
        <v>24359180</v>
      </c>
      <c r="G46" s="24">
        <v>1686557</v>
      </c>
      <c r="H46" s="24">
        <v>1993805</v>
      </c>
      <c r="I46" s="24">
        <v>1684885</v>
      </c>
      <c r="J46" s="24">
        <v>5365247</v>
      </c>
      <c r="K46" s="24">
        <v>1257570</v>
      </c>
      <c r="L46" s="24">
        <v>1613198</v>
      </c>
      <c r="M46" s="24">
        <v>2112266</v>
      </c>
      <c r="N46" s="24">
        <v>4983034</v>
      </c>
      <c r="O46" s="24"/>
      <c r="P46" s="24">
        <v>1178518</v>
      </c>
      <c r="Q46" s="24">
        <v>1704203</v>
      </c>
      <c r="R46" s="24">
        <v>2882721</v>
      </c>
      <c r="S46" s="24">
        <v>2060729</v>
      </c>
      <c r="T46" s="24">
        <v>2110261</v>
      </c>
      <c r="U46" s="24">
        <v>1047473</v>
      </c>
      <c r="V46" s="24">
        <v>5218463</v>
      </c>
      <c r="W46" s="24">
        <v>18449465</v>
      </c>
      <c r="X46" s="24">
        <v>18687381</v>
      </c>
      <c r="Y46" s="24">
        <v>-237916</v>
      </c>
      <c r="Z46" s="6">
        <v>-1.27</v>
      </c>
      <c r="AA46" s="22">
        <v>24359180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368124683</v>
      </c>
      <c r="D48" s="40">
        <f>+D28+D32+D38+D42+D47</f>
        <v>0</v>
      </c>
      <c r="E48" s="41">
        <f t="shared" si="9"/>
        <v>328915031</v>
      </c>
      <c r="F48" s="42">
        <f t="shared" si="9"/>
        <v>378433577</v>
      </c>
      <c r="G48" s="42">
        <f t="shared" si="9"/>
        <v>28910276</v>
      </c>
      <c r="H48" s="42">
        <f t="shared" si="9"/>
        <v>30092692</v>
      </c>
      <c r="I48" s="42">
        <f t="shared" si="9"/>
        <v>27767958</v>
      </c>
      <c r="J48" s="42">
        <f t="shared" si="9"/>
        <v>86770926</v>
      </c>
      <c r="K48" s="42">
        <f t="shared" si="9"/>
        <v>16152989</v>
      </c>
      <c r="L48" s="42">
        <f t="shared" si="9"/>
        <v>20652887</v>
      </c>
      <c r="M48" s="42">
        <f t="shared" si="9"/>
        <v>35585258</v>
      </c>
      <c r="N48" s="42">
        <f t="shared" si="9"/>
        <v>72391134</v>
      </c>
      <c r="O48" s="42">
        <f t="shared" si="9"/>
        <v>16436748</v>
      </c>
      <c r="P48" s="42">
        <f t="shared" si="9"/>
        <v>27822889</v>
      </c>
      <c r="Q48" s="42">
        <f t="shared" si="9"/>
        <v>21070868</v>
      </c>
      <c r="R48" s="42">
        <f t="shared" si="9"/>
        <v>65330505</v>
      </c>
      <c r="S48" s="42">
        <f t="shared" si="9"/>
        <v>32378553</v>
      </c>
      <c r="T48" s="42">
        <f t="shared" si="9"/>
        <v>30822316</v>
      </c>
      <c r="U48" s="42">
        <f t="shared" si="9"/>
        <v>14511857</v>
      </c>
      <c r="V48" s="42">
        <f t="shared" si="9"/>
        <v>77712726</v>
      </c>
      <c r="W48" s="42">
        <f t="shared" si="9"/>
        <v>302205291</v>
      </c>
      <c r="X48" s="42">
        <f t="shared" si="9"/>
        <v>328915051</v>
      </c>
      <c r="Y48" s="42">
        <f t="shared" si="9"/>
        <v>-26709760</v>
      </c>
      <c r="Z48" s="43">
        <f>+IF(X48&lt;&gt;0,+(Y48/X48)*100,0)</f>
        <v>-8.120564844568332</v>
      </c>
      <c r="AA48" s="40">
        <f>+AA28+AA32+AA38+AA42+AA47</f>
        <v>378433577</v>
      </c>
    </row>
    <row r="49" spans="1:27" ht="13.5">
      <c r="A49" s="14" t="s">
        <v>58</v>
      </c>
      <c r="B49" s="15"/>
      <c r="C49" s="44">
        <f aca="true" t="shared" si="10" ref="C49:Y49">+C25-C48</f>
        <v>39366379</v>
      </c>
      <c r="D49" s="44">
        <f>+D25-D48</f>
        <v>0</v>
      </c>
      <c r="E49" s="45">
        <f t="shared" si="10"/>
        <v>84109479</v>
      </c>
      <c r="F49" s="46">
        <f t="shared" si="10"/>
        <v>36542036</v>
      </c>
      <c r="G49" s="46">
        <f t="shared" si="10"/>
        <v>69673961</v>
      </c>
      <c r="H49" s="46">
        <f t="shared" si="10"/>
        <v>-16206212</v>
      </c>
      <c r="I49" s="46">
        <f t="shared" si="10"/>
        <v>-13448838</v>
      </c>
      <c r="J49" s="46">
        <f t="shared" si="10"/>
        <v>40018911</v>
      </c>
      <c r="K49" s="46">
        <f t="shared" si="10"/>
        <v>11591323</v>
      </c>
      <c r="L49" s="46">
        <f t="shared" si="10"/>
        <v>75665608</v>
      </c>
      <c r="M49" s="46">
        <f t="shared" si="10"/>
        <v>-33974537</v>
      </c>
      <c r="N49" s="46">
        <f t="shared" si="10"/>
        <v>53282394</v>
      </c>
      <c r="O49" s="46">
        <f t="shared" si="10"/>
        <v>-2332462</v>
      </c>
      <c r="P49" s="46">
        <f t="shared" si="10"/>
        <v>-17966741</v>
      </c>
      <c r="Q49" s="46">
        <f t="shared" si="10"/>
        <v>1437184</v>
      </c>
      <c r="R49" s="46">
        <f t="shared" si="10"/>
        <v>-18862019</v>
      </c>
      <c r="S49" s="46">
        <f t="shared" si="10"/>
        <v>-20785668</v>
      </c>
      <c r="T49" s="46">
        <f t="shared" si="10"/>
        <v>-17601957</v>
      </c>
      <c r="U49" s="46">
        <f t="shared" si="10"/>
        <v>15849790</v>
      </c>
      <c r="V49" s="46">
        <f t="shared" si="10"/>
        <v>-22537835</v>
      </c>
      <c r="W49" s="46">
        <f t="shared" si="10"/>
        <v>51901451</v>
      </c>
      <c r="X49" s="46">
        <f>IF(F25=F48,0,X25-X48)</f>
        <v>84109469</v>
      </c>
      <c r="Y49" s="46">
        <f t="shared" si="10"/>
        <v>-32208018</v>
      </c>
      <c r="Z49" s="47">
        <f>+IF(X49&lt;&gt;0,+(Y49/X49)*100,0)</f>
        <v>-38.2929750751369</v>
      </c>
      <c r="AA49" s="44">
        <f>+AA25-AA48</f>
        <v>36542036</v>
      </c>
    </row>
    <row r="50" spans="1:27" ht="13.5">
      <c r="A50" s="16" t="s">
        <v>86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87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88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89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90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82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91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362395626</v>
      </c>
      <c r="D5" s="19">
        <f>SUM(D6:D8)</f>
        <v>0</v>
      </c>
      <c r="E5" s="20">
        <f t="shared" si="0"/>
        <v>368044727</v>
      </c>
      <c r="F5" s="21">
        <f t="shared" si="0"/>
        <v>400696731</v>
      </c>
      <c r="G5" s="21">
        <f t="shared" si="0"/>
        <v>110955510</v>
      </c>
      <c r="H5" s="21">
        <f t="shared" si="0"/>
        <v>10467307</v>
      </c>
      <c r="I5" s="21">
        <f t="shared" si="0"/>
        <v>17076506</v>
      </c>
      <c r="J5" s="21">
        <f t="shared" si="0"/>
        <v>138499323</v>
      </c>
      <c r="K5" s="21">
        <f t="shared" si="0"/>
        <v>8271052</v>
      </c>
      <c r="L5" s="21">
        <f t="shared" si="0"/>
        <v>6352736</v>
      </c>
      <c r="M5" s="21">
        <f t="shared" si="0"/>
        <v>94489900</v>
      </c>
      <c r="N5" s="21">
        <f t="shared" si="0"/>
        <v>109113688</v>
      </c>
      <c r="O5" s="21">
        <f t="shared" si="0"/>
        <v>10559820</v>
      </c>
      <c r="P5" s="21">
        <f t="shared" si="0"/>
        <v>8747484</v>
      </c>
      <c r="Q5" s="21">
        <f t="shared" si="0"/>
        <v>78386589</v>
      </c>
      <c r="R5" s="21">
        <f t="shared" si="0"/>
        <v>97693893</v>
      </c>
      <c r="S5" s="21">
        <f t="shared" si="0"/>
        <v>9361350</v>
      </c>
      <c r="T5" s="21">
        <f t="shared" si="0"/>
        <v>11838567</v>
      </c>
      <c r="U5" s="21">
        <f t="shared" si="0"/>
        <v>21769676</v>
      </c>
      <c r="V5" s="21">
        <f t="shared" si="0"/>
        <v>42969593</v>
      </c>
      <c r="W5" s="21">
        <f t="shared" si="0"/>
        <v>388276497</v>
      </c>
      <c r="X5" s="21">
        <f t="shared" si="0"/>
        <v>368044728</v>
      </c>
      <c r="Y5" s="21">
        <f t="shared" si="0"/>
        <v>20231769</v>
      </c>
      <c r="Z5" s="4">
        <f>+IF(X5&lt;&gt;0,+(Y5/X5)*100,0)</f>
        <v>5.497095179148986</v>
      </c>
      <c r="AA5" s="19">
        <f>SUM(AA6:AA8)</f>
        <v>400696731</v>
      </c>
    </row>
    <row r="6" spans="1:27" ht="13.5">
      <c r="A6" s="5" t="s">
        <v>33</v>
      </c>
      <c r="B6" s="3"/>
      <c r="C6" s="22"/>
      <c r="D6" s="22"/>
      <c r="E6" s="23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6">
        <v>0</v>
      </c>
      <c r="AA6" s="22"/>
    </row>
    <row r="7" spans="1:27" ht="13.5">
      <c r="A7" s="5" t="s">
        <v>34</v>
      </c>
      <c r="B7" s="3"/>
      <c r="C7" s="25">
        <v>362395626</v>
      </c>
      <c r="D7" s="25"/>
      <c r="E7" s="26">
        <v>368044727</v>
      </c>
      <c r="F7" s="27">
        <v>400696731</v>
      </c>
      <c r="G7" s="27">
        <v>110955510</v>
      </c>
      <c r="H7" s="27">
        <v>10467307</v>
      </c>
      <c r="I7" s="27">
        <v>17076506</v>
      </c>
      <c r="J7" s="27">
        <v>138499323</v>
      </c>
      <c r="K7" s="27">
        <v>8271052</v>
      </c>
      <c r="L7" s="27">
        <v>6352736</v>
      </c>
      <c r="M7" s="27">
        <v>94489900</v>
      </c>
      <c r="N7" s="27">
        <v>109113688</v>
      </c>
      <c r="O7" s="27">
        <v>10559820</v>
      </c>
      <c r="P7" s="27">
        <v>8747484</v>
      </c>
      <c r="Q7" s="27">
        <v>78386589</v>
      </c>
      <c r="R7" s="27">
        <v>97693893</v>
      </c>
      <c r="S7" s="27">
        <v>9361350</v>
      </c>
      <c r="T7" s="27">
        <v>11838567</v>
      </c>
      <c r="U7" s="27">
        <v>21769676</v>
      </c>
      <c r="V7" s="27">
        <v>42969593</v>
      </c>
      <c r="W7" s="27">
        <v>388276497</v>
      </c>
      <c r="X7" s="27">
        <v>368044728</v>
      </c>
      <c r="Y7" s="27">
        <v>20231769</v>
      </c>
      <c r="Z7" s="7">
        <v>5.5</v>
      </c>
      <c r="AA7" s="25">
        <v>400696731</v>
      </c>
    </row>
    <row r="8" spans="1:27" ht="13.5">
      <c r="A8" s="5" t="s">
        <v>35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>
        <v>0</v>
      </c>
      <c r="AA8" s="22"/>
    </row>
    <row r="9" spans="1:27" ht="13.5">
      <c r="A9" s="2" t="s">
        <v>36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0</v>
      </c>
      <c r="F9" s="21">
        <f t="shared" si="1"/>
        <v>0</v>
      </c>
      <c r="G9" s="21">
        <f t="shared" si="1"/>
        <v>0</v>
      </c>
      <c r="H9" s="21">
        <f t="shared" si="1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0</v>
      </c>
      <c r="X9" s="21">
        <f t="shared" si="1"/>
        <v>0</v>
      </c>
      <c r="Y9" s="21">
        <f t="shared" si="1"/>
        <v>0</v>
      </c>
      <c r="Z9" s="4">
        <f>+IF(X9&lt;&gt;0,+(Y9/X9)*100,0)</f>
        <v>0</v>
      </c>
      <c r="AA9" s="19">
        <f>SUM(AA10:AA14)</f>
        <v>0</v>
      </c>
    </row>
    <row r="10" spans="1:27" ht="13.5">
      <c r="A10" s="5" t="s">
        <v>37</v>
      </c>
      <c r="B10" s="3"/>
      <c r="C10" s="22"/>
      <c r="D10" s="22"/>
      <c r="E10" s="23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6">
        <v>0</v>
      </c>
      <c r="AA10" s="22"/>
    </row>
    <row r="11" spans="1:27" ht="13.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3.5">
      <c r="A12" s="5" t="s">
        <v>39</v>
      </c>
      <c r="B12" s="3"/>
      <c r="C12" s="22"/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>
        <v>0</v>
      </c>
      <c r="AA12" s="22"/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0</v>
      </c>
      <c r="F15" s="21">
        <f t="shared" si="2"/>
        <v>0</v>
      </c>
      <c r="G15" s="21">
        <f t="shared" si="2"/>
        <v>0</v>
      </c>
      <c r="H15" s="21">
        <f t="shared" si="2"/>
        <v>0</v>
      </c>
      <c r="I15" s="21">
        <f t="shared" si="2"/>
        <v>0</v>
      </c>
      <c r="J15" s="21">
        <f t="shared" si="2"/>
        <v>0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0</v>
      </c>
      <c r="X15" s="21">
        <f t="shared" si="2"/>
        <v>0</v>
      </c>
      <c r="Y15" s="21">
        <f t="shared" si="2"/>
        <v>0</v>
      </c>
      <c r="Z15" s="4">
        <f>+IF(X15&lt;&gt;0,+(Y15/X15)*100,0)</f>
        <v>0</v>
      </c>
      <c r="AA15" s="19">
        <f>SUM(AA16:AA18)</f>
        <v>0</v>
      </c>
    </row>
    <row r="16" spans="1:27" ht="13.5">
      <c r="A16" s="5" t="s">
        <v>43</v>
      </c>
      <c r="B16" s="3"/>
      <c r="C16" s="22"/>
      <c r="D16" s="22"/>
      <c r="E16" s="23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6">
        <v>0</v>
      </c>
      <c r="AA16" s="22"/>
    </row>
    <row r="17" spans="1:27" ht="13.5">
      <c r="A17" s="5" t="s">
        <v>44</v>
      </c>
      <c r="B17" s="3"/>
      <c r="C17" s="22"/>
      <c r="D17" s="22"/>
      <c r="E17" s="23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6">
        <v>0</v>
      </c>
      <c r="AA17" s="22"/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0</v>
      </c>
      <c r="F19" s="21">
        <f t="shared" si="3"/>
        <v>0</v>
      </c>
      <c r="G19" s="21">
        <f t="shared" si="3"/>
        <v>0</v>
      </c>
      <c r="H19" s="21">
        <f t="shared" si="3"/>
        <v>0</v>
      </c>
      <c r="I19" s="21">
        <f t="shared" si="3"/>
        <v>0</v>
      </c>
      <c r="J19" s="21">
        <f t="shared" si="3"/>
        <v>0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0</v>
      </c>
      <c r="X19" s="21">
        <f t="shared" si="3"/>
        <v>0</v>
      </c>
      <c r="Y19" s="21">
        <f t="shared" si="3"/>
        <v>0</v>
      </c>
      <c r="Z19" s="4">
        <f>+IF(X19&lt;&gt;0,+(Y19/X19)*100,0)</f>
        <v>0</v>
      </c>
      <c r="AA19" s="19">
        <f>SUM(AA20:AA23)</f>
        <v>0</v>
      </c>
    </row>
    <row r="20" spans="1:27" ht="13.5">
      <c r="A20" s="5" t="s">
        <v>47</v>
      </c>
      <c r="B20" s="3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>
        <v>0</v>
      </c>
      <c r="AA20" s="22"/>
    </row>
    <row r="21" spans="1:27" ht="13.5">
      <c r="A21" s="5" t="s">
        <v>48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>
        <v>0</v>
      </c>
      <c r="AA21" s="22"/>
    </row>
    <row r="22" spans="1:27" ht="13.5">
      <c r="A22" s="5" t="s">
        <v>49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>
        <v>0</v>
      </c>
      <c r="AA22" s="25"/>
    </row>
    <row r="23" spans="1:27" ht="13.5">
      <c r="A23" s="5" t="s">
        <v>50</v>
      </c>
      <c r="B23" s="3"/>
      <c r="C23" s="22"/>
      <c r="D23" s="22"/>
      <c r="E23" s="23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6">
        <v>0</v>
      </c>
      <c r="AA23" s="22"/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362395626</v>
      </c>
      <c r="D25" s="40">
        <f>+D5+D9+D15+D19+D24</f>
        <v>0</v>
      </c>
      <c r="E25" s="41">
        <f t="shared" si="4"/>
        <v>368044727</v>
      </c>
      <c r="F25" s="42">
        <f t="shared" si="4"/>
        <v>400696731</v>
      </c>
      <c r="G25" s="42">
        <f t="shared" si="4"/>
        <v>110955510</v>
      </c>
      <c r="H25" s="42">
        <f t="shared" si="4"/>
        <v>10467307</v>
      </c>
      <c r="I25" s="42">
        <f t="shared" si="4"/>
        <v>17076506</v>
      </c>
      <c r="J25" s="42">
        <f t="shared" si="4"/>
        <v>138499323</v>
      </c>
      <c r="K25" s="42">
        <f t="shared" si="4"/>
        <v>8271052</v>
      </c>
      <c r="L25" s="42">
        <f t="shared" si="4"/>
        <v>6352736</v>
      </c>
      <c r="M25" s="42">
        <f t="shared" si="4"/>
        <v>94489900</v>
      </c>
      <c r="N25" s="42">
        <f t="shared" si="4"/>
        <v>109113688</v>
      </c>
      <c r="O25" s="42">
        <f t="shared" si="4"/>
        <v>10559820</v>
      </c>
      <c r="P25" s="42">
        <f t="shared" si="4"/>
        <v>8747484</v>
      </c>
      <c r="Q25" s="42">
        <f t="shared" si="4"/>
        <v>78386589</v>
      </c>
      <c r="R25" s="42">
        <f t="shared" si="4"/>
        <v>97693893</v>
      </c>
      <c r="S25" s="42">
        <f t="shared" si="4"/>
        <v>9361350</v>
      </c>
      <c r="T25" s="42">
        <f t="shared" si="4"/>
        <v>11838567</v>
      </c>
      <c r="U25" s="42">
        <f t="shared" si="4"/>
        <v>21769676</v>
      </c>
      <c r="V25" s="42">
        <f t="shared" si="4"/>
        <v>42969593</v>
      </c>
      <c r="W25" s="42">
        <f t="shared" si="4"/>
        <v>388276497</v>
      </c>
      <c r="X25" s="42">
        <f t="shared" si="4"/>
        <v>368044728</v>
      </c>
      <c r="Y25" s="42">
        <f t="shared" si="4"/>
        <v>20231769</v>
      </c>
      <c r="Z25" s="43">
        <f>+IF(X25&lt;&gt;0,+(Y25/X25)*100,0)</f>
        <v>5.497095179148986</v>
      </c>
      <c r="AA25" s="40">
        <f>+AA5+AA9+AA15+AA19+AA24</f>
        <v>400696731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261922289</v>
      </c>
      <c r="D28" s="19">
        <f>SUM(D29:D31)</f>
        <v>0</v>
      </c>
      <c r="E28" s="20">
        <f t="shared" si="5"/>
        <v>153623273</v>
      </c>
      <c r="F28" s="21">
        <f t="shared" si="5"/>
        <v>178343212</v>
      </c>
      <c r="G28" s="21">
        <f t="shared" si="5"/>
        <v>10600158</v>
      </c>
      <c r="H28" s="21">
        <f t="shared" si="5"/>
        <v>7847285</v>
      </c>
      <c r="I28" s="21">
        <f t="shared" si="5"/>
        <v>12765642</v>
      </c>
      <c r="J28" s="21">
        <f t="shared" si="5"/>
        <v>31213085</v>
      </c>
      <c r="K28" s="21">
        <f t="shared" si="5"/>
        <v>9180025</v>
      </c>
      <c r="L28" s="21">
        <f t="shared" si="5"/>
        <v>12870675</v>
      </c>
      <c r="M28" s="21">
        <f t="shared" si="5"/>
        <v>9816961</v>
      </c>
      <c r="N28" s="21">
        <f t="shared" si="5"/>
        <v>31867661</v>
      </c>
      <c r="O28" s="21">
        <f t="shared" si="5"/>
        <v>11249378</v>
      </c>
      <c r="P28" s="21">
        <f t="shared" si="5"/>
        <v>12786940</v>
      </c>
      <c r="Q28" s="21">
        <f t="shared" si="5"/>
        <v>10609884</v>
      </c>
      <c r="R28" s="21">
        <f t="shared" si="5"/>
        <v>34646202</v>
      </c>
      <c r="S28" s="21">
        <f t="shared" si="5"/>
        <v>11871104</v>
      </c>
      <c r="T28" s="21">
        <f t="shared" si="5"/>
        <v>10698395</v>
      </c>
      <c r="U28" s="21">
        <f t="shared" si="5"/>
        <v>44604791</v>
      </c>
      <c r="V28" s="21">
        <f t="shared" si="5"/>
        <v>67174290</v>
      </c>
      <c r="W28" s="21">
        <f t="shared" si="5"/>
        <v>164901238</v>
      </c>
      <c r="X28" s="21">
        <f t="shared" si="5"/>
        <v>153623271</v>
      </c>
      <c r="Y28" s="21">
        <f t="shared" si="5"/>
        <v>11277967</v>
      </c>
      <c r="Z28" s="4">
        <f>+IF(X28&lt;&gt;0,+(Y28/X28)*100,0)</f>
        <v>7.341314194514189</v>
      </c>
      <c r="AA28" s="19">
        <f>SUM(AA29:AA31)</f>
        <v>178343212</v>
      </c>
    </row>
    <row r="29" spans="1:27" ht="13.5">
      <c r="A29" s="5" t="s">
        <v>33</v>
      </c>
      <c r="B29" s="3"/>
      <c r="C29" s="22">
        <v>49846297</v>
      </c>
      <c r="D29" s="22"/>
      <c r="E29" s="23">
        <v>55052766</v>
      </c>
      <c r="F29" s="24">
        <v>61501246</v>
      </c>
      <c r="G29" s="24">
        <v>3409157</v>
      </c>
      <c r="H29" s="24">
        <v>2571586</v>
      </c>
      <c r="I29" s="24">
        <v>6732984</v>
      </c>
      <c r="J29" s="24">
        <v>12713727</v>
      </c>
      <c r="K29" s="24">
        <v>2712757</v>
      </c>
      <c r="L29" s="24">
        <v>5804746</v>
      </c>
      <c r="M29" s="24">
        <v>3267836</v>
      </c>
      <c r="N29" s="24">
        <v>11785339</v>
      </c>
      <c r="O29" s="24">
        <v>4897766</v>
      </c>
      <c r="P29" s="24">
        <v>6207833</v>
      </c>
      <c r="Q29" s="24">
        <v>3598250</v>
      </c>
      <c r="R29" s="24">
        <v>14703849</v>
      </c>
      <c r="S29" s="24">
        <v>6410631</v>
      </c>
      <c r="T29" s="24">
        <v>4292509</v>
      </c>
      <c r="U29" s="24">
        <v>5086494</v>
      </c>
      <c r="V29" s="24">
        <v>15789634</v>
      </c>
      <c r="W29" s="24">
        <v>54992549</v>
      </c>
      <c r="X29" s="24">
        <v>55052763</v>
      </c>
      <c r="Y29" s="24">
        <v>-60214</v>
      </c>
      <c r="Z29" s="6">
        <v>-0.11</v>
      </c>
      <c r="AA29" s="22">
        <v>61501246</v>
      </c>
    </row>
    <row r="30" spans="1:27" ht="13.5">
      <c r="A30" s="5" t="s">
        <v>34</v>
      </c>
      <c r="B30" s="3"/>
      <c r="C30" s="25">
        <v>187228752</v>
      </c>
      <c r="D30" s="25"/>
      <c r="E30" s="26">
        <v>75708275</v>
      </c>
      <c r="F30" s="27">
        <v>93150253</v>
      </c>
      <c r="G30" s="27">
        <v>6185209</v>
      </c>
      <c r="H30" s="27">
        <v>4423917</v>
      </c>
      <c r="I30" s="27">
        <v>4236339</v>
      </c>
      <c r="J30" s="27">
        <v>14845465</v>
      </c>
      <c r="K30" s="27">
        <v>4326571</v>
      </c>
      <c r="L30" s="27">
        <v>5522824</v>
      </c>
      <c r="M30" s="27">
        <v>4533087</v>
      </c>
      <c r="N30" s="27">
        <v>14382482</v>
      </c>
      <c r="O30" s="27">
        <v>4843522</v>
      </c>
      <c r="P30" s="27">
        <v>4278786</v>
      </c>
      <c r="Q30" s="27">
        <v>4723689</v>
      </c>
      <c r="R30" s="27">
        <v>13845997</v>
      </c>
      <c r="S30" s="27">
        <v>4120450</v>
      </c>
      <c r="T30" s="27">
        <v>4574373</v>
      </c>
      <c r="U30" s="27">
        <v>36754630</v>
      </c>
      <c r="V30" s="27">
        <v>45449453</v>
      </c>
      <c r="W30" s="27">
        <v>88523397</v>
      </c>
      <c r="X30" s="27">
        <v>75708275</v>
      </c>
      <c r="Y30" s="27">
        <v>12815122</v>
      </c>
      <c r="Z30" s="7">
        <v>16.93</v>
      </c>
      <c r="AA30" s="25">
        <v>93150253</v>
      </c>
    </row>
    <row r="31" spans="1:27" ht="13.5">
      <c r="A31" s="5" t="s">
        <v>35</v>
      </c>
      <c r="B31" s="3"/>
      <c r="C31" s="22">
        <v>24847240</v>
      </c>
      <c r="D31" s="22"/>
      <c r="E31" s="23">
        <v>22862232</v>
      </c>
      <c r="F31" s="24">
        <v>23691713</v>
      </c>
      <c r="G31" s="24">
        <v>1005792</v>
      </c>
      <c r="H31" s="24">
        <v>851782</v>
      </c>
      <c r="I31" s="24">
        <v>1796319</v>
      </c>
      <c r="J31" s="24">
        <v>3653893</v>
      </c>
      <c r="K31" s="24">
        <v>2140697</v>
      </c>
      <c r="L31" s="24">
        <v>1543105</v>
      </c>
      <c r="M31" s="24">
        <v>2016038</v>
      </c>
      <c r="N31" s="24">
        <v>5699840</v>
      </c>
      <c r="O31" s="24">
        <v>1508090</v>
      </c>
      <c r="P31" s="24">
        <v>2300321</v>
      </c>
      <c r="Q31" s="24">
        <v>2287945</v>
      </c>
      <c r="R31" s="24">
        <v>6096356</v>
      </c>
      <c r="S31" s="24">
        <v>1340023</v>
      </c>
      <c r="T31" s="24">
        <v>1831513</v>
      </c>
      <c r="U31" s="24">
        <v>2763667</v>
      </c>
      <c r="V31" s="24">
        <v>5935203</v>
      </c>
      <c r="W31" s="24">
        <v>21385292</v>
      </c>
      <c r="X31" s="24">
        <v>22862233</v>
      </c>
      <c r="Y31" s="24">
        <v>-1476941</v>
      </c>
      <c r="Z31" s="6">
        <v>-6.46</v>
      </c>
      <c r="AA31" s="22">
        <v>23691713</v>
      </c>
    </row>
    <row r="32" spans="1:27" ht="13.5">
      <c r="A32" s="2" t="s">
        <v>36</v>
      </c>
      <c r="B32" s="3"/>
      <c r="C32" s="19">
        <f aca="true" t="shared" si="6" ref="C32:Y32">SUM(C33:C37)</f>
        <v>14023616</v>
      </c>
      <c r="D32" s="19">
        <f>SUM(D33:D37)</f>
        <v>0</v>
      </c>
      <c r="E32" s="20">
        <f t="shared" si="6"/>
        <v>22137221</v>
      </c>
      <c r="F32" s="21">
        <f t="shared" si="6"/>
        <v>18416855</v>
      </c>
      <c r="G32" s="21">
        <f t="shared" si="6"/>
        <v>1189769</v>
      </c>
      <c r="H32" s="21">
        <f t="shared" si="6"/>
        <v>928508</v>
      </c>
      <c r="I32" s="21">
        <f t="shared" si="6"/>
        <v>1067771</v>
      </c>
      <c r="J32" s="21">
        <f t="shared" si="6"/>
        <v>3186048</v>
      </c>
      <c r="K32" s="21">
        <f t="shared" si="6"/>
        <v>1297283</v>
      </c>
      <c r="L32" s="21">
        <f t="shared" si="6"/>
        <v>1037154</v>
      </c>
      <c r="M32" s="21">
        <f t="shared" si="6"/>
        <v>1599167</v>
      </c>
      <c r="N32" s="21">
        <f t="shared" si="6"/>
        <v>3933604</v>
      </c>
      <c r="O32" s="21">
        <f t="shared" si="6"/>
        <v>1151705</v>
      </c>
      <c r="P32" s="21">
        <f t="shared" si="6"/>
        <v>1053942</v>
      </c>
      <c r="Q32" s="21">
        <f t="shared" si="6"/>
        <v>1331222</v>
      </c>
      <c r="R32" s="21">
        <f t="shared" si="6"/>
        <v>3536869</v>
      </c>
      <c r="S32" s="21">
        <f t="shared" si="6"/>
        <v>1050800</v>
      </c>
      <c r="T32" s="21">
        <f t="shared" si="6"/>
        <v>1035774</v>
      </c>
      <c r="U32" s="21">
        <f t="shared" si="6"/>
        <v>1884325</v>
      </c>
      <c r="V32" s="21">
        <f t="shared" si="6"/>
        <v>3970899</v>
      </c>
      <c r="W32" s="21">
        <f t="shared" si="6"/>
        <v>14627420</v>
      </c>
      <c r="X32" s="21">
        <f t="shared" si="6"/>
        <v>22137230</v>
      </c>
      <c r="Y32" s="21">
        <f t="shared" si="6"/>
        <v>-7509810</v>
      </c>
      <c r="Z32" s="4">
        <f>+IF(X32&lt;&gt;0,+(Y32/X32)*100,0)</f>
        <v>-33.92389201358977</v>
      </c>
      <c r="AA32" s="19">
        <f>SUM(AA33:AA37)</f>
        <v>18416855</v>
      </c>
    </row>
    <row r="33" spans="1:27" ht="13.5">
      <c r="A33" s="5" t="s">
        <v>37</v>
      </c>
      <c r="B33" s="3"/>
      <c r="C33" s="22">
        <v>4705613</v>
      </c>
      <c r="D33" s="22"/>
      <c r="E33" s="23">
        <v>6160483</v>
      </c>
      <c r="F33" s="24">
        <v>5236922</v>
      </c>
      <c r="G33" s="24">
        <v>248684</v>
      </c>
      <c r="H33" s="24">
        <v>252803</v>
      </c>
      <c r="I33" s="24">
        <v>302701</v>
      </c>
      <c r="J33" s="24">
        <v>804188</v>
      </c>
      <c r="K33" s="24">
        <v>257502</v>
      </c>
      <c r="L33" s="24">
        <v>263773</v>
      </c>
      <c r="M33" s="24">
        <v>747414</v>
      </c>
      <c r="N33" s="24">
        <v>1268689</v>
      </c>
      <c r="O33" s="24">
        <v>247377</v>
      </c>
      <c r="P33" s="24">
        <v>246147</v>
      </c>
      <c r="Q33" s="24">
        <v>521975</v>
      </c>
      <c r="R33" s="24">
        <v>1015499</v>
      </c>
      <c r="S33" s="24">
        <v>254135</v>
      </c>
      <c r="T33" s="24">
        <v>230980</v>
      </c>
      <c r="U33" s="24">
        <v>571322</v>
      </c>
      <c r="V33" s="24">
        <v>1056437</v>
      </c>
      <c r="W33" s="24">
        <v>4144813</v>
      </c>
      <c r="X33" s="24">
        <v>6160487</v>
      </c>
      <c r="Y33" s="24">
        <v>-2015674</v>
      </c>
      <c r="Z33" s="6">
        <v>-32.72</v>
      </c>
      <c r="AA33" s="22">
        <v>5236922</v>
      </c>
    </row>
    <row r="34" spans="1:27" ht="13.5">
      <c r="A34" s="5" t="s">
        <v>38</v>
      </c>
      <c r="B34" s="3"/>
      <c r="C34" s="22">
        <v>1384768</v>
      </c>
      <c r="D34" s="22"/>
      <c r="E34" s="23">
        <v>1040215</v>
      </c>
      <c r="F34" s="24">
        <v>963420</v>
      </c>
      <c r="G34" s="24">
        <v>259900</v>
      </c>
      <c r="H34" s="24"/>
      <c r="I34" s="24"/>
      <c r="J34" s="24">
        <v>259900</v>
      </c>
      <c r="K34" s="24">
        <v>274370</v>
      </c>
      <c r="L34" s="24"/>
      <c r="M34" s="24">
        <v>29150</v>
      </c>
      <c r="N34" s="24">
        <v>303520</v>
      </c>
      <c r="O34" s="24"/>
      <c r="P34" s="24"/>
      <c r="Q34" s="24"/>
      <c r="R34" s="24"/>
      <c r="S34" s="24">
        <v>20520</v>
      </c>
      <c r="T34" s="24"/>
      <c r="U34" s="24">
        <v>541223</v>
      </c>
      <c r="V34" s="24">
        <v>561743</v>
      </c>
      <c r="W34" s="24">
        <v>1125163</v>
      </c>
      <c r="X34" s="24">
        <v>1040215</v>
      </c>
      <c r="Y34" s="24">
        <v>84948</v>
      </c>
      <c r="Z34" s="6">
        <v>8.17</v>
      </c>
      <c r="AA34" s="22">
        <v>963420</v>
      </c>
    </row>
    <row r="35" spans="1:27" ht="13.5">
      <c r="A35" s="5" t="s">
        <v>39</v>
      </c>
      <c r="B35" s="3"/>
      <c r="C35" s="22">
        <v>7933235</v>
      </c>
      <c r="D35" s="22"/>
      <c r="E35" s="23">
        <v>14936523</v>
      </c>
      <c r="F35" s="24">
        <v>12216513</v>
      </c>
      <c r="G35" s="24">
        <v>681185</v>
      </c>
      <c r="H35" s="24">
        <v>675705</v>
      </c>
      <c r="I35" s="24">
        <v>765070</v>
      </c>
      <c r="J35" s="24">
        <v>2121960</v>
      </c>
      <c r="K35" s="24">
        <v>765411</v>
      </c>
      <c r="L35" s="24">
        <v>773381</v>
      </c>
      <c r="M35" s="24">
        <v>822603</v>
      </c>
      <c r="N35" s="24">
        <v>2361395</v>
      </c>
      <c r="O35" s="24">
        <v>904328</v>
      </c>
      <c r="P35" s="24">
        <v>807795</v>
      </c>
      <c r="Q35" s="24">
        <v>809247</v>
      </c>
      <c r="R35" s="24">
        <v>2521370</v>
      </c>
      <c r="S35" s="24">
        <v>776145</v>
      </c>
      <c r="T35" s="24">
        <v>804794</v>
      </c>
      <c r="U35" s="24">
        <v>771780</v>
      </c>
      <c r="V35" s="24">
        <v>2352719</v>
      </c>
      <c r="W35" s="24">
        <v>9357444</v>
      </c>
      <c r="X35" s="24">
        <v>14936528</v>
      </c>
      <c r="Y35" s="24">
        <v>-5579084</v>
      </c>
      <c r="Z35" s="6">
        <v>-37.35</v>
      </c>
      <c r="AA35" s="22">
        <v>12216513</v>
      </c>
    </row>
    <row r="36" spans="1:27" ht="13.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54810509</v>
      </c>
      <c r="D38" s="19">
        <f>SUM(D39:D41)</f>
        <v>0</v>
      </c>
      <c r="E38" s="20">
        <f t="shared" si="7"/>
        <v>41781056</v>
      </c>
      <c r="F38" s="21">
        <f t="shared" si="7"/>
        <v>57387055</v>
      </c>
      <c r="G38" s="21">
        <f t="shared" si="7"/>
        <v>1185965</v>
      </c>
      <c r="H38" s="21">
        <f t="shared" si="7"/>
        <v>869762</v>
      </c>
      <c r="I38" s="21">
        <f t="shared" si="7"/>
        <v>979609</v>
      </c>
      <c r="J38" s="21">
        <f t="shared" si="7"/>
        <v>3035336</v>
      </c>
      <c r="K38" s="21">
        <f t="shared" si="7"/>
        <v>5505820</v>
      </c>
      <c r="L38" s="21">
        <f t="shared" si="7"/>
        <v>2282753</v>
      </c>
      <c r="M38" s="21">
        <f t="shared" si="7"/>
        <v>4979119</v>
      </c>
      <c r="N38" s="21">
        <f t="shared" si="7"/>
        <v>12767692</v>
      </c>
      <c r="O38" s="21">
        <f t="shared" si="7"/>
        <v>2909698</v>
      </c>
      <c r="P38" s="21">
        <f t="shared" si="7"/>
        <v>2324048</v>
      </c>
      <c r="Q38" s="21">
        <f t="shared" si="7"/>
        <v>1527669</v>
      </c>
      <c r="R38" s="21">
        <f t="shared" si="7"/>
        <v>6761415</v>
      </c>
      <c r="S38" s="21">
        <f t="shared" si="7"/>
        <v>9508409</v>
      </c>
      <c r="T38" s="21">
        <f t="shared" si="7"/>
        <v>7072923</v>
      </c>
      <c r="U38" s="21">
        <f t="shared" si="7"/>
        <v>8160590</v>
      </c>
      <c r="V38" s="21">
        <f t="shared" si="7"/>
        <v>24741922</v>
      </c>
      <c r="W38" s="21">
        <f t="shared" si="7"/>
        <v>47306365</v>
      </c>
      <c r="X38" s="21">
        <f t="shared" si="7"/>
        <v>41781052</v>
      </c>
      <c r="Y38" s="21">
        <f t="shared" si="7"/>
        <v>5525313</v>
      </c>
      <c r="Z38" s="4">
        <f>+IF(X38&lt;&gt;0,+(Y38/X38)*100,0)</f>
        <v>13.224446813833218</v>
      </c>
      <c r="AA38" s="19">
        <f>SUM(AA39:AA41)</f>
        <v>57387055</v>
      </c>
    </row>
    <row r="39" spans="1:27" ht="13.5">
      <c r="A39" s="5" t="s">
        <v>43</v>
      </c>
      <c r="B39" s="3"/>
      <c r="C39" s="22">
        <v>15945442</v>
      </c>
      <c r="D39" s="22"/>
      <c r="E39" s="23">
        <v>15420346</v>
      </c>
      <c r="F39" s="24">
        <v>13652061</v>
      </c>
      <c r="G39" s="24">
        <v>503353</v>
      </c>
      <c r="H39" s="24">
        <v>452508</v>
      </c>
      <c r="I39" s="24">
        <v>530023</v>
      </c>
      <c r="J39" s="24">
        <v>1485884</v>
      </c>
      <c r="K39" s="24">
        <v>536385</v>
      </c>
      <c r="L39" s="24">
        <v>506093</v>
      </c>
      <c r="M39" s="24">
        <v>542706</v>
      </c>
      <c r="N39" s="24">
        <v>1585184</v>
      </c>
      <c r="O39" s="24">
        <v>672638</v>
      </c>
      <c r="P39" s="24">
        <v>1871820</v>
      </c>
      <c r="Q39" s="24">
        <v>1080901</v>
      </c>
      <c r="R39" s="24">
        <v>3625359</v>
      </c>
      <c r="S39" s="24">
        <v>673491</v>
      </c>
      <c r="T39" s="24">
        <v>466521</v>
      </c>
      <c r="U39" s="24">
        <v>2297476</v>
      </c>
      <c r="V39" s="24">
        <v>3437488</v>
      </c>
      <c r="W39" s="24">
        <v>10133915</v>
      </c>
      <c r="X39" s="24">
        <v>15420344</v>
      </c>
      <c r="Y39" s="24">
        <v>-5286429</v>
      </c>
      <c r="Z39" s="6">
        <v>-34.28</v>
      </c>
      <c r="AA39" s="22">
        <v>13652061</v>
      </c>
    </row>
    <row r="40" spans="1:27" ht="13.5">
      <c r="A40" s="5" t="s">
        <v>44</v>
      </c>
      <c r="B40" s="3"/>
      <c r="C40" s="22">
        <v>38865067</v>
      </c>
      <c r="D40" s="22"/>
      <c r="E40" s="23">
        <v>26360710</v>
      </c>
      <c r="F40" s="24">
        <v>43734994</v>
      </c>
      <c r="G40" s="24">
        <v>682612</v>
      </c>
      <c r="H40" s="24">
        <v>417254</v>
      </c>
      <c r="I40" s="24">
        <v>449586</v>
      </c>
      <c r="J40" s="24">
        <v>1549452</v>
      </c>
      <c r="K40" s="24">
        <v>4969435</v>
      </c>
      <c r="L40" s="24">
        <v>1776660</v>
      </c>
      <c r="M40" s="24">
        <v>4436413</v>
      </c>
      <c r="N40" s="24">
        <v>11182508</v>
      </c>
      <c r="O40" s="24">
        <v>2237060</v>
      </c>
      <c r="P40" s="24">
        <v>452228</v>
      </c>
      <c r="Q40" s="24">
        <v>446768</v>
      </c>
      <c r="R40" s="24">
        <v>3136056</v>
      </c>
      <c r="S40" s="24">
        <v>8834918</v>
      </c>
      <c r="T40" s="24">
        <v>6606402</v>
      </c>
      <c r="U40" s="24">
        <v>5863114</v>
      </c>
      <c r="V40" s="24">
        <v>21304434</v>
      </c>
      <c r="W40" s="24">
        <v>37172450</v>
      </c>
      <c r="X40" s="24">
        <v>26360708</v>
      </c>
      <c r="Y40" s="24">
        <v>10811742</v>
      </c>
      <c r="Z40" s="6">
        <v>41.01</v>
      </c>
      <c r="AA40" s="22">
        <v>43734994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14907658</v>
      </c>
      <c r="D42" s="19">
        <f>SUM(D43:D46)</f>
        <v>0</v>
      </c>
      <c r="E42" s="20">
        <f t="shared" si="8"/>
        <v>13572219</v>
      </c>
      <c r="F42" s="21">
        <f t="shared" si="8"/>
        <v>18858620</v>
      </c>
      <c r="G42" s="21">
        <f t="shared" si="8"/>
        <v>172782</v>
      </c>
      <c r="H42" s="21">
        <f t="shared" si="8"/>
        <v>458870</v>
      </c>
      <c r="I42" s="21">
        <f t="shared" si="8"/>
        <v>2538137</v>
      </c>
      <c r="J42" s="21">
        <f t="shared" si="8"/>
        <v>3169789</v>
      </c>
      <c r="K42" s="21">
        <f t="shared" si="8"/>
        <v>457048</v>
      </c>
      <c r="L42" s="21">
        <f t="shared" si="8"/>
        <v>758113</v>
      </c>
      <c r="M42" s="21">
        <f t="shared" si="8"/>
        <v>1354245</v>
      </c>
      <c r="N42" s="21">
        <f t="shared" si="8"/>
        <v>2569406</v>
      </c>
      <c r="O42" s="21">
        <f t="shared" si="8"/>
        <v>460763</v>
      </c>
      <c r="P42" s="21">
        <f t="shared" si="8"/>
        <v>1165611</v>
      </c>
      <c r="Q42" s="21">
        <f t="shared" si="8"/>
        <v>910746</v>
      </c>
      <c r="R42" s="21">
        <f t="shared" si="8"/>
        <v>2537120</v>
      </c>
      <c r="S42" s="21">
        <f t="shared" si="8"/>
        <v>577850</v>
      </c>
      <c r="T42" s="21">
        <f t="shared" si="8"/>
        <v>767001</v>
      </c>
      <c r="U42" s="21">
        <f t="shared" si="8"/>
        <v>511338</v>
      </c>
      <c r="V42" s="21">
        <f t="shared" si="8"/>
        <v>1856189</v>
      </c>
      <c r="W42" s="21">
        <f t="shared" si="8"/>
        <v>10132504</v>
      </c>
      <c r="X42" s="21">
        <f t="shared" si="8"/>
        <v>13572228</v>
      </c>
      <c r="Y42" s="21">
        <f t="shared" si="8"/>
        <v>-3439724</v>
      </c>
      <c r="Z42" s="4">
        <f>+IF(X42&lt;&gt;0,+(Y42/X42)*100,0)</f>
        <v>-25.34384185116843</v>
      </c>
      <c r="AA42" s="19">
        <f>SUM(AA43:AA46)</f>
        <v>18858620</v>
      </c>
    </row>
    <row r="43" spans="1:27" ht="13.5">
      <c r="A43" s="5" t="s">
        <v>47</v>
      </c>
      <c r="B43" s="3"/>
      <c r="C43" s="22">
        <v>9196293</v>
      </c>
      <c r="D43" s="22"/>
      <c r="E43" s="23">
        <v>7116203</v>
      </c>
      <c r="F43" s="24">
        <v>7804384</v>
      </c>
      <c r="G43" s="24">
        <v>49465</v>
      </c>
      <c r="H43" s="24">
        <v>425553</v>
      </c>
      <c r="I43" s="24">
        <v>765557</v>
      </c>
      <c r="J43" s="24">
        <v>1240575</v>
      </c>
      <c r="K43" s="24">
        <v>423731</v>
      </c>
      <c r="L43" s="24">
        <v>724796</v>
      </c>
      <c r="M43" s="24">
        <v>1320928</v>
      </c>
      <c r="N43" s="24">
        <v>2469455</v>
      </c>
      <c r="O43" s="24">
        <v>427246</v>
      </c>
      <c r="P43" s="24">
        <v>1132103</v>
      </c>
      <c r="Q43" s="24">
        <v>419302</v>
      </c>
      <c r="R43" s="24">
        <v>1978651</v>
      </c>
      <c r="S43" s="24">
        <v>505512</v>
      </c>
      <c r="T43" s="24">
        <v>539668</v>
      </c>
      <c r="U43" s="24">
        <v>477830</v>
      </c>
      <c r="V43" s="24">
        <v>1523010</v>
      </c>
      <c r="W43" s="24">
        <v>7211691</v>
      </c>
      <c r="X43" s="24">
        <v>7116208</v>
      </c>
      <c r="Y43" s="24">
        <v>95483</v>
      </c>
      <c r="Z43" s="6">
        <v>1.34</v>
      </c>
      <c r="AA43" s="22">
        <v>7804384</v>
      </c>
    </row>
    <row r="44" spans="1:27" ht="13.5">
      <c r="A44" s="5" t="s">
        <v>48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>
        <v>0</v>
      </c>
      <c r="AA44" s="22"/>
    </row>
    <row r="45" spans="1:27" ht="13.5">
      <c r="A45" s="5" t="s">
        <v>49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>
        <v>0</v>
      </c>
      <c r="AA45" s="25"/>
    </row>
    <row r="46" spans="1:27" ht="13.5">
      <c r="A46" s="5" t="s">
        <v>50</v>
      </c>
      <c r="B46" s="3"/>
      <c r="C46" s="22">
        <v>5711365</v>
      </c>
      <c r="D46" s="22"/>
      <c r="E46" s="23">
        <v>6456016</v>
      </c>
      <c r="F46" s="24">
        <v>11054236</v>
      </c>
      <c r="G46" s="24">
        <v>123317</v>
      </c>
      <c r="H46" s="24">
        <v>33317</v>
      </c>
      <c r="I46" s="24">
        <v>1772580</v>
      </c>
      <c r="J46" s="24">
        <v>1929214</v>
      </c>
      <c r="K46" s="24">
        <v>33317</v>
      </c>
      <c r="L46" s="24">
        <v>33317</v>
      </c>
      <c r="M46" s="24">
        <v>33317</v>
      </c>
      <c r="N46" s="24">
        <v>99951</v>
      </c>
      <c r="O46" s="24">
        <v>33517</v>
      </c>
      <c r="P46" s="24">
        <v>33508</v>
      </c>
      <c r="Q46" s="24">
        <v>491444</v>
      </c>
      <c r="R46" s="24">
        <v>558469</v>
      </c>
      <c r="S46" s="24">
        <v>72338</v>
      </c>
      <c r="T46" s="24">
        <v>227333</v>
      </c>
      <c r="U46" s="24">
        <v>33508</v>
      </c>
      <c r="V46" s="24">
        <v>333179</v>
      </c>
      <c r="W46" s="24">
        <v>2920813</v>
      </c>
      <c r="X46" s="24">
        <v>6456020</v>
      </c>
      <c r="Y46" s="24">
        <v>-3535207</v>
      </c>
      <c r="Z46" s="6">
        <v>-54.76</v>
      </c>
      <c r="AA46" s="22">
        <v>11054236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345664072</v>
      </c>
      <c r="D48" s="40">
        <f>+D28+D32+D38+D42+D47</f>
        <v>0</v>
      </c>
      <c r="E48" s="41">
        <f t="shared" si="9"/>
        <v>231113769</v>
      </c>
      <c r="F48" s="42">
        <f t="shared" si="9"/>
        <v>273005742</v>
      </c>
      <c r="G48" s="42">
        <f t="shared" si="9"/>
        <v>13148674</v>
      </c>
      <c r="H48" s="42">
        <f t="shared" si="9"/>
        <v>10104425</v>
      </c>
      <c r="I48" s="42">
        <f t="shared" si="9"/>
        <v>17351159</v>
      </c>
      <c r="J48" s="42">
        <f t="shared" si="9"/>
        <v>40604258</v>
      </c>
      <c r="K48" s="42">
        <f t="shared" si="9"/>
        <v>16440176</v>
      </c>
      <c r="L48" s="42">
        <f t="shared" si="9"/>
        <v>16948695</v>
      </c>
      <c r="M48" s="42">
        <f t="shared" si="9"/>
        <v>17749492</v>
      </c>
      <c r="N48" s="42">
        <f t="shared" si="9"/>
        <v>51138363</v>
      </c>
      <c r="O48" s="42">
        <f t="shared" si="9"/>
        <v>15771544</v>
      </c>
      <c r="P48" s="42">
        <f t="shared" si="9"/>
        <v>17330541</v>
      </c>
      <c r="Q48" s="42">
        <f t="shared" si="9"/>
        <v>14379521</v>
      </c>
      <c r="R48" s="42">
        <f t="shared" si="9"/>
        <v>47481606</v>
      </c>
      <c r="S48" s="42">
        <f t="shared" si="9"/>
        <v>23008163</v>
      </c>
      <c r="T48" s="42">
        <f t="shared" si="9"/>
        <v>19574093</v>
      </c>
      <c r="U48" s="42">
        <f t="shared" si="9"/>
        <v>55161044</v>
      </c>
      <c r="V48" s="42">
        <f t="shared" si="9"/>
        <v>97743300</v>
      </c>
      <c r="W48" s="42">
        <f t="shared" si="9"/>
        <v>236967527</v>
      </c>
      <c r="X48" s="42">
        <f t="shared" si="9"/>
        <v>231113781</v>
      </c>
      <c r="Y48" s="42">
        <f t="shared" si="9"/>
        <v>5853746</v>
      </c>
      <c r="Z48" s="43">
        <f>+IF(X48&lt;&gt;0,+(Y48/X48)*100,0)</f>
        <v>2.5328416049755162</v>
      </c>
      <c r="AA48" s="40">
        <f>+AA28+AA32+AA38+AA42+AA47</f>
        <v>273005742</v>
      </c>
    </row>
    <row r="49" spans="1:27" ht="13.5">
      <c r="A49" s="14" t="s">
        <v>58</v>
      </c>
      <c r="B49" s="15"/>
      <c r="C49" s="44">
        <f aca="true" t="shared" si="10" ref="C49:Y49">+C25-C48</f>
        <v>16731554</v>
      </c>
      <c r="D49" s="44">
        <f>+D25-D48</f>
        <v>0</v>
      </c>
      <c r="E49" s="45">
        <f t="shared" si="10"/>
        <v>136930958</v>
      </c>
      <c r="F49" s="46">
        <f t="shared" si="10"/>
        <v>127690989</v>
      </c>
      <c r="G49" s="46">
        <f t="shared" si="10"/>
        <v>97806836</v>
      </c>
      <c r="H49" s="46">
        <f t="shared" si="10"/>
        <v>362882</v>
      </c>
      <c r="I49" s="46">
        <f t="shared" si="10"/>
        <v>-274653</v>
      </c>
      <c r="J49" s="46">
        <f t="shared" si="10"/>
        <v>97895065</v>
      </c>
      <c r="K49" s="46">
        <f t="shared" si="10"/>
        <v>-8169124</v>
      </c>
      <c r="L49" s="46">
        <f t="shared" si="10"/>
        <v>-10595959</v>
      </c>
      <c r="M49" s="46">
        <f t="shared" si="10"/>
        <v>76740408</v>
      </c>
      <c r="N49" s="46">
        <f t="shared" si="10"/>
        <v>57975325</v>
      </c>
      <c r="O49" s="46">
        <f t="shared" si="10"/>
        <v>-5211724</v>
      </c>
      <c r="P49" s="46">
        <f t="shared" si="10"/>
        <v>-8583057</v>
      </c>
      <c r="Q49" s="46">
        <f t="shared" si="10"/>
        <v>64007068</v>
      </c>
      <c r="R49" s="46">
        <f t="shared" si="10"/>
        <v>50212287</v>
      </c>
      <c r="S49" s="46">
        <f t="shared" si="10"/>
        <v>-13646813</v>
      </c>
      <c r="T49" s="46">
        <f t="shared" si="10"/>
        <v>-7735526</v>
      </c>
      <c r="U49" s="46">
        <f t="shared" si="10"/>
        <v>-33391368</v>
      </c>
      <c r="V49" s="46">
        <f t="shared" si="10"/>
        <v>-54773707</v>
      </c>
      <c r="W49" s="46">
        <f t="shared" si="10"/>
        <v>151308970</v>
      </c>
      <c r="X49" s="46">
        <f>IF(F25=F48,0,X25-X48)</f>
        <v>136930947</v>
      </c>
      <c r="Y49" s="46">
        <f t="shared" si="10"/>
        <v>14378023</v>
      </c>
      <c r="Z49" s="47">
        <f>+IF(X49&lt;&gt;0,+(Y49/X49)*100,0)</f>
        <v>10.500199783179767</v>
      </c>
      <c r="AA49" s="44">
        <f>+AA25-AA48</f>
        <v>127690989</v>
      </c>
    </row>
    <row r="50" spans="1:27" ht="13.5">
      <c r="A50" s="16" t="s">
        <v>86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87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88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89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90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83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91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0</v>
      </c>
      <c r="D5" s="19">
        <f>SUM(D6:D8)</f>
        <v>0</v>
      </c>
      <c r="E5" s="20">
        <f t="shared" si="0"/>
        <v>435342572</v>
      </c>
      <c r="F5" s="21">
        <f t="shared" si="0"/>
        <v>448199351</v>
      </c>
      <c r="G5" s="21">
        <f t="shared" si="0"/>
        <v>0</v>
      </c>
      <c r="H5" s="21">
        <f t="shared" si="0"/>
        <v>0</v>
      </c>
      <c r="I5" s="21">
        <f t="shared" si="0"/>
        <v>86006457</v>
      </c>
      <c r="J5" s="21">
        <f t="shared" si="0"/>
        <v>86006457</v>
      </c>
      <c r="K5" s="21">
        <f t="shared" si="0"/>
        <v>8760922</v>
      </c>
      <c r="L5" s="21">
        <f t="shared" si="0"/>
        <v>16065741</v>
      </c>
      <c r="M5" s="21">
        <f t="shared" si="0"/>
        <v>90303548</v>
      </c>
      <c r="N5" s="21">
        <f t="shared" si="0"/>
        <v>115130211</v>
      </c>
      <c r="O5" s="21">
        <f t="shared" si="0"/>
        <v>8232681</v>
      </c>
      <c r="P5" s="21">
        <f t="shared" si="0"/>
        <v>9804615</v>
      </c>
      <c r="Q5" s="21">
        <f t="shared" si="0"/>
        <v>258514303</v>
      </c>
      <c r="R5" s="21">
        <f t="shared" si="0"/>
        <v>276551599</v>
      </c>
      <c r="S5" s="21">
        <f t="shared" si="0"/>
        <v>0</v>
      </c>
      <c r="T5" s="21">
        <f t="shared" si="0"/>
        <v>0</v>
      </c>
      <c r="U5" s="21">
        <f t="shared" si="0"/>
        <v>7669420</v>
      </c>
      <c r="V5" s="21">
        <f t="shared" si="0"/>
        <v>7669420</v>
      </c>
      <c r="W5" s="21">
        <f t="shared" si="0"/>
        <v>485357687</v>
      </c>
      <c r="X5" s="21">
        <f t="shared" si="0"/>
        <v>435342572</v>
      </c>
      <c r="Y5" s="21">
        <f t="shared" si="0"/>
        <v>50015115</v>
      </c>
      <c r="Z5" s="4">
        <f>+IF(X5&lt;&gt;0,+(Y5/X5)*100,0)</f>
        <v>11.488679999804843</v>
      </c>
      <c r="AA5" s="19">
        <f>SUM(AA6:AA8)</f>
        <v>448199351</v>
      </c>
    </row>
    <row r="6" spans="1:27" ht="13.5">
      <c r="A6" s="5" t="s">
        <v>33</v>
      </c>
      <c r="B6" s="3"/>
      <c r="C6" s="22"/>
      <c r="D6" s="22"/>
      <c r="E6" s="23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6">
        <v>0</v>
      </c>
      <c r="AA6" s="22"/>
    </row>
    <row r="7" spans="1:27" ht="13.5">
      <c r="A7" s="5" t="s">
        <v>34</v>
      </c>
      <c r="B7" s="3"/>
      <c r="C7" s="25"/>
      <c r="D7" s="25"/>
      <c r="E7" s="26">
        <v>435235351</v>
      </c>
      <c r="F7" s="27">
        <v>448119351</v>
      </c>
      <c r="G7" s="27"/>
      <c r="H7" s="27"/>
      <c r="I7" s="27">
        <v>86006457</v>
      </c>
      <c r="J7" s="27">
        <v>86006457</v>
      </c>
      <c r="K7" s="27">
        <v>8760922</v>
      </c>
      <c r="L7" s="27">
        <v>16065741</v>
      </c>
      <c r="M7" s="27">
        <v>90303548</v>
      </c>
      <c r="N7" s="27">
        <v>115130211</v>
      </c>
      <c r="O7" s="27">
        <v>8232681</v>
      </c>
      <c r="P7" s="27">
        <v>9804615</v>
      </c>
      <c r="Q7" s="27">
        <v>258514303</v>
      </c>
      <c r="R7" s="27">
        <v>276551599</v>
      </c>
      <c r="S7" s="27"/>
      <c r="T7" s="27"/>
      <c r="U7" s="27">
        <v>7669420</v>
      </c>
      <c r="V7" s="27">
        <v>7669420</v>
      </c>
      <c r="W7" s="27">
        <v>485357687</v>
      </c>
      <c r="X7" s="27">
        <v>435235351</v>
      </c>
      <c r="Y7" s="27">
        <v>50122336</v>
      </c>
      <c r="Z7" s="7">
        <v>11.52</v>
      </c>
      <c r="AA7" s="25">
        <v>448119351</v>
      </c>
    </row>
    <row r="8" spans="1:27" ht="13.5">
      <c r="A8" s="5" t="s">
        <v>35</v>
      </c>
      <c r="B8" s="3"/>
      <c r="C8" s="22"/>
      <c r="D8" s="22"/>
      <c r="E8" s="23">
        <v>107221</v>
      </c>
      <c r="F8" s="24">
        <v>80000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>
        <v>107221</v>
      </c>
      <c r="Y8" s="24">
        <v>-107221</v>
      </c>
      <c r="Z8" s="6">
        <v>-100</v>
      </c>
      <c r="AA8" s="22">
        <v>80000</v>
      </c>
    </row>
    <row r="9" spans="1:27" ht="13.5">
      <c r="A9" s="2" t="s">
        <v>36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14052995</v>
      </c>
      <c r="F9" s="21">
        <f t="shared" si="1"/>
        <v>13809719</v>
      </c>
      <c r="G9" s="21">
        <f t="shared" si="1"/>
        <v>0</v>
      </c>
      <c r="H9" s="21">
        <f t="shared" si="1"/>
        <v>0</v>
      </c>
      <c r="I9" s="21">
        <f t="shared" si="1"/>
        <v>3347913</v>
      </c>
      <c r="J9" s="21">
        <f t="shared" si="1"/>
        <v>3347913</v>
      </c>
      <c r="K9" s="21">
        <f t="shared" si="1"/>
        <v>373807</v>
      </c>
      <c r="L9" s="21">
        <f t="shared" si="1"/>
        <v>784372</v>
      </c>
      <c r="M9" s="21">
        <f t="shared" si="1"/>
        <v>513538</v>
      </c>
      <c r="N9" s="21">
        <f t="shared" si="1"/>
        <v>1671717</v>
      </c>
      <c r="O9" s="21">
        <f t="shared" si="1"/>
        <v>348636</v>
      </c>
      <c r="P9" s="21">
        <f t="shared" si="1"/>
        <v>928805</v>
      </c>
      <c r="Q9" s="21">
        <f t="shared" si="1"/>
        <v>2887237</v>
      </c>
      <c r="R9" s="21">
        <f t="shared" si="1"/>
        <v>4164678</v>
      </c>
      <c r="S9" s="21">
        <f t="shared" si="1"/>
        <v>0</v>
      </c>
      <c r="T9" s="21">
        <f t="shared" si="1"/>
        <v>0</v>
      </c>
      <c r="U9" s="21">
        <f t="shared" si="1"/>
        <v>1381429</v>
      </c>
      <c r="V9" s="21">
        <f t="shared" si="1"/>
        <v>1381429</v>
      </c>
      <c r="W9" s="21">
        <f t="shared" si="1"/>
        <v>10565737</v>
      </c>
      <c r="X9" s="21">
        <f t="shared" si="1"/>
        <v>14052999</v>
      </c>
      <c r="Y9" s="21">
        <f t="shared" si="1"/>
        <v>-3487262</v>
      </c>
      <c r="Z9" s="4">
        <f>+IF(X9&lt;&gt;0,+(Y9/X9)*100,0)</f>
        <v>-24.815073280799353</v>
      </c>
      <c r="AA9" s="19">
        <f>SUM(AA10:AA14)</f>
        <v>13809719</v>
      </c>
    </row>
    <row r="10" spans="1:27" ht="13.5">
      <c r="A10" s="5" t="s">
        <v>37</v>
      </c>
      <c r="B10" s="3"/>
      <c r="C10" s="22"/>
      <c r="D10" s="22"/>
      <c r="E10" s="23">
        <v>14052995</v>
      </c>
      <c r="F10" s="24">
        <v>13809719</v>
      </c>
      <c r="G10" s="24"/>
      <c r="H10" s="24"/>
      <c r="I10" s="24">
        <v>3347913</v>
      </c>
      <c r="J10" s="24">
        <v>3347913</v>
      </c>
      <c r="K10" s="24">
        <v>373807</v>
      </c>
      <c r="L10" s="24">
        <v>784372</v>
      </c>
      <c r="M10" s="24">
        <v>513538</v>
      </c>
      <c r="N10" s="24">
        <v>1671717</v>
      </c>
      <c r="O10" s="24">
        <v>348636</v>
      </c>
      <c r="P10" s="24">
        <v>928805</v>
      </c>
      <c r="Q10" s="24">
        <v>2887237</v>
      </c>
      <c r="R10" s="24">
        <v>4164678</v>
      </c>
      <c r="S10" s="24"/>
      <c r="T10" s="24"/>
      <c r="U10" s="24">
        <v>1381429</v>
      </c>
      <c r="V10" s="24">
        <v>1381429</v>
      </c>
      <c r="W10" s="24">
        <v>10565737</v>
      </c>
      <c r="X10" s="24">
        <v>14052999</v>
      </c>
      <c r="Y10" s="24">
        <v>-3487262</v>
      </c>
      <c r="Z10" s="6">
        <v>-24.82</v>
      </c>
      <c r="AA10" s="22">
        <v>13809719</v>
      </c>
    </row>
    <row r="11" spans="1:27" ht="13.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3.5">
      <c r="A12" s="5" t="s">
        <v>39</v>
      </c>
      <c r="B12" s="3"/>
      <c r="C12" s="22"/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>
        <v>0</v>
      </c>
      <c r="AA12" s="22"/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166996475</v>
      </c>
      <c r="F15" s="21">
        <f t="shared" si="2"/>
        <v>210706249</v>
      </c>
      <c r="G15" s="21">
        <f t="shared" si="2"/>
        <v>0</v>
      </c>
      <c r="H15" s="21">
        <f t="shared" si="2"/>
        <v>0</v>
      </c>
      <c r="I15" s="21">
        <f t="shared" si="2"/>
        <v>22846</v>
      </c>
      <c r="J15" s="21">
        <f t="shared" si="2"/>
        <v>22846</v>
      </c>
      <c r="K15" s="21">
        <f t="shared" si="2"/>
        <v>45483</v>
      </c>
      <c r="L15" s="21">
        <f t="shared" si="2"/>
        <v>46160</v>
      </c>
      <c r="M15" s="21">
        <f t="shared" si="2"/>
        <v>12204761</v>
      </c>
      <c r="N15" s="21">
        <f t="shared" si="2"/>
        <v>12296404</v>
      </c>
      <c r="O15" s="21">
        <f t="shared" si="2"/>
        <v>28566</v>
      </c>
      <c r="P15" s="21">
        <f t="shared" si="2"/>
        <v>15348</v>
      </c>
      <c r="Q15" s="21">
        <f t="shared" si="2"/>
        <v>78772</v>
      </c>
      <c r="R15" s="21">
        <f t="shared" si="2"/>
        <v>122686</v>
      </c>
      <c r="S15" s="21">
        <f t="shared" si="2"/>
        <v>0</v>
      </c>
      <c r="T15" s="21">
        <f t="shared" si="2"/>
        <v>0</v>
      </c>
      <c r="U15" s="21">
        <f t="shared" si="2"/>
        <v>54164</v>
      </c>
      <c r="V15" s="21">
        <f t="shared" si="2"/>
        <v>54164</v>
      </c>
      <c r="W15" s="21">
        <f t="shared" si="2"/>
        <v>12496100</v>
      </c>
      <c r="X15" s="21">
        <f t="shared" si="2"/>
        <v>166996475</v>
      </c>
      <c r="Y15" s="21">
        <f t="shared" si="2"/>
        <v>-154500375</v>
      </c>
      <c r="Z15" s="4">
        <f>+IF(X15&lt;&gt;0,+(Y15/X15)*100,0)</f>
        <v>-92.51714744278286</v>
      </c>
      <c r="AA15" s="19">
        <f>SUM(AA16:AA18)</f>
        <v>210706249</v>
      </c>
    </row>
    <row r="16" spans="1:27" ht="13.5">
      <c r="A16" s="5" t="s">
        <v>43</v>
      </c>
      <c r="B16" s="3"/>
      <c r="C16" s="22"/>
      <c r="D16" s="22"/>
      <c r="E16" s="23">
        <v>166996475</v>
      </c>
      <c r="F16" s="24">
        <v>560640</v>
      </c>
      <c r="G16" s="24"/>
      <c r="H16" s="24"/>
      <c r="I16" s="24">
        <v>22846</v>
      </c>
      <c r="J16" s="24">
        <v>22846</v>
      </c>
      <c r="K16" s="24">
        <v>45483</v>
      </c>
      <c r="L16" s="24">
        <v>46160</v>
      </c>
      <c r="M16" s="24">
        <v>13761</v>
      </c>
      <c r="N16" s="24">
        <v>105404</v>
      </c>
      <c r="O16" s="24">
        <v>28566</v>
      </c>
      <c r="P16" s="24">
        <v>15348</v>
      </c>
      <c r="Q16" s="24">
        <v>78772</v>
      </c>
      <c r="R16" s="24">
        <v>122686</v>
      </c>
      <c r="S16" s="24"/>
      <c r="T16" s="24"/>
      <c r="U16" s="24">
        <v>54164</v>
      </c>
      <c r="V16" s="24">
        <v>54164</v>
      </c>
      <c r="W16" s="24">
        <v>305100</v>
      </c>
      <c r="X16" s="24">
        <v>166996475</v>
      </c>
      <c r="Y16" s="24">
        <v>-166691375</v>
      </c>
      <c r="Z16" s="6">
        <v>-99.82</v>
      </c>
      <c r="AA16" s="22">
        <v>560640</v>
      </c>
    </row>
    <row r="17" spans="1:27" ht="13.5">
      <c r="A17" s="5" t="s">
        <v>44</v>
      </c>
      <c r="B17" s="3"/>
      <c r="C17" s="22"/>
      <c r="D17" s="22"/>
      <c r="E17" s="23"/>
      <c r="F17" s="24">
        <v>210145609</v>
      </c>
      <c r="G17" s="24"/>
      <c r="H17" s="24"/>
      <c r="I17" s="24"/>
      <c r="J17" s="24"/>
      <c r="K17" s="24"/>
      <c r="L17" s="24"/>
      <c r="M17" s="24">
        <v>12191000</v>
      </c>
      <c r="N17" s="24">
        <v>12191000</v>
      </c>
      <c r="O17" s="24"/>
      <c r="P17" s="24"/>
      <c r="Q17" s="24"/>
      <c r="R17" s="24"/>
      <c r="S17" s="24"/>
      <c r="T17" s="24"/>
      <c r="U17" s="24"/>
      <c r="V17" s="24"/>
      <c r="W17" s="24">
        <v>12191000</v>
      </c>
      <c r="X17" s="24"/>
      <c r="Y17" s="24">
        <v>12191000</v>
      </c>
      <c r="Z17" s="6">
        <v>0</v>
      </c>
      <c r="AA17" s="22">
        <v>210145609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12508000</v>
      </c>
      <c r="F19" s="21">
        <f t="shared" si="3"/>
        <v>12971058</v>
      </c>
      <c r="G19" s="21">
        <f t="shared" si="3"/>
        <v>0</v>
      </c>
      <c r="H19" s="21">
        <f t="shared" si="3"/>
        <v>0</v>
      </c>
      <c r="I19" s="21">
        <f t="shared" si="3"/>
        <v>7159</v>
      </c>
      <c r="J19" s="21">
        <f t="shared" si="3"/>
        <v>7159</v>
      </c>
      <c r="K19" s="21">
        <f t="shared" si="3"/>
        <v>988412</v>
      </c>
      <c r="L19" s="21">
        <f t="shared" si="3"/>
        <v>1979101</v>
      </c>
      <c r="M19" s="21">
        <f t="shared" si="3"/>
        <v>2017409</v>
      </c>
      <c r="N19" s="21">
        <f t="shared" si="3"/>
        <v>4984922</v>
      </c>
      <c r="O19" s="21">
        <f t="shared" si="3"/>
        <v>1342051</v>
      </c>
      <c r="P19" s="21">
        <f t="shared" si="3"/>
        <v>1343232</v>
      </c>
      <c r="Q19" s="21">
        <f t="shared" si="3"/>
        <v>2324595</v>
      </c>
      <c r="R19" s="21">
        <f t="shared" si="3"/>
        <v>5009878</v>
      </c>
      <c r="S19" s="21">
        <f t="shared" si="3"/>
        <v>0</v>
      </c>
      <c r="T19" s="21">
        <f t="shared" si="3"/>
        <v>0</v>
      </c>
      <c r="U19" s="21">
        <f t="shared" si="3"/>
        <v>1764338</v>
      </c>
      <c r="V19" s="21">
        <f t="shared" si="3"/>
        <v>1764338</v>
      </c>
      <c r="W19" s="21">
        <f t="shared" si="3"/>
        <v>11766297</v>
      </c>
      <c r="X19" s="21">
        <f t="shared" si="3"/>
        <v>12508004</v>
      </c>
      <c r="Y19" s="21">
        <f t="shared" si="3"/>
        <v>-741707</v>
      </c>
      <c r="Z19" s="4">
        <f>+IF(X19&lt;&gt;0,+(Y19/X19)*100,0)</f>
        <v>-5.929858992689801</v>
      </c>
      <c r="AA19" s="19">
        <f>SUM(AA20:AA23)</f>
        <v>12971058</v>
      </c>
    </row>
    <row r="20" spans="1:27" ht="13.5">
      <c r="A20" s="5" t="s">
        <v>47</v>
      </c>
      <c r="B20" s="3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>
        <v>0</v>
      </c>
      <c r="AA20" s="22"/>
    </row>
    <row r="21" spans="1:27" ht="13.5">
      <c r="A21" s="5" t="s">
        <v>48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>
        <v>0</v>
      </c>
      <c r="AA21" s="22"/>
    </row>
    <row r="22" spans="1:27" ht="13.5">
      <c r="A22" s="5" t="s">
        <v>49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>
        <v>0</v>
      </c>
      <c r="AA22" s="25"/>
    </row>
    <row r="23" spans="1:27" ht="13.5">
      <c r="A23" s="5" t="s">
        <v>50</v>
      </c>
      <c r="B23" s="3"/>
      <c r="C23" s="22"/>
      <c r="D23" s="22"/>
      <c r="E23" s="23">
        <v>12508000</v>
      </c>
      <c r="F23" s="24">
        <v>12971058</v>
      </c>
      <c r="G23" s="24"/>
      <c r="H23" s="24"/>
      <c r="I23" s="24">
        <v>7159</v>
      </c>
      <c r="J23" s="24">
        <v>7159</v>
      </c>
      <c r="K23" s="24">
        <v>988412</v>
      </c>
      <c r="L23" s="24">
        <v>1979101</v>
      </c>
      <c r="M23" s="24">
        <v>2017409</v>
      </c>
      <c r="N23" s="24">
        <v>4984922</v>
      </c>
      <c r="O23" s="24">
        <v>1342051</v>
      </c>
      <c r="P23" s="24">
        <v>1343232</v>
      </c>
      <c r="Q23" s="24">
        <v>2324595</v>
      </c>
      <c r="R23" s="24">
        <v>5009878</v>
      </c>
      <c r="S23" s="24"/>
      <c r="T23" s="24"/>
      <c r="U23" s="24">
        <v>1764338</v>
      </c>
      <c r="V23" s="24">
        <v>1764338</v>
      </c>
      <c r="W23" s="24">
        <v>11766297</v>
      </c>
      <c r="X23" s="24">
        <v>12508004</v>
      </c>
      <c r="Y23" s="24">
        <v>-741707</v>
      </c>
      <c r="Z23" s="6">
        <v>-5.93</v>
      </c>
      <c r="AA23" s="22">
        <v>12971058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0</v>
      </c>
      <c r="D25" s="40">
        <f>+D5+D9+D15+D19+D24</f>
        <v>0</v>
      </c>
      <c r="E25" s="41">
        <f t="shared" si="4"/>
        <v>628900042</v>
      </c>
      <c r="F25" s="42">
        <f t="shared" si="4"/>
        <v>685686377</v>
      </c>
      <c r="G25" s="42">
        <f t="shared" si="4"/>
        <v>0</v>
      </c>
      <c r="H25" s="42">
        <f t="shared" si="4"/>
        <v>0</v>
      </c>
      <c r="I25" s="42">
        <f t="shared" si="4"/>
        <v>89384375</v>
      </c>
      <c r="J25" s="42">
        <f t="shared" si="4"/>
        <v>89384375</v>
      </c>
      <c r="K25" s="42">
        <f t="shared" si="4"/>
        <v>10168624</v>
      </c>
      <c r="L25" s="42">
        <f t="shared" si="4"/>
        <v>18875374</v>
      </c>
      <c r="M25" s="42">
        <f t="shared" si="4"/>
        <v>105039256</v>
      </c>
      <c r="N25" s="42">
        <f t="shared" si="4"/>
        <v>134083254</v>
      </c>
      <c r="O25" s="42">
        <f t="shared" si="4"/>
        <v>9951934</v>
      </c>
      <c r="P25" s="42">
        <f t="shared" si="4"/>
        <v>12092000</v>
      </c>
      <c r="Q25" s="42">
        <f t="shared" si="4"/>
        <v>263804907</v>
      </c>
      <c r="R25" s="42">
        <f t="shared" si="4"/>
        <v>285848841</v>
      </c>
      <c r="S25" s="42">
        <f t="shared" si="4"/>
        <v>0</v>
      </c>
      <c r="T25" s="42">
        <f t="shared" si="4"/>
        <v>0</v>
      </c>
      <c r="U25" s="42">
        <f t="shared" si="4"/>
        <v>10869351</v>
      </c>
      <c r="V25" s="42">
        <f t="shared" si="4"/>
        <v>10869351</v>
      </c>
      <c r="W25" s="42">
        <f t="shared" si="4"/>
        <v>520185821</v>
      </c>
      <c r="X25" s="42">
        <f t="shared" si="4"/>
        <v>628900050</v>
      </c>
      <c r="Y25" s="42">
        <f t="shared" si="4"/>
        <v>-108714229</v>
      </c>
      <c r="Z25" s="43">
        <f>+IF(X25&lt;&gt;0,+(Y25/X25)*100,0)</f>
        <v>-17.286408070726022</v>
      </c>
      <c r="AA25" s="40">
        <f>+AA5+AA9+AA15+AA19+AA24</f>
        <v>685686377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0</v>
      </c>
      <c r="D28" s="19">
        <f>SUM(D29:D31)</f>
        <v>0</v>
      </c>
      <c r="E28" s="20">
        <f t="shared" si="5"/>
        <v>280787028</v>
      </c>
      <c r="F28" s="21">
        <f t="shared" si="5"/>
        <v>284307700</v>
      </c>
      <c r="G28" s="21">
        <f t="shared" si="5"/>
        <v>0</v>
      </c>
      <c r="H28" s="21">
        <f t="shared" si="5"/>
        <v>0</v>
      </c>
      <c r="I28" s="21">
        <f t="shared" si="5"/>
        <v>12231930</v>
      </c>
      <c r="J28" s="21">
        <f t="shared" si="5"/>
        <v>12231930</v>
      </c>
      <c r="K28" s="21">
        <f t="shared" si="5"/>
        <v>15650875</v>
      </c>
      <c r="L28" s="21">
        <f t="shared" si="5"/>
        <v>16851584</v>
      </c>
      <c r="M28" s="21">
        <f t="shared" si="5"/>
        <v>15170919</v>
      </c>
      <c r="N28" s="21">
        <f t="shared" si="5"/>
        <v>47673378</v>
      </c>
      <c r="O28" s="21">
        <f t="shared" si="5"/>
        <v>14416887</v>
      </c>
      <c r="P28" s="21">
        <f t="shared" si="5"/>
        <v>12885752</v>
      </c>
      <c r="Q28" s="21">
        <f t="shared" si="5"/>
        <v>59810471</v>
      </c>
      <c r="R28" s="21">
        <f t="shared" si="5"/>
        <v>87113110</v>
      </c>
      <c r="S28" s="21">
        <f t="shared" si="5"/>
        <v>0</v>
      </c>
      <c r="T28" s="21">
        <f t="shared" si="5"/>
        <v>0</v>
      </c>
      <c r="U28" s="21">
        <f t="shared" si="5"/>
        <v>28948340</v>
      </c>
      <c r="V28" s="21">
        <f t="shared" si="5"/>
        <v>28948340</v>
      </c>
      <c r="W28" s="21">
        <f t="shared" si="5"/>
        <v>175966758</v>
      </c>
      <c r="X28" s="21">
        <f t="shared" si="5"/>
        <v>280786832</v>
      </c>
      <c r="Y28" s="21">
        <f t="shared" si="5"/>
        <v>-104820074</v>
      </c>
      <c r="Z28" s="4">
        <f>+IF(X28&lt;&gt;0,+(Y28/X28)*100,0)</f>
        <v>-37.33083679650618</v>
      </c>
      <c r="AA28" s="19">
        <f>SUM(AA29:AA31)</f>
        <v>284307700</v>
      </c>
    </row>
    <row r="29" spans="1:27" ht="13.5">
      <c r="A29" s="5" t="s">
        <v>33</v>
      </c>
      <c r="B29" s="3"/>
      <c r="C29" s="22"/>
      <c r="D29" s="22"/>
      <c r="E29" s="23">
        <v>22834761</v>
      </c>
      <c r="F29" s="24">
        <v>61436288</v>
      </c>
      <c r="G29" s="24"/>
      <c r="H29" s="24"/>
      <c r="I29" s="24">
        <v>1152202</v>
      </c>
      <c r="J29" s="24">
        <v>1152202</v>
      </c>
      <c r="K29" s="24">
        <v>1205705</v>
      </c>
      <c r="L29" s="24">
        <v>1467634</v>
      </c>
      <c r="M29" s="24">
        <v>1234365</v>
      </c>
      <c r="N29" s="24">
        <v>3907704</v>
      </c>
      <c r="O29" s="24">
        <v>1368752</v>
      </c>
      <c r="P29" s="24">
        <v>1581629</v>
      </c>
      <c r="Q29" s="24">
        <v>1459545</v>
      </c>
      <c r="R29" s="24">
        <v>4409926</v>
      </c>
      <c r="S29" s="24"/>
      <c r="T29" s="24"/>
      <c r="U29" s="24">
        <v>5563890</v>
      </c>
      <c r="V29" s="24">
        <v>5563890</v>
      </c>
      <c r="W29" s="24">
        <v>15033722</v>
      </c>
      <c r="X29" s="24">
        <v>22834561</v>
      </c>
      <c r="Y29" s="24">
        <v>-7800839</v>
      </c>
      <c r="Z29" s="6">
        <v>-34.16</v>
      </c>
      <c r="AA29" s="22">
        <v>61436288</v>
      </c>
    </row>
    <row r="30" spans="1:27" ht="13.5">
      <c r="A30" s="5" t="s">
        <v>34</v>
      </c>
      <c r="B30" s="3"/>
      <c r="C30" s="25"/>
      <c r="D30" s="25"/>
      <c r="E30" s="26">
        <v>131793978</v>
      </c>
      <c r="F30" s="27">
        <v>125121412</v>
      </c>
      <c r="G30" s="27"/>
      <c r="H30" s="27"/>
      <c r="I30" s="27">
        <v>3496654</v>
      </c>
      <c r="J30" s="27">
        <v>3496654</v>
      </c>
      <c r="K30" s="27">
        <v>7169926</v>
      </c>
      <c r="L30" s="27">
        <v>6387344</v>
      </c>
      <c r="M30" s="27">
        <v>5288112</v>
      </c>
      <c r="N30" s="27">
        <v>18845382</v>
      </c>
      <c r="O30" s="27">
        <v>4761459</v>
      </c>
      <c r="P30" s="27">
        <v>3034124</v>
      </c>
      <c r="Q30" s="27">
        <v>44835327</v>
      </c>
      <c r="R30" s="27">
        <v>52630910</v>
      </c>
      <c r="S30" s="27"/>
      <c r="T30" s="27"/>
      <c r="U30" s="27">
        <v>9924046</v>
      </c>
      <c r="V30" s="27">
        <v>9924046</v>
      </c>
      <c r="W30" s="27">
        <v>84896992</v>
      </c>
      <c r="X30" s="27">
        <v>131793979</v>
      </c>
      <c r="Y30" s="27">
        <v>-46896987</v>
      </c>
      <c r="Z30" s="7">
        <v>-35.58</v>
      </c>
      <c r="AA30" s="25">
        <v>125121412</v>
      </c>
    </row>
    <row r="31" spans="1:27" ht="13.5">
      <c r="A31" s="5" t="s">
        <v>35</v>
      </c>
      <c r="B31" s="3"/>
      <c r="C31" s="22"/>
      <c r="D31" s="22"/>
      <c r="E31" s="23">
        <v>126158289</v>
      </c>
      <c r="F31" s="24">
        <v>97750000</v>
      </c>
      <c r="G31" s="24"/>
      <c r="H31" s="24"/>
      <c r="I31" s="24">
        <v>7583074</v>
      </c>
      <c r="J31" s="24">
        <v>7583074</v>
      </c>
      <c r="K31" s="24">
        <v>7275244</v>
      </c>
      <c r="L31" s="24">
        <v>8996606</v>
      </c>
      <c r="M31" s="24">
        <v>8648442</v>
      </c>
      <c r="N31" s="24">
        <v>24920292</v>
      </c>
      <c r="O31" s="24">
        <v>8286676</v>
      </c>
      <c r="P31" s="24">
        <v>8269999</v>
      </c>
      <c r="Q31" s="24">
        <v>13515599</v>
      </c>
      <c r="R31" s="24">
        <v>30072274</v>
      </c>
      <c r="S31" s="24"/>
      <c r="T31" s="24"/>
      <c r="U31" s="24">
        <v>13460404</v>
      </c>
      <c r="V31" s="24">
        <v>13460404</v>
      </c>
      <c r="W31" s="24">
        <v>76036044</v>
      </c>
      <c r="X31" s="24">
        <v>126158292</v>
      </c>
      <c r="Y31" s="24">
        <v>-50122248</v>
      </c>
      <c r="Z31" s="6">
        <v>-39.73</v>
      </c>
      <c r="AA31" s="22">
        <v>97750000</v>
      </c>
    </row>
    <row r="32" spans="1:27" ht="13.5">
      <c r="A32" s="2" t="s">
        <v>36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81483723</v>
      </c>
      <c r="F32" s="21">
        <f t="shared" si="6"/>
        <v>72731310</v>
      </c>
      <c r="G32" s="21">
        <f t="shared" si="6"/>
        <v>0</v>
      </c>
      <c r="H32" s="21">
        <f t="shared" si="6"/>
        <v>0</v>
      </c>
      <c r="I32" s="21">
        <f t="shared" si="6"/>
        <v>4178267</v>
      </c>
      <c r="J32" s="21">
        <f t="shared" si="6"/>
        <v>4178267</v>
      </c>
      <c r="K32" s="21">
        <f t="shared" si="6"/>
        <v>4124946</v>
      </c>
      <c r="L32" s="21">
        <f t="shared" si="6"/>
        <v>4819050</v>
      </c>
      <c r="M32" s="21">
        <f t="shared" si="6"/>
        <v>4972241</v>
      </c>
      <c r="N32" s="21">
        <f t="shared" si="6"/>
        <v>13916237</v>
      </c>
      <c r="O32" s="21">
        <f t="shared" si="6"/>
        <v>4891778</v>
      </c>
      <c r="P32" s="21">
        <f t="shared" si="6"/>
        <v>5038382</v>
      </c>
      <c r="Q32" s="21">
        <f t="shared" si="6"/>
        <v>4487964</v>
      </c>
      <c r="R32" s="21">
        <f t="shared" si="6"/>
        <v>14418124</v>
      </c>
      <c r="S32" s="21">
        <f t="shared" si="6"/>
        <v>0</v>
      </c>
      <c r="T32" s="21">
        <f t="shared" si="6"/>
        <v>0</v>
      </c>
      <c r="U32" s="21">
        <f t="shared" si="6"/>
        <v>6509563</v>
      </c>
      <c r="V32" s="21">
        <f t="shared" si="6"/>
        <v>6509563</v>
      </c>
      <c r="W32" s="21">
        <f t="shared" si="6"/>
        <v>39022191</v>
      </c>
      <c r="X32" s="21">
        <f t="shared" si="6"/>
        <v>81483723</v>
      </c>
      <c r="Y32" s="21">
        <f t="shared" si="6"/>
        <v>-42461532</v>
      </c>
      <c r="Z32" s="4">
        <f>+IF(X32&lt;&gt;0,+(Y32/X32)*100,0)</f>
        <v>-52.110446647117485</v>
      </c>
      <c r="AA32" s="19">
        <f>SUM(AA33:AA37)</f>
        <v>72731310</v>
      </c>
    </row>
    <row r="33" spans="1:27" ht="13.5">
      <c r="A33" s="5" t="s">
        <v>37</v>
      </c>
      <c r="B33" s="3"/>
      <c r="C33" s="22"/>
      <c r="D33" s="22"/>
      <c r="E33" s="23">
        <v>81483723</v>
      </c>
      <c r="F33" s="24">
        <v>72731310</v>
      </c>
      <c r="G33" s="24"/>
      <c r="H33" s="24"/>
      <c r="I33" s="24">
        <v>4178267</v>
      </c>
      <c r="J33" s="24">
        <v>4178267</v>
      </c>
      <c r="K33" s="24">
        <v>4124946</v>
      </c>
      <c r="L33" s="24">
        <v>4819050</v>
      </c>
      <c r="M33" s="24">
        <v>4972241</v>
      </c>
      <c r="N33" s="24">
        <v>13916237</v>
      </c>
      <c r="O33" s="24">
        <v>4891778</v>
      </c>
      <c r="P33" s="24">
        <v>5038382</v>
      </c>
      <c r="Q33" s="24">
        <v>4487964</v>
      </c>
      <c r="R33" s="24">
        <v>14418124</v>
      </c>
      <c r="S33" s="24"/>
      <c r="T33" s="24"/>
      <c r="U33" s="24">
        <v>6509563</v>
      </c>
      <c r="V33" s="24">
        <v>6509563</v>
      </c>
      <c r="W33" s="24">
        <v>39022191</v>
      </c>
      <c r="X33" s="24">
        <v>81483723</v>
      </c>
      <c r="Y33" s="24">
        <v>-42461532</v>
      </c>
      <c r="Z33" s="6">
        <v>-52.11</v>
      </c>
      <c r="AA33" s="22">
        <v>72731310</v>
      </c>
    </row>
    <row r="34" spans="1:27" ht="13.5">
      <c r="A34" s="5" t="s">
        <v>38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>
        <v>0</v>
      </c>
      <c r="AA34" s="22"/>
    </row>
    <row r="35" spans="1:27" ht="13.5">
      <c r="A35" s="5" t="s">
        <v>39</v>
      </c>
      <c r="B35" s="3"/>
      <c r="C35" s="22"/>
      <c r="D35" s="22"/>
      <c r="E35" s="23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6">
        <v>0</v>
      </c>
      <c r="AA35" s="22"/>
    </row>
    <row r="36" spans="1:27" ht="13.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0</v>
      </c>
      <c r="D38" s="19">
        <f>SUM(D39:D41)</f>
        <v>0</v>
      </c>
      <c r="E38" s="20">
        <f t="shared" si="7"/>
        <v>118821503</v>
      </c>
      <c r="F38" s="21">
        <f t="shared" si="7"/>
        <v>152867000</v>
      </c>
      <c r="G38" s="21">
        <f t="shared" si="7"/>
        <v>0</v>
      </c>
      <c r="H38" s="21">
        <f t="shared" si="7"/>
        <v>0</v>
      </c>
      <c r="I38" s="21">
        <f t="shared" si="7"/>
        <v>5247292</v>
      </c>
      <c r="J38" s="21">
        <f t="shared" si="7"/>
        <v>5247292</v>
      </c>
      <c r="K38" s="21">
        <f t="shared" si="7"/>
        <v>24871651</v>
      </c>
      <c r="L38" s="21">
        <f t="shared" si="7"/>
        <v>6450367</v>
      </c>
      <c r="M38" s="21">
        <f t="shared" si="7"/>
        <v>6420659</v>
      </c>
      <c r="N38" s="21">
        <f t="shared" si="7"/>
        <v>37742677</v>
      </c>
      <c r="O38" s="21">
        <f t="shared" si="7"/>
        <v>9366316</v>
      </c>
      <c r="P38" s="21">
        <f t="shared" si="7"/>
        <v>5037428</v>
      </c>
      <c r="Q38" s="21">
        <f t="shared" si="7"/>
        <v>7871660</v>
      </c>
      <c r="R38" s="21">
        <f t="shared" si="7"/>
        <v>22275404</v>
      </c>
      <c r="S38" s="21">
        <f t="shared" si="7"/>
        <v>0</v>
      </c>
      <c r="T38" s="21">
        <f t="shared" si="7"/>
        <v>0</v>
      </c>
      <c r="U38" s="21">
        <f t="shared" si="7"/>
        <v>34920182</v>
      </c>
      <c r="V38" s="21">
        <f t="shared" si="7"/>
        <v>34920182</v>
      </c>
      <c r="W38" s="21">
        <f t="shared" si="7"/>
        <v>100185555</v>
      </c>
      <c r="X38" s="21">
        <f t="shared" si="7"/>
        <v>118821503</v>
      </c>
      <c r="Y38" s="21">
        <f t="shared" si="7"/>
        <v>-18635948</v>
      </c>
      <c r="Z38" s="4">
        <f>+IF(X38&lt;&gt;0,+(Y38/X38)*100,0)</f>
        <v>-15.683986087938981</v>
      </c>
      <c r="AA38" s="19">
        <f>SUM(AA39:AA41)</f>
        <v>152867000</v>
      </c>
    </row>
    <row r="39" spans="1:27" ht="13.5">
      <c r="A39" s="5" t="s">
        <v>43</v>
      </c>
      <c r="B39" s="3"/>
      <c r="C39" s="22"/>
      <c r="D39" s="22"/>
      <c r="E39" s="23">
        <v>66013728</v>
      </c>
      <c r="F39" s="24">
        <v>49759000</v>
      </c>
      <c r="G39" s="24"/>
      <c r="H39" s="24"/>
      <c r="I39" s="24">
        <v>1936392</v>
      </c>
      <c r="J39" s="24">
        <v>1936392</v>
      </c>
      <c r="K39" s="24">
        <v>6463775</v>
      </c>
      <c r="L39" s="24">
        <v>3221486</v>
      </c>
      <c r="M39" s="24">
        <v>2203171</v>
      </c>
      <c r="N39" s="24">
        <v>11888432</v>
      </c>
      <c r="O39" s="24">
        <v>5465670</v>
      </c>
      <c r="P39" s="24">
        <v>1142312</v>
      </c>
      <c r="Q39" s="24">
        <v>2663963</v>
      </c>
      <c r="R39" s="24">
        <v>9271945</v>
      </c>
      <c r="S39" s="24"/>
      <c r="T39" s="24"/>
      <c r="U39" s="24">
        <v>3617108</v>
      </c>
      <c r="V39" s="24">
        <v>3617108</v>
      </c>
      <c r="W39" s="24">
        <v>26713877</v>
      </c>
      <c r="X39" s="24">
        <v>66013727</v>
      </c>
      <c r="Y39" s="24">
        <v>-39299850</v>
      </c>
      <c r="Z39" s="6">
        <v>-59.53</v>
      </c>
      <c r="AA39" s="22">
        <v>49759000</v>
      </c>
    </row>
    <row r="40" spans="1:27" ht="13.5">
      <c r="A40" s="5" t="s">
        <v>44</v>
      </c>
      <c r="B40" s="3"/>
      <c r="C40" s="22"/>
      <c r="D40" s="22"/>
      <c r="E40" s="23">
        <v>52807775</v>
      </c>
      <c r="F40" s="24">
        <v>103108000</v>
      </c>
      <c r="G40" s="24"/>
      <c r="H40" s="24"/>
      <c r="I40" s="24">
        <v>3310900</v>
      </c>
      <c r="J40" s="24">
        <v>3310900</v>
      </c>
      <c r="K40" s="24">
        <v>18407876</v>
      </c>
      <c r="L40" s="24">
        <v>3228881</v>
      </c>
      <c r="M40" s="24">
        <v>4217488</v>
      </c>
      <c r="N40" s="24">
        <v>25854245</v>
      </c>
      <c r="O40" s="24">
        <v>3900646</v>
      </c>
      <c r="P40" s="24">
        <v>3895116</v>
      </c>
      <c r="Q40" s="24">
        <v>5207697</v>
      </c>
      <c r="R40" s="24">
        <v>13003459</v>
      </c>
      <c r="S40" s="24"/>
      <c r="T40" s="24"/>
      <c r="U40" s="24">
        <v>31303074</v>
      </c>
      <c r="V40" s="24">
        <v>31303074</v>
      </c>
      <c r="W40" s="24">
        <v>73471678</v>
      </c>
      <c r="X40" s="24">
        <v>52807776</v>
      </c>
      <c r="Y40" s="24">
        <v>20663902</v>
      </c>
      <c r="Z40" s="6">
        <v>39.13</v>
      </c>
      <c r="AA40" s="22">
        <v>103108000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0</v>
      </c>
      <c r="F42" s="21">
        <f t="shared" si="8"/>
        <v>0</v>
      </c>
      <c r="G42" s="21">
        <f t="shared" si="8"/>
        <v>0</v>
      </c>
      <c r="H42" s="21">
        <f t="shared" si="8"/>
        <v>0</v>
      </c>
      <c r="I42" s="21">
        <f t="shared" si="8"/>
        <v>0</v>
      </c>
      <c r="J42" s="21">
        <f t="shared" si="8"/>
        <v>0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0</v>
      </c>
      <c r="X42" s="21">
        <f t="shared" si="8"/>
        <v>0</v>
      </c>
      <c r="Y42" s="21">
        <f t="shared" si="8"/>
        <v>0</v>
      </c>
      <c r="Z42" s="4">
        <f>+IF(X42&lt;&gt;0,+(Y42/X42)*100,0)</f>
        <v>0</v>
      </c>
      <c r="AA42" s="19">
        <f>SUM(AA43:AA46)</f>
        <v>0</v>
      </c>
    </row>
    <row r="43" spans="1:27" ht="13.5">
      <c r="A43" s="5" t="s">
        <v>47</v>
      </c>
      <c r="B43" s="3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6">
        <v>0</v>
      </c>
      <c r="AA43" s="22"/>
    </row>
    <row r="44" spans="1:27" ht="13.5">
      <c r="A44" s="5" t="s">
        <v>48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>
        <v>0</v>
      </c>
      <c r="AA44" s="22"/>
    </row>
    <row r="45" spans="1:27" ht="13.5">
      <c r="A45" s="5" t="s">
        <v>49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>
        <v>0</v>
      </c>
      <c r="AA45" s="25"/>
    </row>
    <row r="46" spans="1:27" ht="13.5">
      <c r="A46" s="5" t="s">
        <v>50</v>
      </c>
      <c r="B46" s="3"/>
      <c r="C46" s="22"/>
      <c r="D46" s="22"/>
      <c r="E46" s="23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6">
        <v>0</v>
      </c>
      <c r="AA46" s="22"/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0</v>
      </c>
      <c r="D48" s="40">
        <f>+D28+D32+D38+D42+D47</f>
        <v>0</v>
      </c>
      <c r="E48" s="41">
        <f t="shared" si="9"/>
        <v>481092254</v>
      </c>
      <c r="F48" s="42">
        <f t="shared" si="9"/>
        <v>509906010</v>
      </c>
      <c r="G48" s="42">
        <f t="shared" si="9"/>
        <v>0</v>
      </c>
      <c r="H48" s="42">
        <f t="shared" si="9"/>
        <v>0</v>
      </c>
      <c r="I48" s="42">
        <f t="shared" si="9"/>
        <v>21657489</v>
      </c>
      <c r="J48" s="42">
        <f t="shared" si="9"/>
        <v>21657489</v>
      </c>
      <c r="K48" s="42">
        <f t="shared" si="9"/>
        <v>44647472</v>
      </c>
      <c r="L48" s="42">
        <f t="shared" si="9"/>
        <v>28121001</v>
      </c>
      <c r="M48" s="42">
        <f t="shared" si="9"/>
        <v>26563819</v>
      </c>
      <c r="N48" s="42">
        <f t="shared" si="9"/>
        <v>99332292</v>
      </c>
      <c r="O48" s="42">
        <f t="shared" si="9"/>
        <v>28674981</v>
      </c>
      <c r="P48" s="42">
        <f t="shared" si="9"/>
        <v>22961562</v>
      </c>
      <c r="Q48" s="42">
        <f t="shared" si="9"/>
        <v>72170095</v>
      </c>
      <c r="R48" s="42">
        <f t="shared" si="9"/>
        <v>123806638</v>
      </c>
      <c r="S48" s="42">
        <f t="shared" si="9"/>
        <v>0</v>
      </c>
      <c r="T48" s="42">
        <f t="shared" si="9"/>
        <v>0</v>
      </c>
      <c r="U48" s="42">
        <f t="shared" si="9"/>
        <v>70378085</v>
      </c>
      <c r="V48" s="42">
        <f t="shared" si="9"/>
        <v>70378085</v>
      </c>
      <c r="W48" s="42">
        <f t="shared" si="9"/>
        <v>315174504</v>
      </c>
      <c r="X48" s="42">
        <f t="shared" si="9"/>
        <v>481092058</v>
      </c>
      <c r="Y48" s="42">
        <f t="shared" si="9"/>
        <v>-165917554</v>
      </c>
      <c r="Z48" s="43">
        <f>+IF(X48&lt;&gt;0,+(Y48/X48)*100,0)</f>
        <v>-34.487693413554545</v>
      </c>
      <c r="AA48" s="40">
        <f>+AA28+AA32+AA38+AA42+AA47</f>
        <v>509906010</v>
      </c>
    </row>
    <row r="49" spans="1:27" ht="13.5">
      <c r="A49" s="14" t="s">
        <v>58</v>
      </c>
      <c r="B49" s="15"/>
      <c r="C49" s="44">
        <f aca="true" t="shared" si="10" ref="C49:Y49">+C25-C48</f>
        <v>0</v>
      </c>
      <c r="D49" s="44">
        <f>+D25-D48</f>
        <v>0</v>
      </c>
      <c r="E49" s="45">
        <f t="shared" si="10"/>
        <v>147807788</v>
      </c>
      <c r="F49" s="46">
        <f t="shared" si="10"/>
        <v>175780367</v>
      </c>
      <c r="G49" s="46">
        <f t="shared" si="10"/>
        <v>0</v>
      </c>
      <c r="H49" s="46">
        <f t="shared" si="10"/>
        <v>0</v>
      </c>
      <c r="I49" s="46">
        <f t="shared" si="10"/>
        <v>67726886</v>
      </c>
      <c r="J49" s="46">
        <f t="shared" si="10"/>
        <v>67726886</v>
      </c>
      <c r="K49" s="46">
        <f t="shared" si="10"/>
        <v>-34478848</v>
      </c>
      <c r="L49" s="46">
        <f t="shared" si="10"/>
        <v>-9245627</v>
      </c>
      <c r="M49" s="46">
        <f t="shared" si="10"/>
        <v>78475437</v>
      </c>
      <c r="N49" s="46">
        <f t="shared" si="10"/>
        <v>34750962</v>
      </c>
      <c r="O49" s="46">
        <f t="shared" si="10"/>
        <v>-18723047</v>
      </c>
      <c r="P49" s="46">
        <f t="shared" si="10"/>
        <v>-10869562</v>
      </c>
      <c r="Q49" s="46">
        <f t="shared" si="10"/>
        <v>191634812</v>
      </c>
      <c r="R49" s="46">
        <f t="shared" si="10"/>
        <v>162042203</v>
      </c>
      <c r="S49" s="46">
        <f t="shared" si="10"/>
        <v>0</v>
      </c>
      <c r="T49" s="46">
        <f t="shared" si="10"/>
        <v>0</v>
      </c>
      <c r="U49" s="46">
        <f t="shared" si="10"/>
        <v>-59508734</v>
      </c>
      <c r="V49" s="46">
        <f t="shared" si="10"/>
        <v>-59508734</v>
      </c>
      <c r="W49" s="46">
        <f t="shared" si="10"/>
        <v>205011317</v>
      </c>
      <c r="X49" s="46">
        <f>IF(F25=F48,0,X25-X48)</f>
        <v>147807992</v>
      </c>
      <c r="Y49" s="46">
        <f t="shared" si="10"/>
        <v>57203325</v>
      </c>
      <c r="Z49" s="47">
        <f>+IF(X49&lt;&gt;0,+(Y49/X49)*100,0)</f>
        <v>38.70110420010307</v>
      </c>
      <c r="AA49" s="44">
        <f>+AA25-AA48</f>
        <v>175780367</v>
      </c>
    </row>
    <row r="50" spans="1:27" ht="13.5">
      <c r="A50" s="16" t="s">
        <v>86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87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88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89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90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84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91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1285855584</v>
      </c>
      <c r="D5" s="19">
        <f>SUM(D6:D8)</f>
        <v>0</v>
      </c>
      <c r="E5" s="20">
        <f t="shared" si="0"/>
        <v>882836720</v>
      </c>
      <c r="F5" s="21">
        <f t="shared" si="0"/>
        <v>335106563</v>
      </c>
      <c r="G5" s="21">
        <f t="shared" si="0"/>
        <v>328668238</v>
      </c>
      <c r="H5" s="21">
        <f t="shared" si="0"/>
        <v>72739241</v>
      </c>
      <c r="I5" s="21">
        <f t="shared" si="0"/>
        <v>4144526</v>
      </c>
      <c r="J5" s="21">
        <f t="shared" si="0"/>
        <v>405552005</v>
      </c>
      <c r="K5" s="21">
        <f t="shared" si="0"/>
        <v>5098108</v>
      </c>
      <c r="L5" s="21">
        <f t="shared" si="0"/>
        <v>2615625</v>
      </c>
      <c r="M5" s="21">
        <f t="shared" si="0"/>
        <v>1966338</v>
      </c>
      <c r="N5" s="21">
        <f t="shared" si="0"/>
        <v>9680071</v>
      </c>
      <c r="O5" s="21">
        <f t="shared" si="0"/>
        <v>186592378</v>
      </c>
      <c r="P5" s="21">
        <f t="shared" si="0"/>
        <v>21576297</v>
      </c>
      <c r="Q5" s="21">
        <f t="shared" si="0"/>
        <v>157342688</v>
      </c>
      <c r="R5" s="21">
        <f t="shared" si="0"/>
        <v>365511363</v>
      </c>
      <c r="S5" s="21">
        <f t="shared" si="0"/>
        <v>9230804</v>
      </c>
      <c r="T5" s="21">
        <f t="shared" si="0"/>
        <v>6722551</v>
      </c>
      <c r="U5" s="21">
        <f t="shared" si="0"/>
        <v>2005632</v>
      </c>
      <c r="V5" s="21">
        <f t="shared" si="0"/>
        <v>17958987</v>
      </c>
      <c r="W5" s="21">
        <f t="shared" si="0"/>
        <v>798702426</v>
      </c>
      <c r="X5" s="21">
        <f t="shared" si="0"/>
        <v>882836520</v>
      </c>
      <c r="Y5" s="21">
        <f t="shared" si="0"/>
        <v>-84134094</v>
      </c>
      <c r="Z5" s="4">
        <f>+IF(X5&lt;&gt;0,+(Y5/X5)*100,0)</f>
        <v>-9.529974360371952</v>
      </c>
      <c r="AA5" s="19">
        <f>SUM(AA6:AA8)</f>
        <v>335106563</v>
      </c>
    </row>
    <row r="6" spans="1:27" ht="13.5">
      <c r="A6" s="5" t="s">
        <v>33</v>
      </c>
      <c r="B6" s="3"/>
      <c r="C6" s="22">
        <v>1285855584</v>
      </c>
      <c r="D6" s="22"/>
      <c r="E6" s="23"/>
      <c r="F6" s="24">
        <v>107991906</v>
      </c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6">
        <v>0</v>
      </c>
      <c r="AA6" s="22">
        <v>107991906</v>
      </c>
    </row>
    <row r="7" spans="1:27" ht="13.5">
      <c r="A7" s="5" t="s">
        <v>34</v>
      </c>
      <c r="B7" s="3"/>
      <c r="C7" s="25"/>
      <c r="D7" s="25"/>
      <c r="E7" s="26">
        <v>882836720</v>
      </c>
      <c r="F7" s="27">
        <v>126982972</v>
      </c>
      <c r="G7" s="27">
        <v>328668238</v>
      </c>
      <c r="H7" s="27">
        <v>72739241</v>
      </c>
      <c r="I7" s="27">
        <v>4144526</v>
      </c>
      <c r="J7" s="27">
        <v>405552005</v>
      </c>
      <c r="K7" s="27">
        <v>5098108</v>
      </c>
      <c r="L7" s="27">
        <v>2615625</v>
      </c>
      <c r="M7" s="27">
        <v>1966338</v>
      </c>
      <c r="N7" s="27">
        <v>9680071</v>
      </c>
      <c r="O7" s="27">
        <v>186592378</v>
      </c>
      <c r="P7" s="27">
        <v>21576297</v>
      </c>
      <c r="Q7" s="27">
        <v>157342688</v>
      </c>
      <c r="R7" s="27">
        <v>365511363</v>
      </c>
      <c r="S7" s="27">
        <v>9230804</v>
      </c>
      <c r="T7" s="27">
        <v>6722551</v>
      </c>
      <c r="U7" s="27">
        <v>2005632</v>
      </c>
      <c r="V7" s="27">
        <v>17958987</v>
      </c>
      <c r="W7" s="27">
        <v>798702426</v>
      </c>
      <c r="X7" s="27">
        <v>882836520</v>
      </c>
      <c r="Y7" s="27">
        <v>-84134094</v>
      </c>
      <c r="Z7" s="7">
        <v>-9.53</v>
      </c>
      <c r="AA7" s="25">
        <v>126982972</v>
      </c>
    </row>
    <row r="8" spans="1:27" ht="13.5">
      <c r="A8" s="5" t="s">
        <v>35</v>
      </c>
      <c r="B8" s="3"/>
      <c r="C8" s="22"/>
      <c r="D8" s="22"/>
      <c r="E8" s="23"/>
      <c r="F8" s="24">
        <v>100131685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>
        <v>0</v>
      </c>
      <c r="AA8" s="22">
        <v>100131685</v>
      </c>
    </row>
    <row r="9" spans="1:27" ht="13.5">
      <c r="A9" s="2" t="s">
        <v>36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0</v>
      </c>
      <c r="F9" s="21">
        <f t="shared" si="1"/>
        <v>45555859</v>
      </c>
      <c r="G9" s="21">
        <f t="shared" si="1"/>
        <v>0</v>
      </c>
      <c r="H9" s="21">
        <f t="shared" si="1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0</v>
      </c>
      <c r="X9" s="21">
        <f t="shared" si="1"/>
        <v>0</v>
      </c>
      <c r="Y9" s="21">
        <f t="shared" si="1"/>
        <v>0</v>
      </c>
      <c r="Z9" s="4">
        <f>+IF(X9&lt;&gt;0,+(Y9/X9)*100,0)</f>
        <v>0</v>
      </c>
      <c r="AA9" s="19">
        <f>SUM(AA10:AA14)</f>
        <v>45555859</v>
      </c>
    </row>
    <row r="10" spans="1:27" ht="13.5">
      <c r="A10" s="5" t="s">
        <v>37</v>
      </c>
      <c r="B10" s="3"/>
      <c r="C10" s="22"/>
      <c r="D10" s="22"/>
      <c r="E10" s="23"/>
      <c r="F10" s="24">
        <v>45555859</v>
      </c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6">
        <v>0</v>
      </c>
      <c r="AA10" s="22">
        <v>45555859</v>
      </c>
    </row>
    <row r="11" spans="1:27" ht="13.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3.5">
      <c r="A12" s="5" t="s">
        <v>39</v>
      </c>
      <c r="B12" s="3"/>
      <c r="C12" s="22"/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>
        <v>0</v>
      </c>
      <c r="AA12" s="22"/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0</v>
      </c>
      <c r="F15" s="21">
        <f t="shared" si="2"/>
        <v>9562543</v>
      </c>
      <c r="G15" s="21">
        <f t="shared" si="2"/>
        <v>0</v>
      </c>
      <c r="H15" s="21">
        <f t="shared" si="2"/>
        <v>0</v>
      </c>
      <c r="I15" s="21">
        <f t="shared" si="2"/>
        <v>0</v>
      </c>
      <c r="J15" s="21">
        <f t="shared" si="2"/>
        <v>0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0</v>
      </c>
      <c r="X15" s="21">
        <f t="shared" si="2"/>
        <v>0</v>
      </c>
      <c r="Y15" s="21">
        <f t="shared" si="2"/>
        <v>0</v>
      </c>
      <c r="Z15" s="4">
        <f>+IF(X15&lt;&gt;0,+(Y15/X15)*100,0)</f>
        <v>0</v>
      </c>
      <c r="AA15" s="19">
        <f>SUM(AA16:AA18)</f>
        <v>9562543</v>
      </c>
    </row>
    <row r="16" spans="1:27" ht="13.5">
      <c r="A16" s="5" t="s">
        <v>43</v>
      </c>
      <c r="B16" s="3"/>
      <c r="C16" s="22"/>
      <c r="D16" s="22"/>
      <c r="E16" s="23"/>
      <c r="F16" s="24">
        <v>9562543</v>
      </c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6">
        <v>0</v>
      </c>
      <c r="AA16" s="22">
        <v>9562543</v>
      </c>
    </row>
    <row r="17" spans="1:27" ht="13.5">
      <c r="A17" s="5" t="s">
        <v>44</v>
      </c>
      <c r="B17" s="3"/>
      <c r="C17" s="22"/>
      <c r="D17" s="22"/>
      <c r="E17" s="23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6">
        <v>0</v>
      </c>
      <c r="AA17" s="22"/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770166000</v>
      </c>
      <c r="F19" s="21">
        <f t="shared" si="3"/>
        <v>553980163</v>
      </c>
      <c r="G19" s="21">
        <f t="shared" si="3"/>
        <v>22980714</v>
      </c>
      <c r="H19" s="21">
        <f t="shared" si="3"/>
        <v>11363643</v>
      </c>
      <c r="I19" s="21">
        <f t="shared" si="3"/>
        <v>45516978</v>
      </c>
      <c r="J19" s="21">
        <f t="shared" si="3"/>
        <v>79861335</v>
      </c>
      <c r="K19" s="21">
        <f t="shared" si="3"/>
        <v>56945104</v>
      </c>
      <c r="L19" s="21">
        <f t="shared" si="3"/>
        <v>32969060</v>
      </c>
      <c r="M19" s="21">
        <f t="shared" si="3"/>
        <v>18730946</v>
      </c>
      <c r="N19" s="21">
        <f t="shared" si="3"/>
        <v>108645110</v>
      </c>
      <c r="O19" s="21">
        <f t="shared" si="3"/>
        <v>62374439</v>
      </c>
      <c r="P19" s="21">
        <f t="shared" si="3"/>
        <v>26443534</v>
      </c>
      <c r="Q19" s="21">
        <f t="shared" si="3"/>
        <v>77763184</v>
      </c>
      <c r="R19" s="21">
        <f t="shared" si="3"/>
        <v>166581157</v>
      </c>
      <c r="S19" s="21">
        <f t="shared" si="3"/>
        <v>4574232</v>
      </c>
      <c r="T19" s="21">
        <f t="shared" si="3"/>
        <v>62268374</v>
      </c>
      <c r="U19" s="21">
        <f t="shared" si="3"/>
        <v>21571626</v>
      </c>
      <c r="V19" s="21">
        <f t="shared" si="3"/>
        <v>88414232</v>
      </c>
      <c r="W19" s="21">
        <f t="shared" si="3"/>
        <v>443501834</v>
      </c>
      <c r="X19" s="21">
        <f t="shared" si="3"/>
        <v>770166000</v>
      </c>
      <c r="Y19" s="21">
        <f t="shared" si="3"/>
        <v>-326664166</v>
      </c>
      <c r="Z19" s="4">
        <f>+IF(X19&lt;&gt;0,+(Y19/X19)*100,0)</f>
        <v>-42.4147736981378</v>
      </c>
      <c r="AA19" s="19">
        <f>SUM(AA20:AA23)</f>
        <v>553980163</v>
      </c>
    </row>
    <row r="20" spans="1:27" ht="13.5">
      <c r="A20" s="5" t="s">
        <v>47</v>
      </c>
      <c r="B20" s="3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>
        <v>0</v>
      </c>
      <c r="AA20" s="22"/>
    </row>
    <row r="21" spans="1:27" ht="13.5">
      <c r="A21" s="5" t="s">
        <v>48</v>
      </c>
      <c r="B21" s="3"/>
      <c r="C21" s="22"/>
      <c r="D21" s="22"/>
      <c r="E21" s="23">
        <v>559722000</v>
      </c>
      <c r="F21" s="24">
        <v>553980163</v>
      </c>
      <c r="G21" s="24">
        <v>22112332</v>
      </c>
      <c r="H21" s="24">
        <v>11363643</v>
      </c>
      <c r="I21" s="24">
        <v>43586465</v>
      </c>
      <c r="J21" s="24">
        <v>77062440</v>
      </c>
      <c r="K21" s="24">
        <v>56026687</v>
      </c>
      <c r="L21" s="24">
        <v>32036920</v>
      </c>
      <c r="M21" s="24">
        <v>17847607</v>
      </c>
      <c r="N21" s="24">
        <v>105911214</v>
      </c>
      <c r="O21" s="24">
        <v>62374011</v>
      </c>
      <c r="P21" s="24">
        <v>25503700</v>
      </c>
      <c r="Q21" s="24">
        <v>75939880</v>
      </c>
      <c r="R21" s="24">
        <v>163817591</v>
      </c>
      <c r="S21" s="24">
        <v>3585928</v>
      </c>
      <c r="T21" s="24">
        <v>61326713</v>
      </c>
      <c r="U21" s="24">
        <v>20588749</v>
      </c>
      <c r="V21" s="24">
        <v>85501390</v>
      </c>
      <c r="W21" s="24">
        <v>432292635</v>
      </c>
      <c r="X21" s="24">
        <v>559722000</v>
      </c>
      <c r="Y21" s="24">
        <v>-127429365</v>
      </c>
      <c r="Z21" s="6">
        <v>-22.77</v>
      </c>
      <c r="AA21" s="22">
        <v>553980163</v>
      </c>
    </row>
    <row r="22" spans="1:27" ht="13.5">
      <c r="A22" s="5" t="s">
        <v>49</v>
      </c>
      <c r="B22" s="3"/>
      <c r="C22" s="25"/>
      <c r="D22" s="25"/>
      <c r="E22" s="26">
        <v>210444000</v>
      </c>
      <c r="F22" s="27"/>
      <c r="G22" s="27">
        <v>868382</v>
      </c>
      <c r="H22" s="27"/>
      <c r="I22" s="27">
        <v>1930513</v>
      </c>
      <c r="J22" s="27">
        <v>2798895</v>
      </c>
      <c r="K22" s="27">
        <v>918417</v>
      </c>
      <c r="L22" s="27">
        <v>932140</v>
      </c>
      <c r="M22" s="27">
        <v>883339</v>
      </c>
      <c r="N22" s="27">
        <v>2733896</v>
      </c>
      <c r="O22" s="27">
        <v>428</v>
      </c>
      <c r="P22" s="27">
        <v>939834</v>
      </c>
      <c r="Q22" s="27">
        <v>1823304</v>
      </c>
      <c r="R22" s="27">
        <v>2763566</v>
      </c>
      <c r="S22" s="27">
        <v>988304</v>
      </c>
      <c r="T22" s="27">
        <v>941661</v>
      </c>
      <c r="U22" s="27">
        <v>982877</v>
      </c>
      <c r="V22" s="27">
        <v>2912842</v>
      </c>
      <c r="W22" s="27">
        <v>11209199</v>
      </c>
      <c r="X22" s="27">
        <v>210444000</v>
      </c>
      <c r="Y22" s="27">
        <v>-199234801</v>
      </c>
      <c r="Z22" s="7">
        <v>-94.67</v>
      </c>
      <c r="AA22" s="25"/>
    </row>
    <row r="23" spans="1:27" ht="13.5">
      <c r="A23" s="5" t="s">
        <v>50</v>
      </c>
      <c r="B23" s="3"/>
      <c r="C23" s="22"/>
      <c r="D23" s="22"/>
      <c r="E23" s="23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6">
        <v>0</v>
      </c>
      <c r="AA23" s="22"/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1285855584</v>
      </c>
      <c r="D25" s="40">
        <f>+D5+D9+D15+D19+D24</f>
        <v>0</v>
      </c>
      <c r="E25" s="41">
        <f t="shared" si="4"/>
        <v>1653002720</v>
      </c>
      <c r="F25" s="42">
        <f t="shared" si="4"/>
        <v>944205128</v>
      </c>
      <c r="G25" s="42">
        <f t="shared" si="4"/>
        <v>351648952</v>
      </c>
      <c r="H25" s="42">
        <f t="shared" si="4"/>
        <v>84102884</v>
      </c>
      <c r="I25" s="42">
        <f t="shared" si="4"/>
        <v>49661504</v>
      </c>
      <c r="J25" s="42">
        <f t="shared" si="4"/>
        <v>485413340</v>
      </c>
      <c r="K25" s="42">
        <f t="shared" si="4"/>
        <v>62043212</v>
      </c>
      <c r="L25" s="42">
        <f t="shared" si="4"/>
        <v>35584685</v>
      </c>
      <c r="M25" s="42">
        <f t="shared" si="4"/>
        <v>20697284</v>
      </c>
      <c r="N25" s="42">
        <f t="shared" si="4"/>
        <v>118325181</v>
      </c>
      <c r="O25" s="42">
        <f t="shared" si="4"/>
        <v>248966817</v>
      </c>
      <c r="P25" s="42">
        <f t="shared" si="4"/>
        <v>48019831</v>
      </c>
      <c r="Q25" s="42">
        <f t="shared" si="4"/>
        <v>235105872</v>
      </c>
      <c r="R25" s="42">
        <f t="shared" si="4"/>
        <v>532092520</v>
      </c>
      <c r="S25" s="42">
        <f t="shared" si="4"/>
        <v>13805036</v>
      </c>
      <c r="T25" s="42">
        <f t="shared" si="4"/>
        <v>68990925</v>
      </c>
      <c r="U25" s="42">
        <f t="shared" si="4"/>
        <v>23577258</v>
      </c>
      <c r="V25" s="42">
        <f t="shared" si="4"/>
        <v>106373219</v>
      </c>
      <c r="W25" s="42">
        <f t="shared" si="4"/>
        <v>1242204260</v>
      </c>
      <c r="X25" s="42">
        <f t="shared" si="4"/>
        <v>1653002520</v>
      </c>
      <c r="Y25" s="42">
        <f t="shared" si="4"/>
        <v>-410798260</v>
      </c>
      <c r="Z25" s="43">
        <f>+IF(X25&lt;&gt;0,+(Y25/X25)*100,0)</f>
        <v>-24.851641484490898</v>
      </c>
      <c r="AA25" s="40">
        <f>+AA5+AA9+AA15+AA19+AA24</f>
        <v>944205128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1029045890</v>
      </c>
      <c r="D28" s="19">
        <f>SUM(D29:D31)</f>
        <v>0</v>
      </c>
      <c r="E28" s="20">
        <f t="shared" si="5"/>
        <v>317874297</v>
      </c>
      <c r="F28" s="21">
        <f t="shared" si="5"/>
        <v>335106563</v>
      </c>
      <c r="G28" s="21">
        <f t="shared" si="5"/>
        <v>18778094</v>
      </c>
      <c r="H28" s="21">
        <f t="shared" si="5"/>
        <v>25952653</v>
      </c>
      <c r="I28" s="21">
        <f t="shared" si="5"/>
        <v>45188975</v>
      </c>
      <c r="J28" s="21">
        <f t="shared" si="5"/>
        <v>89919722</v>
      </c>
      <c r="K28" s="21">
        <f t="shared" si="5"/>
        <v>27933141</v>
      </c>
      <c r="L28" s="21">
        <f t="shared" si="5"/>
        <v>25844928</v>
      </c>
      <c r="M28" s="21">
        <f t="shared" si="5"/>
        <v>28676902</v>
      </c>
      <c r="N28" s="21">
        <f t="shared" si="5"/>
        <v>82454971</v>
      </c>
      <c r="O28" s="21">
        <f t="shared" si="5"/>
        <v>27427612</v>
      </c>
      <c r="P28" s="21">
        <f t="shared" si="5"/>
        <v>25786980</v>
      </c>
      <c r="Q28" s="21">
        <f t="shared" si="5"/>
        <v>36099036</v>
      </c>
      <c r="R28" s="21">
        <f t="shared" si="5"/>
        <v>89313628</v>
      </c>
      <c r="S28" s="21">
        <f t="shared" si="5"/>
        <v>28041868</v>
      </c>
      <c r="T28" s="21">
        <f t="shared" si="5"/>
        <v>32460473</v>
      </c>
      <c r="U28" s="21">
        <f t="shared" si="5"/>
        <v>50182036</v>
      </c>
      <c r="V28" s="21">
        <f t="shared" si="5"/>
        <v>110684377</v>
      </c>
      <c r="W28" s="21">
        <f t="shared" si="5"/>
        <v>372372698</v>
      </c>
      <c r="X28" s="21">
        <f t="shared" si="5"/>
        <v>317874223</v>
      </c>
      <c r="Y28" s="21">
        <f t="shared" si="5"/>
        <v>54498475</v>
      </c>
      <c r="Z28" s="4">
        <f>+IF(X28&lt;&gt;0,+(Y28/X28)*100,0)</f>
        <v>17.144666366986293</v>
      </c>
      <c r="AA28" s="19">
        <f>SUM(AA29:AA31)</f>
        <v>335106563</v>
      </c>
    </row>
    <row r="29" spans="1:27" ht="13.5">
      <c r="A29" s="5" t="s">
        <v>33</v>
      </c>
      <c r="B29" s="3"/>
      <c r="C29" s="22">
        <v>1029045890</v>
      </c>
      <c r="D29" s="22"/>
      <c r="E29" s="23">
        <v>99755848</v>
      </c>
      <c r="F29" s="24">
        <v>107991906</v>
      </c>
      <c r="G29" s="24">
        <v>8896210</v>
      </c>
      <c r="H29" s="24">
        <v>8535815</v>
      </c>
      <c r="I29" s="24">
        <v>9157226</v>
      </c>
      <c r="J29" s="24">
        <v>26589251</v>
      </c>
      <c r="K29" s="24">
        <v>10035765</v>
      </c>
      <c r="L29" s="24">
        <v>9198852</v>
      </c>
      <c r="M29" s="24">
        <v>10359679</v>
      </c>
      <c r="N29" s="24">
        <v>29594296</v>
      </c>
      <c r="O29" s="24">
        <v>9060487</v>
      </c>
      <c r="P29" s="24">
        <v>9416081</v>
      </c>
      <c r="Q29" s="24">
        <v>17084884</v>
      </c>
      <c r="R29" s="24">
        <v>35561452</v>
      </c>
      <c r="S29" s="24">
        <v>12775494</v>
      </c>
      <c r="T29" s="24">
        <v>9614134</v>
      </c>
      <c r="U29" s="24">
        <v>12799957</v>
      </c>
      <c r="V29" s="24">
        <v>35189585</v>
      </c>
      <c r="W29" s="24">
        <v>126934584</v>
      </c>
      <c r="X29" s="24">
        <v>99756212</v>
      </c>
      <c r="Y29" s="24">
        <v>27178372</v>
      </c>
      <c r="Z29" s="6">
        <v>27.24</v>
      </c>
      <c r="AA29" s="22">
        <v>107991906</v>
      </c>
    </row>
    <row r="30" spans="1:27" ht="13.5">
      <c r="A30" s="5" t="s">
        <v>34</v>
      </c>
      <c r="B30" s="3"/>
      <c r="C30" s="25"/>
      <c r="D30" s="25"/>
      <c r="E30" s="26">
        <v>128718097</v>
      </c>
      <c r="F30" s="27">
        <v>126982972</v>
      </c>
      <c r="G30" s="27">
        <v>5530476</v>
      </c>
      <c r="H30" s="27">
        <v>5530476</v>
      </c>
      <c r="I30" s="27">
        <v>25555116</v>
      </c>
      <c r="J30" s="27">
        <v>36616068</v>
      </c>
      <c r="K30" s="27">
        <v>9101005</v>
      </c>
      <c r="L30" s="27">
        <v>8756636</v>
      </c>
      <c r="M30" s="27">
        <v>11012609</v>
      </c>
      <c r="N30" s="27">
        <v>28870250</v>
      </c>
      <c r="O30" s="27">
        <v>10664398</v>
      </c>
      <c r="P30" s="27">
        <v>8649011</v>
      </c>
      <c r="Q30" s="27">
        <v>8410245</v>
      </c>
      <c r="R30" s="27">
        <v>27723654</v>
      </c>
      <c r="S30" s="27">
        <v>10294908</v>
      </c>
      <c r="T30" s="27">
        <v>9386601</v>
      </c>
      <c r="U30" s="27">
        <v>29715501</v>
      </c>
      <c r="V30" s="27">
        <v>49397010</v>
      </c>
      <c r="W30" s="27">
        <v>142606982</v>
      </c>
      <c r="X30" s="27">
        <v>128717597</v>
      </c>
      <c r="Y30" s="27">
        <v>13889385</v>
      </c>
      <c r="Z30" s="7">
        <v>10.79</v>
      </c>
      <c r="AA30" s="25">
        <v>126982972</v>
      </c>
    </row>
    <row r="31" spans="1:27" ht="13.5">
      <c r="A31" s="5" t="s">
        <v>35</v>
      </c>
      <c r="B31" s="3"/>
      <c r="C31" s="22"/>
      <c r="D31" s="22"/>
      <c r="E31" s="23">
        <v>89400352</v>
      </c>
      <c r="F31" s="24">
        <v>100131685</v>
      </c>
      <c r="G31" s="24">
        <v>4351408</v>
      </c>
      <c r="H31" s="24">
        <v>11886362</v>
      </c>
      <c r="I31" s="24">
        <v>10476633</v>
      </c>
      <c r="J31" s="24">
        <v>26714403</v>
      </c>
      <c r="K31" s="24">
        <v>8796371</v>
      </c>
      <c r="L31" s="24">
        <v>7889440</v>
      </c>
      <c r="M31" s="24">
        <v>7304614</v>
      </c>
      <c r="N31" s="24">
        <v>23990425</v>
      </c>
      <c r="O31" s="24">
        <v>7702727</v>
      </c>
      <c r="P31" s="24">
        <v>7721888</v>
      </c>
      <c r="Q31" s="24">
        <v>10603907</v>
      </c>
      <c r="R31" s="24">
        <v>26028522</v>
      </c>
      <c r="S31" s="24">
        <v>4971466</v>
      </c>
      <c r="T31" s="24">
        <v>13459738</v>
      </c>
      <c r="U31" s="24">
        <v>7666578</v>
      </c>
      <c r="V31" s="24">
        <v>26097782</v>
      </c>
      <c r="W31" s="24">
        <v>102831132</v>
      </c>
      <c r="X31" s="24">
        <v>89400414</v>
      </c>
      <c r="Y31" s="24">
        <v>13430718</v>
      </c>
      <c r="Z31" s="6">
        <v>15.02</v>
      </c>
      <c r="AA31" s="22">
        <v>100131685</v>
      </c>
    </row>
    <row r="32" spans="1:27" ht="13.5">
      <c r="A32" s="2" t="s">
        <v>36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46825720</v>
      </c>
      <c r="F32" s="21">
        <f t="shared" si="6"/>
        <v>45555859</v>
      </c>
      <c r="G32" s="21">
        <f t="shared" si="6"/>
        <v>4434039</v>
      </c>
      <c r="H32" s="21">
        <f t="shared" si="6"/>
        <v>3940623</v>
      </c>
      <c r="I32" s="21">
        <f t="shared" si="6"/>
        <v>4126826</v>
      </c>
      <c r="J32" s="21">
        <f t="shared" si="6"/>
        <v>12501488</v>
      </c>
      <c r="K32" s="21">
        <f t="shared" si="6"/>
        <v>3985093</v>
      </c>
      <c r="L32" s="21">
        <f t="shared" si="6"/>
        <v>4211427</v>
      </c>
      <c r="M32" s="21">
        <f t="shared" si="6"/>
        <v>3081195</v>
      </c>
      <c r="N32" s="21">
        <f t="shared" si="6"/>
        <v>11277715</v>
      </c>
      <c r="O32" s="21">
        <f t="shared" si="6"/>
        <v>4485726</v>
      </c>
      <c r="P32" s="21">
        <f t="shared" si="6"/>
        <v>4068734</v>
      </c>
      <c r="Q32" s="21">
        <f t="shared" si="6"/>
        <v>3690526</v>
      </c>
      <c r="R32" s="21">
        <f t="shared" si="6"/>
        <v>12244986</v>
      </c>
      <c r="S32" s="21">
        <f t="shared" si="6"/>
        <v>3540776</v>
      </c>
      <c r="T32" s="21">
        <f t="shared" si="6"/>
        <v>3578211</v>
      </c>
      <c r="U32" s="21">
        <f t="shared" si="6"/>
        <v>3574638</v>
      </c>
      <c r="V32" s="21">
        <f t="shared" si="6"/>
        <v>10693625</v>
      </c>
      <c r="W32" s="21">
        <f t="shared" si="6"/>
        <v>46717814</v>
      </c>
      <c r="X32" s="21">
        <f t="shared" si="6"/>
        <v>46826155</v>
      </c>
      <c r="Y32" s="21">
        <f t="shared" si="6"/>
        <v>-108341</v>
      </c>
      <c r="Z32" s="4">
        <f>+IF(X32&lt;&gt;0,+(Y32/X32)*100,0)</f>
        <v>-0.23136855887484248</v>
      </c>
      <c r="AA32" s="19">
        <f>SUM(AA33:AA37)</f>
        <v>45555859</v>
      </c>
    </row>
    <row r="33" spans="1:27" ht="13.5">
      <c r="A33" s="5" t="s">
        <v>37</v>
      </c>
      <c r="B33" s="3"/>
      <c r="C33" s="22"/>
      <c r="D33" s="22"/>
      <c r="E33" s="23">
        <v>46825720</v>
      </c>
      <c r="F33" s="24">
        <v>45555859</v>
      </c>
      <c r="G33" s="24">
        <v>4434039</v>
      </c>
      <c r="H33" s="24">
        <v>3940623</v>
      </c>
      <c r="I33" s="24">
        <v>4126826</v>
      </c>
      <c r="J33" s="24">
        <v>12501488</v>
      </c>
      <c r="K33" s="24">
        <v>3985093</v>
      </c>
      <c r="L33" s="24">
        <v>4211427</v>
      </c>
      <c r="M33" s="24">
        <v>3081195</v>
      </c>
      <c r="N33" s="24">
        <v>11277715</v>
      </c>
      <c r="O33" s="24">
        <v>4485726</v>
      </c>
      <c r="P33" s="24">
        <v>4068734</v>
      </c>
      <c r="Q33" s="24">
        <v>3690526</v>
      </c>
      <c r="R33" s="24">
        <v>12244986</v>
      </c>
      <c r="S33" s="24">
        <v>3540776</v>
      </c>
      <c r="T33" s="24">
        <v>3578211</v>
      </c>
      <c r="U33" s="24">
        <v>3574638</v>
      </c>
      <c r="V33" s="24">
        <v>10693625</v>
      </c>
      <c r="W33" s="24">
        <v>46717814</v>
      </c>
      <c r="X33" s="24">
        <v>46826155</v>
      </c>
      <c r="Y33" s="24">
        <v>-108341</v>
      </c>
      <c r="Z33" s="6">
        <v>-0.23</v>
      </c>
      <c r="AA33" s="22">
        <v>45555859</v>
      </c>
    </row>
    <row r="34" spans="1:27" ht="13.5">
      <c r="A34" s="5" t="s">
        <v>38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>
        <v>0</v>
      </c>
      <c r="AA34" s="22"/>
    </row>
    <row r="35" spans="1:27" ht="13.5">
      <c r="A35" s="5" t="s">
        <v>39</v>
      </c>
      <c r="B35" s="3"/>
      <c r="C35" s="22"/>
      <c r="D35" s="22"/>
      <c r="E35" s="23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6">
        <v>0</v>
      </c>
      <c r="AA35" s="22"/>
    </row>
    <row r="36" spans="1:27" ht="13.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0</v>
      </c>
      <c r="D38" s="19">
        <f>SUM(D39:D41)</f>
        <v>0</v>
      </c>
      <c r="E38" s="20">
        <f t="shared" si="7"/>
        <v>8711081</v>
      </c>
      <c r="F38" s="21">
        <f t="shared" si="7"/>
        <v>9562543</v>
      </c>
      <c r="G38" s="21">
        <f t="shared" si="7"/>
        <v>724820</v>
      </c>
      <c r="H38" s="21">
        <f t="shared" si="7"/>
        <v>703829</v>
      </c>
      <c r="I38" s="21">
        <f t="shared" si="7"/>
        <v>745940</v>
      </c>
      <c r="J38" s="21">
        <f t="shared" si="7"/>
        <v>2174589</v>
      </c>
      <c r="K38" s="21">
        <f t="shared" si="7"/>
        <v>805945</v>
      </c>
      <c r="L38" s="21">
        <f t="shared" si="7"/>
        <v>837051</v>
      </c>
      <c r="M38" s="21">
        <f t="shared" si="7"/>
        <v>775936</v>
      </c>
      <c r="N38" s="21">
        <f t="shared" si="7"/>
        <v>2418932</v>
      </c>
      <c r="O38" s="21">
        <f t="shared" si="7"/>
        <v>730848</v>
      </c>
      <c r="P38" s="21">
        <f t="shared" si="7"/>
        <v>876276</v>
      </c>
      <c r="Q38" s="21">
        <f t="shared" si="7"/>
        <v>861268</v>
      </c>
      <c r="R38" s="21">
        <f t="shared" si="7"/>
        <v>2468392</v>
      </c>
      <c r="S38" s="21">
        <f t="shared" si="7"/>
        <v>649041</v>
      </c>
      <c r="T38" s="21">
        <f t="shared" si="7"/>
        <v>963631</v>
      </c>
      <c r="U38" s="21">
        <f t="shared" si="7"/>
        <v>694156</v>
      </c>
      <c r="V38" s="21">
        <f t="shared" si="7"/>
        <v>2306828</v>
      </c>
      <c r="W38" s="21">
        <f t="shared" si="7"/>
        <v>9368741</v>
      </c>
      <c r="X38" s="21">
        <f t="shared" si="7"/>
        <v>8711085</v>
      </c>
      <c r="Y38" s="21">
        <f t="shared" si="7"/>
        <v>657656</v>
      </c>
      <c r="Z38" s="4">
        <f>+IF(X38&lt;&gt;0,+(Y38/X38)*100,0)</f>
        <v>7.549645078655528</v>
      </c>
      <c r="AA38" s="19">
        <f>SUM(AA39:AA41)</f>
        <v>9562543</v>
      </c>
    </row>
    <row r="39" spans="1:27" ht="13.5">
      <c r="A39" s="5" t="s">
        <v>43</v>
      </c>
      <c r="B39" s="3"/>
      <c r="C39" s="22"/>
      <c r="D39" s="22"/>
      <c r="E39" s="23">
        <v>8711081</v>
      </c>
      <c r="F39" s="24">
        <v>9562543</v>
      </c>
      <c r="G39" s="24">
        <v>724820</v>
      </c>
      <c r="H39" s="24">
        <v>703829</v>
      </c>
      <c r="I39" s="24">
        <v>745940</v>
      </c>
      <c r="J39" s="24">
        <v>2174589</v>
      </c>
      <c r="K39" s="24">
        <v>805945</v>
      </c>
      <c r="L39" s="24">
        <v>837051</v>
      </c>
      <c r="M39" s="24">
        <v>775936</v>
      </c>
      <c r="N39" s="24">
        <v>2418932</v>
      </c>
      <c r="O39" s="24">
        <v>730848</v>
      </c>
      <c r="P39" s="24">
        <v>876276</v>
      </c>
      <c r="Q39" s="24">
        <v>861268</v>
      </c>
      <c r="R39" s="24">
        <v>2468392</v>
      </c>
      <c r="S39" s="24">
        <v>649041</v>
      </c>
      <c r="T39" s="24">
        <v>963631</v>
      </c>
      <c r="U39" s="24">
        <v>694156</v>
      </c>
      <c r="V39" s="24">
        <v>2306828</v>
      </c>
      <c r="W39" s="24">
        <v>9368741</v>
      </c>
      <c r="X39" s="24">
        <v>8711085</v>
      </c>
      <c r="Y39" s="24">
        <v>657656</v>
      </c>
      <c r="Z39" s="6">
        <v>7.55</v>
      </c>
      <c r="AA39" s="22">
        <v>9562543</v>
      </c>
    </row>
    <row r="40" spans="1:27" ht="13.5">
      <c r="A40" s="5" t="s">
        <v>44</v>
      </c>
      <c r="B40" s="3"/>
      <c r="C40" s="22"/>
      <c r="D40" s="22"/>
      <c r="E40" s="23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6">
        <v>0</v>
      </c>
      <c r="AA40" s="22"/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538443570</v>
      </c>
      <c r="F42" s="21">
        <f t="shared" si="8"/>
        <v>553980163</v>
      </c>
      <c r="G42" s="21">
        <f t="shared" si="8"/>
        <v>38549263</v>
      </c>
      <c r="H42" s="21">
        <f t="shared" si="8"/>
        <v>53351010</v>
      </c>
      <c r="I42" s="21">
        <f t="shared" si="8"/>
        <v>44858329</v>
      </c>
      <c r="J42" s="21">
        <f t="shared" si="8"/>
        <v>136758602</v>
      </c>
      <c r="K42" s="21">
        <f t="shared" si="8"/>
        <v>49655479</v>
      </c>
      <c r="L42" s="21">
        <f t="shared" si="8"/>
        <v>52015781</v>
      </c>
      <c r="M42" s="21">
        <f t="shared" si="8"/>
        <v>49963858</v>
      </c>
      <c r="N42" s="21">
        <f t="shared" si="8"/>
        <v>151635118</v>
      </c>
      <c r="O42" s="21">
        <f t="shared" si="8"/>
        <v>31361159</v>
      </c>
      <c r="P42" s="21">
        <f t="shared" si="8"/>
        <v>56496346</v>
      </c>
      <c r="Q42" s="21">
        <f t="shared" si="8"/>
        <v>47535227</v>
      </c>
      <c r="R42" s="21">
        <f t="shared" si="8"/>
        <v>135392732</v>
      </c>
      <c r="S42" s="21">
        <f t="shared" si="8"/>
        <v>38632210</v>
      </c>
      <c r="T42" s="21">
        <f t="shared" si="8"/>
        <v>21316721</v>
      </c>
      <c r="U42" s="21">
        <f t="shared" si="8"/>
        <v>31235491</v>
      </c>
      <c r="V42" s="21">
        <f t="shared" si="8"/>
        <v>91184422</v>
      </c>
      <c r="W42" s="21">
        <f t="shared" si="8"/>
        <v>514970874</v>
      </c>
      <c r="X42" s="21">
        <f t="shared" si="8"/>
        <v>538443920</v>
      </c>
      <c r="Y42" s="21">
        <f t="shared" si="8"/>
        <v>-23473046</v>
      </c>
      <c r="Z42" s="4">
        <f>+IF(X42&lt;&gt;0,+(Y42/X42)*100,0)</f>
        <v>-4.359422611736428</v>
      </c>
      <c r="AA42" s="19">
        <f>SUM(AA43:AA46)</f>
        <v>553980163</v>
      </c>
    </row>
    <row r="43" spans="1:27" ht="13.5">
      <c r="A43" s="5" t="s">
        <v>47</v>
      </c>
      <c r="B43" s="3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6">
        <v>0</v>
      </c>
      <c r="AA43" s="22"/>
    </row>
    <row r="44" spans="1:27" ht="13.5">
      <c r="A44" s="5" t="s">
        <v>48</v>
      </c>
      <c r="B44" s="3"/>
      <c r="C44" s="22"/>
      <c r="D44" s="22"/>
      <c r="E44" s="23">
        <v>538443570</v>
      </c>
      <c r="F44" s="24">
        <v>553980163</v>
      </c>
      <c r="G44" s="24">
        <v>38549263</v>
      </c>
      <c r="H44" s="24">
        <v>53351010</v>
      </c>
      <c r="I44" s="24">
        <v>44858329</v>
      </c>
      <c r="J44" s="24">
        <v>136758602</v>
      </c>
      <c r="K44" s="24">
        <v>49655479</v>
      </c>
      <c r="L44" s="24">
        <v>52015781</v>
      </c>
      <c r="M44" s="24">
        <v>49963858</v>
      </c>
      <c r="N44" s="24">
        <v>151635118</v>
      </c>
      <c r="O44" s="24">
        <v>31361159</v>
      </c>
      <c r="P44" s="24">
        <v>56496346</v>
      </c>
      <c r="Q44" s="24">
        <v>47535227</v>
      </c>
      <c r="R44" s="24">
        <v>135392732</v>
      </c>
      <c r="S44" s="24">
        <v>38632210</v>
      </c>
      <c r="T44" s="24">
        <v>21316721</v>
      </c>
      <c r="U44" s="24">
        <v>31235491</v>
      </c>
      <c r="V44" s="24">
        <v>91184422</v>
      </c>
      <c r="W44" s="24">
        <v>514970874</v>
      </c>
      <c r="X44" s="24">
        <v>538443920</v>
      </c>
      <c r="Y44" s="24">
        <v>-23473046</v>
      </c>
      <c r="Z44" s="6">
        <v>-4.36</v>
      </c>
      <c r="AA44" s="22">
        <v>553980163</v>
      </c>
    </row>
    <row r="45" spans="1:27" ht="13.5">
      <c r="A45" s="5" t="s">
        <v>49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>
        <v>0</v>
      </c>
      <c r="AA45" s="25"/>
    </row>
    <row r="46" spans="1:27" ht="13.5">
      <c r="A46" s="5" t="s">
        <v>50</v>
      </c>
      <c r="B46" s="3"/>
      <c r="C46" s="22"/>
      <c r="D46" s="22"/>
      <c r="E46" s="23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6">
        <v>0</v>
      </c>
      <c r="AA46" s="22"/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1029045890</v>
      </c>
      <c r="D48" s="40">
        <f>+D28+D32+D38+D42+D47</f>
        <v>0</v>
      </c>
      <c r="E48" s="41">
        <f t="shared" si="9"/>
        <v>911854668</v>
      </c>
      <c r="F48" s="42">
        <f t="shared" si="9"/>
        <v>944205128</v>
      </c>
      <c r="G48" s="42">
        <f t="shared" si="9"/>
        <v>62486216</v>
      </c>
      <c r="H48" s="42">
        <f t="shared" si="9"/>
        <v>83948115</v>
      </c>
      <c r="I48" s="42">
        <f t="shared" si="9"/>
        <v>94920070</v>
      </c>
      <c r="J48" s="42">
        <f t="shared" si="9"/>
        <v>241354401</v>
      </c>
      <c r="K48" s="42">
        <f t="shared" si="9"/>
        <v>82379658</v>
      </c>
      <c r="L48" s="42">
        <f t="shared" si="9"/>
        <v>82909187</v>
      </c>
      <c r="M48" s="42">
        <f t="shared" si="9"/>
        <v>82497891</v>
      </c>
      <c r="N48" s="42">
        <f t="shared" si="9"/>
        <v>247786736</v>
      </c>
      <c r="O48" s="42">
        <f t="shared" si="9"/>
        <v>64005345</v>
      </c>
      <c r="P48" s="42">
        <f t="shared" si="9"/>
        <v>87228336</v>
      </c>
      <c r="Q48" s="42">
        <f t="shared" si="9"/>
        <v>88186057</v>
      </c>
      <c r="R48" s="42">
        <f t="shared" si="9"/>
        <v>239419738</v>
      </c>
      <c r="S48" s="42">
        <f t="shared" si="9"/>
        <v>70863895</v>
      </c>
      <c r="T48" s="42">
        <f t="shared" si="9"/>
        <v>58319036</v>
      </c>
      <c r="U48" s="42">
        <f t="shared" si="9"/>
        <v>85686321</v>
      </c>
      <c r="V48" s="42">
        <f t="shared" si="9"/>
        <v>214869252</v>
      </c>
      <c r="W48" s="42">
        <f t="shared" si="9"/>
        <v>943430127</v>
      </c>
      <c r="X48" s="42">
        <f t="shared" si="9"/>
        <v>911855383</v>
      </c>
      <c r="Y48" s="42">
        <f t="shared" si="9"/>
        <v>31574744</v>
      </c>
      <c r="Z48" s="43">
        <f>+IF(X48&lt;&gt;0,+(Y48/X48)*100,0)</f>
        <v>3.462692065941338</v>
      </c>
      <c r="AA48" s="40">
        <f>+AA28+AA32+AA38+AA42+AA47</f>
        <v>944205128</v>
      </c>
    </row>
    <row r="49" spans="1:27" ht="13.5">
      <c r="A49" s="14" t="s">
        <v>58</v>
      </c>
      <c r="B49" s="15"/>
      <c r="C49" s="44">
        <f aca="true" t="shared" si="10" ref="C49:Y49">+C25-C48</f>
        <v>256809694</v>
      </c>
      <c r="D49" s="44">
        <f>+D25-D48</f>
        <v>0</v>
      </c>
      <c r="E49" s="45">
        <f t="shared" si="10"/>
        <v>741148052</v>
      </c>
      <c r="F49" s="46">
        <f t="shared" si="10"/>
        <v>0</v>
      </c>
      <c r="G49" s="46">
        <f t="shared" si="10"/>
        <v>289162736</v>
      </c>
      <c r="H49" s="46">
        <f t="shared" si="10"/>
        <v>154769</v>
      </c>
      <c r="I49" s="46">
        <f t="shared" si="10"/>
        <v>-45258566</v>
      </c>
      <c r="J49" s="46">
        <f t="shared" si="10"/>
        <v>244058939</v>
      </c>
      <c r="K49" s="46">
        <f t="shared" si="10"/>
        <v>-20336446</v>
      </c>
      <c r="L49" s="46">
        <f t="shared" si="10"/>
        <v>-47324502</v>
      </c>
      <c r="M49" s="46">
        <f t="shared" si="10"/>
        <v>-61800607</v>
      </c>
      <c r="N49" s="46">
        <f t="shared" si="10"/>
        <v>-129461555</v>
      </c>
      <c r="O49" s="46">
        <f t="shared" si="10"/>
        <v>184961472</v>
      </c>
      <c r="P49" s="46">
        <f t="shared" si="10"/>
        <v>-39208505</v>
      </c>
      <c r="Q49" s="46">
        <f t="shared" si="10"/>
        <v>146919815</v>
      </c>
      <c r="R49" s="46">
        <f t="shared" si="10"/>
        <v>292672782</v>
      </c>
      <c r="S49" s="46">
        <f t="shared" si="10"/>
        <v>-57058859</v>
      </c>
      <c r="T49" s="46">
        <f t="shared" si="10"/>
        <v>10671889</v>
      </c>
      <c r="U49" s="46">
        <f t="shared" si="10"/>
        <v>-62109063</v>
      </c>
      <c r="V49" s="46">
        <f t="shared" si="10"/>
        <v>-108496033</v>
      </c>
      <c r="W49" s="46">
        <f t="shared" si="10"/>
        <v>298774133</v>
      </c>
      <c r="X49" s="46">
        <f>IF(F25=F48,0,X25-X48)</f>
        <v>0</v>
      </c>
      <c r="Y49" s="46">
        <f t="shared" si="10"/>
        <v>-442373004</v>
      </c>
      <c r="Z49" s="47">
        <f>+IF(X49&lt;&gt;0,+(Y49/X49)*100,0)</f>
        <v>0</v>
      </c>
      <c r="AA49" s="44">
        <f>+AA25-AA48</f>
        <v>0</v>
      </c>
    </row>
    <row r="50" spans="1:27" ht="13.5">
      <c r="A50" s="16" t="s">
        <v>86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87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88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89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90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59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91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326083236</v>
      </c>
      <c r="D5" s="19">
        <f>SUM(D6:D8)</f>
        <v>0</v>
      </c>
      <c r="E5" s="20">
        <f t="shared" si="0"/>
        <v>309135009</v>
      </c>
      <c r="F5" s="21">
        <f t="shared" si="0"/>
        <v>321308150</v>
      </c>
      <c r="G5" s="21">
        <f t="shared" si="0"/>
        <v>7381446</v>
      </c>
      <c r="H5" s="21">
        <f t="shared" si="0"/>
        <v>11504006</v>
      </c>
      <c r="I5" s="21">
        <f t="shared" si="0"/>
        <v>9007649</v>
      </c>
      <c r="J5" s="21">
        <f t="shared" si="0"/>
        <v>27893101</v>
      </c>
      <c r="K5" s="21">
        <f t="shared" si="0"/>
        <v>3484704</v>
      </c>
      <c r="L5" s="21">
        <f t="shared" si="0"/>
        <v>2424362</v>
      </c>
      <c r="M5" s="21">
        <f t="shared" si="0"/>
        <v>7244020</v>
      </c>
      <c r="N5" s="21">
        <f t="shared" si="0"/>
        <v>13153086</v>
      </c>
      <c r="O5" s="21">
        <f t="shared" si="0"/>
        <v>2630147</v>
      </c>
      <c r="P5" s="21">
        <f t="shared" si="0"/>
        <v>158854700</v>
      </c>
      <c r="Q5" s="21">
        <f t="shared" si="0"/>
        <v>58515707</v>
      </c>
      <c r="R5" s="21">
        <f t="shared" si="0"/>
        <v>220000554</v>
      </c>
      <c r="S5" s="21">
        <f t="shared" si="0"/>
        <v>3843247</v>
      </c>
      <c r="T5" s="21">
        <f t="shared" si="0"/>
        <v>9892250</v>
      </c>
      <c r="U5" s="21">
        <f t="shared" si="0"/>
        <v>18543596</v>
      </c>
      <c r="V5" s="21">
        <f t="shared" si="0"/>
        <v>32279093</v>
      </c>
      <c r="W5" s="21">
        <f t="shared" si="0"/>
        <v>293325834</v>
      </c>
      <c r="X5" s="21">
        <f t="shared" si="0"/>
        <v>309135009</v>
      </c>
      <c r="Y5" s="21">
        <f t="shared" si="0"/>
        <v>-15809175</v>
      </c>
      <c r="Z5" s="4">
        <f>+IF(X5&lt;&gt;0,+(Y5/X5)*100,0)</f>
        <v>-5.114003441777764</v>
      </c>
      <c r="AA5" s="19">
        <f>SUM(AA6:AA8)</f>
        <v>321308150</v>
      </c>
    </row>
    <row r="6" spans="1:27" ht="13.5">
      <c r="A6" s="5" t="s">
        <v>33</v>
      </c>
      <c r="B6" s="3"/>
      <c r="C6" s="22"/>
      <c r="D6" s="22"/>
      <c r="E6" s="23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6">
        <v>0</v>
      </c>
      <c r="AA6" s="22"/>
    </row>
    <row r="7" spans="1:27" ht="13.5">
      <c r="A7" s="5" t="s">
        <v>34</v>
      </c>
      <c r="B7" s="3"/>
      <c r="C7" s="25">
        <v>326083236</v>
      </c>
      <c r="D7" s="25"/>
      <c r="E7" s="26">
        <v>309135009</v>
      </c>
      <c r="F7" s="27">
        <v>321308150</v>
      </c>
      <c r="G7" s="27">
        <v>7381446</v>
      </c>
      <c r="H7" s="27">
        <v>11504006</v>
      </c>
      <c r="I7" s="27">
        <v>9007649</v>
      </c>
      <c r="J7" s="27">
        <v>27893101</v>
      </c>
      <c r="K7" s="27">
        <v>3484704</v>
      </c>
      <c r="L7" s="27">
        <v>2424362</v>
      </c>
      <c r="M7" s="27">
        <v>7244020</v>
      </c>
      <c r="N7" s="27">
        <v>13153086</v>
      </c>
      <c r="O7" s="27">
        <v>2630147</v>
      </c>
      <c r="P7" s="27">
        <v>158854700</v>
      </c>
      <c r="Q7" s="27">
        <v>58515707</v>
      </c>
      <c r="R7" s="27">
        <v>220000554</v>
      </c>
      <c r="S7" s="27">
        <v>3843247</v>
      </c>
      <c r="T7" s="27">
        <v>9892250</v>
      </c>
      <c r="U7" s="27">
        <v>18543596</v>
      </c>
      <c r="V7" s="27">
        <v>32279093</v>
      </c>
      <c r="W7" s="27">
        <v>293325834</v>
      </c>
      <c r="X7" s="27">
        <v>309135009</v>
      </c>
      <c r="Y7" s="27">
        <v>-15809175</v>
      </c>
      <c r="Z7" s="7">
        <v>-5.11</v>
      </c>
      <c r="AA7" s="25">
        <v>321308150</v>
      </c>
    </row>
    <row r="8" spans="1:27" ht="13.5">
      <c r="A8" s="5" t="s">
        <v>35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>
        <v>0</v>
      </c>
      <c r="AA8" s="22"/>
    </row>
    <row r="9" spans="1:27" ht="13.5">
      <c r="A9" s="2" t="s">
        <v>36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0</v>
      </c>
      <c r="F9" s="21">
        <f t="shared" si="1"/>
        <v>0</v>
      </c>
      <c r="G9" s="21">
        <f t="shared" si="1"/>
        <v>0</v>
      </c>
      <c r="H9" s="21">
        <f t="shared" si="1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0</v>
      </c>
      <c r="X9" s="21">
        <f t="shared" si="1"/>
        <v>0</v>
      </c>
      <c r="Y9" s="21">
        <f t="shared" si="1"/>
        <v>0</v>
      </c>
      <c r="Z9" s="4">
        <f>+IF(X9&lt;&gt;0,+(Y9/X9)*100,0)</f>
        <v>0</v>
      </c>
      <c r="AA9" s="19">
        <f>SUM(AA10:AA14)</f>
        <v>0</v>
      </c>
    </row>
    <row r="10" spans="1:27" ht="13.5">
      <c r="A10" s="5" t="s">
        <v>37</v>
      </c>
      <c r="B10" s="3"/>
      <c r="C10" s="22"/>
      <c r="D10" s="22"/>
      <c r="E10" s="23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6">
        <v>0</v>
      </c>
      <c r="AA10" s="22"/>
    </row>
    <row r="11" spans="1:27" ht="13.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3.5">
      <c r="A12" s="5" t="s">
        <v>39</v>
      </c>
      <c r="B12" s="3"/>
      <c r="C12" s="22"/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>
        <v>0</v>
      </c>
      <c r="AA12" s="22"/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6646951</v>
      </c>
      <c r="D15" s="19">
        <f>SUM(D16:D18)</f>
        <v>0</v>
      </c>
      <c r="E15" s="20">
        <f t="shared" si="2"/>
        <v>8582650</v>
      </c>
      <c r="F15" s="21">
        <f t="shared" si="2"/>
        <v>8582652</v>
      </c>
      <c r="G15" s="21">
        <f t="shared" si="2"/>
        <v>553340</v>
      </c>
      <c r="H15" s="21">
        <f t="shared" si="2"/>
        <v>454993</v>
      </c>
      <c r="I15" s="21">
        <f t="shared" si="2"/>
        <v>493219</v>
      </c>
      <c r="J15" s="21">
        <f t="shared" si="2"/>
        <v>1501552</v>
      </c>
      <c r="K15" s="21">
        <f t="shared" si="2"/>
        <v>245072</v>
      </c>
      <c r="L15" s="21">
        <f t="shared" si="2"/>
        <v>403789</v>
      </c>
      <c r="M15" s="21">
        <f t="shared" si="2"/>
        <v>642046</v>
      </c>
      <c r="N15" s="21">
        <f t="shared" si="2"/>
        <v>1290907</v>
      </c>
      <c r="O15" s="21">
        <f t="shared" si="2"/>
        <v>548359</v>
      </c>
      <c r="P15" s="21">
        <f t="shared" si="2"/>
        <v>500973</v>
      </c>
      <c r="Q15" s="21">
        <f t="shared" si="2"/>
        <v>433518</v>
      </c>
      <c r="R15" s="21">
        <f t="shared" si="2"/>
        <v>1482850</v>
      </c>
      <c r="S15" s="21">
        <f t="shared" si="2"/>
        <v>352155</v>
      </c>
      <c r="T15" s="21">
        <f t="shared" si="2"/>
        <v>458395</v>
      </c>
      <c r="U15" s="21">
        <f t="shared" si="2"/>
        <v>513299</v>
      </c>
      <c r="V15" s="21">
        <f t="shared" si="2"/>
        <v>1323849</v>
      </c>
      <c r="W15" s="21">
        <f t="shared" si="2"/>
        <v>5599158</v>
      </c>
      <c r="X15" s="21">
        <f t="shared" si="2"/>
        <v>8582652</v>
      </c>
      <c r="Y15" s="21">
        <f t="shared" si="2"/>
        <v>-2983494</v>
      </c>
      <c r="Z15" s="4">
        <f>+IF(X15&lt;&gt;0,+(Y15/X15)*100,0)</f>
        <v>-34.761912751443255</v>
      </c>
      <c r="AA15" s="19">
        <f>SUM(AA16:AA18)</f>
        <v>8582652</v>
      </c>
    </row>
    <row r="16" spans="1:27" ht="13.5">
      <c r="A16" s="5" t="s">
        <v>43</v>
      </c>
      <c r="B16" s="3"/>
      <c r="C16" s="22"/>
      <c r="D16" s="22"/>
      <c r="E16" s="23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6">
        <v>0</v>
      </c>
      <c r="AA16" s="22"/>
    </row>
    <row r="17" spans="1:27" ht="13.5">
      <c r="A17" s="5" t="s">
        <v>44</v>
      </c>
      <c r="B17" s="3"/>
      <c r="C17" s="22">
        <v>6646951</v>
      </c>
      <c r="D17" s="22"/>
      <c r="E17" s="23">
        <v>8582650</v>
      </c>
      <c r="F17" s="24">
        <v>8582652</v>
      </c>
      <c r="G17" s="24">
        <v>553340</v>
      </c>
      <c r="H17" s="24">
        <v>454993</v>
      </c>
      <c r="I17" s="24">
        <v>493219</v>
      </c>
      <c r="J17" s="24">
        <v>1501552</v>
      </c>
      <c r="K17" s="24">
        <v>245072</v>
      </c>
      <c r="L17" s="24">
        <v>403789</v>
      </c>
      <c r="M17" s="24">
        <v>642046</v>
      </c>
      <c r="N17" s="24">
        <v>1290907</v>
      </c>
      <c r="O17" s="24">
        <v>548359</v>
      </c>
      <c r="P17" s="24">
        <v>500973</v>
      </c>
      <c r="Q17" s="24">
        <v>433518</v>
      </c>
      <c r="R17" s="24">
        <v>1482850</v>
      </c>
      <c r="S17" s="24">
        <v>352155</v>
      </c>
      <c r="T17" s="24">
        <v>458395</v>
      </c>
      <c r="U17" s="24">
        <v>513299</v>
      </c>
      <c r="V17" s="24">
        <v>1323849</v>
      </c>
      <c r="W17" s="24">
        <v>5599158</v>
      </c>
      <c r="X17" s="24">
        <v>8582652</v>
      </c>
      <c r="Y17" s="24">
        <v>-2983494</v>
      </c>
      <c r="Z17" s="6">
        <v>-34.76</v>
      </c>
      <c r="AA17" s="22">
        <v>8582652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12992849</v>
      </c>
      <c r="D19" s="19">
        <f>SUM(D20:D23)</f>
        <v>0</v>
      </c>
      <c r="E19" s="20">
        <f t="shared" si="3"/>
        <v>32984020</v>
      </c>
      <c r="F19" s="21">
        <f t="shared" si="3"/>
        <v>39984021</v>
      </c>
      <c r="G19" s="21">
        <f t="shared" si="3"/>
        <v>1369462</v>
      </c>
      <c r="H19" s="21">
        <f t="shared" si="3"/>
        <v>1238467</v>
      </c>
      <c r="I19" s="21">
        <f t="shared" si="3"/>
        <v>1239474</v>
      </c>
      <c r="J19" s="21">
        <f t="shared" si="3"/>
        <v>3847403</v>
      </c>
      <c r="K19" s="21">
        <f t="shared" si="3"/>
        <v>1271543</v>
      </c>
      <c r="L19" s="21">
        <f t="shared" si="3"/>
        <v>1179103</v>
      </c>
      <c r="M19" s="21">
        <f t="shared" si="3"/>
        <v>1269807</v>
      </c>
      <c r="N19" s="21">
        <f t="shared" si="3"/>
        <v>3720453</v>
      </c>
      <c r="O19" s="21">
        <f t="shared" si="3"/>
        <v>1123766</v>
      </c>
      <c r="P19" s="21">
        <f t="shared" si="3"/>
        <v>1405912</v>
      </c>
      <c r="Q19" s="21">
        <f t="shared" si="3"/>
        <v>1909465</v>
      </c>
      <c r="R19" s="21">
        <f t="shared" si="3"/>
        <v>4439143</v>
      </c>
      <c r="S19" s="21">
        <f t="shared" si="3"/>
        <v>1217728</v>
      </c>
      <c r="T19" s="21">
        <f t="shared" si="3"/>
        <v>1207036</v>
      </c>
      <c r="U19" s="21">
        <f t="shared" si="3"/>
        <v>2684549</v>
      </c>
      <c r="V19" s="21">
        <f t="shared" si="3"/>
        <v>5109313</v>
      </c>
      <c r="W19" s="21">
        <f t="shared" si="3"/>
        <v>17116312</v>
      </c>
      <c r="X19" s="21">
        <f t="shared" si="3"/>
        <v>32984021</v>
      </c>
      <c r="Y19" s="21">
        <f t="shared" si="3"/>
        <v>-15867709</v>
      </c>
      <c r="Z19" s="4">
        <f>+IF(X19&lt;&gt;0,+(Y19/X19)*100,0)</f>
        <v>-48.10726078545729</v>
      </c>
      <c r="AA19" s="19">
        <f>SUM(AA20:AA23)</f>
        <v>39984021</v>
      </c>
    </row>
    <row r="20" spans="1:27" ht="13.5">
      <c r="A20" s="5" t="s">
        <v>47</v>
      </c>
      <c r="B20" s="3"/>
      <c r="C20" s="22">
        <v>9346308</v>
      </c>
      <c r="D20" s="22"/>
      <c r="E20" s="23">
        <v>27411509</v>
      </c>
      <c r="F20" s="24">
        <v>34411509</v>
      </c>
      <c r="G20" s="24">
        <v>1011460</v>
      </c>
      <c r="H20" s="24">
        <v>881228</v>
      </c>
      <c r="I20" s="24">
        <v>882599</v>
      </c>
      <c r="J20" s="24">
        <v>2775287</v>
      </c>
      <c r="K20" s="24">
        <v>906214</v>
      </c>
      <c r="L20" s="24">
        <v>814502</v>
      </c>
      <c r="M20" s="24">
        <v>905338</v>
      </c>
      <c r="N20" s="24">
        <v>2626054</v>
      </c>
      <c r="O20" s="24">
        <v>768099</v>
      </c>
      <c r="P20" s="24">
        <v>1049881</v>
      </c>
      <c r="Q20" s="24">
        <v>1547995</v>
      </c>
      <c r="R20" s="24">
        <v>3365975</v>
      </c>
      <c r="S20" s="24">
        <v>856389</v>
      </c>
      <c r="T20" s="24">
        <v>845747</v>
      </c>
      <c r="U20" s="24">
        <v>823558</v>
      </c>
      <c r="V20" s="24">
        <v>2525694</v>
      </c>
      <c r="W20" s="24">
        <v>11293010</v>
      </c>
      <c r="X20" s="24">
        <v>27411510</v>
      </c>
      <c r="Y20" s="24">
        <v>-16118500</v>
      </c>
      <c r="Z20" s="6">
        <v>-58.8</v>
      </c>
      <c r="AA20" s="22">
        <v>34411509</v>
      </c>
    </row>
    <row r="21" spans="1:27" ht="13.5">
      <c r="A21" s="5" t="s">
        <v>48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>
        <v>0</v>
      </c>
      <c r="AA21" s="22"/>
    </row>
    <row r="22" spans="1:27" ht="13.5">
      <c r="A22" s="5" t="s">
        <v>49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>
        <v>0</v>
      </c>
      <c r="AA22" s="25"/>
    </row>
    <row r="23" spans="1:27" ht="13.5">
      <c r="A23" s="5" t="s">
        <v>50</v>
      </c>
      <c r="B23" s="3"/>
      <c r="C23" s="22">
        <v>3646541</v>
      </c>
      <c r="D23" s="22"/>
      <c r="E23" s="23">
        <v>5572511</v>
      </c>
      <c r="F23" s="24">
        <v>5572512</v>
      </c>
      <c r="G23" s="24">
        <v>358002</v>
      </c>
      <c r="H23" s="24">
        <v>357239</v>
      </c>
      <c r="I23" s="24">
        <v>356875</v>
      </c>
      <c r="J23" s="24">
        <v>1072116</v>
      </c>
      <c r="K23" s="24">
        <v>365329</v>
      </c>
      <c r="L23" s="24">
        <v>364601</v>
      </c>
      <c r="M23" s="24">
        <v>364469</v>
      </c>
      <c r="N23" s="24">
        <v>1094399</v>
      </c>
      <c r="O23" s="24">
        <v>355667</v>
      </c>
      <c r="P23" s="24">
        <v>356031</v>
      </c>
      <c r="Q23" s="24">
        <v>361470</v>
      </c>
      <c r="R23" s="24">
        <v>1073168</v>
      </c>
      <c r="S23" s="24">
        <v>361339</v>
      </c>
      <c r="T23" s="24">
        <v>361289</v>
      </c>
      <c r="U23" s="24">
        <v>1860991</v>
      </c>
      <c r="V23" s="24">
        <v>2583619</v>
      </c>
      <c r="W23" s="24">
        <v>5823302</v>
      </c>
      <c r="X23" s="24">
        <v>5572511</v>
      </c>
      <c r="Y23" s="24">
        <v>250791</v>
      </c>
      <c r="Z23" s="6">
        <v>4.5</v>
      </c>
      <c r="AA23" s="22">
        <v>5572512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345723036</v>
      </c>
      <c r="D25" s="40">
        <f>+D5+D9+D15+D19+D24</f>
        <v>0</v>
      </c>
      <c r="E25" s="41">
        <f t="shared" si="4"/>
        <v>350701679</v>
      </c>
      <c r="F25" s="42">
        <f t="shared" si="4"/>
        <v>369874823</v>
      </c>
      <c r="G25" s="42">
        <f t="shared" si="4"/>
        <v>9304248</v>
      </c>
      <c r="H25" s="42">
        <f t="shared" si="4"/>
        <v>13197466</v>
      </c>
      <c r="I25" s="42">
        <f t="shared" si="4"/>
        <v>10740342</v>
      </c>
      <c r="J25" s="42">
        <f t="shared" si="4"/>
        <v>33242056</v>
      </c>
      <c r="K25" s="42">
        <f t="shared" si="4"/>
        <v>5001319</v>
      </c>
      <c r="L25" s="42">
        <f t="shared" si="4"/>
        <v>4007254</v>
      </c>
      <c r="M25" s="42">
        <f t="shared" si="4"/>
        <v>9155873</v>
      </c>
      <c r="N25" s="42">
        <f t="shared" si="4"/>
        <v>18164446</v>
      </c>
      <c r="O25" s="42">
        <f t="shared" si="4"/>
        <v>4302272</v>
      </c>
      <c r="P25" s="42">
        <f t="shared" si="4"/>
        <v>160761585</v>
      </c>
      <c r="Q25" s="42">
        <f t="shared" si="4"/>
        <v>60858690</v>
      </c>
      <c r="R25" s="42">
        <f t="shared" si="4"/>
        <v>225922547</v>
      </c>
      <c r="S25" s="42">
        <f t="shared" si="4"/>
        <v>5413130</v>
      </c>
      <c r="T25" s="42">
        <f t="shared" si="4"/>
        <v>11557681</v>
      </c>
      <c r="U25" s="42">
        <f t="shared" si="4"/>
        <v>21741444</v>
      </c>
      <c r="V25" s="42">
        <f t="shared" si="4"/>
        <v>38712255</v>
      </c>
      <c r="W25" s="42">
        <f t="shared" si="4"/>
        <v>316041304</v>
      </c>
      <c r="X25" s="42">
        <f t="shared" si="4"/>
        <v>350701682</v>
      </c>
      <c r="Y25" s="42">
        <f t="shared" si="4"/>
        <v>-34660378</v>
      </c>
      <c r="Z25" s="43">
        <f>+IF(X25&lt;&gt;0,+(Y25/X25)*100,0)</f>
        <v>-9.883151344566405</v>
      </c>
      <c r="AA25" s="40">
        <f>+AA5+AA9+AA15+AA19+AA24</f>
        <v>369874823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120886989</v>
      </c>
      <c r="D28" s="19">
        <f>SUM(D29:D31)</f>
        <v>0</v>
      </c>
      <c r="E28" s="20">
        <f t="shared" si="5"/>
        <v>123354533</v>
      </c>
      <c r="F28" s="21">
        <f t="shared" si="5"/>
        <v>123995757</v>
      </c>
      <c r="G28" s="21">
        <f t="shared" si="5"/>
        <v>6608026</v>
      </c>
      <c r="H28" s="21">
        <f t="shared" si="5"/>
        <v>7885404</v>
      </c>
      <c r="I28" s="21">
        <f t="shared" si="5"/>
        <v>8365543</v>
      </c>
      <c r="J28" s="21">
        <f t="shared" si="5"/>
        <v>22858973</v>
      </c>
      <c r="K28" s="21">
        <f t="shared" si="5"/>
        <v>9108969</v>
      </c>
      <c r="L28" s="21">
        <f t="shared" si="5"/>
        <v>6929900</v>
      </c>
      <c r="M28" s="21">
        <f t="shared" si="5"/>
        <v>10758027</v>
      </c>
      <c r="N28" s="21">
        <f t="shared" si="5"/>
        <v>26796896</v>
      </c>
      <c r="O28" s="21">
        <f t="shared" si="5"/>
        <v>8127076</v>
      </c>
      <c r="P28" s="21">
        <f t="shared" si="5"/>
        <v>7853846</v>
      </c>
      <c r="Q28" s="21">
        <f t="shared" si="5"/>
        <v>8427157</v>
      </c>
      <c r="R28" s="21">
        <f t="shared" si="5"/>
        <v>24408079</v>
      </c>
      <c r="S28" s="21">
        <f t="shared" si="5"/>
        <v>11279050</v>
      </c>
      <c r="T28" s="21">
        <f t="shared" si="5"/>
        <v>9847733</v>
      </c>
      <c r="U28" s="21">
        <f t="shared" si="5"/>
        <v>11961036</v>
      </c>
      <c r="V28" s="21">
        <f t="shared" si="5"/>
        <v>33087819</v>
      </c>
      <c r="W28" s="21">
        <f t="shared" si="5"/>
        <v>107151767</v>
      </c>
      <c r="X28" s="21">
        <f t="shared" si="5"/>
        <v>123354536</v>
      </c>
      <c r="Y28" s="21">
        <f t="shared" si="5"/>
        <v>-16202769</v>
      </c>
      <c r="Z28" s="4">
        <f>+IF(X28&lt;&gt;0,+(Y28/X28)*100,0)</f>
        <v>-13.13512216526841</v>
      </c>
      <c r="AA28" s="19">
        <f>SUM(AA29:AA31)</f>
        <v>123995757</v>
      </c>
    </row>
    <row r="29" spans="1:27" ht="13.5">
      <c r="A29" s="5" t="s">
        <v>33</v>
      </c>
      <c r="B29" s="3"/>
      <c r="C29" s="22">
        <v>56239143</v>
      </c>
      <c r="D29" s="22"/>
      <c r="E29" s="23">
        <v>49380229</v>
      </c>
      <c r="F29" s="24">
        <v>49584210</v>
      </c>
      <c r="G29" s="24">
        <v>2884033</v>
      </c>
      <c r="H29" s="24">
        <v>2716030</v>
      </c>
      <c r="I29" s="24">
        <v>3596089</v>
      </c>
      <c r="J29" s="24">
        <v>9196152</v>
      </c>
      <c r="K29" s="24">
        <v>4813496</v>
      </c>
      <c r="L29" s="24">
        <v>3791578</v>
      </c>
      <c r="M29" s="24">
        <v>4379794</v>
      </c>
      <c r="N29" s="24">
        <v>12984868</v>
      </c>
      <c r="O29" s="24">
        <v>3080444</v>
      </c>
      <c r="P29" s="24">
        <v>3367261</v>
      </c>
      <c r="Q29" s="24">
        <v>4399770</v>
      </c>
      <c r="R29" s="24">
        <v>10847475</v>
      </c>
      <c r="S29" s="24">
        <v>5705552</v>
      </c>
      <c r="T29" s="24">
        <v>5186744</v>
      </c>
      <c r="U29" s="24">
        <v>4833527</v>
      </c>
      <c r="V29" s="24">
        <v>15725823</v>
      </c>
      <c r="W29" s="24">
        <v>48754318</v>
      </c>
      <c r="X29" s="24">
        <v>49380229</v>
      </c>
      <c r="Y29" s="24">
        <v>-625911</v>
      </c>
      <c r="Z29" s="6">
        <v>-1.27</v>
      </c>
      <c r="AA29" s="22">
        <v>49584210</v>
      </c>
    </row>
    <row r="30" spans="1:27" ht="13.5">
      <c r="A30" s="5" t="s">
        <v>34</v>
      </c>
      <c r="B30" s="3"/>
      <c r="C30" s="25">
        <v>22859510</v>
      </c>
      <c r="D30" s="25"/>
      <c r="E30" s="26">
        <v>28202044</v>
      </c>
      <c r="F30" s="27">
        <v>27986445</v>
      </c>
      <c r="G30" s="27">
        <v>1694875</v>
      </c>
      <c r="H30" s="27">
        <v>2529781</v>
      </c>
      <c r="I30" s="27">
        <v>2634575</v>
      </c>
      <c r="J30" s="27">
        <v>6859231</v>
      </c>
      <c r="K30" s="27">
        <v>1308670</v>
      </c>
      <c r="L30" s="27">
        <v>1583801</v>
      </c>
      <c r="M30" s="27">
        <v>3128378</v>
      </c>
      <c r="N30" s="27">
        <v>6020849</v>
      </c>
      <c r="O30" s="27">
        <v>1202312</v>
      </c>
      <c r="P30" s="27">
        <v>2317957</v>
      </c>
      <c r="Q30" s="27">
        <v>1614956</v>
      </c>
      <c r="R30" s="27">
        <v>5135225</v>
      </c>
      <c r="S30" s="27">
        <v>2331430</v>
      </c>
      <c r="T30" s="27">
        <v>1869211</v>
      </c>
      <c r="U30" s="27">
        <v>2791082</v>
      </c>
      <c r="V30" s="27">
        <v>6991723</v>
      </c>
      <c r="W30" s="27">
        <v>25007028</v>
      </c>
      <c r="X30" s="27">
        <v>28202045</v>
      </c>
      <c r="Y30" s="27">
        <v>-3195017</v>
      </c>
      <c r="Z30" s="7">
        <v>-11.33</v>
      </c>
      <c r="AA30" s="25">
        <v>27986445</v>
      </c>
    </row>
    <row r="31" spans="1:27" ht="13.5">
      <c r="A31" s="5" t="s">
        <v>35</v>
      </c>
      <c r="B31" s="3"/>
      <c r="C31" s="22">
        <v>41788336</v>
      </c>
      <c r="D31" s="22"/>
      <c r="E31" s="23">
        <v>45772260</v>
      </c>
      <c r="F31" s="24">
        <v>46425102</v>
      </c>
      <c r="G31" s="24">
        <v>2029118</v>
      </c>
      <c r="H31" s="24">
        <v>2639593</v>
      </c>
      <c r="I31" s="24">
        <v>2134879</v>
      </c>
      <c r="J31" s="24">
        <v>6803590</v>
      </c>
      <c r="K31" s="24">
        <v>2986803</v>
      </c>
      <c r="L31" s="24">
        <v>1554521</v>
      </c>
      <c r="M31" s="24">
        <v>3249855</v>
      </c>
      <c r="N31" s="24">
        <v>7791179</v>
      </c>
      <c r="O31" s="24">
        <v>3844320</v>
      </c>
      <c r="P31" s="24">
        <v>2168628</v>
      </c>
      <c r="Q31" s="24">
        <v>2412431</v>
      </c>
      <c r="R31" s="24">
        <v>8425379</v>
      </c>
      <c r="S31" s="24">
        <v>3242068</v>
      </c>
      <c r="T31" s="24">
        <v>2791778</v>
      </c>
      <c r="U31" s="24">
        <v>4336427</v>
      </c>
      <c r="V31" s="24">
        <v>10370273</v>
      </c>
      <c r="W31" s="24">
        <v>33390421</v>
      </c>
      <c r="X31" s="24">
        <v>45772262</v>
      </c>
      <c r="Y31" s="24">
        <v>-12381841</v>
      </c>
      <c r="Z31" s="6">
        <v>-27.05</v>
      </c>
      <c r="AA31" s="22">
        <v>46425102</v>
      </c>
    </row>
    <row r="32" spans="1:27" ht="13.5">
      <c r="A32" s="2" t="s">
        <v>36</v>
      </c>
      <c r="B32" s="3"/>
      <c r="C32" s="19">
        <f aca="true" t="shared" si="6" ref="C32:Y32">SUM(C33:C37)</f>
        <v>13495389</v>
      </c>
      <c r="D32" s="19">
        <f>SUM(D33:D37)</f>
        <v>0</v>
      </c>
      <c r="E32" s="20">
        <f t="shared" si="6"/>
        <v>14996356</v>
      </c>
      <c r="F32" s="21">
        <f t="shared" si="6"/>
        <v>15314802</v>
      </c>
      <c r="G32" s="21">
        <f t="shared" si="6"/>
        <v>814342</v>
      </c>
      <c r="H32" s="21">
        <f t="shared" si="6"/>
        <v>1188997</v>
      </c>
      <c r="I32" s="21">
        <f t="shared" si="6"/>
        <v>1413418</v>
      </c>
      <c r="J32" s="21">
        <f t="shared" si="6"/>
        <v>3416757</v>
      </c>
      <c r="K32" s="21">
        <f t="shared" si="6"/>
        <v>905765</v>
      </c>
      <c r="L32" s="21">
        <f t="shared" si="6"/>
        <v>778867</v>
      </c>
      <c r="M32" s="21">
        <f t="shared" si="6"/>
        <v>712531</v>
      </c>
      <c r="N32" s="21">
        <f t="shared" si="6"/>
        <v>2397163</v>
      </c>
      <c r="O32" s="21">
        <f t="shared" si="6"/>
        <v>3090129</v>
      </c>
      <c r="P32" s="21">
        <f t="shared" si="6"/>
        <v>919366</v>
      </c>
      <c r="Q32" s="21">
        <f t="shared" si="6"/>
        <v>1075958</v>
      </c>
      <c r="R32" s="21">
        <f t="shared" si="6"/>
        <v>5085453</v>
      </c>
      <c r="S32" s="21">
        <f t="shared" si="6"/>
        <v>862483</v>
      </c>
      <c r="T32" s="21">
        <f t="shared" si="6"/>
        <v>970638</v>
      </c>
      <c r="U32" s="21">
        <f t="shared" si="6"/>
        <v>2140210</v>
      </c>
      <c r="V32" s="21">
        <f t="shared" si="6"/>
        <v>3973331</v>
      </c>
      <c r="W32" s="21">
        <f t="shared" si="6"/>
        <v>14872704</v>
      </c>
      <c r="X32" s="21">
        <f t="shared" si="6"/>
        <v>14996363</v>
      </c>
      <c r="Y32" s="21">
        <f t="shared" si="6"/>
        <v>-123659</v>
      </c>
      <c r="Z32" s="4">
        <f>+IF(X32&lt;&gt;0,+(Y32/X32)*100,0)</f>
        <v>-0.8245932697147969</v>
      </c>
      <c r="AA32" s="19">
        <f>SUM(AA33:AA37)</f>
        <v>15314802</v>
      </c>
    </row>
    <row r="33" spans="1:27" ht="13.5">
      <c r="A33" s="5" t="s">
        <v>37</v>
      </c>
      <c r="B33" s="3"/>
      <c r="C33" s="22">
        <v>1814584</v>
      </c>
      <c r="D33" s="22"/>
      <c r="E33" s="23">
        <v>3236959</v>
      </c>
      <c r="F33" s="24">
        <v>3467371</v>
      </c>
      <c r="G33" s="24">
        <v>159469</v>
      </c>
      <c r="H33" s="24">
        <v>164502</v>
      </c>
      <c r="I33" s="24">
        <v>283371</v>
      </c>
      <c r="J33" s="24">
        <v>607342</v>
      </c>
      <c r="K33" s="24">
        <v>154141</v>
      </c>
      <c r="L33" s="24">
        <v>153799</v>
      </c>
      <c r="M33" s="24">
        <v>162652</v>
      </c>
      <c r="N33" s="24">
        <v>470592</v>
      </c>
      <c r="O33" s="24">
        <v>532751</v>
      </c>
      <c r="P33" s="24">
        <v>163383</v>
      </c>
      <c r="Q33" s="24">
        <v>150069</v>
      </c>
      <c r="R33" s="24">
        <v>846203</v>
      </c>
      <c r="S33" s="24">
        <v>158283</v>
      </c>
      <c r="T33" s="24">
        <v>158722</v>
      </c>
      <c r="U33" s="24">
        <v>210905</v>
      </c>
      <c r="V33" s="24">
        <v>527910</v>
      </c>
      <c r="W33" s="24">
        <v>2452047</v>
      </c>
      <c r="X33" s="24">
        <v>3236962</v>
      </c>
      <c r="Y33" s="24">
        <v>-784915</v>
      </c>
      <c r="Z33" s="6">
        <v>-24.25</v>
      </c>
      <c r="AA33" s="22">
        <v>3467371</v>
      </c>
    </row>
    <row r="34" spans="1:27" ht="13.5">
      <c r="A34" s="5" t="s">
        <v>38</v>
      </c>
      <c r="B34" s="3"/>
      <c r="C34" s="22">
        <v>8915763</v>
      </c>
      <c r="D34" s="22"/>
      <c r="E34" s="23">
        <v>8271306</v>
      </c>
      <c r="F34" s="24">
        <v>8169795</v>
      </c>
      <c r="G34" s="24">
        <v>535468</v>
      </c>
      <c r="H34" s="24">
        <v>551471</v>
      </c>
      <c r="I34" s="24">
        <v>571415</v>
      </c>
      <c r="J34" s="24">
        <v>1658354</v>
      </c>
      <c r="K34" s="24">
        <v>537591</v>
      </c>
      <c r="L34" s="24">
        <v>505100</v>
      </c>
      <c r="M34" s="24">
        <v>526927</v>
      </c>
      <c r="N34" s="24">
        <v>1569618</v>
      </c>
      <c r="O34" s="24">
        <v>2037710</v>
      </c>
      <c r="P34" s="24">
        <v>516054</v>
      </c>
      <c r="Q34" s="24">
        <v>566532</v>
      </c>
      <c r="R34" s="24">
        <v>3120296</v>
      </c>
      <c r="S34" s="24">
        <v>554604</v>
      </c>
      <c r="T34" s="24">
        <v>568522</v>
      </c>
      <c r="U34" s="24">
        <v>1067661</v>
      </c>
      <c r="V34" s="24">
        <v>2190787</v>
      </c>
      <c r="W34" s="24">
        <v>8539055</v>
      </c>
      <c r="X34" s="24">
        <v>8271307</v>
      </c>
      <c r="Y34" s="24">
        <v>267748</v>
      </c>
      <c r="Z34" s="6">
        <v>3.24</v>
      </c>
      <c r="AA34" s="22">
        <v>8169795</v>
      </c>
    </row>
    <row r="35" spans="1:27" ht="13.5">
      <c r="A35" s="5" t="s">
        <v>39</v>
      </c>
      <c r="B35" s="3"/>
      <c r="C35" s="22">
        <v>2175503</v>
      </c>
      <c r="D35" s="22"/>
      <c r="E35" s="23">
        <v>2823900</v>
      </c>
      <c r="F35" s="24">
        <v>2993445</v>
      </c>
      <c r="G35" s="24">
        <v>69315</v>
      </c>
      <c r="H35" s="24">
        <v>421741</v>
      </c>
      <c r="I35" s="24">
        <v>506931</v>
      </c>
      <c r="J35" s="24">
        <v>997987</v>
      </c>
      <c r="K35" s="24">
        <v>159749</v>
      </c>
      <c r="L35" s="24">
        <v>68882</v>
      </c>
      <c r="M35" s="24">
        <v>-29639</v>
      </c>
      <c r="N35" s="24">
        <v>198992</v>
      </c>
      <c r="O35" s="24">
        <v>470482</v>
      </c>
      <c r="P35" s="24">
        <v>188153</v>
      </c>
      <c r="Q35" s="24">
        <v>277988</v>
      </c>
      <c r="R35" s="24">
        <v>936623</v>
      </c>
      <c r="S35" s="24">
        <v>100077</v>
      </c>
      <c r="T35" s="24">
        <v>193598</v>
      </c>
      <c r="U35" s="24">
        <v>807107</v>
      </c>
      <c r="V35" s="24">
        <v>1100782</v>
      </c>
      <c r="W35" s="24">
        <v>3234384</v>
      </c>
      <c r="X35" s="24">
        <v>2823902</v>
      </c>
      <c r="Y35" s="24">
        <v>410482</v>
      </c>
      <c r="Z35" s="6">
        <v>14.54</v>
      </c>
      <c r="AA35" s="22">
        <v>2993445</v>
      </c>
    </row>
    <row r="36" spans="1:27" ht="13.5">
      <c r="A36" s="5" t="s">
        <v>40</v>
      </c>
      <c r="B36" s="3"/>
      <c r="C36" s="22">
        <v>589539</v>
      </c>
      <c r="D36" s="22"/>
      <c r="E36" s="23">
        <v>664191</v>
      </c>
      <c r="F36" s="24">
        <v>684191</v>
      </c>
      <c r="G36" s="24">
        <v>50090</v>
      </c>
      <c r="H36" s="24">
        <v>51283</v>
      </c>
      <c r="I36" s="24">
        <v>51701</v>
      </c>
      <c r="J36" s="24">
        <v>153074</v>
      </c>
      <c r="K36" s="24">
        <v>54284</v>
      </c>
      <c r="L36" s="24">
        <v>51086</v>
      </c>
      <c r="M36" s="24">
        <v>52591</v>
      </c>
      <c r="N36" s="24">
        <v>157961</v>
      </c>
      <c r="O36" s="24">
        <v>49186</v>
      </c>
      <c r="P36" s="24">
        <v>51776</v>
      </c>
      <c r="Q36" s="24">
        <v>81369</v>
      </c>
      <c r="R36" s="24">
        <v>182331</v>
      </c>
      <c r="S36" s="24">
        <v>49519</v>
      </c>
      <c r="T36" s="24">
        <v>49796</v>
      </c>
      <c r="U36" s="24">
        <v>54537</v>
      </c>
      <c r="V36" s="24">
        <v>153852</v>
      </c>
      <c r="W36" s="24">
        <v>647218</v>
      </c>
      <c r="X36" s="24">
        <v>664192</v>
      </c>
      <c r="Y36" s="24">
        <v>-16974</v>
      </c>
      <c r="Z36" s="6">
        <v>-2.56</v>
      </c>
      <c r="AA36" s="22">
        <v>684191</v>
      </c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31868259</v>
      </c>
      <c r="D38" s="19">
        <f>SUM(D39:D41)</f>
        <v>0</v>
      </c>
      <c r="E38" s="20">
        <f t="shared" si="7"/>
        <v>39190561</v>
      </c>
      <c r="F38" s="21">
        <f t="shared" si="7"/>
        <v>38142267</v>
      </c>
      <c r="G38" s="21">
        <f t="shared" si="7"/>
        <v>1853117</v>
      </c>
      <c r="H38" s="21">
        <f t="shared" si="7"/>
        <v>2258835</v>
      </c>
      <c r="I38" s="21">
        <f t="shared" si="7"/>
        <v>2279643</v>
      </c>
      <c r="J38" s="21">
        <f t="shared" si="7"/>
        <v>6391595</v>
      </c>
      <c r="K38" s="21">
        <f t="shared" si="7"/>
        <v>2577158</v>
      </c>
      <c r="L38" s="21">
        <f t="shared" si="7"/>
        <v>2317016</v>
      </c>
      <c r="M38" s="21">
        <f t="shared" si="7"/>
        <v>2423567</v>
      </c>
      <c r="N38" s="21">
        <f t="shared" si="7"/>
        <v>7317741</v>
      </c>
      <c r="O38" s="21">
        <f t="shared" si="7"/>
        <v>9211652</v>
      </c>
      <c r="P38" s="21">
        <f t="shared" si="7"/>
        <v>2191894</v>
      </c>
      <c r="Q38" s="21">
        <f t="shared" si="7"/>
        <v>1987098</v>
      </c>
      <c r="R38" s="21">
        <f t="shared" si="7"/>
        <v>13390644</v>
      </c>
      <c r="S38" s="21">
        <f t="shared" si="7"/>
        <v>3181797</v>
      </c>
      <c r="T38" s="21">
        <f t="shared" si="7"/>
        <v>2331382</v>
      </c>
      <c r="U38" s="21">
        <f t="shared" si="7"/>
        <v>2516322</v>
      </c>
      <c r="V38" s="21">
        <f t="shared" si="7"/>
        <v>8029501</v>
      </c>
      <c r="W38" s="21">
        <f t="shared" si="7"/>
        <v>35129481</v>
      </c>
      <c r="X38" s="21">
        <f t="shared" si="7"/>
        <v>39190563</v>
      </c>
      <c r="Y38" s="21">
        <f t="shared" si="7"/>
        <v>-4061082</v>
      </c>
      <c r="Z38" s="4">
        <f>+IF(X38&lt;&gt;0,+(Y38/X38)*100,0)</f>
        <v>-10.36239770273267</v>
      </c>
      <c r="AA38" s="19">
        <f>SUM(AA39:AA41)</f>
        <v>38142267</v>
      </c>
    </row>
    <row r="39" spans="1:27" ht="13.5">
      <c r="A39" s="5" t="s">
        <v>43</v>
      </c>
      <c r="B39" s="3"/>
      <c r="C39" s="22">
        <v>7322236</v>
      </c>
      <c r="D39" s="22"/>
      <c r="E39" s="23">
        <v>9854722</v>
      </c>
      <c r="F39" s="24">
        <v>6883223</v>
      </c>
      <c r="G39" s="24">
        <v>440382</v>
      </c>
      <c r="H39" s="24">
        <v>433564</v>
      </c>
      <c r="I39" s="24">
        <v>473531</v>
      </c>
      <c r="J39" s="24">
        <v>1347477</v>
      </c>
      <c r="K39" s="24">
        <v>868272</v>
      </c>
      <c r="L39" s="24">
        <v>652544</v>
      </c>
      <c r="M39" s="24">
        <v>606059</v>
      </c>
      <c r="N39" s="24">
        <v>2126875</v>
      </c>
      <c r="O39" s="24">
        <v>837731</v>
      </c>
      <c r="P39" s="24">
        <v>501442</v>
      </c>
      <c r="Q39" s="24">
        <v>341115</v>
      </c>
      <c r="R39" s="24">
        <v>1680288</v>
      </c>
      <c r="S39" s="24">
        <v>377385</v>
      </c>
      <c r="T39" s="24">
        <v>469185</v>
      </c>
      <c r="U39" s="24">
        <v>538791</v>
      </c>
      <c r="V39" s="24">
        <v>1385361</v>
      </c>
      <c r="W39" s="24">
        <v>6540001</v>
      </c>
      <c r="X39" s="24">
        <v>9854723</v>
      </c>
      <c r="Y39" s="24">
        <v>-3314722</v>
      </c>
      <c r="Z39" s="6">
        <v>-33.64</v>
      </c>
      <c r="AA39" s="22">
        <v>6883223</v>
      </c>
    </row>
    <row r="40" spans="1:27" ht="13.5">
      <c r="A40" s="5" t="s">
        <v>44</v>
      </c>
      <c r="B40" s="3"/>
      <c r="C40" s="22">
        <v>24546023</v>
      </c>
      <c r="D40" s="22"/>
      <c r="E40" s="23">
        <v>29335839</v>
      </c>
      <c r="F40" s="24">
        <v>31259044</v>
      </c>
      <c r="G40" s="24">
        <v>1412735</v>
      </c>
      <c r="H40" s="24">
        <v>1825271</v>
      </c>
      <c r="I40" s="24">
        <v>1806112</v>
      </c>
      <c r="J40" s="24">
        <v>5044118</v>
      </c>
      <c r="K40" s="24">
        <v>1708886</v>
      </c>
      <c r="L40" s="24">
        <v>1664472</v>
      </c>
      <c r="M40" s="24">
        <v>1817508</v>
      </c>
      <c r="N40" s="24">
        <v>5190866</v>
      </c>
      <c r="O40" s="24">
        <v>8373921</v>
      </c>
      <c r="P40" s="24">
        <v>1690452</v>
      </c>
      <c r="Q40" s="24">
        <v>1645983</v>
      </c>
      <c r="R40" s="24">
        <v>11710356</v>
      </c>
      <c r="S40" s="24">
        <v>2804412</v>
      </c>
      <c r="T40" s="24">
        <v>1862197</v>
      </c>
      <c r="U40" s="24">
        <v>1977531</v>
      </c>
      <c r="V40" s="24">
        <v>6644140</v>
      </c>
      <c r="W40" s="24">
        <v>28589480</v>
      </c>
      <c r="X40" s="24">
        <v>29335840</v>
      </c>
      <c r="Y40" s="24">
        <v>-746360</v>
      </c>
      <c r="Z40" s="6">
        <v>-2.54</v>
      </c>
      <c r="AA40" s="22">
        <v>31259044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23267970</v>
      </c>
      <c r="D42" s="19">
        <f>SUM(D43:D46)</f>
        <v>0</v>
      </c>
      <c r="E42" s="20">
        <f t="shared" si="8"/>
        <v>29755099</v>
      </c>
      <c r="F42" s="21">
        <f t="shared" si="8"/>
        <v>27366608</v>
      </c>
      <c r="G42" s="21">
        <f t="shared" si="8"/>
        <v>1912082</v>
      </c>
      <c r="H42" s="21">
        <f t="shared" si="8"/>
        <v>2050952</v>
      </c>
      <c r="I42" s="21">
        <f t="shared" si="8"/>
        <v>1687149</v>
      </c>
      <c r="J42" s="21">
        <f t="shared" si="8"/>
        <v>5650183</v>
      </c>
      <c r="K42" s="21">
        <f t="shared" si="8"/>
        <v>1644262</v>
      </c>
      <c r="L42" s="21">
        <f t="shared" si="8"/>
        <v>1665159</v>
      </c>
      <c r="M42" s="21">
        <f t="shared" si="8"/>
        <v>1765693</v>
      </c>
      <c r="N42" s="21">
        <f t="shared" si="8"/>
        <v>5075114</v>
      </c>
      <c r="O42" s="21">
        <f t="shared" si="8"/>
        <v>1063139</v>
      </c>
      <c r="P42" s="21">
        <f t="shared" si="8"/>
        <v>1717441</v>
      </c>
      <c r="Q42" s="21">
        <f t="shared" si="8"/>
        <v>2533646</v>
      </c>
      <c r="R42" s="21">
        <f t="shared" si="8"/>
        <v>5314226</v>
      </c>
      <c r="S42" s="21">
        <f t="shared" si="8"/>
        <v>1883369</v>
      </c>
      <c r="T42" s="21">
        <f t="shared" si="8"/>
        <v>1618130</v>
      </c>
      <c r="U42" s="21">
        <f t="shared" si="8"/>
        <v>4498932</v>
      </c>
      <c r="V42" s="21">
        <f t="shared" si="8"/>
        <v>8000431</v>
      </c>
      <c r="W42" s="21">
        <f t="shared" si="8"/>
        <v>24039954</v>
      </c>
      <c r="X42" s="21">
        <f t="shared" si="8"/>
        <v>29755100</v>
      </c>
      <c r="Y42" s="21">
        <f t="shared" si="8"/>
        <v>-5715146</v>
      </c>
      <c r="Z42" s="4">
        <f>+IF(X42&lt;&gt;0,+(Y42/X42)*100,0)</f>
        <v>-19.207282112982313</v>
      </c>
      <c r="AA42" s="19">
        <f>SUM(AA43:AA46)</f>
        <v>27366608</v>
      </c>
    </row>
    <row r="43" spans="1:27" ht="13.5">
      <c r="A43" s="5" t="s">
        <v>47</v>
      </c>
      <c r="B43" s="3"/>
      <c r="C43" s="22">
        <v>12834539</v>
      </c>
      <c r="D43" s="22"/>
      <c r="E43" s="23">
        <v>22895125</v>
      </c>
      <c r="F43" s="24">
        <v>20352125</v>
      </c>
      <c r="G43" s="24">
        <v>1647593</v>
      </c>
      <c r="H43" s="24">
        <v>1691958</v>
      </c>
      <c r="I43" s="24">
        <v>1377915</v>
      </c>
      <c r="J43" s="24">
        <v>4717466</v>
      </c>
      <c r="K43" s="24">
        <v>1305143</v>
      </c>
      <c r="L43" s="24">
        <v>1385843</v>
      </c>
      <c r="M43" s="24">
        <v>1461906</v>
      </c>
      <c r="N43" s="24">
        <v>4152892</v>
      </c>
      <c r="O43" s="24">
        <v>666356</v>
      </c>
      <c r="P43" s="24">
        <v>1402488</v>
      </c>
      <c r="Q43" s="24">
        <v>2208844</v>
      </c>
      <c r="R43" s="24">
        <v>4277688</v>
      </c>
      <c r="S43" s="24">
        <v>1527125</v>
      </c>
      <c r="T43" s="24">
        <v>1285170</v>
      </c>
      <c r="U43" s="24">
        <v>2347219</v>
      </c>
      <c r="V43" s="24">
        <v>5159514</v>
      </c>
      <c r="W43" s="24">
        <v>18307560</v>
      </c>
      <c r="X43" s="24">
        <v>22895125</v>
      </c>
      <c r="Y43" s="24">
        <v>-4587565</v>
      </c>
      <c r="Z43" s="6">
        <v>-20.04</v>
      </c>
      <c r="AA43" s="22">
        <v>20352125</v>
      </c>
    </row>
    <row r="44" spans="1:27" ht="13.5">
      <c r="A44" s="5" t="s">
        <v>48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>
        <v>0</v>
      </c>
      <c r="AA44" s="22"/>
    </row>
    <row r="45" spans="1:27" ht="13.5">
      <c r="A45" s="5" t="s">
        <v>49</v>
      </c>
      <c r="B45" s="3"/>
      <c r="C45" s="25">
        <v>575349</v>
      </c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>
        <v>0</v>
      </c>
      <c r="AA45" s="25"/>
    </row>
    <row r="46" spans="1:27" ht="13.5">
      <c r="A46" s="5" t="s">
        <v>50</v>
      </c>
      <c r="B46" s="3"/>
      <c r="C46" s="22">
        <v>9858082</v>
      </c>
      <c r="D46" s="22"/>
      <c r="E46" s="23">
        <v>6859974</v>
      </c>
      <c r="F46" s="24">
        <v>7014483</v>
      </c>
      <c r="G46" s="24">
        <v>264489</v>
      </c>
      <c r="H46" s="24">
        <v>358994</v>
      </c>
      <c r="I46" s="24">
        <v>309234</v>
      </c>
      <c r="J46" s="24">
        <v>932717</v>
      </c>
      <c r="K46" s="24">
        <v>339119</v>
      </c>
      <c r="L46" s="24">
        <v>279316</v>
      </c>
      <c r="M46" s="24">
        <v>303787</v>
      </c>
      <c r="N46" s="24">
        <v>922222</v>
      </c>
      <c r="O46" s="24">
        <v>396783</v>
      </c>
      <c r="P46" s="24">
        <v>314953</v>
      </c>
      <c r="Q46" s="24">
        <v>324802</v>
      </c>
      <c r="R46" s="24">
        <v>1036538</v>
      </c>
      <c r="S46" s="24">
        <v>356244</v>
      </c>
      <c r="T46" s="24">
        <v>332960</v>
      </c>
      <c r="U46" s="24">
        <v>2151713</v>
      </c>
      <c r="V46" s="24">
        <v>2840917</v>
      </c>
      <c r="W46" s="24">
        <v>5732394</v>
      </c>
      <c r="X46" s="24">
        <v>6859975</v>
      </c>
      <c r="Y46" s="24">
        <v>-1127581</v>
      </c>
      <c r="Z46" s="6">
        <v>-16.44</v>
      </c>
      <c r="AA46" s="22">
        <v>7014483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189518607</v>
      </c>
      <c r="D48" s="40">
        <f>+D28+D32+D38+D42+D47</f>
        <v>0</v>
      </c>
      <c r="E48" s="41">
        <f t="shared" si="9"/>
        <v>207296549</v>
      </c>
      <c r="F48" s="42">
        <f t="shared" si="9"/>
        <v>204819434</v>
      </c>
      <c r="G48" s="42">
        <f t="shared" si="9"/>
        <v>11187567</v>
      </c>
      <c r="H48" s="42">
        <f t="shared" si="9"/>
        <v>13384188</v>
      </c>
      <c r="I48" s="42">
        <f t="shared" si="9"/>
        <v>13745753</v>
      </c>
      <c r="J48" s="42">
        <f t="shared" si="9"/>
        <v>38317508</v>
      </c>
      <c r="K48" s="42">
        <f t="shared" si="9"/>
        <v>14236154</v>
      </c>
      <c r="L48" s="42">
        <f t="shared" si="9"/>
        <v>11690942</v>
      </c>
      <c r="M48" s="42">
        <f t="shared" si="9"/>
        <v>15659818</v>
      </c>
      <c r="N48" s="42">
        <f t="shared" si="9"/>
        <v>41586914</v>
      </c>
      <c r="O48" s="42">
        <f t="shared" si="9"/>
        <v>21491996</v>
      </c>
      <c r="P48" s="42">
        <f t="shared" si="9"/>
        <v>12682547</v>
      </c>
      <c r="Q48" s="42">
        <f t="shared" si="9"/>
        <v>14023859</v>
      </c>
      <c r="R48" s="42">
        <f t="shared" si="9"/>
        <v>48198402</v>
      </c>
      <c r="S48" s="42">
        <f t="shared" si="9"/>
        <v>17206699</v>
      </c>
      <c r="T48" s="42">
        <f t="shared" si="9"/>
        <v>14767883</v>
      </c>
      <c r="U48" s="42">
        <f t="shared" si="9"/>
        <v>21116500</v>
      </c>
      <c r="V48" s="42">
        <f t="shared" si="9"/>
        <v>53091082</v>
      </c>
      <c r="W48" s="42">
        <f t="shared" si="9"/>
        <v>181193906</v>
      </c>
      <c r="X48" s="42">
        <f t="shared" si="9"/>
        <v>207296562</v>
      </c>
      <c r="Y48" s="42">
        <f t="shared" si="9"/>
        <v>-26102656</v>
      </c>
      <c r="Z48" s="43">
        <f>+IF(X48&lt;&gt;0,+(Y48/X48)*100,0)</f>
        <v>-12.591938693127</v>
      </c>
      <c r="AA48" s="40">
        <f>+AA28+AA32+AA38+AA42+AA47</f>
        <v>204819434</v>
      </c>
    </row>
    <row r="49" spans="1:27" ht="13.5">
      <c r="A49" s="14" t="s">
        <v>58</v>
      </c>
      <c r="B49" s="15"/>
      <c r="C49" s="44">
        <f aca="true" t="shared" si="10" ref="C49:Y49">+C25-C48</f>
        <v>156204429</v>
      </c>
      <c r="D49" s="44">
        <f>+D25-D48</f>
        <v>0</v>
      </c>
      <c r="E49" s="45">
        <f t="shared" si="10"/>
        <v>143405130</v>
      </c>
      <c r="F49" s="46">
        <f t="shared" si="10"/>
        <v>165055389</v>
      </c>
      <c r="G49" s="46">
        <f t="shared" si="10"/>
        <v>-1883319</v>
      </c>
      <c r="H49" s="46">
        <f t="shared" si="10"/>
        <v>-186722</v>
      </c>
      <c r="I49" s="46">
        <f t="shared" si="10"/>
        <v>-3005411</v>
      </c>
      <c r="J49" s="46">
        <f t="shared" si="10"/>
        <v>-5075452</v>
      </c>
      <c r="K49" s="46">
        <f t="shared" si="10"/>
        <v>-9234835</v>
      </c>
      <c r="L49" s="46">
        <f t="shared" si="10"/>
        <v>-7683688</v>
      </c>
      <c r="M49" s="46">
        <f t="shared" si="10"/>
        <v>-6503945</v>
      </c>
      <c r="N49" s="46">
        <f t="shared" si="10"/>
        <v>-23422468</v>
      </c>
      <c r="O49" s="46">
        <f t="shared" si="10"/>
        <v>-17189724</v>
      </c>
      <c r="P49" s="46">
        <f t="shared" si="10"/>
        <v>148079038</v>
      </c>
      <c r="Q49" s="46">
        <f t="shared" si="10"/>
        <v>46834831</v>
      </c>
      <c r="R49" s="46">
        <f t="shared" si="10"/>
        <v>177724145</v>
      </c>
      <c r="S49" s="46">
        <f t="shared" si="10"/>
        <v>-11793569</v>
      </c>
      <c r="T49" s="46">
        <f t="shared" si="10"/>
        <v>-3210202</v>
      </c>
      <c r="U49" s="46">
        <f t="shared" si="10"/>
        <v>624944</v>
      </c>
      <c r="V49" s="46">
        <f t="shared" si="10"/>
        <v>-14378827</v>
      </c>
      <c r="W49" s="46">
        <f t="shared" si="10"/>
        <v>134847398</v>
      </c>
      <c r="X49" s="46">
        <f>IF(F25=F48,0,X25-X48)</f>
        <v>143405120</v>
      </c>
      <c r="Y49" s="46">
        <f t="shared" si="10"/>
        <v>-8557722</v>
      </c>
      <c r="Z49" s="47">
        <f>+IF(X49&lt;&gt;0,+(Y49/X49)*100,0)</f>
        <v>-5.967514967387497</v>
      </c>
      <c r="AA49" s="44">
        <f>+AA25-AA48</f>
        <v>165055389</v>
      </c>
    </row>
    <row r="50" spans="1:27" ht="13.5">
      <c r="A50" s="16" t="s">
        <v>86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87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88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89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90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60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91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427506887</v>
      </c>
      <c r="D5" s="19">
        <f>SUM(D6:D8)</f>
        <v>0</v>
      </c>
      <c r="E5" s="20">
        <f t="shared" si="0"/>
        <v>376398457</v>
      </c>
      <c r="F5" s="21">
        <f t="shared" si="0"/>
        <v>376398457</v>
      </c>
      <c r="G5" s="21">
        <f t="shared" si="0"/>
        <v>131569860</v>
      </c>
      <c r="H5" s="21">
        <f t="shared" si="0"/>
        <v>10875365</v>
      </c>
      <c r="I5" s="21">
        <f t="shared" si="0"/>
        <v>11185631</v>
      </c>
      <c r="J5" s="21">
        <f t="shared" si="0"/>
        <v>153630856</v>
      </c>
      <c r="K5" s="21">
        <f t="shared" si="0"/>
        <v>10372042</v>
      </c>
      <c r="L5" s="21">
        <f t="shared" si="0"/>
        <v>11580619</v>
      </c>
      <c r="M5" s="21">
        <f t="shared" si="0"/>
        <v>99747409</v>
      </c>
      <c r="N5" s="21">
        <f t="shared" si="0"/>
        <v>121700070</v>
      </c>
      <c r="O5" s="21">
        <f t="shared" si="0"/>
        <v>9947924</v>
      </c>
      <c r="P5" s="21">
        <f t="shared" si="0"/>
        <v>10043307</v>
      </c>
      <c r="Q5" s="21">
        <f t="shared" si="0"/>
        <v>90845144</v>
      </c>
      <c r="R5" s="21">
        <f t="shared" si="0"/>
        <v>110836375</v>
      </c>
      <c r="S5" s="21">
        <f t="shared" si="0"/>
        <v>9848043</v>
      </c>
      <c r="T5" s="21">
        <f t="shared" si="0"/>
        <v>9152495</v>
      </c>
      <c r="U5" s="21">
        <f t="shared" si="0"/>
        <v>11395831</v>
      </c>
      <c r="V5" s="21">
        <f t="shared" si="0"/>
        <v>30396369</v>
      </c>
      <c r="W5" s="21">
        <f t="shared" si="0"/>
        <v>416563670</v>
      </c>
      <c r="X5" s="21">
        <f t="shared" si="0"/>
        <v>376398458</v>
      </c>
      <c r="Y5" s="21">
        <f t="shared" si="0"/>
        <v>40165212</v>
      </c>
      <c r="Z5" s="4">
        <f>+IF(X5&lt;&gt;0,+(Y5/X5)*100,0)</f>
        <v>10.670928944135047</v>
      </c>
      <c r="AA5" s="19">
        <f>SUM(AA6:AA8)</f>
        <v>376398457</v>
      </c>
    </row>
    <row r="6" spans="1:27" ht="13.5">
      <c r="A6" s="5" t="s">
        <v>33</v>
      </c>
      <c r="B6" s="3"/>
      <c r="C6" s="22"/>
      <c r="D6" s="22"/>
      <c r="E6" s="23">
        <v>1100</v>
      </c>
      <c r="F6" s="24">
        <v>1100</v>
      </c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>
        <v>1100</v>
      </c>
      <c r="Y6" s="24">
        <v>-1100</v>
      </c>
      <c r="Z6" s="6">
        <v>-100</v>
      </c>
      <c r="AA6" s="22">
        <v>1100</v>
      </c>
    </row>
    <row r="7" spans="1:27" ht="13.5">
      <c r="A7" s="5" t="s">
        <v>34</v>
      </c>
      <c r="B7" s="3"/>
      <c r="C7" s="25">
        <v>427506887</v>
      </c>
      <c r="D7" s="25"/>
      <c r="E7" s="26">
        <v>376397100</v>
      </c>
      <c r="F7" s="27">
        <v>376397100</v>
      </c>
      <c r="G7" s="27">
        <v>131569860</v>
      </c>
      <c r="H7" s="27">
        <v>10875365</v>
      </c>
      <c r="I7" s="27">
        <v>11185631</v>
      </c>
      <c r="J7" s="27">
        <v>153630856</v>
      </c>
      <c r="K7" s="27">
        <v>10372042</v>
      </c>
      <c r="L7" s="27">
        <v>11580619</v>
      </c>
      <c r="M7" s="27">
        <v>99747409</v>
      </c>
      <c r="N7" s="27">
        <v>121700070</v>
      </c>
      <c r="O7" s="27">
        <v>9947924</v>
      </c>
      <c r="P7" s="27">
        <v>10043307</v>
      </c>
      <c r="Q7" s="27">
        <v>90845144</v>
      </c>
      <c r="R7" s="27">
        <v>110836375</v>
      </c>
      <c r="S7" s="27">
        <v>9848043</v>
      </c>
      <c r="T7" s="27">
        <v>9152495</v>
      </c>
      <c r="U7" s="27">
        <v>11395831</v>
      </c>
      <c r="V7" s="27">
        <v>30396369</v>
      </c>
      <c r="W7" s="27">
        <v>416563670</v>
      </c>
      <c r="X7" s="27">
        <v>376397101</v>
      </c>
      <c r="Y7" s="27">
        <v>40166569</v>
      </c>
      <c r="Z7" s="7">
        <v>10.67</v>
      </c>
      <c r="AA7" s="25">
        <v>376397100</v>
      </c>
    </row>
    <row r="8" spans="1:27" ht="13.5">
      <c r="A8" s="5" t="s">
        <v>35</v>
      </c>
      <c r="B8" s="3"/>
      <c r="C8" s="22"/>
      <c r="D8" s="22"/>
      <c r="E8" s="23">
        <v>257</v>
      </c>
      <c r="F8" s="24">
        <v>257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>
        <v>257</v>
      </c>
      <c r="Y8" s="24">
        <v>-257</v>
      </c>
      <c r="Z8" s="6">
        <v>-100</v>
      </c>
      <c r="AA8" s="22">
        <v>257</v>
      </c>
    </row>
    <row r="9" spans="1:27" ht="13.5">
      <c r="A9" s="2" t="s">
        <v>36</v>
      </c>
      <c r="B9" s="3"/>
      <c r="C9" s="19">
        <f aca="true" t="shared" si="1" ref="C9:Y9">SUM(C10:C14)</f>
        <v>50752403</v>
      </c>
      <c r="D9" s="19">
        <f>SUM(D10:D14)</f>
        <v>0</v>
      </c>
      <c r="E9" s="20">
        <f t="shared" si="1"/>
        <v>5418620</v>
      </c>
      <c r="F9" s="21">
        <f t="shared" si="1"/>
        <v>5418620</v>
      </c>
      <c r="G9" s="21">
        <f t="shared" si="1"/>
        <v>210716</v>
      </c>
      <c r="H9" s="21">
        <f t="shared" si="1"/>
        <v>444166</v>
      </c>
      <c r="I9" s="21">
        <f t="shared" si="1"/>
        <v>552881</v>
      </c>
      <c r="J9" s="21">
        <f t="shared" si="1"/>
        <v>1207763</v>
      </c>
      <c r="K9" s="21">
        <f t="shared" si="1"/>
        <v>1561248</v>
      </c>
      <c r="L9" s="21">
        <f t="shared" si="1"/>
        <v>653034</v>
      </c>
      <c r="M9" s="21">
        <f t="shared" si="1"/>
        <v>705764</v>
      </c>
      <c r="N9" s="21">
        <f t="shared" si="1"/>
        <v>2920046</v>
      </c>
      <c r="O9" s="21">
        <f t="shared" si="1"/>
        <v>754189</v>
      </c>
      <c r="P9" s="21">
        <f t="shared" si="1"/>
        <v>644814</v>
      </c>
      <c r="Q9" s="21">
        <f t="shared" si="1"/>
        <v>660890</v>
      </c>
      <c r="R9" s="21">
        <f t="shared" si="1"/>
        <v>2059893</v>
      </c>
      <c r="S9" s="21">
        <f t="shared" si="1"/>
        <v>627496</v>
      </c>
      <c r="T9" s="21">
        <f t="shared" si="1"/>
        <v>572346</v>
      </c>
      <c r="U9" s="21">
        <f t="shared" si="1"/>
        <v>716675</v>
      </c>
      <c r="V9" s="21">
        <f t="shared" si="1"/>
        <v>1916517</v>
      </c>
      <c r="W9" s="21">
        <f t="shared" si="1"/>
        <v>8104219</v>
      </c>
      <c r="X9" s="21">
        <f t="shared" si="1"/>
        <v>5418620</v>
      </c>
      <c r="Y9" s="21">
        <f t="shared" si="1"/>
        <v>2685599</v>
      </c>
      <c r="Z9" s="4">
        <f>+IF(X9&lt;&gt;0,+(Y9/X9)*100,0)</f>
        <v>49.56241626096681</v>
      </c>
      <c r="AA9" s="19">
        <f>SUM(AA10:AA14)</f>
        <v>5418620</v>
      </c>
    </row>
    <row r="10" spans="1:27" ht="13.5">
      <c r="A10" s="5" t="s">
        <v>37</v>
      </c>
      <c r="B10" s="3"/>
      <c r="C10" s="22">
        <v>78298</v>
      </c>
      <c r="D10" s="22"/>
      <c r="E10" s="23">
        <v>69629</v>
      </c>
      <c r="F10" s="24">
        <v>69629</v>
      </c>
      <c r="G10" s="24">
        <v>7306</v>
      </c>
      <c r="H10" s="24">
        <v>6483</v>
      </c>
      <c r="I10" s="24">
        <v>5141</v>
      </c>
      <c r="J10" s="24">
        <v>18930</v>
      </c>
      <c r="K10" s="24">
        <v>7884</v>
      </c>
      <c r="L10" s="24">
        <v>6785</v>
      </c>
      <c r="M10" s="24">
        <v>5346</v>
      </c>
      <c r="N10" s="24">
        <v>20015</v>
      </c>
      <c r="O10" s="24">
        <v>6545</v>
      </c>
      <c r="P10" s="24">
        <v>5274</v>
      </c>
      <c r="Q10" s="24">
        <v>6914</v>
      </c>
      <c r="R10" s="24">
        <v>18733</v>
      </c>
      <c r="S10" s="24">
        <v>6568</v>
      </c>
      <c r="T10" s="24">
        <v>6251</v>
      </c>
      <c r="U10" s="24">
        <v>7712</v>
      </c>
      <c r="V10" s="24">
        <v>20531</v>
      </c>
      <c r="W10" s="24">
        <v>78209</v>
      </c>
      <c r="X10" s="24">
        <v>69629</v>
      </c>
      <c r="Y10" s="24">
        <v>8580</v>
      </c>
      <c r="Z10" s="6">
        <v>12.32</v>
      </c>
      <c r="AA10" s="22">
        <v>69629</v>
      </c>
    </row>
    <row r="11" spans="1:27" ht="13.5">
      <c r="A11" s="5" t="s">
        <v>38</v>
      </c>
      <c r="B11" s="3"/>
      <c r="C11" s="22">
        <v>13829707</v>
      </c>
      <c r="D11" s="22"/>
      <c r="E11" s="23">
        <v>527766</v>
      </c>
      <c r="F11" s="24">
        <v>527766</v>
      </c>
      <c r="G11" s="24">
        <v>10809</v>
      </c>
      <c r="H11" s="24">
        <v>13532</v>
      </c>
      <c r="I11" s="24">
        <v>16640</v>
      </c>
      <c r="J11" s="24">
        <v>40981</v>
      </c>
      <c r="K11" s="24">
        <v>13574</v>
      </c>
      <c r="L11" s="24">
        <v>14495</v>
      </c>
      <c r="M11" s="24">
        <v>14054</v>
      </c>
      <c r="N11" s="24">
        <v>42123</v>
      </c>
      <c r="O11" s="24">
        <v>12897</v>
      </c>
      <c r="P11" s="24">
        <v>12224</v>
      </c>
      <c r="Q11" s="24">
        <v>12044</v>
      </c>
      <c r="R11" s="24">
        <v>37165</v>
      </c>
      <c r="S11" s="24">
        <v>9450</v>
      </c>
      <c r="T11" s="24">
        <v>23284</v>
      </c>
      <c r="U11" s="24">
        <v>8291</v>
      </c>
      <c r="V11" s="24">
        <v>41025</v>
      </c>
      <c r="W11" s="24">
        <v>161294</v>
      </c>
      <c r="X11" s="24">
        <v>527766</v>
      </c>
      <c r="Y11" s="24">
        <v>-366472</v>
      </c>
      <c r="Z11" s="6">
        <v>-69.44</v>
      </c>
      <c r="AA11" s="22">
        <v>527766</v>
      </c>
    </row>
    <row r="12" spans="1:27" ht="13.5">
      <c r="A12" s="5" t="s">
        <v>39</v>
      </c>
      <c r="B12" s="3"/>
      <c r="C12" s="22">
        <v>34984150</v>
      </c>
      <c r="D12" s="22"/>
      <c r="E12" s="23">
        <v>3301000</v>
      </c>
      <c r="F12" s="24">
        <v>3301000</v>
      </c>
      <c r="G12" s="24">
        <v>2571</v>
      </c>
      <c r="H12" s="24">
        <v>242476</v>
      </c>
      <c r="I12" s="24">
        <v>375156</v>
      </c>
      <c r="J12" s="24">
        <v>620203</v>
      </c>
      <c r="K12" s="24">
        <v>1335658</v>
      </c>
      <c r="L12" s="24">
        <v>430600</v>
      </c>
      <c r="M12" s="24">
        <v>522337</v>
      </c>
      <c r="N12" s="24">
        <v>2288595</v>
      </c>
      <c r="O12" s="24">
        <v>584876</v>
      </c>
      <c r="P12" s="24">
        <v>408909</v>
      </c>
      <c r="Q12" s="24">
        <v>447122</v>
      </c>
      <c r="R12" s="24">
        <v>1440907</v>
      </c>
      <c r="S12" s="24">
        <v>443304</v>
      </c>
      <c r="T12" s="24">
        <v>376902</v>
      </c>
      <c r="U12" s="24">
        <v>446162</v>
      </c>
      <c r="V12" s="24">
        <v>1266368</v>
      </c>
      <c r="W12" s="24">
        <v>5616073</v>
      </c>
      <c r="X12" s="24">
        <v>3301002</v>
      </c>
      <c r="Y12" s="24">
        <v>2315071</v>
      </c>
      <c r="Z12" s="6">
        <v>70.13</v>
      </c>
      <c r="AA12" s="22">
        <v>3301000</v>
      </c>
    </row>
    <row r="13" spans="1:27" ht="13.5">
      <c r="A13" s="5" t="s">
        <v>40</v>
      </c>
      <c r="B13" s="3"/>
      <c r="C13" s="22">
        <v>1803625</v>
      </c>
      <c r="D13" s="22"/>
      <c r="E13" s="23">
        <v>1495225</v>
      </c>
      <c r="F13" s="24">
        <v>1495225</v>
      </c>
      <c r="G13" s="24">
        <v>183748</v>
      </c>
      <c r="H13" s="24">
        <v>180108</v>
      </c>
      <c r="I13" s="24">
        <v>153367</v>
      </c>
      <c r="J13" s="24">
        <v>517223</v>
      </c>
      <c r="K13" s="24">
        <v>198315</v>
      </c>
      <c r="L13" s="24">
        <v>198837</v>
      </c>
      <c r="M13" s="24">
        <v>162710</v>
      </c>
      <c r="N13" s="24">
        <v>559862</v>
      </c>
      <c r="O13" s="24">
        <v>147804</v>
      </c>
      <c r="P13" s="24">
        <v>216590</v>
      </c>
      <c r="Q13" s="24">
        <v>183316</v>
      </c>
      <c r="R13" s="24">
        <v>547710</v>
      </c>
      <c r="S13" s="24">
        <v>167107</v>
      </c>
      <c r="T13" s="24">
        <v>163592</v>
      </c>
      <c r="U13" s="24">
        <v>247087</v>
      </c>
      <c r="V13" s="24">
        <v>577786</v>
      </c>
      <c r="W13" s="24">
        <v>2202581</v>
      </c>
      <c r="X13" s="24">
        <v>1495225</v>
      </c>
      <c r="Y13" s="24">
        <v>707356</v>
      </c>
      <c r="Z13" s="6">
        <v>47.31</v>
      </c>
      <c r="AA13" s="22">
        <v>1495225</v>
      </c>
    </row>
    <row r="14" spans="1:27" ht="13.5">
      <c r="A14" s="5" t="s">
        <v>41</v>
      </c>
      <c r="B14" s="3"/>
      <c r="C14" s="25">
        <v>56623</v>
      </c>
      <c r="D14" s="25"/>
      <c r="E14" s="26">
        <v>25000</v>
      </c>
      <c r="F14" s="27">
        <v>25000</v>
      </c>
      <c r="G14" s="27">
        <v>6282</v>
      </c>
      <c r="H14" s="27">
        <v>1567</v>
      </c>
      <c r="I14" s="27">
        <v>2577</v>
      </c>
      <c r="J14" s="27">
        <v>10426</v>
      </c>
      <c r="K14" s="27">
        <v>5817</v>
      </c>
      <c r="L14" s="27">
        <v>2317</v>
      </c>
      <c r="M14" s="27">
        <v>1317</v>
      </c>
      <c r="N14" s="27">
        <v>9451</v>
      </c>
      <c r="O14" s="27">
        <v>2067</v>
      </c>
      <c r="P14" s="27">
        <v>1817</v>
      </c>
      <c r="Q14" s="27">
        <v>11494</v>
      </c>
      <c r="R14" s="27">
        <v>15378</v>
      </c>
      <c r="S14" s="27">
        <v>1067</v>
      </c>
      <c r="T14" s="27">
        <v>2317</v>
      </c>
      <c r="U14" s="27">
        <v>7423</v>
      </c>
      <c r="V14" s="27">
        <v>10807</v>
      </c>
      <c r="W14" s="27">
        <v>46062</v>
      </c>
      <c r="X14" s="27">
        <v>24998</v>
      </c>
      <c r="Y14" s="27">
        <v>21064</v>
      </c>
      <c r="Z14" s="7">
        <v>84.26</v>
      </c>
      <c r="AA14" s="25">
        <v>25000</v>
      </c>
    </row>
    <row r="15" spans="1:27" ht="13.5">
      <c r="A15" s="2" t="s">
        <v>42</v>
      </c>
      <c r="B15" s="8"/>
      <c r="C15" s="19">
        <f aca="true" t="shared" si="2" ref="C15:Y15">SUM(C16:C18)</f>
        <v>134962083</v>
      </c>
      <c r="D15" s="19">
        <f>SUM(D16:D18)</f>
        <v>0</v>
      </c>
      <c r="E15" s="20">
        <f t="shared" si="2"/>
        <v>146480946</v>
      </c>
      <c r="F15" s="21">
        <f t="shared" si="2"/>
        <v>212945946</v>
      </c>
      <c r="G15" s="21">
        <f t="shared" si="2"/>
        <v>49512353</v>
      </c>
      <c r="H15" s="21">
        <f t="shared" si="2"/>
        <v>4486201</v>
      </c>
      <c r="I15" s="21">
        <f t="shared" si="2"/>
        <v>4623444</v>
      </c>
      <c r="J15" s="21">
        <f t="shared" si="2"/>
        <v>58621998</v>
      </c>
      <c r="K15" s="21">
        <f t="shared" si="2"/>
        <v>4693777</v>
      </c>
      <c r="L15" s="21">
        <f t="shared" si="2"/>
        <v>3874568</v>
      </c>
      <c r="M15" s="21">
        <f t="shared" si="2"/>
        <v>29951070</v>
      </c>
      <c r="N15" s="21">
        <f t="shared" si="2"/>
        <v>38519415</v>
      </c>
      <c r="O15" s="21">
        <f t="shared" si="2"/>
        <v>3099160</v>
      </c>
      <c r="P15" s="21">
        <f t="shared" si="2"/>
        <v>4884459</v>
      </c>
      <c r="Q15" s="21">
        <f t="shared" si="2"/>
        <v>87937494</v>
      </c>
      <c r="R15" s="21">
        <f t="shared" si="2"/>
        <v>95921113</v>
      </c>
      <c r="S15" s="21">
        <f t="shared" si="2"/>
        <v>3790777</v>
      </c>
      <c r="T15" s="21">
        <f t="shared" si="2"/>
        <v>5609968</v>
      </c>
      <c r="U15" s="21">
        <f t="shared" si="2"/>
        <v>5240251</v>
      </c>
      <c r="V15" s="21">
        <f t="shared" si="2"/>
        <v>14640996</v>
      </c>
      <c r="W15" s="21">
        <f t="shared" si="2"/>
        <v>207703522</v>
      </c>
      <c r="X15" s="21">
        <f t="shared" si="2"/>
        <v>139745947</v>
      </c>
      <c r="Y15" s="21">
        <f t="shared" si="2"/>
        <v>67957575</v>
      </c>
      <c r="Z15" s="4">
        <f>+IF(X15&lt;&gt;0,+(Y15/X15)*100,0)</f>
        <v>48.62937098275916</v>
      </c>
      <c r="AA15" s="19">
        <f>SUM(AA16:AA18)</f>
        <v>212945946</v>
      </c>
    </row>
    <row r="16" spans="1:27" ht="13.5">
      <c r="A16" s="5" t="s">
        <v>43</v>
      </c>
      <c r="B16" s="3"/>
      <c r="C16" s="22">
        <v>11782662</v>
      </c>
      <c r="D16" s="22"/>
      <c r="E16" s="23">
        <v>7248555</v>
      </c>
      <c r="F16" s="24">
        <v>8713555</v>
      </c>
      <c r="G16" s="24">
        <v>6968</v>
      </c>
      <c r="H16" s="24">
        <v>9969</v>
      </c>
      <c r="I16" s="24">
        <v>47157</v>
      </c>
      <c r="J16" s="24">
        <v>64094</v>
      </c>
      <c r="K16" s="24">
        <v>16504</v>
      </c>
      <c r="L16" s="24">
        <v>6275</v>
      </c>
      <c r="M16" s="24"/>
      <c r="N16" s="24">
        <v>22779</v>
      </c>
      <c r="O16" s="24">
        <v>12900</v>
      </c>
      <c r="P16" s="24">
        <v>8639</v>
      </c>
      <c r="Q16" s="24">
        <v>7144</v>
      </c>
      <c r="R16" s="24">
        <v>28683</v>
      </c>
      <c r="S16" s="24">
        <v>7028</v>
      </c>
      <c r="T16" s="24">
        <v>19101</v>
      </c>
      <c r="U16" s="24">
        <v>9162</v>
      </c>
      <c r="V16" s="24">
        <v>35291</v>
      </c>
      <c r="W16" s="24">
        <v>150847</v>
      </c>
      <c r="X16" s="24">
        <v>513555</v>
      </c>
      <c r="Y16" s="24">
        <v>-362708</v>
      </c>
      <c r="Z16" s="6">
        <v>-70.63</v>
      </c>
      <c r="AA16" s="22">
        <v>8713555</v>
      </c>
    </row>
    <row r="17" spans="1:27" ht="13.5">
      <c r="A17" s="5" t="s">
        <v>44</v>
      </c>
      <c r="B17" s="3"/>
      <c r="C17" s="22">
        <v>123179421</v>
      </c>
      <c r="D17" s="22"/>
      <c r="E17" s="23">
        <v>139232391</v>
      </c>
      <c r="F17" s="24">
        <v>204232391</v>
      </c>
      <c r="G17" s="24">
        <v>49505385</v>
      </c>
      <c r="H17" s="24">
        <v>4476232</v>
      </c>
      <c r="I17" s="24">
        <v>4576287</v>
      </c>
      <c r="J17" s="24">
        <v>58557904</v>
      </c>
      <c r="K17" s="24">
        <v>4677273</v>
      </c>
      <c r="L17" s="24">
        <v>3868293</v>
      </c>
      <c r="M17" s="24">
        <v>29951070</v>
      </c>
      <c r="N17" s="24">
        <v>38496636</v>
      </c>
      <c r="O17" s="24">
        <v>3086260</v>
      </c>
      <c r="P17" s="24">
        <v>4875820</v>
      </c>
      <c r="Q17" s="24">
        <v>87930350</v>
      </c>
      <c r="R17" s="24">
        <v>95892430</v>
      </c>
      <c r="S17" s="24">
        <v>3783749</v>
      </c>
      <c r="T17" s="24">
        <v>5590867</v>
      </c>
      <c r="U17" s="24">
        <v>5231089</v>
      </c>
      <c r="V17" s="24">
        <v>14605705</v>
      </c>
      <c r="W17" s="24">
        <v>207552675</v>
      </c>
      <c r="X17" s="24">
        <v>139232392</v>
      </c>
      <c r="Y17" s="24">
        <v>68320283</v>
      </c>
      <c r="Z17" s="6">
        <v>49.07</v>
      </c>
      <c r="AA17" s="22">
        <v>204232391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470502426</v>
      </c>
      <c r="D19" s="19">
        <f>SUM(D20:D23)</f>
        <v>0</v>
      </c>
      <c r="E19" s="20">
        <f t="shared" si="3"/>
        <v>570503261</v>
      </c>
      <c r="F19" s="21">
        <f t="shared" si="3"/>
        <v>579998847</v>
      </c>
      <c r="G19" s="21">
        <f t="shared" si="3"/>
        <v>75607640</v>
      </c>
      <c r="H19" s="21">
        <f t="shared" si="3"/>
        <v>47108629</v>
      </c>
      <c r="I19" s="21">
        <f t="shared" si="3"/>
        <v>46311868</v>
      </c>
      <c r="J19" s="21">
        <f t="shared" si="3"/>
        <v>169028137</v>
      </c>
      <c r="K19" s="21">
        <f t="shared" si="3"/>
        <v>35941509</v>
      </c>
      <c r="L19" s="21">
        <f t="shared" si="3"/>
        <v>36049372</v>
      </c>
      <c r="M19" s="21">
        <f t="shared" si="3"/>
        <v>35078001</v>
      </c>
      <c r="N19" s="21">
        <f t="shared" si="3"/>
        <v>107068882</v>
      </c>
      <c r="O19" s="21">
        <f t="shared" si="3"/>
        <v>33109195</v>
      </c>
      <c r="P19" s="21">
        <f t="shared" si="3"/>
        <v>31847846</v>
      </c>
      <c r="Q19" s="21">
        <f t="shared" si="3"/>
        <v>33982868</v>
      </c>
      <c r="R19" s="21">
        <f t="shared" si="3"/>
        <v>98939909</v>
      </c>
      <c r="S19" s="21">
        <f t="shared" si="3"/>
        <v>37473419</v>
      </c>
      <c r="T19" s="21">
        <f t="shared" si="3"/>
        <v>36167925</v>
      </c>
      <c r="U19" s="21">
        <f t="shared" si="3"/>
        <v>34538342</v>
      </c>
      <c r="V19" s="21">
        <f t="shared" si="3"/>
        <v>108179686</v>
      </c>
      <c r="W19" s="21">
        <f t="shared" si="3"/>
        <v>483216614</v>
      </c>
      <c r="X19" s="21">
        <f t="shared" si="3"/>
        <v>570503263</v>
      </c>
      <c r="Y19" s="21">
        <f t="shared" si="3"/>
        <v>-87286649</v>
      </c>
      <c r="Z19" s="4">
        <f>+IF(X19&lt;&gt;0,+(Y19/X19)*100,0)</f>
        <v>-15.299938608764801</v>
      </c>
      <c r="AA19" s="19">
        <f>SUM(AA20:AA23)</f>
        <v>579998847</v>
      </c>
    </row>
    <row r="20" spans="1:27" ht="13.5">
      <c r="A20" s="5" t="s">
        <v>47</v>
      </c>
      <c r="B20" s="3"/>
      <c r="C20" s="22">
        <v>442158887</v>
      </c>
      <c r="D20" s="22"/>
      <c r="E20" s="23">
        <v>523701000</v>
      </c>
      <c r="F20" s="24">
        <v>533196586</v>
      </c>
      <c r="G20" s="24">
        <v>73229814</v>
      </c>
      <c r="H20" s="24">
        <v>44240175</v>
      </c>
      <c r="I20" s="24">
        <v>43969310</v>
      </c>
      <c r="J20" s="24">
        <v>161439299</v>
      </c>
      <c r="K20" s="24">
        <v>33625387</v>
      </c>
      <c r="L20" s="24">
        <v>32874547</v>
      </c>
      <c r="M20" s="24">
        <v>32749964</v>
      </c>
      <c r="N20" s="24">
        <v>99249898</v>
      </c>
      <c r="O20" s="24">
        <v>30810344</v>
      </c>
      <c r="P20" s="24">
        <v>29518086</v>
      </c>
      <c r="Q20" s="24">
        <v>31157364</v>
      </c>
      <c r="R20" s="24">
        <v>91485794</v>
      </c>
      <c r="S20" s="24">
        <v>35255216</v>
      </c>
      <c r="T20" s="24">
        <v>33494760</v>
      </c>
      <c r="U20" s="24">
        <v>32308529</v>
      </c>
      <c r="V20" s="24">
        <v>101058505</v>
      </c>
      <c r="W20" s="24">
        <v>453233496</v>
      </c>
      <c r="X20" s="24">
        <v>523701001</v>
      </c>
      <c r="Y20" s="24">
        <v>-70467505</v>
      </c>
      <c r="Z20" s="6">
        <v>-13.46</v>
      </c>
      <c r="AA20" s="22">
        <v>533196586</v>
      </c>
    </row>
    <row r="21" spans="1:27" ht="13.5">
      <c r="A21" s="5" t="s">
        <v>48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>
        <v>0</v>
      </c>
      <c r="AA21" s="22"/>
    </row>
    <row r="22" spans="1:27" ht="13.5">
      <c r="A22" s="5" t="s">
        <v>49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>
        <v>0</v>
      </c>
      <c r="AA22" s="25"/>
    </row>
    <row r="23" spans="1:27" ht="13.5">
      <c r="A23" s="5" t="s">
        <v>50</v>
      </c>
      <c r="B23" s="3"/>
      <c r="C23" s="22">
        <v>28343539</v>
      </c>
      <c r="D23" s="22"/>
      <c r="E23" s="23">
        <v>46802261</v>
      </c>
      <c r="F23" s="24">
        <v>46802261</v>
      </c>
      <c r="G23" s="24">
        <v>2377826</v>
      </c>
      <c r="H23" s="24">
        <v>2868454</v>
      </c>
      <c r="I23" s="24">
        <v>2342558</v>
      </c>
      <c r="J23" s="24">
        <v>7588838</v>
      </c>
      <c r="K23" s="24">
        <v>2316122</v>
      </c>
      <c r="L23" s="24">
        <v>3174825</v>
      </c>
      <c r="M23" s="24">
        <v>2328037</v>
      </c>
      <c r="N23" s="24">
        <v>7818984</v>
      </c>
      <c r="O23" s="24">
        <v>2298851</v>
      </c>
      <c r="P23" s="24">
        <v>2329760</v>
      </c>
      <c r="Q23" s="24">
        <v>2825504</v>
      </c>
      <c r="R23" s="24">
        <v>7454115</v>
      </c>
      <c r="S23" s="24">
        <v>2218203</v>
      </c>
      <c r="T23" s="24">
        <v>2673165</v>
      </c>
      <c r="U23" s="24">
        <v>2229813</v>
      </c>
      <c r="V23" s="24">
        <v>7121181</v>
      </c>
      <c r="W23" s="24">
        <v>29983118</v>
      </c>
      <c r="X23" s="24">
        <v>46802262</v>
      </c>
      <c r="Y23" s="24">
        <v>-16819144</v>
      </c>
      <c r="Z23" s="6">
        <v>-35.94</v>
      </c>
      <c r="AA23" s="22">
        <v>46802261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1083723799</v>
      </c>
      <c r="D25" s="40">
        <f>+D5+D9+D15+D19+D24</f>
        <v>0</v>
      </c>
      <c r="E25" s="41">
        <f t="shared" si="4"/>
        <v>1098801284</v>
      </c>
      <c r="F25" s="42">
        <f t="shared" si="4"/>
        <v>1174761870</v>
      </c>
      <c r="G25" s="42">
        <f t="shared" si="4"/>
        <v>256900569</v>
      </c>
      <c r="H25" s="42">
        <f t="shared" si="4"/>
        <v>62914361</v>
      </c>
      <c r="I25" s="42">
        <f t="shared" si="4"/>
        <v>62673824</v>
      </c>
      <c r="J25" s="42">
        <f t="shared" si="4"/>
        <v>382488754</v>
      </c>
      <c r="K25" s="42">
        <f t="shared" si="4"/>
        <v>52568576</v>
      </c>
      <c r="L25" s="42">
        <f t="shared" si="4"/>
        <v>52157593</v>
      </c>
      <c r="M25" s="42">
        <f t="shared" si="4"/>
        <v>165482244</v>
      </c>
      <c r="N25" s="42">
        <f t="shared" si="4"/>
        <v>270208413</v>
      </c>
      <c r="O25" s="42">
        <f t="shared" si="4"/>
        <v>46910468</v>
      </c>
      <c r="P25" s="42">
        <f t="shared" si="4"/>
        <v>47420426</v>
      </c>
      <c r="Q25" s="42">
        <f t="shared" si="4"/>
        <v>213426396</v>
      </c>
      <c r="R25" s="42">
        <f t="shared" si="4"/>
        <v>307757290</v>
      </c>
      <c r="S25" s="42">
        <f t="shared" si="4"/>
        <v>51739735</v>
      </c>
      <c r="T25" s="42">
        <f t="shared" si="4"/>
        <v>51502734</v>
      </c>
      <c r="U25" s="42">
        <f t="shared" si="4"/>
        <v>51891099</v>
      </c>
      <c r="V25" s="42">
        <f t="shared" si="4"/>
        <v>155133568</v>
      </c>
      <c r="W25" s="42">
        <f t="shared" si="4"/>
        <v>1115588025</v>
      </c>
      <c r="X25" s="42">
        <f t="shared" si="4"/>
        <v>1092066288</v>
      </c>
      <c r="Y25" s="42">
        <f t="shared" si="4"/>
        <v>23521737</v>
      </c>
      <c r="Z25" s="43">
        <f>+IF(X25&lt;&gt;0,+(Y25/X25)*100,0)</f>
        <v>2.153874472499054</v>
      </c>
      <c r="AA25" s="40">
        <f>+AA5+AA9+AA15+AA19+AA24</f>
        <v>1174761870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248872032</v>
      </c>
      <c r="D28" s="19">
        <f>SUM(D29:D31)</f>
        <v>0</v>
      </c>
      <c r="E28" s="20">
        <f t="shared" si="5"/>
        <v>199215726</v>
      </c>
      <c r="F28" s="21">
        <f t="shared" si="5"/>
        <v>196446726</v>
      </c>
      <c r="G28" s="21">
        <f t="shared" si="5"/>
        <v>11902128</v>
      </c>
      <c r="H28" s="21">
        <f t="shared" si="5"/>
        <v>14901193</v>
      </c>
      <c r="I28" s="21">
        <f t="shared" si="5"/>
        <v>16932093</v>
      </c>
      <c r="J28" s="21">
        <f t="shared" si="5"/>
        <v>43735414</v>
      </c>
      <c r="K28" s="21">
        <f t="shared" si="5"/>
        <v>12143070</v>
      </c>
      <c r="L28" s="21">
        <f t="shared" si="5"/>
        <v>20090358</v>
      </c>
      <c r="M28" s="21">
        <f t="shared" si="5"/>
        <v>25609534</v>
      </c>
      <c r="N28" s="21">
        <f t="shared" si="5"/>
        <v>57842962</v>
      </c>
      <c r="O28" s="21">
        <f t="shared" si="5"/>
        <v>17820536</v>
      </c>
      <c r="P28" s="21">
        <f t="shared" si="5"/>
        <v>14290381</v>
      </c>
      <c r="Q28" s="21">
        <f t="shared" si="5"/>
        <v>14298663</v>
      </c>
      <c r="R28" s="21">
        <f t="shared" si="5"/>
        <v>46409580</v>
      </c>
      <c r="S28" s="21">
        <f t="shared" si="5"/>
        <v>12356368</v>
      </c>
      <c r="T28" s="21">
        <f t="shared" si="5"/>
        <v>19955515</v>
      </c>
      <c r="U28" s="21">
        <f t="shared" si="5"/>
        <v>12797633</v>
      </c>
      <c r="V28" s="21">
        <f t="shared" si="5"/>
        <v>45109516</v>
      </c>
      <c r="W28" s="21">
        <f t="shared" si="5"/>
        <v>193097472</v>
      </c>
      <c r="X28" s="21">
        <f t="shared" si="5"/>
        <v>199215727</v>
      </c>
      <c r="Y28" s="21">
        <f t="shared" si="5"/>
        <v>-6118255</v>
      </c>
      <c r="Z28" s="4">
        <f>+IF(X28&lt;&gt;0,+(Y28/X28)*100,0)</f>
        <v>-3.071170681218356</v>
      </c>
      <c r="AA28" s="19">
        <f>SUM(AA29:AA31)</f>
        <v>196446726</v>
      </c>
    </row>
    <row r="29" spans="1:27" ht="13.5">
      <c r="A29" s="5" t="s">
        <v>33</v>
      </c>
      <c r="B29" s="3"/>
      <c r="C29" s="22">
        <v>36484495</v>
      </c>
      <c r="D29" s="22"/>
      <c r="E29" s="23">
        <v>36417356</v>
      </c>
      <c r="F29" s="24">
        <v>36360356</v>
      </c>
      <c r="G29" s="24">
        <v>2373776</v>
      </c>
      <c r="H29" s="24">
        <v>2445658</v>
      </c>
      <c r="I29" s="24">
        <v>2956889</v>
      </c>
      <c r="J29" s="24">
        <v>7776323</v>
      </c>
      <c r="K29" s="24">
        <v>2508628</v>
      </c>
      <c r="L29" s="24">
        <v>2716043</v>
      </c>
      <c r="M29" s="24">
        <v>2468959</v>
      </c>
      <c r="N29" s="24">
        <v>7693630</v>
      </c>
      <c r="O29" s="24">
        <v>2806744</v>
      </c>
      <c r="P29" s="24">
        <v>3032430</v>
      </c>
      <c r="Q29" s="24">
        <v>3064439</v>
      </c>
      <c r="R29" s="24">
        <v>8903613</v>
      </c>
      <c r="S29" s="24">
        <v>3079312</v>
      </c>
      <c r="T29" s="24">
        <v>2872432</v>
      </c>
      <c r="U29" s="24">
        <v>3035195</v>
      </c>
      <c r="V29" s="24">
        <v>8986939</v>
      </c>
      <c r="W29" s="24">
        <v>33360505</v>
      </c>
      <c r="X29" s="24">
        <v>36417356</v>
      </c>
      <c r="Y29" s="24">
        <v>-3056851</v>
      </c>
      <c r="Z29" s="6">
        <v>-8.39</v>
      </c>
      <c r="AA29" s="22">
        <v>36360356</v>
      </c>
    </row>
    <row r="30" spans="1:27" ht="13.5">
      <c r="A30" s="5" t="s">
        <v>34</v>
      </c>
      <c r="B30" s="3"/>
      <c r="C30" s="25">
        <v>86294815</v>
      </c>
      <c r="D30" s="25"/>
      <c r="E30" s="26">
        <v>82309675</v>
      </c>
      <c r="F30" s="27">
        <v>82462675</v>
      </c>
      <c r="G30" s="27">
        <v>3962868</v>
      </c>
      <c r="H30" s="27">
        <v>3701121</v>
      </c>
      <c r="I30" s="27">
        <v>4554349</v>
      </c>
      <c r="J30" s="27">
        <v>12218338</v>
      </c>
      <c r="K30" s="27">
        <v>4040415</v>
      </c>
      <c r="L30" s="27">
        <v>4856493</v>
      </c>
      <c r="M30" s="27">
        <v>6327168</v>
      </c>
      <c r="N30" s="27">
        <v>15224076</v>
      </c>
      <c r="O30" s="27">
        <v>6289840</v>
      </c>
      <c r="P30" s="27">
        <v>4981818</v>
      </c>
      <c r="Q30" s="27">
        <v>5526129</v>
      </c>
      <c r="R30" s="27">
        <v>16797787</v>
      </c>
      <c r="S30" s="27">
        <v>4803152</v>
      </c>
      <c r="T30" s="27">
        <v>5358285</v>
      </c>
      <c r="U30" s="27">
        <v>4412245</v>
      </c>
      <c r="V30" s="27">
        <v>14573682</v>
      </c>
      <c r="W30" s="27">
        <v>58813883</v>
      </c>
      <c r="X30" s="27">
        <v>82309677</v>
      </c>
      <c r="Y30" s="27">
        <v>-23495794</v>
      </c>
      <c r="Z30" s="7">
        <v>-28.55</v>
      </c>
      <c r="AA30" s="25">
        <v>82462675</v>
      </c>
    </row>
    <row r="31" spans="1:27" ht="13.5">
      <c r="A31" s="5" t="s">
        <v>35</v>
      </c>
      <c r="B31" s="3"/>
      <c r="C31" s="22">
        <v>126092722</v>
      </c>
      <c r="D31" s="22"/>
      <c r="E31" s="23">
        <v>80488695</v>
      </c>
      <c r="F31" s="24">
        <v>77623695</v>
      </c>
      <c r="G31" s="24">
        <v>5565484</v>
      </c>
      <c r="H31" s="24">
        <v>8754414</v>
      </c>
      <c r="I31" s="24">
        <v>9420855</v>
      </c>
      <c r="J31" s="24">
        <v>23740753</v>
      </c>
      <c r="K31" s="24">
        <v>5594027</v>
      </c>
      <c r="L31" s="24">
        <v>12517822</v>
      </c>
      <c r="M31" s="24">
        <v>16813407</v>
      </c>
      <c r="N31" s="24">
        <v>34925256</v>
      </c>
      <c r="O31" s="24">
        <v>8723952</v>
      </c>
      <c r="P31" s="24">
        <v>6276133</v>
      </c>
      <c r="Q31" s="24">
        <v>5708095</v>
      </c>
      <c r="R31" s="24">
        <v>20708180</v>
      </c>
      <c r="S31" s="24">
        <v>4473904</v>
      </c>
      <c r="T31" s="24">
        <v>11724798</v>
      </c>
      <c r="U31" s="24">
        <v>5350193</v>
      </c>
      <c r="V31" s="24">
        <v>21548895</v>
      </c>
      <c r="W31" s="24">
        <v>100923084</v>
      </c>
      <c r="X31" s="24">
        <v>80488694</v>
      </c>
      <c r="Y31" s="24">
        <v>20434390</v>
      </c>
      <c r="Z31" s="6">
        <v>25.39</v>
      </c>
      <c r="AA31" s="22">
        <v>77623695</v>
      </c>
    </row>
    <row r="32" spans="1:27" ht="13.5">
      <c r="A32" s="2" t="s">
        <v>36</v>
      </c>
      <c r="B32" s="3"/>
      <c r="C32" s="19">
        <f aca="true" t="shared" si="6" ref="C32:Y32">SUM(C33:C37)</f>
        <v>72161931</v>
      </c>
      <c r="D32" s="19">
        <f>SUM(D33:D37)</f>
        <v>0</v>
      </c>
      <c r="E32" s="20">
        <f t="shared" si="6"/>
        <v>92924588</v>
      </c>
      <c r="F32" s="21">
        <f t="shared" si="6"/>
        <v>91254588</v>
      </c>
      <c r="G32" s="21">
        <f t="shared" si="6"/>
        <v>5145561</v>
      </c>
      <c r="H32" s="21">
        <f t="shared" si="6"/>
        <v>5848526</v>
      </c>
      <c r="I32" s="21">
        <f t="shared" si="6"/>
        <v>6825744</v>
      </c>
      <c r="J32" s="21">
        <f t="shared" si="6"/>
        <v>17819831</v>
      </c>
      <c r="K32" s="21">
        <f t="shared" si="6"/>
        <v>6071138</v>
      </c>
      <c r="L32" s="21">
        <f t="shared" si="6"/>
        <v>6912402</v>
      </c>
      <c r="M32" s="21">
        <f t="shared" si="6"/>
        <v>5076538</v>
      </c>
      <c r="N32" s="21">
        <f t="shared" si="6"/>
        <v>18060078</v>
      </c>
      <c r="O32" s="21">
        <f t="shared" si="6"/>
        <v>7443660</v>
      </c>
      <c r="P32" s="21">
        <f t="shared" si="6"/>
        <v>5788531</v>
      </c>
      <c r="Q32" s="21">
        <f t="shared" si="6"/>
        <v>6108861</v>
      </c>
      <c r="R32" s="21">
        <f t="shared" si="6"/>
        <v>19341052</v>
      </c>
      <c r="S32" s="21">
        <f t="shared" si="6"/>
        <v>6239861</v>
      </c>
      <c r="T32" s="21">
        <f t="shared" si="6"/>
        <v>7470265</v>
      </c>
      <c r="U32" s="21">
        <f t="shared" si="6"/>
        <v>6700035</v>
      </c>
      <c r="V32" s="21">
        <f t="shared" si="6"/>
        <v>20410161</v>
      </c>
      <c r="W32" s="21">
        <f t="shared" si="6"/>
        <v>75631122</v>
      </c>
      <c r="X32" s="21">
        <f t="shared" si="6"/>
        <v>92924589</v>
      </c>
      <c r="Y32" s="21">
        <f t="shared" si="6"/>
        <v>-17293467</v>
      </c>
      <c r="Z32" s="4">
        <f>+IF(X32&lt;&gt;0,+(Y32/X32)*100,0)</f>
        <v>-18.610216290545015</v>
      </c>
      <c r="AA32" s="19">
        <f>SUM(AA33:AA37)</f>
        <v>91254588</v>
      </c>
    </row>
    <row r="33" spans="1:27" ht="13.5">
      <c r="A33" s="5" t="s">
        <v>37</v>
      </c>
      <c r="B33" s="3"/>
      <c r="C33" s="22">
        <v>7689495</v>
      </c>
      <c r="D33" s="22"/>
      <c r="E33" s="23">
        <v>8790956</v>
      </c>
      <c r="F33" s="24">
        <v>8790956</v>
      </c>
      <c r="G33" s="24">
        <v>727293</v>
      </c>
      <c r="H33" s="24">
        <v>637951</v>
      </c>
      <c r="I33" s="24">
        <v>642106</v>
      </c>
      <c r="J33" s="24">
        <v>2007350</v>
      </c>
      <c r="K33" s="24">
        <v>584793</v>
      </c>
      <c r="L33" s="24">
        <v>615754</v>
      </c>
      <c r="M33" s="24">
        <v>571020</v>
      </c>
      <c r="N33" s="24">
        <v>1771567</v>
      </c>
      <c r="O33" s="24">
        <v>625550</v>
      </c>
      <c r="P33" s="24">
        <v>643694</v>
      </c>
      <c r="Q33" s="24">
        <v>672518</v>
      </c>
      <c r="R33" s="24">
        <v>1941762</v>
      </c>
      <c r="S33" s="24">
        <v>634760</v>
      </c>
      <c r="T33" s="24">
        <v>689036</v>
      </c>
      <c r="U33" s="24">
        <v>625610</v>
      </c>
      <c r="V33" s="24">
        <v>1949406</v>
      </c>
      <c r="W33" s="24">
        <v>7670085</v>
      </c>
      <c r="X33" s="24">
        <v>8790958</v>
      </c>
      <c r="Y33" s="24">
        <v>-1120873</v>
      </c>
      <c r="Z33" s="6">
        <v>-12.75</v>
      </c>
      <c r="AA33" s="22">
        <v>8790956</v>
      </c>
    </row>
    <row r="34" spans="1:27" ht="13.5">
      <c r="A34" s="5" t="s">
        <v>38</v>
      </c>
      <c r="B34" s="3"/>
      <c r="C34" s="22">
        <v>21222442</v>
      </c>
      <c r="D34" s="22"/>
      <c r="E34" s="23">
        <v>25225174</v>
      </c>
      <c r="F34" s="24">
        <v>25355174</v>
      </c>
      <c r="G34" s="24">
        <v>1447922</v>
      </c>
      <c r="H34" s="24">
        <v>1599570</v>
      </c>
      <c r="I34" s="24">
        <v>2767726</v>
      </c>
      <c r="J34" s="24">
        <v>5815218</v>
      </c>
      <c r="K34" s="24">
        <v>1679185</v>
      </c>
      <c r="L34" s="24">
        <v>1858229</v>
      </c>
      <c r="M34" s="24">
        <v>1840557</v>
      </c>
      <c r="N34" s="24">
        <v>5377971</v>
      </c>
      <c r="O34" s="24">
        <v>1931492</v>
      </c>
      <c r="P34" s="24">
        <v>1952520</v>
      </c>
      <c r="Q34" s="24">
        <v>1881668</v>
      </c>
      <c r="R34" s="24">
        <v>5765680</v>
      </c>
      <c r="S34" s="24">
        <v>1885022</v>
      </c>
      <c r="T34" s="24">
        <v>1718951</v>
      </c>
      <c r="U34" s="24">
        <v>2088076</v>
      </c>
      <c r="V34" s="24">
        <v>5692049</v>
      </c>
      <c r="W34" s="24">
        <v>22650918</v>
      </c>
      <c r="X34" s="24">
        <v>25225173</v>
      </c>
      <c r="Y34" s="24">
        <v>-2574255</v>
      </c>
      <c r="Z34" s="6">
        <v>-10.21</v>
      </c>
      <c r="AA34" s="22">
        <v>25355174</v>
      </c>
    </row>
    <row r="35" spans="1:27" ht="13.5">
      <c r="A35" s="5" t="s">
        <v>39</v>
      </c>
      <c r="B35" s="3"/>
      <c r="C35" s="22">
        <v>25993996</v>
      </c>
      <c r="D35" s="22"/>
      <c r="E35" s="23">
        <v>32545368</v>
      </c>
      <c r="F35" s="24">
        <v>31285368</v>
      </c>
      <c r="G35" s="24">
        <v>1417295</v>
      </c>
      <c r="H35" s="24">
        <v>2273619</v>
      </c>
      <c r="I35" s="24">
        <v>1956254</v>
      </c>
      <c r="J35" s="24">
        <v>5647168</v>
      </c>
      <c r="K35" s="24">
        <v>2349038</v>
      </c>
      <c r="L35" s="24">
        <v>2868485</v>
      </c>
      <c r="M35" s="24">
        <v>1342736</v>
      </c>
      <c r="N35" s="24">
        <v>6560259</v>
      </c>
      <c r="O35" s="24">
        <v>3221723</v>
      </c>
      <c r="P35" s="24">
        <v>1598948</v>
      </c>
      <c r="Q35" s="24">
        <v>2111216</v>
      </c>
      <c r="R35" s="24">
        <v>6931887</v>
      </c>
      <c r="S35" s="24">
        <v>2276972</v>
      </c>
      <c r="T35" s="24">
        <v>3339718</v>
      </c>
      <c r="U35" s="24">
        <v>2177050</v>
      </c>
      <c r="V35" s="24">
        <v>7793740</v>
      </c>
      <c r="W35" s="24">
        <v>26933054</v>
      </c>
      <c r="X35" s="24">
        <v>32545369</v>
      </c>
      <c r="Y35" s="24">
        <v>-5612315</v>
      </c>
      <c r="Z35" s="6">
        <v>-17.24</v>
      </c>
      <c r="AA35" s="22">
        <v>31285368</v>
      </c>
    </row>
    <row r="36" spans="1:27" ht="13.5">
      <c r="A36" s="5" t="s">
        <v>40</v>
      </c>
      <c r="B36" s="3"/>
      <c r="C36" s="22">
        <v>10592965</v>
      </c>
      <c r="D36" s="22"/>
      <c r="E36" s="23">
        <v>16064371</v>
      </c>
      <c r="F36" s="24">
        <v>15524371</v>
      </c>
      <c r="G36" s="24">
        <v>798993</v>
      </c>
      <c r="H36" s="24">
        <v>705586</v>
      </c>
      <c r="I36" s="24">
        <v>893098</v>
      </c>
      <c r="J36" s="24">
        <v>2397677</v>
      </c>
      <c r="K36" s="24">
        <v>833317</v>
      </c>
      <c r="L36" s="24">
        <v>876531</v>
      </c>
      <c r="M36" s="24">
        <v>763709</v>
      </c>
      <c r="N36" s="24">
        <v>2473557</v>
      </c>
      <c r="O36" s="24">
        <v>1025706</v>
      </c>
      <c r="P36" s="24">
        <v>912014</v>
      </c>
      <c r="Q36" s="24">
        <v>854289</v>
      </c>
      <c r="R36" s="24">
        <v>2792009</v>
      </c>
      <c r="S36" s="24">
        <v>847192</v>
      </c>
      <c r="T36" s="24">
        <v>1100031</v>
      </c>
      <c r="U36" s="24">
        <v>956520</v>
      </c>
      <c r="V36" s="24">
        <v>2903743</v>
      </c>
      <c r="W36" s="24">
        <v>10566986</v>
      </c>
      <c r="X36" s="24">
        <v>16064371</v>
      </c>
      <c r="Y36" s="24">
        <v>-5497385</v>
      </c>
      <c r="Z36" s="6">
        <v>-34.22</v>
      </c>
      <c r="AA36" s="22">
        <v>15524371</v>
      </c>
    </row>
    <row r="37" spans="1:27" ht="13.5">
      <c r="A37" s="5" t="s">
        <v>41</v>
      </c>
      <c r="B37" s="3"/>
      <c r="C37" s="25">
        <v>6663033</v>
      </c>
      <c r="D37" s="25"/>
      <c r="E37" s="26">
        <v>10298719</v>
      </c>
      <c r="F37" s="27">
        <v>10298719</v>
      </c>
      <c r="G37" s="27">
        <v>754058</v>
      </c>
      <c r="H37" s="27">
        <v>631800</v>
      </c>
      <c r="I37" s="27">
        <v>566560</v>
      </c>
      <c r="J37" s="27">
        <v>1952418</v>
      </c>
      <c r="K37" s="27">
        <v>624805</v>
      </c>
      <c r="L37" s="27">
        <v>693403</v>
      </c>
      <c r="M37" s="27">
        <v>558516</v>
      </c>
      <c r="N37" s="27">
        <v>1876724</v>
      </c>
      <c r="O37" s="27">
        <v>639189</v>
      </c>
      <c r="P37" s="27">
        <v>681355</v>
      </c>
      <c r="Q37" s="27">
        <v>589170</v>
      </c>
      <c r="R37" s="27">
        <v>1909714</v>
      </c>
      <c r="S37" s="27">
        <v>595915</v>
      </c>
      <c r="T37" s="27">
        <v>622529</v>
      </c>
      <c r="U37" s="27">
        <v>852779</v>
      </c>
      <c r="V37" s="27">
        <v>2071223</v>
      </c>
      <c r="W37" s="27">
        <v>7810079</v>
      </c>
      <c r="X37" s="27">
        <v>10298718</v>
      </c>
      <c r="Y37" s="27">
        <v>-2488639</v>
      </c>
      <c r="Z37" s="7">
        <v>-24.16</v>
      </c>
      <c r="AA37" s="25">
        <v>10298719</v>
      </c>
    </row>
    <row r="38" spans="1:27" ht="13.5">
      <c r="A38" s="2" t="s">
        <v>42</v>
      </c>
      <c r="B38" s="8"/>
      <c r="C38" s="19">
        <f aca="true" t="shared" si="7" ref="C38:Y38">SUM(C39:C41)</f>
        <v>244424974</v>
      </c>
      <c r="D38" s="19">
        <f>SUM(D39:D41)</f>
        <v>0</v>
      </c>
      <c r="E38" s="20">
        <f t="shared" si="7"/>
        <v>191357766</v>
      </c>
      <c r="F38" s="21">
        <f t="shared" si="7"/>
        <v>185546766</v>
      </c>
      <c r="G38" s="21">
        <f t="shared" si="7"/>
        <v>4514519</v>
      </c>
      <c r="H38" s="21">
        <f t="shared" si="7"/>
        <v>11303107</v>
      </c>
      <c r="I38" s="21">
        <f t="shared" si="7"/>
        <v>10751464</v>
      </c>
      <c r="J38" s="21">
        <f t="shared" si="7"/>
        <v>26569090</v>
      </c>
      <c r="K38" s="21">
        <f t="shared" si="7"/>
        <v>10825081</v>
      </c>
      <c r="L38" s="21">
        <f t="shared" si="7"/>
        <v>8846348</v>
      </c>
      <c r="M38" s="21">
        <f t="shared" si="7"/>
        <v>10487340</v>
      </c>
      <c r="N38" s="21">
        <f t="shared" si="7"/>
        <v>30158769</v>
      </c>
      <c r="O38" s="21">
        <f t="shared" si="7"/>
        <v>7358367</v>
      </c>
      <c r="P38" s="21">
        <f t="shared" si="7"/>
        <v>10222393</v>
      </c>
      <c r="Q38" s="21">
        <f t="shared" si="7"/>
        <v>9994403</v>
      </c>
      <c r="R38" s="21">
        <f t="shared" si="7"/>
        <v>27575163</v>
      </c>
      <c r="S38" s="21">
        <f t="shared" si="7"/>
        <v>13622000</v>
      </c>
      <c r="T38" s="21">
        <f t="shared" si="7"/>
        <v>10939134</v>
      </c>
      <c r="U38" s="21">
        <f t="shared" si="7"/>
        <v>15100039</v>
      </c>
      <c r="V38" s="21">
        <f t="shared" si="7"/>
        <v>39661173</v>
      </c>
      <c r="W38" s="21">
        <f t="shared" si="7"/>
        <v>123964195</v>
      </c>
      <c r="X38" s="21">
        <f t="shared" si="7"/>
        <v>184857765</v>
      </c>
      <c r="Y38" s="21">
        <f t="shared" si="7"/>
        <v>-60893570</v>
      </c>
      <c r="Z38" s="4">
        <f>+IF(X38&lt;&gt;0,+(Y38/X38)*100,0)</f>
        <v>-32.94076935312942</v>
      </c>
      <c r="AA38" s="19">
        <f>SUM(AA39:AA41)</f>
        <v>185546766</v>
      </c>
    </row>
    <row r="39" spans="1:27" ht="13.5">
      <c r="A39" s="5" t="s">
        <v>43</v>
      </c>
      <c r="B39" s="3"/>
      <c r="C39" s="22">
        <v>17701125</v>
      </c>
      <c r="D39" s="22"/>
      <c r="E39" s="23">
        <v>26704697</v>
      </c>
      <c r="F39" s="24">
        <v>21004697</v>
      </c>
      <c r="G39" s="24">
        <v>1040355</v>
      </c>
      <c r="H39" s="24">
        <v>3598925</v>
      </c>
      <c r="I39" s="24">
        <v>2028145</v>
      </c>
      <c r="J39" s="24">
        <v>6667425</v>
      </c>
      <c r="K39" s="24">
        <v>2647300</v>
      </c>
      <c r="L39" s="24">
        <v>1566959</v>
      </c>
      <c r="M39" s="24">
        <v>2681592</v>
      </c>
      <c r="N39" s="24">
        <v>6895851</v>
      </c>
      <c r="O39" s="24">
        <v>1347179</v>
      </c>
      <c r="P39" s="24">
        <v>1055294</v>
      </c>
      <c r="Q39" s="24">
        <v>2407151</v>
      </c>
      <c r="R39" s="24">
        <v>4809624</v>
      </c>
      <c r="S39" s="24">
        <v>1996410</v>
      </c>
      <c r="T39" s="24">
        <v>2358003</v>
      </c>
      <c r="U39" s="24">
        <v>1628112</v>
      </c>
      <c r="V39" s="24">
        <v>5982525</v>
      </c>
      <c r="W39" s="24">
        <v>24355425</v>
      </c>
      <c r="X39" s="24">
        <v>20204696</v>
      </c>
      <c r="Y39" s="24">
        <v>4150729</v>
      </c>
      <c r="Z39" s="6">
        <v>20.54</v>
      </c>
      <c r="AA39" s="22">
        <v>21004697</v>
      </c>
    </row>
    <row r="40" spans="1:27" ht="13.5">
      <c r="A40" s="5" t="s">
        <v>44</v>
      </c>
      <c r="B40" s="3"/>
      <c r="C40" s="22">
        <v>226723849</v>
      </c>
      <c r="D40" s="22"/>
      <c r="E40" s="23">
        <v>164653069</v>
      </c>
      <c r="F40" s="24">
        <v>164542069</v>
      </c>
      <c r="G40" s="24">
        <v>3474164</v>
      </c>
      <c r="H40" s="24">
        <v>7704182</v>
      </c>
      <c r="I40" s="24">
        <v>8723319</v>
      </c>
      <c r="J40" s="24">
        <v>19901665</v>
      </c>
      <c r="K40" s="24">
        <v>8177781</v>
      </c>
      <c r="L40" s="24">
        <v>7279389</v>
      </c>
      <c r="M40" s="24">
        <v>7805748</v>
      </c>
      <c r="N40" s="24">
        <v>23262918</v>
      </c>
      <c r="O40" s="24">
        <v>6011188</v>
      </c>
      <c r="P40" s="24">
        <v>9167099</v>
      </c>
      <c r="Q40" s="24">
        <v>7587252</v>
      </c>
      <c r="R40" s="24">
        <v>22765539</v>
      </c>
      <c r="S40" s="24">
        <v>11625590</v>
      </c>
      <c r="T40" s="24">
        <v>8581131</v>
      </c>
      <c r="U40" s="24">
        <v>13471927</v>
      </c>
      <c r="V40" s="24">
        <v>33678648</v>
      </c>
      <c r="W40" s="24">
        <v>99608770</v>
      </c>
      <c r="X40" s="24">
        <v>164653069</v>
      </c>
      <c r="Y40" s="24">
        <v>-65044299</v>
      </c>
      <c r="Z40" s="6">
        <v>-39.5</v>
      </c>
      <c r="AA40" s="22">
        <v>164542069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524398659</v>
      </c>
      <c r="D42" s="19">
        <f>SUM(D43:D46)</f>
        <v>0</v>
      </c>
      <c r="E42" s="20">
        <f t="shared" si="8"/>
        <v>563204306</v>
      </c>
      <c r="F42" s="21">
        <f t="shared" si="8"/>
        <v>576449892</v>
      </c>
      <c r="G42" s="21">
        <f t="shared" si="8"/>
        <v>9616233</v>
      </c>
      <c r="H42" s="21">
        <f t="shared" si="8"/>
        <v>52700550</v>
      </c>
      <c r="I42" s="21">
        <f t="shared" si="8"/>
        <v>55658544</v>
      </c>
      <c r="J42" s="21">
        <f t="shared" si="8"/>
        <v>117975327</v>
      </c>
      <c r="K42" s="21">
        <f t="shared" si="8"/>
        <v>37877730</v>
      </c>
      <c r="L42" s="21">
        <f t="shared" si="8"/>
        <v>13285068</v>
      </c>
      <c r="M42" s="21">
        <f t="shared" si="8"/>
        <v>58805746</v>
      </c>
      <c r="N42" s="21">
        <f t="shared" si="8"/>
        <v>109968544</v>
      </c>
      <c r="O42" s="21">
        <f t="shared" si="8"/>
        <v>34155273</v>
      </c>
      <c r="P42" s="21">
        <f t="shared" si="8"/>
        <v>23831975</v>
      </c>
      <c r="Q42" s="21">
        <f t="shared" si="8"/>
        <v>48125977</v>
      </c>
      <c r="R42" s="21">
        <f t="shared" si="8"/>
        <v>106113225</v>
      </c>
      <c r="S42" s="21">
        <f t="shared" si="8"/>
        <v>37056343</v>
      </c>
      <c r="T42" s="21">
        <f t="shared" si="8"/>
        <v>34575565</v>
      </c>
      <c r="U42" s="21">
        <f t="shared" si="8"/>
        <v>23669886</v>
      </c>
      <c r="V42" s="21">
        <f t="shared" si="8"/>
        <v>95301794</v>
      </c>
      <c r="W42" s="21">
        <f t="shared" si="8"/>
        <v>429358890</v>
      </c>
      <c r="X42" s="21">
        <f t="shared" si="8"/>
        <v>563204305</v>
      </c>
      <c r="Y42" s="21">
        <f t="shared" si="8"/>
        <v>-133845415</v>
      </c>
      <c r="Z42" s="4">
        <f>+IF(X42&lt;&gt;0,+(Y42/X42)*100,0)</f>
        <v>-23.764984360337944</v>
      </c>
      <c r="AA42" s="19">
        <f>SUM(AA43:AA46)</f>
        <v>576449892</v>
      </c>
    </row>
    <row r="43" spans="1:27" ht="13.5">
      <c r="A43" s="5" t="s">
        <v>47</v>
      </c>
      <c r="B43" s="3"/>
      <c r="C43" s="22">
        <v>455648501</v>
      </c>
      <c r="D43" s="22"/>
      <c r="E43" s="23">
        <v>485394009</v>
      </c>
      <c r="F43" s="24">
        <v>498539595</v>
      </c>
      <c r="G43" s="24">
        <v>4940765</v>
      </c>
      <c r="H43" s="24">
        <v>47784132</v>
      </c>
      <c r="I43" s="24">
        <v>51133950</v>
      </c>
      <c r="J43" s="24">
        <v>103858847</v>
      </c>
      <c r="K43" s="24">
        <v>32405659</v>
      </c>
      <c r="L43" s="24">
        <v>7779838</v>
      </c>
      <c r="M43" s="24">
        <v>53859976</v>
      </c>
      <c r="N43" s="24">
        <v>94045473</v>
      </c>
      <c r="O43" s="24">
        <v>28707368</v>
      </c>
      <c r="P43" s="24">
        <v>18674077</v>
      </c>
      <c r="Q43" s="24">
        <v>42287750</v>
      </c>
      <c r="R43" s="24">
        <v>89669195</v>
      </c>
      <c r="S43" s="24">
        <v>31949733</v>
      </c>
      <c r="T43" s="24">
        <v>29105306</v>
      </c>
      <c r="U43" s="24">
        <v>19850752</v>
      </c>
      <c r="V43" s="24">
        <v>80905791</v>
      </c>
      <c r="W43" s="24">
        <v>368479306</v>
      </c>
      <c r="X43" s="24">
        <v>485394008</v>
      </c>
      <c r="Y43" s="24">
        <v>-116914702</v>
      </c>
      <c r="Z43" s="6">
        <v>-24.09</v>
      </c>
      <c r="AA43" s="22">
        <v>498539595</v>
      </c>
    </row>
    <row r="44" spans="1:27" ht="13.5">
      <c r="A44" s="5" t="s">
        <v>48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>
        <v>0</v>
      </c>
      <c r="AA44" s="22"/>
    </row>
    <row r="45" spans="1:27" ht="13.5">
      <c r="A45" s="5" t="s">
        <v>49</v>
      </c>
      <c r="B45" s="3"/>
      <c r="C45" s="25">
        <v>6813421</v>
      </c>
      <c r="D45" s="25"/>
      <c r="E45" s="26">
        <v>8037677</v>
      </c>
      <c r="F45" s="27">
        <v>8137677</v>
      </c>
      <c r="G45" s="27">
        <v>484071</v>
      </c>
      <c r="H45" s="27">
        <v>484070</v>
      </c>
      <c r="I45" s="27">
        <v>480536</v>
      </c>
      <c r="J45" s="27">
        <v>1448677</v>
      </c>
      <c r="K45" s="27">
        <v>646586</v>
      </c>
      <c r="L45" s="27">
        <v>517121</v>
      </c>
      <c r="M45" s="27">
        <v>600204</v>
      </c>
      <c r="N45" s="27">
        <v>1763911</v>
      </c>
      <c r="O45" s="27">
        <v>707816</v>
      </c>
      <c r="P45" s="27">
        <v>488663</v>
      </c>
      <c r="Q45" s="27">
        <v>513595</v>
      </c>
      <c r="R45" s="27">
        <v>1710074</v>
      </c>
      <c r="S45" s="27">
        <v>514789</v>
      </c>
      <c r="T45" s="27">
        <v>682333</v>
      </c>
      <c r="U45" s="27">
        <v>515643</v>
      </c>
      <c r="V45" s="27">
        <v>1712765</v>
      </c>
      <c r="W45" s="27">
        <v>6635427</v>
      </c>
      <c r="X45" s="27">
        <v>8037678</v>
      </c>
      <c r="Y45" s="27">
        <v>-1402251</v>
      </c>
      <c r="Z45" s="7">
        <v>-17.45</v>
      </c>
      <c r="AA45" s="25">
        <v>8137677</v>
      </c>
    </row>
    <row r="46" spans="1:27" ht="13.5">
      <c r="A46" s="5" t="s">
        <v>50</v>
      </c>
      <c r="B46" s="3"/>
      <c r="C46" s="22">
        <v>61936737</v>
      </c>
      <c r="D46" s="22"/>
      <c r="E46" s="23">
        <v>69772620</v>
      </c>
      <c r="F46" s="24">
        <v>69772620</v>
      </c>
      <c r="G46" s="24">
        <v>4191397</v>
      </c>
      <c r="H46" s="24">
        <v>4432348</v>
      </c>
      <c r="I46" s="24">
        <v>4044058</v>
      </c>
      <c r="J46" s="24">
        <v>12667803</v>
      </c>
      <c r="K46" s="24">
        <v>4825485</v>
      </c>
      <c r="L46" s="24">
        <v>4988109</v>
      </c>
      <c r="M46" s="24">
        <v>4345566</v>
      </c>
      <c r="N46" s="24">
        <v>14159160</v>
      </c>
      <c r="O46" s="24">
        <v>4740089</v>
      </c>
      <c r="P46" s="24">
        <v>4669235</v>
      </c>
      <c r="Q46" s="24">
        <v>5324632</v>
      </c>
      <c r="R46" s="24">
        <v>14733956</v>
      </c>
      <c r="S46" s="24">
        <v>4591821</v>
      </c>
      <c r="T46" s="24">
        <v>4787926</v>
      </c>
      <c r="U46" s="24">
        <v>3303491</v>
      </c>
      <c r="V46" s="24">
        <v>12683238</v>
      </c>
      <c r="W46" s="24">
        <v>54244157</v>
      </c>
      <c r="X46" s="24">
        <v>69772619</v>
      </c>
      <c r="Y46" s="24">
        <v>-15528462</v>
      </c>
      <c r="Z46" s="6">
        <v>-22.26</v>
      </c>
      <c r="AA46" s="22">
        <v>69772620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1089857596</v>
      </c>
      <c r="D48" s="40">
        <f>+D28+D32+D38+D42+D47</f>
        <v>0</v>
      </c>
      <c r="E48" s="41">
        <f t="shared" si="9"/>
        <v>1046702386</v>
      </c>
      <c r="F48" s="42">
        <f t="shared" si="9"/>
        <v>1049697972</v>
      </c>
      <c r="G48" s="42">
        <f t="shared" si="9"/>
        <v>31178441</v>
      </c>
      <c r="H48" s="42">
        <f t="shared" si="9"/>
        <v>84753376</v>
      </c>
      <c r="I48" s="42">
        <f t="shared" si="9"/>
        <v>90167845</v>
      </c>
      <c r="J48" s="42">
        <f t="shared" si="9"/>
        <v>206099662</v>
      </c>
      <c r="K48" s="42">
        <f t="shared" si="9"/>
        <v>66917019</v>
      </c>
      <c r="L48" s="42">
        <f t="shared" si="9"/>
        <v>49134176</v>
      </c>
      <c r="M48" s="42">
        <f t="shared" si="9"/>
        <v>99979158</v>
      </c>
      <c r="N48" s="42">
        <f t="shared" si="9"/>
        <v>216030353</v>
      </c>
      <c r="O48" s="42">
        <f t="shared" si="9"/>
        <v>66777836</v>
      </c>
      <c r="P48" s="42">
        <f t="shared" si="9"/>
        <v>54133280</v>
      </c>
      <c r="Q48" s="42">
        <f t="shared" si="9"/>
        <v>78527904</v>
      </c>
      <c r="R48" s="42">
        <f t="shared" si="9"/>
        <v>199439020</v>
      </c>
      <c r="S48" s="42">
        <f t="shared" si="9"/>
        <v>69274572</v>
      </c>
      <c r="T48" s="42">
        <f t="shared" si="9"/>
        <v>72940479</v>
      </c>
      <c r="U48" s="42">
        <f t="shared" si="9"/>
        <v>58267593</v>
      </c>
      <c r="V48" s="42">
        <f t="shared" si="9"/>
        <v>200482644</v>
      </c>
      <c r="W48" s="42">
        <f t="shared" si="9"/>
        <v>822051679</v>
      </c>
      <c r="X48" s="42">
        <f t="shared" si="9"/>
        <v>1040202386</v>
      </c>
      <c r="Y48" s="42">
        <f t="shared" si="9"/>
        <v>-218150707</v>
      </c>
      <c r="Z48" s="43">
        <f>+IF(X48&lt;&gt;0,+(Y48/X48)*100,0)</f>
        <v>-20.971948337753574</v>
      </c>
      <c r="AA48" s="40">
        <f>+AA28+AA32+AA38+AA42+AA47</f>
        <v>1049697972</v>
      </c>
    </row>
    <row r="49" spans="1:27" ht="13.5">
      <c r="A49" s="14" t="s">
        <v>58</v>
      </c>
      <c r="B49" s="15"/>
      <c r="C49" s="44">
        <f aca="true" t="shared" si="10" ref="C49:Y49">+C25-C48</f>
        <v>-6133797</v>
      </c>
      <c r="D49" s="44">
        <f>+D25-D48</f>
        <v>0</v>
      </c>
      <c r="E49" s="45">
        <f t="shared" si="10"/>
        <v>52098898</v>
      </c>
      <c r="F49" s="46">
        <f t="shared" si="10"/>
        <v>125063898</v>
      </c>
      <c r="G49" s="46">
        <f t="shared" si="10"/>
        <v>225722128</v>
      </c>
      <c r="H49" s="46">
        <f t="shared" si="10"/>
        <v>-21839015</v>
      </c>
      <c r="I49" s="46">
        <f t="shared" si="10"/>
        <v>-27494021</v>
      </c>
      <c r="J49" s="46">
        <f t="shared" si="10"/>
        <v>176389092</v>
      </c>
      <c r="K49" s="46">
        <f t="shared" si="10"/>
        <v>-14348443</v>
      </c>
      <c r="L49" s="46">
        <f t="shared" si="10"/>
        <v>3023417</v>
      </c>
      <c r="M49" s="46">
        <f t="shared" si="10"/>
        <v>65503086</v>
      </c>
      <c r="N49" s="46">
        <f t="shared" si="10"/>
        <v>54178060</v>
      </c>
      <c r="O49" s="46">
        <f t="shared" si="10"/>
        <v>-19867368</v>
      </c>
      <c r="P49" s="46">
        <f t="shared" si="10"/>
        <v>-6712854</v>
      </c>
      <c r="Q49" s="46">
        <f t="shared" si="10"/>
        <v>134898492</v>
      </c>
      <c r="R49" s="46">
        <f t="shared" si="10"/>
        <v>108318270</v>
      </c>
      <c r="S49" s="46">
        <f t="shared" si="10"/>
        <v>-17534837</v>
      </c>
      <c r="T49" s="46">
        <f t="shared" si="10"/>
        <v>-21437745</v>
      </c>
      <c r="U49" s="46">
        <f t="shared" si="10"/>
        <v>-6376494</v>
      </c>
      <c r="V49" s="46">
        <f t="shared" si="10"/>
        <v>-45349076</v>
      </c>
      <c r="W49" s="46">
        <f t="shared" si="10"/>
        <v>293536346</v>
      </c>
      <c r="X49" s="46">
        <f>IF(F25=F48,0,X25-X48)</f>
        <v>51863902</v>
      </c>
      <c r="Y49" s="46">
        <f t="shared" si="10"/>
        <v>241672444</v>
      </c>
      <c r="Z49" s="47">
        <f>+IF(X49&lt;&gt;0,+(Y49/X49)*100,0)</f>
        <v>465.9742801457553</v>
      </c>
      <c r="AA49" s="44">
        <f>+AA25-AA48</f>
        <v>125063898</v>
      </c>
    </row>
    <row r="50" spans="1:27" ht="13.5">
      <c r="A50" s="16" t="s">
        <v>86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87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88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89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90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61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91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328449074</v>
      </c>
      <c r="D5" s="19">
        <f>SUM(D6:D8)</f>
        <v>0</v>
      </c>
      <c r="E5" s="20">
        <f t="shared" si="0"/>
        <v>279451105</v>
      </c>
      <c r="F5" s="21">
        <f t="shared" si="0"/>
        <v>279451105</v>
      </c>
      <c r="G5" s="21">
        <f t="shared" si="0"/>
        <v>55911951</v>
      </c>
      <c r="H5" s="21">
        <f t="shared" si="0"/>
        <v>9177370</v>
      </c>
      <c r="I5" s="21">
        <f t="shared" si="0"/>
        <v>8251018</v>
      </c>
      <c r="J5" s="21">
        <f t="shared" si="0"/>
        <v>73340339</v>
      </c>
      <c r="K5" s="21">
        <f t="shared" si="0"/>
        <v>9106226</v>
      </c>
      <c r="L5" s="21">
        <f t="shared" si="0"/>
        <v>8716478</v>
      </c>
      <c r="M5" s="21">
        <f t="shared" si="0"/>
        <v>45604349</v>
      </c>
      <c r="N5" s="21">
        <f t="shared" si="0"/>
        <v>63427053</v>
      </c>
      <c r="O5" s="21">
        <f t="shared" si="0"/>
        <v>8945049</v>
      </c>
      <c r="P5" s="21">
        <f t="shared" si="0"/>
        <v>8842108</v>
      </c>
      <c r="Q5" s="21">
        <f t="shared" si="0"/>
        <v>36519234</v>
      </c>
      <c r="R5" s="21">
        <f t="shared" si="0"/>
        <v>54306391</v>
      </c>
      <c r="S5" s="21">
        <f t="shared" si="0"/>
        <v>9329706</v>
      </c>
      <c r="T5" s="21">
        <f t="shared" si="0"/>
        <v>9218149</v>
      </c>
      <c r="U5" s="21">
        <f t="shared" si="0"/>
        <v>8969975</v>
      </c>
      <c r="V5" s="21">
        <f t="shared" si="0"/>
        <v>27517830</v>
      </c>
      <c r="W5" s="21">
        <f t="shared" si="0"/>
        <v>218591613</v>
      </c>
      <c r="X5" s="21">
        <f t="shared" si="0"/>
        <v>279451105</v>
      </c>
      <c r="Y5" s="21">
        <f t="shared" si="0"/>
        <v>-60859492</v>
      </c>
      <c r="Z5" s="4">
        <f>+IF(X5&lt;&gt;0,+(Y5/X5)*100,0)</f>
        <v>-21.778225568297536</v>
      </c>
      <c r="AA5" s="19">
        <f>SUM(AA6:AA8)</f>
        <v>279451105</v>
      </c>
    </row>
    <row r="6" spans="1:27" ht="13.5">
      <c r="A6" s="5" t="s">
        <v>33</v>
      </c>
      <c r="B6" s="3"/>
      <c r="C6" s="22"/>
      <c r="D6" s="22"/>
      <c r="E6" s="23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6">
        <v>0</v>
      </c>
      <c r="AA6" s="22"/>
    </row>
    <row r="7" spans="1:27" ht="13.5">
      <c r="A7" s="5" t="s">
        <v>34</v>
      </c>
      <c r="B7" s="3"/>
      <c r="C7" s="25">
        <v>327916561</v>
      </c>
      <c r="D7" s="25"/>
      <c r="E7" s="26">
        <v>278839494</v>
      </c>
      <c r="F7" s="27">
        <v>278839494</v>
      </c>
      <c r="G7" s="27">
        <v>55856633</v>
      </c>
      <c r="H7" s="27">
        <v>9124601</v>
      </c>
      <c r="I7" s="27">
        <v>8191934</v>
      </c>
      <c r="J7" s="27">
        <v>73173168</v>
      </c>
      <c r="K7" s="27">
        <v>9067256</v>
      </c>
      <c r="L7" s="27">
        <v>8671000</v>
      </c>
      <c r="M7" s="27">
        <v>45591469</v>
      </c>
      <c r="N7" s="27">
        <v>63329725</v>
      </c>
      <c r="O7" s="27">
        <v>8877137</v>
      </c>
      <c r="P7" s="27">
        <v>8794511</v>
      </c>
      <c r="Q7" s="27">
        <v>36429470</v>
      </c>
      <c r="R7" s="27">
        <v>54101118</v>
      </c>
      <c r="S7" s="27">
        <v>9203823</v>
      </c>
      <c r="T7" s="27">
        <v>9035659</v>
      </c>
      <c r="U7" s="27">
        <v>8933973</v>
      </c>
      <c r="V7" s="27">
        <v>27173455</v>
      </c>
      <c r="W7" s="27">
        <v>217777466</v>
      </c>
      <c r="X7" s="27">
        <v>278839494</v>
      </c>
      <c r="Y7" s="27">
        <v>-61062028</v>
      </c>
      <c r="Z7" s="7">
        <v>-21.9</v>
      </c>
      <c r="AA7" s="25">
        <v>278839494</v>
      </c>
    </row>
    <row r="8" spans="1:27" ht="13.5">
      <c r="A8" s="5" t="s">
        <v>35</v>
      </c>
      <c r="B8" s="3"/>
      <c r="C8" s="22">
        <v>532513</v>
      </c>
      <c r="D8" s="22"/>
      <c r="E8" s="23">
        <v>611611</v>
      </c>
      <c r="F8" s="24">
        <v>611611</v>
      </c>
      <c r="G8" s="24">
        <v>55318</v>
      </c>
      <c r="H8" s="24">
        <v>52769</v>
      </c>
      <c r="I8" s="24">
        <v>59084</v>
      </c>
      <c r="J8" s="24">
        <v>167171</v>
      </c>
      <c r="K8" s="24">
        <v>38970</v>
      </c>
      <c r="L8" s="24">
        <v>45478</v>
      </c>
      <c r="M8" s="24">
        <v>12880</v>
      </c>
      <c r="N8" s="24">
        <v>97328</v>
      </c>
      <c r="O8" s="24">
        <v>67912</v>
      </c>
      <c r="P8" s="24">
        <v>47597</v>
      </c>
      <c r="Q8" s="24">
        <v>89764</v>
      </c>
      <c r="R8" s="24">
        <v>205273</v>
      </c>
      <c r="S8" s="24">
        <v>125883</v>
      </c>
      <c r="T8" s="24">
        <v>182490</v>
      </c>
      <c r="U8" s="24">
        <v>36002</v>
      </c>
      <c r="V8" s="24">
        <v>344375</v>
      </c>
      <c r="W8" s="24">
        <v>814147</v>
      </c>
      <c r="X8" s="24">
        <v>611611</v>
      </c>
      <c r="Y8" s="24">
        <v>202536</v>
      </c>
      <c r="Z8" s="6">
        <v>33.12</v>
      </c>
      <c r="AA8" s="22">
        <v>611611</v>
      </c>
    </row>
    <row r="9" spans="1:27" ht="13.5">
      <c r="A9" s="2" t="s">
        <v>36</v>
      </c>
      <c r="B9" s="3"/>
      <c r="C9" s="19">
        <f aca="true" t="shared" si="1" ref="C9:Y9">SUM(C10:C14)</f>
        <v>9297330</v>
      </c>
      <c r="D9" s="19">
        <f>SUM(D10:D14)</f>
        <v>0</v>
      </c>
      <c r="E9" s="20">
        <f t="shared" si="1"/>
        <v>14422254</v>
      </c>
      <c r="F9" s="21">
        <f t="shared" si="1"/>
        <v>14422254</v>
      </c>
      <c r="G9" s="21">
        <f t="shared" si="1"/>
        <v>336252</v>
      </c>
      <c r="H9" s="21">
        <f t="shared" si="1"/>
        <v>2060691</v>
      </c>
      <c r="I9" s="21">
        <f t="shared" si="1"/>
        <v>511999</v>
      </c>
      <c r="J9" s="21">
        <f t="shared" si="1"/>
        <v>2908942</v>
      </c>
      <c r="K9" s="21">
        <f t="shared" si="1"/>
        <v>1174382</v>
      </c>
      <c r="L9" s="21">
        <f t="shared" si="1"/>
        <v>819191</v>
      </c>
      <c r="M9" s="21">
        <f t="shared" si="1"/>
        <v>996046</v>
      </c>
      <c r="N9" s="21">
        <f t="shared" si="1"/>
        <v>2989619</v>
      </c>
      <c r="O9" s="21">
        <f t="shared" si="1"/>
        <v>879542</v>
      </c>
      <c r="P9" s="21">
        <f t="shared" si="1"/>
        <v>868382</v>
      </c>
      <c r="Q9" s="21">
        <f t="shared" si="1"/>
        <v>1385179</v>
      </c>
      <c r="R9" s="21">
        <f t="shared" si="1"/>
        <v>3133103</v>
      </c>
      <c r="S9" s="21">
        <f t="shared" si="1"/>
        <v>918661</v>
      </c>
      <c r="T9" s="21">
        <f t="shared" si="1"/>
        <v>1480161</v>
      </c>
      <c r="U9" s="21">
        <f t="shared" si="1"/>
        <v>769766</v>
      </c>
      <c r="V9" s="21">
        <f t="shared" si="1"/>
        <v>3168588</v>
      </c>
      <c r="W9" s="21">
        <f t="shared" si="1"/>
        <v>12200252</v>
      </c>
      <c r="X9" s="21">
        <f t="shared" si="1"/>
        <v>14422253</v>
      </c>
      <c r="Y9" s="21">
        <f t="shared" si="1"/>
        <v>-2222001</v>
      </c>
      <c r="Z9" s="4">
        <f>+IF(X9&lt;&gt;0,+(Y9/X9)*100,0)</f>
        <v>-15.406753715941607</v>
      </c>
      <c r="AA9" s="19">
        <f>SUM(AA10:AA14)</f>
        <v>14422254</v>
      </c>
    </row>
    <row r="10" spans="1:27" ht="13.5">
      <c r="A10" s="5" t="s">
        <v>37</v>
      </c>
      <c r="B10" s="3"/>
      <c r="C10" s="22">
        <v>6091855</v>
      </c>
      <c r="D10" s="22"/>
      <c r="E10" s="23">
        <v>14154815</v>
      </c>
      <c r="F10" s="24">
        <v>14154815</v>
      </c>
      <c r="G10" s="24">
        <v>275799</v>
      </c>
      <c r="H10" s="24">
        <v>2030353</v>
      </c>
      <c r="I10" s="24">
        <v>503753</v>
      </c>
      <c r="J10" s="24">
        <v>2809905</v>
      </c>
      <c r="K10" s="24">
        <v>1084015</v>
      </c>
      <c r="L10" s="24">
        <v>804445</v>
      </c>
      <c r="M10" s="24">
        <v>964134</v>
      </c>
      <c r="N10" s="24">
        <v>2852594</v>
      </c>
      <c r="O10" s="24">
        <v>856916</v>
      </c>
      <c r="P10" s="24">
        <v>845544</v>
      </c>
      <c r="Q10" s="24">
        <v>1350416</v>
      </c>
      <c r="R10" s="24">
        <v>3052876</v>
      </c>
      <c r="S10" s="24">
        <v>884407</v>
      </c>
      <c r="T10" s="24">
        <v>1454730</v>
      </c>
      <c r="U10" s="24">
        <v>749503</v>
      </c>
      <c r="V10" s="24">
        <v>3088640</v>
      </c>
      <c r="W10" s="24">
        <v>11804015</v>
      </c>
      <c r="X10" s="24">
        <v>14154815</v>
      </c>
      <c r="Y10" s="24">
        <v>-2350800</v>
      </c>
      <c r="Z10" s="6">
        <v>-16.61</v>
      </c>
      <c r="AA10" s="22">
        <v>14154815</v>
      </c>
    </row>
    <row r="11" spans="1:27" ht="13.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3.5">
      <c r="A12" s="5" t="s">
        <v>39</v>
      </c>
      <c r="B12" s="3"/>
      <c r="C12" s="22">
        <v>3205475</v>
      </c>
      <c r="D12" s="22"/>
      <c r="E12" s="23">
        <v>267439</v>
      </c>
      <c r="F12" s="24">
        <v>267439</v>
      </c>
      <c r="G12" s="24">
        <v>60453</v>
      </c>
      <c r="H12" s="24">
        <v>30338</v>
      </c>
      <c r="I12" s="24">
        <v>8246</v>
      </c>
      <c r="J12" s="24">
        <v>99037</v>
      </c>
      <c r="K12" s="24">
        <v>90367</v>
      </c>
      <c r="L12" s="24">
        <v>14746</v>
      </c>
      <c r="M12" s="24">
        <v>31912</v>
      </c>
      <c r="N12" s="24">
        <v>137025</v>
      </c>
      <c r="O12" s="24">
        <v>22626</v>
      </c>
      <c r="P12" s="24">
        <v>22838</v>
      </c>
      <c r="Q12" s="24">
        <v>34763</v>
      </c>
      <c r="R12" s="24">
        <v>80227</v>
      </c>
      <c r="S12" s="24">
        <v>34254</v>
      </c>
      <c r="T12" s="24">
        <v>25431</v>
      </c>
      <c r="U12" s="24">
        <v>20263</v>
      </c>
      <c r="V12" s="24">
        <v>79948</v>
      </c>
      <c r="W12" s="24">
        <v>396237</v>
      </c>
      <c r="X12" s="24">
        <v>267438</v>
      </c>
      <c r="Y12" s="24">
        <v>128799</v>
      </c>
      <c r="Z12" s="6">
        <v>48.16</v>
      </c>
      <c r="AA12" s="22">
        <v>267439</v>
      </c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54728916</v>
      </c>
      <c r="D15" s="19">
        <f>SUM(D16:D18)</f>
        <v>0</v>
      </c>
      <c r="E15" s="20">
        <f t="shared" si="2"/>
        <v>32421371</v>
      </c>
      <c r="F15" s="21">
        <f t="shared" si="2"/>
        <v>32421371</v>
      </c>
      <c r="G15" s="21">
        <f t="shared" si="2"/>
        <v>4640356</v>
      </c>
      <c r="H15" s="21">
        <f t="shared" si="2"/>
        <v>6583040</v>
      </c>
      <c r="I15" s="21">
        <f t="shared" si="2"/>
        <v>2031500</v>
      </c>
      <c r="J15" s="21">
        <f t="shared" si="2"/>
        <v>13254896</v>
      </c>
      <c r="K15" s="21">
        <f t="shared" si="2"/>
        <v>23394</v>
      </c>
      <c r="L15" s="21">
        <f t="shared" si="2"/>
        <v>518277</v>
      </c>
      <c r="M15" s="21">
        <f t="shared" si="2"/>
        <v>6619478</v>
      </c>
      <c r="N15" s="21">
        <f t="shared" si="2"/>
        <v>7161149</v>
      </c>
      <c r="O15" s="21">
        <f t="shared" si="2"/>
        <v>29861</v>
      </c>
      <c r="P15" s="21">
        <f t="shared" si="2"/>
        <v>1407434</v>
      </c>
      <c r="Q15" s="21">
        <f t="shared" si="2"/>
        <v>654375</v>
      </c>
      <c r="R15" s="21">
        <f t="shared" si="2"/>
        <v>2091670</v>
      </c>
      <c r="S15" s="21">
        <f t="shared" si="2"/>
        <v>1706802</v>
      </c>
      <c r="T15" s="21">
        <f t="shared" si="2"/>
        <v>2629797</v>
      </c>
      <c r="U15" s="21">
        <f t="shared" si="2"/>
        <v>7556539</v>
      </c>
      <c r="V15" s="21">
        <f t="shared" si="2"/>
        <v>11893138</v>
      </c>
      <c r="W15" s="21">
        <f t="shared" si="2"/>
        <v>34400853</v>
      </c>
      <c r="X15" s="21">
        <f t="shared" si="2"/>
        <v>32421374</v>
      </c>
      <c r="Y15" s="21">
        <f t="shared" si="2"/>
        <v>1979479</v>
      </c>
      <c r="Z15" s="4">
        <f>+IF(X15&lt;&gt;0,+(Y15/X15)*100,0)</f>
        <v>6.105475357090048</v>
      </c>
      <c r="AA15" s="19">
        <f>SUM(AA16:AA18)</f>
        <v>32421371</v>
      </c>
    </row>
    <row r="16" spans="1:27" ht="13.5">
      <c r="A16" s="5" t="s">
        <v>43</v>
      </c>
      <c r="B16" s="3"/>
      <c r="C16" s="22">
        <v>2360579</v>
      </c>
      <c r="D16" s="22"/>
      <c r="E16" s="23">
        <v>58630</v>
      </c>
      <c r="F16" s="24">
        <v>58630</v>
      </c>
      <c r="G16" s="24">
        <v>398914</v>
      </c>
      <c r="H16" s="24">
        <v>447489</v>
      </c>
      <c r="I16" s="24">
        <v>451901</v>
      </c>
      <c r="J16" s="24">
        <v>1298304</v>
      </c>
      <c r="K16" s="24">
        <v>14038</v>
      </c>
      <c r="L16" s="24">
        <v>56814</v>
      </c>
      <c r="M16" s="24"/>
      <c r="N16" s="24">
        <v>70852</v>
      </c>
      <c r="O16" s="24">
        <v>235</v>
      </c>
      <c r="P16" s="24">
        <v>181579</v>
      </c>
      <c r="Q16" s="24">
        <v>131416</v>
      </c>
      <c r="R16" s="24">
        <v>313230</v>
      </c>
      <c r="S16" s="24">
        <v>59</v>
      </c>
      <c r="T16" s="24">
        <v>85416</v>
      </c>
      <c r="U16" s="24">
        <v>2542242</v>
      </c>
      <c r="V16" s="24">
        <v>2627717</v>
      </c>
      <c r="W16" s="24">
        <v>4310103</v>
      </c>
      <c r="X16" s="24">
        <v>58632</v>
      </c>
      <c r="Y16" s="24">
        <v>4251471</v>
      </c>
      <c r="Z16" s="6">
        <v>7251.11</v>
      </c>
      <c r="AA16" s="22">
        <v>58630</v>
      </c>
    </row>
    <row r="17" spans="1:27" ht="13.5">
      <c r="A17" s="5" t="s">
        <v>44</v>
      </c>
      <c r="B17" s="3"/>
      <c r="C17" s="22">
        <v>52368337</v>
      </c>
      <c r="D17" s="22"/>
      <c r="E17" s="23">
        <v>32362741</v>
      </c>
      <c r="F17" s="24">
        <v>32362741</v>
      </c>
      <c r="G17" s="24">
        <v>4241442</v>
      </c>
      <c r="H17" s="24">
        <v>6135551</v>
      </c>
      <c r="I17" s="24">
        <v>1579599</v>
      </c>
      <c r="J17" s="24">
        <v>11956592</v>
      </c>
      <c r="K17" s="24">
        <v>9356</v>
      </c>
      <c r="L17" s="24">
        <v>461463</v>
      </c>
      <c r="M17" s="24">
        <v>6619478</v>
      </c>
      <c r="N17" s="24">
        <v>7090297</v>
      </c>
      <c r="O17" s="24">
        <v>29626</v>
      </c>
      <c r="P17" s="24">
        <v>1225855</v>
      </c>
      <c r="Q17" s="24">
        <v>522959</v>
      </c>
      <c r="R17" s="24">
        <v>1778440</v>
      </c>
      <c r="S17" s="24">
        <v>1706743</v>
      </c>
      <c r="T17" s="24">
        <v>2544381</v>
      </c>
      <c r="U17" s="24">
        <v>5014297</v>
      </c>
      <c r="V17" s="24">
        <v>9265421</v>
      </c>
      <c r="W17" s="24">
        <v>30090750</v>
      </c>
      <c r="X17" s="24">
        <v>32362742</v>
      </c>
      <c r="Y17" s="24">
        <v>-2271992</v>
      </c>
      <c r="Z17" s="6">
        <v>-7.02</v>
      </c>
      <c r="AA17" s="22">
        <v>32362741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120481214</v>
      </c>
      <c r="D19" s="19">
        <f>SUM(D20:D23)</f>
        <v>0</v>
      </c>
      <c r="E19" s="20">
        <f t="shared" si="3"/>
        <v>150590266</v>
      </c>
      <c r="F19" s="21">
        <f t="shared" si="3"/>
        <v>150590266</v>
      </c>
      <c r="G19" s="21">
        <f t="shared" si="3"/>
        <v>10342907</v>
      </c>
      <c r="H19" s="21">
        <f t="shared" si="3"/>
        <v>9386797</v>
      </c>
      <c r="I19" s="21">
        <f t="shared" si="3"/>
        <v>7715023</v>
      </c>
      <c r="J19" s="21">
        <f t="shared" si="3"/>
        <v>27444727</v>
      </c>
      <c r="K19" s="21">
        <f t="shared" si="3"/>
        <v>11379872</v>
      </c>
      <c r="L19" s="21">
        <f t="shared" si="3"/>
        <v>10097845</v>
      </c>
      <c r="M19" s="21">
        <f t="shared" si="3"/>
        <v>11636142</v>
      </c>
      <c r="N19" s="21">
        <f t="shared" si="3"/>
        <v>33113859</v>
      </c>
      <c r="O19" s="21">
        <f t="shared" si="3"/>
        <v>7857137</v>
      </c>
      <c r="P19" s="21">
        <f t="shared" si="3"/>
        <v>10035538</v>
      </c>
      <c r="Q19" s="21">
        <f t="shared" si="3"/>
        <v>11317178</v>
      </c>
      <c r="R19" s="21">
        <f t="shared" si="3"/>
        <v>29209853</v>
      </c>
      <c r="S19" s="21">
        <f t="shared" si="3"/>
        <v>9594281</v>
      </c>
      <c r="T19" s="21">
        <f t="shared" si="3"/>
        <v>9929632</v>
      </c>
      <c r="U19" s="21">
        <f t="shared" si="3"/>
        <v>10087416</v>
      </c>
      <c r="V19" s="21">
        <f t="shared" si="3"/>
        <v>29611329</v>
      </c>
      <c r="W19" s="21">
        <f t="shared" si="3"/>
        <v>119379768</v>
      </c>
      <c r="X19" s="21">
        <f t="shared" si="3"/>
        <v>150590268</v>
      </c>
      <c r="Y19" s="21">
        <f t="shared" si="3"/>
        <v>-31210500</v>
      </c>
      <c r="Z19" s="4">
        <f>+IF(X19&lt;&gt;0,+(Y19/X19)*100,0)</f>
        <v>-20.72544289515442</v>
      </c>
      <c r="AA19" s="19">
        <f>SUM(AA20:AA23)</f>
        <v>150590266</v>
      </c>
    </row>
    <row r="20" spans="1:27" ht="13.5">
      <c r="A20" s="5" t="s">
        <v>47</v>
      </c>
      <c r="B20" s="3"/>
      <c r="C20" s="22">
        <v>102514176</v>
      </c>
      <c r="D20" s="22"/>
      <c r="E20" s="23">
        <v>127844878</v>
      </c>
      <c r="F20" s="24">
        <v>127844878</v>
      </c>
      <c r="G20" s="24">
        <v>8746784</v>
      </c>
      <c r="H20" s="24">
        <v>7784127</v>
      </c>
      <c r="I20" s="24">
        <v>6395891</v>
      </c>
      <c r="J20" s="24">
        <v>22926802</v>
      </c>
      <c r="K20" s="24">
        <v>10055475</v>
      </c>
      <c r="L20" s="24">
        <v>8791065</v>
      </c>
      <c r="M20" s="24">
        <v>10308509</v>
      </c>
      <c r="N20" s="24">
        <v>29155049</v>
      </c>
      <c r="O20" s="24">
        <v>6530473</v>
      </c>
      <c r="P20" s="24">
        <v>8698084</v>
      </c>
      <c r="Q20" s="24">
        <v>9977272</v>
      </c>
      <c r="R20" s="24">
        <v>25205829</v>
      </c>
      <c r="S20" s="24">
        <v>8250415</v>
      </c>
      <c r="T20" s="24">
        <v>8602235</v>
      </c>
      <c r="U20" s="24">
        <v>8738652</v>
      </c>
      <c r="V20" s="24">
        <v>25591302</v>
      </c>
      <c r="W20" s="24">
        <v>102878982</v>
      </c>
      <c r="X20" s="24">
        <v>127844877</v>
      </c>
      <c r="Y20" s="24">
        <v>-24965895</v>
      </c>
      <c r="Z20" s="6">
        <v>-19.53</v>
      </c>
      <c r="AA20" s="22">
        <v>127844878</v>
      </c>
    </row>
    <row r="21" spans="1:27" ht="13.5">
      <c r="A21" s="5" t="s">
        <v>48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>
        <v>0</v>
      </c>
      <c r="AA21" s="22"/>
    </row>
    <row r="22" spans="1:27" ht="13.5">
      <c r="A22" s="5" t="s">
        <v>49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>
        <v>0</v>
      </c>
      <c r="AA22" s="25"/>
    </row>
    <row r="23" spans="1:27" ht="13.5">
      <c r="A23" s="5" t="s">
        <v>50</v>
      </c>
      <c r="B23" s="3"/>
      <c r="C23" s="22">
        <v>17967038</v>
      </c>
      <c r="D23" s="22"/>
      <c r="E23" s="23">
        <v>22745388</v>
      </c>
      <c r="F23" s="24">
        <v>22745388</v>
      </c>
      <c r="G23" s="24">
        <v>1596123</v>
      </c>
      <c r="H23" s="24">
        <v>1602670</v>
      </c>
      <c r="I23" s="24">
        <v>1319132</v>
      </c>
      <c r="J23" s="24">
        <v>4517925</v>
      </c>
      <c r="K23" s="24">
        <v>1324397</v>
      </c>
      <c r="L23" s="24">
        <v>1306780</v>
      </c>
      <c r="M23" s="24">
        <v>1327633</v>
      </c>
      <c r="N23" s="24">
        <v>3958810</v>
      </c>
      <c r="O23" s="24">
        <v>1326664</v>
      </c>
      <c r="P23" s="24">
        <v>1337454</v>
      </c>
      <c r="Q23" s="24">
        <v>1339906</v>
      </c>
      <c r="R23" s="24">
        <v>4004024</v>
      </c>
      <c r="S23" s="24">
        <v>1343866</v>
      </c>
      <c r="T23" s="24">
        <v>1327397</v>
      </c>
      <c r="U23" s="24">
        <v>1348764</v>
      </c>
      <c r="V23" s="24">
        <v>4020027</v>
      </c>
      <c r="W23" s="24">
        <v>16500786</v>
      </c>
      <c r="X23" s="24">
        <v>22745391</v>
      </c>
      <c r="Y23" s="24">
        <v>-6244605</v>
      </c>
      <c r="Z23" s="6">
        <v>-27.45</v>
      </c>
      <c r="AA23" s="22">
        <v>22745388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512956534</v>
      </c>
      <c r="D25" s="40">
        <f>+D5+D9+D15+D19+D24</f>
        <v>0</v>
      </c>
      <c r="E25" s="41">
        <f t="shared" si="4"/>
        <v>476884996</v>
      </c>
      <c r="F25" s="42">
        <f t="shared" si="4"/>
        <v>476884996</v>
      </c>
      <c r="G25" s="42">
        <f t="shared" si="4"/>
        <v>71231466</v>
      </c>
      <c r="H25" s="42">
        <f t="shared" si="4"/>
        <v>27207898</v>
      </c>
      <c r="I25" s="42">
        <f t="shared" si="4"/>
        <v>18509540</v>
      </c>
      <c r="J25" s="42">
        <f t="shared" si="4"/>
        <v>116948904</v>
      </c>
      <c r="K25" s="42">
        <f t="shared" si="4"/>
        <v>21683874</v>
      </c>
      <c r="L25" s="42">
        <f t="shared" si="4"/>
        <v>20151791</v>
      </c>
      <c r="M25" s="42">
        <f t="shared" si="4"/>
        <v>64856015</v>
      </c>
      <c r="N25" s="42">
        <f t="shared" si="4"/>
        <v>106691680</v>
      </c>
      <c r="O25" s="42">
        <f t="shared" si="4"/>
        <v>17711589</v>
      </c>
      <c r="P25" s="42">
        <f t="shared" si="4"/>
        <v>21153462</v>
      </c>
      <c r="Q25" s="42">
        <f t="shared" si="4"/>
        <v>49875966</v>
      </c>
      <c r="R25" s="42">
        <f t="shared" si="4"/>
        <v>88741017</v>
      </c>
      <c r="S25" s="42">
        <f t="shared" si="4"/>
        <v>21549450</v>
      </c>
      <c r="T25" s="42">
        <f t="shared" si="4"/>
        <v>23257739</v>
      </c>
      <c r="U25" s="42">
        <f t="shared" si="4"/>
        <v>27383696</v>
      </c>
      <c r="V25" s="42">
        <f t="shared" si="4"/>
        <v>72190885</v>
      </c>
      <c r="W25" s="42">
        <f t="shared" si="4"/>
        <v>384572486</v>
      </c>
      <c r="X25" s="42">
        <f t="shared" si="4"/>
        <v>476885000</v>
      </c>
      <c r="Y25" s="42">
        <f t="shared" si="4"/>
        <v>-92312514</v>
      </c>
      <c r="Z25" s="43">
        <f>+IF(X25&lt;&gt;0,+(Y25/X25)*100,0)</f>
        <v>-19.357395179131238</v>
      </c>
      <c r="AA25" s="40">
        <f>+AA5+AA9+AA15+AA19+AA24</f>
        <v>476884996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193926410</v>
      </c>
      <c r="D28" s="19">
        <f>SUM(D29:D31)</f>
        <v>0</v>
      </c>
      <c r="E28" s="20">
        <f t="shared" si="5"/>
        <v>194931684</v>
      </c>
      <c r="F28" s="21">
        <f t="shared" si="5"/>
        <v>194931684</v>
      </c>
      <c r="G28" s="21">
        <f t="shared" si="5"/>
        <v>13966660</v>
      </c>
      <c r="H28" s="21">
        <f t="shared" si="5"/>
        <v>12384962</v>
      </c>
      <c r="I28" s="21">
        <f t="shared" si="5"/>
        <v>16486362</v>
      </c>
      <c r="J28" s="21">
        <f t="shared" si="5"/>
        <v>42837984</v>
      </c>
      <c r="K28" s="21">
        <f t="shared" si="5"/>
        <v>14236401</v>
      </c>
      <c r="L28" s="21">
        <f t="shared" si="5"/>
        <v>13736680</v>
      </c>
      <c r="M28" s="21">
        <f t="shared" si="5"/>
        <v>18537437</v>
      </c>
      <c r="N28" s="21">
        <f t="shared" si="5"/>
        <v>46510518</v>
      </c>
      <c r="O28" s="21">
        <f t="shared" si="5"/>
        <v>14433611</v>
      </c>
      <c r="P28" s="21">
        <f t="shared" si="5"/>
        <v>13204900</v>
      </c>
      <c r="Q28" s="21">
        <f t="shared" si="5"/>
        <v>17694860</v>
      </c>
      <c r="R28" s="21">
        <f t="shared" si="5"/>
        <v>45333371</v>
      </c>
      <c r="S28" s="21">
        <f t="shared" si="5"/>
        <v>15377195</v>
      </c>
      <c r="T28" s="21">
        <f t="shared" si="5"/>
        <v>16848859</v>
      </c>
      <c r="U28" s="21">
        <f t="shared" si="5"/>
        <v>15863400</v>
      </c>
      <c r="V28" s="21">
        <f t="shared" si="5"/>
        <v>48089454</v>
      </c>
      <c r="W28" s="21">
        <f t="shared" si="5"/>
        <v>182771327</v>
      </c>
      <c r="X28" s="21">
        <f t="shared" si="5"/>
        <v>194931684</v>
      </c>
      <c r="Y28" s="21">
        <f t="shared" si="5"/>
        <v>-12160357</v>
      </c>
      <c r="Z28" s="4">
        <f>+IF(X28&lt;&gt;0,+(Y28/X28)*100,0)</f>
        <v>-6.238266017339695</v>
      </c>
      <c r="AA28" s="19">
        <f>SUM(AA29:AA31)</f>
        <v>194931684</v>
      </c>
    </row>
    <row r="29" spans="1:27" ht="13.5">
      <c r="A29" s="5" t="s">
        <v>33</v>
      </c>
      <c r="B29" s="3"/>
      <c r="C29" s="22">
        <v>46832897</v>
      </c>
      <c r="D29" s="22"/>
      <c r="E29" s="23">
        <v>48055543</v>
      </c>
      <c r="F29" s="24">
        <v>48055543</v>
      </c>
      <c r="G29" s="24">
        <v>3226497</v>
      </c>
      <c r="H29" s="24">
        <v>3116368</v>
      </c>
      <c r="I29" s="24">
        <v>3491019</v>
      </c>
      <c r="J29" s="24">
        <v>9833884</v>
      </c>
      <c r="K29" s="24">
        <v>3408457</v>
      </c>
      <c r="L29" s="24">
        <v>3000636</v>
      </c>
      <c r="M29" s="24">
        <v>4539078</v>
      </c>
      <c r="N29" s="24">
        <v>10948171</v>
      </c>
      <c r="O29" s="24">
        <v>3409682</v>
      </c>
      <c r="P29" s="24">
        <v>2700018</v>
      </c>
      <c r="Q29" s="24">
        <v>4884017</v>
      </c>
      <c r="R29" s="24">
        <v>10993717</v>
      </c>
      <c r="S29" s="24">
        <v>3344285</v>
      </c>
      <c r="T29" s="24">
        <v>4665576</v>
      </c>
      <c r="U29" s="24">
        <v>4238234</v>
      </c>
      <c r="V29" s="24">
        <v>12248095</v>
      </c>
      <c r="W29" s="24">
        <v>44023867</v>
      </c>
      <c r="X29" s="24">
        <v>48055541</v>
      </c>
      <c r="Y29" s="24">
        <v>-4031674</v>
      </c>
      <c r="Z29" s="6">
        <v>-8.39</v>
      </c>
      <c r="AA29" s="22">
        <v>48055543</v>
      </c>
    </row>
    <row r="30" spans="1:27" ht="13.5">
      <c r="A30" s="5" t="s">
        <v>34</v>
      </c>
      <c r="B30" s="3"/>
      <c r="C30" s="25">
        <v>108314872</v>
      </c>
      <c r="D30" s="25"/>
      <c r="E30" s="26">
        <v>99999059</v>
      </c>
      <c r="F30" s="27">
        <v>99999059</v>
      </c>
      <c r="G30" s="27">
        <v>7704821</v>
      </c>
      <c r="H30" s="27">
        <v>6953497</v>
      </c>
      <c r="I30" s="27">
        <v>9899347</v>
      </c>
      <c r="J30" s="27">
        <v>24557665</v>
      </c>
      <c r="K30" s="27">
        <v>8270854</v>
      </c>
      <c r="L30" s="27">
        <v>8294411</v>
      </c>
      <c r="M30" s="27">
        <v>9865888</v>
      </c>
      <c r="N30" s="27">
        <v>26431153</v>
      </c>
      <c r="O30" s="27">
        <v>7946429</v>
      </c>
      <c r="P30" s="27">
        <v>7607165</v>
      </c>
      <c r="Q30" s="27">
        <v>8964181</v>
      </c>
      <c r="R30" s="27">
        <v>24517775</v>
      </c>
      <c r="S30" s="27">
        <v>7499944</v>
      </c>
      <c r="T30" s="27">
        <v>8840550</v>
      </c>
      <c r="U30" s="27">
        <v>9086085</v>
      </c>
      <c r="V30" s="27">
        <v>25426579</v>
      </c>
      <c r="W30" s="27">
        <v>100933172</v>
      </c>
      <c r="X30" s="27">
        <v>99999059</v>
      </c>
      <c r="Y30" s="27">
        <v>934113</v>
      </c>
      <c r="Z30" s="7">
        <v>0.93</v>
      </c>
      <c r="AA30" s="25">
        <v>99999059</v>
      </c>
    </row>
    <row r="31" spans="1:27" ht="13.5">
      <c r="A31" s="5" t="s">
        <v>35</v>
      </c>
      <c r="B31" s="3"/>
      <c r="C31" s="22">
        <v>38778641</v>
      </c>
      <c r="D31" s="22"/>
      <c r="E31" s="23">
        <v>46877082</v>
      </c>
      <c r="F31" s="24">
        <v>46877082</v>
      </c>
      <c r="G31" s="24">
        <v>3035342</v>
      </c>
      <c r="H31" s="24">
        <v>2315097</v>
      </c>
      <c r="I31" s="24">
        <v>3095996</v>
      </c>
      <c r="J31" s="24">
        <v>8446435</v>
      </c>
      <c r="K31" s="24">
        <v>2557090</v>
      </c>
      <c r="L31" s="24">
        <v>2441633</v>
      </c>
      <c r="M31" s="24">
        <v>4132471</v>
      </c>
      <c r="N31" s="24">
        <v>9131194</v>
      </c>
      <c r="O31" s="24">
        <v>3077500</v>
      </c>
      <c r="P31" s="24">
        <v>2897717</v>
      </c>
      <c r="Q31" s="24">
        <v>3846662</v>
      </c>
      <c r="R31" s="24">
        <v>9821879</v>
      </c>
      <c r="S31" s="24">
        <v>4532966</v>
      </c>
      <c r="T31" s="24">
        <v>3342733</v>
      </c>
      <c r="U31" s="24">
        <v>2539081</v>
      </c>
      <c r="V31" s="24">
        <v>10414780</v>
      </c>
      <c r="W31" s="24">
        <v>37814288</v>
      </c>
      <c r="X31" s="24">
        <v>46877084</v>
      </c>
      <c r="Y31" s="24">
        <v>-9062796</v>
      </c>
      <c r="Z31" s="6">
        <v>-19.33</v>
      </c>
      <c r="AA31" s="22">
        <v>46877082</v>
      </c>
    </row>
    <row r="32" spans="1:27" ht="13.5">
      <c r="A32" s="2" t="s">
        <v>36</v>
      </c>
      <c r="B32" s="3"/>
      <c r="C32" s="19">
        <f aca="true" t="shared" si="6" ref="C32:Y32">SUM(C33:C37)</f>
        <v>38565060</v>
      </c>
      <c r="D32" s="19">
        <f>SUM(D33:D37)</f>
        <v>0</v>
      </c>
      <c r="E32" s="20">
        <f t="shared" si="6"/>
        <v>59627390</v>
      </c>
      <c r="F32" s="21">
        <f t="shared" si="6"/>
        <v>59627390</v>
      </c>
      <c r="G32" s="21">
        <f t="shared" si="6"/>
        <v>2839476</v>
      </c>
      <c r="H32" s="21">
        <f t="shared" si="6"/>
        <v>3607885</v>
      </c>
      <c r="I32" s="21">
        <f t="shared" si="6"/>
        <v>4514098</v>
      </c>
      <c r="J32" s="21">
        <f t="shared" si="6"/>
        <v>10961459</v>
      </c>
      <c r="K32" s="21">
        <f t="shared" si="6"/>
        <v>3034253</v>
      </c>
      <c r="L32" s="21">
        <f t="shared" si="6"/>
        <v>3354376</v>
      </c>
      <c r="M32" s="21">
        <f t="shared" si="6"/>
        <v>5142221</v>
      </c>
      <c r="N32" s="21">
        <f t="shared" si="6"/>
        <v>11530850</v>
      </c>
      <c r="O32" s="21">
        <f t="shared" si="6"/>
        <v>3525732</v>
      </c>
      <c r="P32" s="21">
        <f t="shared" si="6"/>
        <v>3848775</v>
      </c>
      <c r="Q32" s="21">
        <f t="shared" si="6"/>
        <v>4478156</v>
      </c>
      <c r="R32" s="21">
        <f t="shared" si="6"/>
        <v>11852663</v>
      </c>
      <c r="S32" s="21">
        <f t="shared" si="6"/>
        <v>2938343</v>
      </c>
      <c r="T32" s="21">
        <f t="shared" si="6"/>
        <v>5173478</v>
      </c>
      <c r="U32" s="21">
        <f t="shared" si="6"/>
        <v>4017692</v>
      </c>
      <c r="V32" s="21">
        <f t="shared" si="6"/>
        <v>12129513</v>
      </c>
      <c r="W32" s="21">
        <f t="shared" si="6"/>
        <v>46474485</v>
      </c>
      <c r="X32" s="21">
        <f t="shared" si="6"/>
        <v>59627391</v>
      </c>
      <c r="Y32" s="21">
        <f t="shared" si="6"/>
        <v>-13152906</v>
      </c>
      <c r="Z32" s="4">
        <f>+IF(X32&lt;&gt;0,+(Y32/X32)*100,0)</f>
        <v>-22.05849657248965</v>
      </c>
      <c r="AA32" s="19">
        <f>SUM(AA33:AA37)</f>
        <v>59627390</v>
      </c>
    </row>
    <row r="33" spans="1:27" ht="13.5">
      <c r="A33" s="5" t="s">
        <v>37</v>
      </c>
      <c r="B33" s="3"/>
      <c r="C33" s="22">
        <v>29891357</v>
      </c>
      <c r="D33" s="22"/>
      <c r="E33" s="23">
        <v>48993387</v>
      </c>
      <c r="F33" s="24">
        <v>48993387</v>
      </c>
      <c r="G33" s="24">
        <v>2116898</v>
      </c>
      <c r="H33" s="24">
        <v>2977653</v>
      </c>
      <c r="I33" s="24">
        <v>3806823</v>
      </c>
      <c r="J33" s="24">
        <v>8901374</v>
      </c>
      <c r="K33" s="24">
        <v>2241670</v>
      </c>
      <c r="L33" s="24">
        <v>2693774</v>
      </c>
      <c r="M33" s="24">
        <v>4460288</v>
      </c>
      <c r="N33" s="24">
        <v>9395732</v>
      </c>
      <c r="O33" s="24">
        <v>2840153</v>
      </c>
      <c r="P33" s="24">
        <v>3070121</v>
      </c>
      <c r="Q33" s="24">
        <v>3815861</v>
      </c>
      <c r="R33" s="24">
        <v>9726135</v>
      </c>
      <c r="S33" s="24">
        <v>2256993</v>
      </c>
      <c r="T33" s="24">
        <v>4287263</v>
      </c>
      <c r="U33" s="24">
        <v>3198143</v>
      </c>
      <c r="V33" s="24">
        <v>9742399</v>
      </c>
      <c r="W33" s="24">
        <v>37765640</v>
      </c>
      <c r="X33" s="24">
        <v>48993386</v>
      </c>
      <c r="Y33" s="24">
        <v>-11227746</v>
      </c>
      <c r="Z33" s="6">
        <v>-22.92</v>
      </c>
      <c r="AA33" s="22">
        <v>48993387</v>
      </c>
    </row>
    <row r="34" spans="1:27" ht="13.5">
      <c r="A34" s="5" t="s">
        <v>38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>
        <v>0</v>
      </c>
      <c r="AA34" s="22"/>
    </row>
    <row r="35" spans="1:27" ht="13.5">
      <c r="A35" s="5" t="s">
        <v>39</v>
      </c>
      <c r="B35" s="3"/>
      <c r="C35" s="22">
        <v>8673703</v>
      </c>
      <c r="D35" s="22"/>
      <c r="E35" s="23">
        <v>10634003</v>
      </c>
      <c r="F35" s="24">
        <v>10634003</v>
      </c>
      <c r="G35" s="24">
        <v>722578</v>
      </c>
      <c r="H35" s="24">
        <v>630232</v>
      </c>
      <c r="I35" s="24">
        <v>707275</v>
      </c>
      <c r="J35" s="24">
        <v>2060085</v>
      </c>
      <c r="K35" s="24">
        <v>792583</v>
      </c>
      <c r="L35" s="24">
        <v>660602</v>
      </c>
      <c r="M35" s="24">
        <v>681933</v>
      </c>
      <c r="N35" s="24">
        <v>2135118</v>
      </c>
      <c r="O35" s="24">
        <v>685579</v>
      </c>
      <c r="P35" s="24">
        <v>778654</v>
      </c>
      <c r="Q35" s="24">
        <v>662295</v>
      </c>
      <c r="R35" s="24">
        <v>2126528</v>
      </c>
      <c r="S35" s="24">
        <v>681350</v>
      </c>
      <c r="T35" s="24">
        <v>886215</v>
      </c>
      <c r="U35" s="24">
        <v>819549</v>
      </c>
      <c r="V35" s="24">
        <v>2387114</v>
      </c>
      <c r="W35" s="24">
        <v>8708845</v>
      </c>
      <c r="X35" s="24">
        <v>10634005</v>
      </c>
      <c r="Y35" s="24">
        <v>-1925160</v>
      </c>
      <c r="Z35" s="6">
        <v>-18.1</v>
      </c>
      <c r="AA35" s="22">
        <v>10634003</v>
      </c>
    </row>
    <row r="36" spans="1:27" ht="13.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62429802</v>
      </c>
      <c r="D38" s="19">
        <f>SUM(D39:D41)</f>
        <v>0</v>
      </c>
      <c r="E38" s="20">
        <f t="shared" si="7"/>
        <v>88811163</v>
      </c>
      <c r="F38" s="21">
        <f t="shared" si="7"/>
        <v>88811163</v>
      </c>
      <c r="G38" s="21">
        <f t="shared" si="7"/>
        <v>2579045</v>
      </c>
      <c r="H38" s="21">
        <f t="shared" si="7"/>
        <v>2641675</v>
      </c>
      <c r="I38" s="21">
        <f t="shared" si="7"/>
        <v>3345561</v>
      </c>
      <c r="J38" s="21">
        <f t="shared" si="7"/>
        <v>8566281</v>
      </c>
      <c r="K38" s="21">
        <f t="shared" si="7"/>
        <v>4118542</v>
      </c>
      <c r="L38" s="21">
        <f t="shared" si="7"/>
        <v>2686761</v>
      </c>
      <c r="M38" s="21">
        <f t="shared" si="7"/>
        <v>3490370</v>
      </c>
      <c r="N38" s="21">
        <f t="shared" si="7"/>
        <v>10295673</v>
      </c>
      <c r="O38" s="21">
        <f t="shared" si="7"/>
        <v>2652156</v>
      </c>
      <c r="P38" s="21">
        <f t="shared" si="7"/>
        <v>2745432</v>
      </c>
      <c r="Q38" s="21">
        <f t="shared" si="7"/>
        <v>3285646</v>
      </c>
      <c r="R38" s="21">
        <f t="shared" si="7"/>
        <v>8683234</v>
      </c>
      <c r="S38" s="21">
        <f t="shared" si="7"/>
        <v>2294158</v>
      </c>
      <c r="T38" s="21">
        <f t="shared" si="7"/>
        <v>3644721</v>
      </c>
      <c r="U38" s="21">
        <f t="shared" si="7"/>
        <v>2121073</v>
      </c>
      <c r="V38" s="21">
        <f t="shared" si="7"/>
        <v>8059952</v>
      </c>
      <c r="W38" s="21">
        <f t="shared" si="7"/>
        <v>35605140</v>
      </c>
      <c r="X38" s="21">
        <f t="shared" si="7"/>
        <v>88811163</v>
      </c>
      <c r="Y38" s="21">
        <f t="shared" si="7"/>
        <v>-53206023</v>
      </c>
      <c r="Z38" s="4">
        <f>+IF(X38&lt;&gt;0,+(Y38/X38)*100,0)</f>
        <v>-59.909161419268884</v>
      </c>
      <c r="AA38" s="19">
        <f>SUM(AA39:AA41)</f>
        <v>88811163</v>
      </c>
    </row>
    <row r="39" spans="1:27" ht="13.5">
      <c r="A39" s="5" t="s">
        <v>43</v>
      </c>
      <c r="B39" s="3"/>
      <c r="C39" s="22">
        <v>11380852</v>
      </c>
      <c r="D39" s="22"/>
      <c r="E39" s="23">
        <v>11192490</v>
      </c>
      <c r="F39" s="24">
        <v>11192490</v>
      </c>
      <c r="G39" s="24">
        <v>548932</v>
      </c>
      <c r="H39" s="24">
        <v>759542</v>
      </c>
      <c r="I39" s="24">
        <v>1078872</v>
      </c>
      <c r="J39" s="24">
        <v>2387346</v>
      </c>
      <c r="K39" s="24">
        <v>1660231</v>
      </c>
      <c r="L39" s="24">
        <v>582524</v>
      </c>
      <c r="M39" s="24">
        <v>737773</v>
      </c>
      <c r="N39" s="24">
        <v>2980528</v>
      </c>
      <c r="O39" s="24">
        <v>538430</v>
      </c>
      <c r="P39" s="24">
        <v>1067919</v>
      </c>
      <c r="Q39" s="24">
        <v>1196149</v>
      </c>
      <c r="R39" s="24">
        <v>2802498</v>
      </c>
      <c r="S39" s="24">
        <v>692897</v>
      </c>
      <c r="T39" s="24">
        <v>660098</v>
      </c>
      <c r="U39" s="24">
        <v>536428</v>
      </c>
      <c r="V39" s="24">
        <v>1889423</v>
      </c>
      <c r="W39" s="24">
        <v>10059795</v>
      </c>
      <c r="X39" s="24">
        <v>11192492</v>
      </c>
      <c r="Y39" s="24">
        <v>-1132697</v>
      </c>
      <c r="Z39" s="6">
        <v>-10.12</v>
      </c>
      <c r="AA39" s="22">
        <v>11192490</v>
      </c>
    </row>
    <row r="40" spans="1:27" ht="13.5">
      <c r="A40" s="5" t="s">
        <v>44</v>
      </c>
      <c r="B40" s="3"/>
      <c r="C40" s="22">
        <v>51048950</v>
      </c>
      <c r="D40" s="22"/>
      <c r="E40" s="23">
        <v>77618673</v>
      </c>
      <c r="F40" s="24">
        <v>77618673</v>
      </c>
      <c r="G40" s="24">
        <v>2030113</v>
      </c>
      <c r="H40" s="24">
        <v>1882133</v>
      </c>
      <c r="I40" s="24">
        <v>2266689</v>
      </c>
      <c r="J40" s="24">
        <v>6178935</v>
      </c>
      <c r="K40" s="24">
        <v>2458311</v>
      </c>
      <c r="L40" s="24">
        <v>2104237</v>
      </c>
      <c r="M40" s="24">
        <v>2752597</v>
      </c>
      <c r="N40" s="24">
        <v>7315145</v>
      </c>
      <c r="O40" s="24">
        <v>2113726</v>
      </c>
      <c r="P40" s="24">
        <v>1677513</v>
      </c>
      <c r="Q40" s="24">
        <v>2089497</v>
      </c>
      <c r="R40" s="24">
        <v>5880736</v>
      </c>
      <c r="S40" s="24">
        <v>1601261</v>
      </c>
      <c r="T40" s="24">
        <v>2984623</v>
      </c>
      <c r="U40" s="24">
        <v>1584645</v>
      </c>
      <c r="V40" s="24">
        <v>6170529</v>
      </c>
      <c r="W40" s="24">
        <v>25545345</v>
      </c>
      <c r="X40" s="24">
        <v>77618671</v>
      </c>
      <c r="Y40" s="24">
        <v>-52073326</v>
      </c>
      <c r="Z40" s="6">
        <v>-67.09</v>
      </c>
      <c r="AA40" s="22">
        <v>77618673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141787863</v>
      </c>
      <c r="D42" s="19">
        <f>SUM(D43:D46)</f>
        <v>0</v>
      </c>
      <c r="E42" s="20">
        <f t="shared" si="8"/>
        <v>132984820</v>
      </c>
      <c r="F42" s="21">
        <f t="shared" si="8"/>
        <v>132984820</v>
      </c>
      <c r="G42" s="21">
        <f t="shared" si="8"/>
        <v>8755706</v>
      </c>
      <c r="H42" s="21">
        <f t="shared" si="8"/>
        <v>6898143</v>
      </c>
      <c r="I42" s="21">
        <f t="shared" si="8"/>
        <v>10390032</v>
      </c>
      <c r="J42" s="21">
        <f t="shared" si="8"/>
        <v>26043881</v>
      </c>
      <c r="K42" s="21">
        <f t="shared" si="8"/>
        <v>8921885</v>
      </c>
      <c r="L42" s="21">
        <f t="shared" si="8"/>
        <v>4117104</v>
      </c>
      <c r="M42" s="21">
        <f t="shared" si="8"/>
        <v>15853616</v>
      </c>
      <c r="N42" s="21">
        <f t="shared" si="8"/>
        <v>28892605</v>
      </c>
      <c r="O42" s="21">
        <f t="shared" si="8"/>
        <v>6717096</v>
      </c>
      <c r="P42" s="21">
        <f t="shared" si="8"/>
        <v>5070065</v>
      </c>
      <c r="Q42" s="21">
        <f t="shared" si="8"/>
        <v>14875809</v>
      </c>
      <c r="R42" s="21">
        <f t="shared" si="8"/>
        <v>26662970</v>
      </c>
      <c r="S42" s="21">
        <f t="shared" si="8"/>
        <v>1532460</v>
      </c>
      <c r="T42" s="21">
        <f t="shared" si="8"/>
        <v>10315761</v>
      </c>
      <c r="U42" s="21">
        <f t="shared" si="8"/>
        <v>10518950</v>
      </c>
      <c r="V42" s="21">
        <f t="shared" si="8"/>
        <v>22367171</v>
      </c>
      <c r="W42" s="21">
        <f t="shared" si="8"/>
        <v>103966627</v>
      </c>
      <c r="X42" s="21">
        <f t="shared" si="8"/>
        <v>132984817</v>
      </c>
      <c r="Y42" s="21">
        <f t="shared" si="8"/>
        <v>-29018190</v>
      </c>
      <c r="Z42" s="4">
        <f>+IF(X42&lt;&gt;0,+(Y42/X42)*100,0)</f>
        <v>-21.82067897269806</v>
      </c>
      <c r="AA42" s="19">
        <f>SUM(AA43:AA46)</f>
        <v>132984820</v>
      </c>
    </row>
    <row r="43" spans="1:27" ht="13.5">
      <c r="A43" s="5" t="s">
        <v>47</v>
      </c>
      <c r="B43" s="3"/>
      <c r="C43" s="22">
        <v>137097098</v>
      </c>
      <c r="D43" s="22"/>
      <c r="E43" s="23">
        <v>124863660</v>
      </c>
      <c r="F43" s="24">
        <v>124863660</v>
      </c>
      <c r="G43" s="24">
        <v>8437557</v>
      </c>
      <c r="H43" s="24">
        <v>6765728</v>
      </c>
      <c r="I43" s="24">
        <v>9625022</v>
      </c>
      <c r="J43" s="24">
        <v>24828307</v>
      </c>
      <c r="K43" s="24">
        <v>8813072</v>
      </c>
      <c r="L43" s="24">
        <v>3527630</v>
      </c>
      <c r="M43" s="24">
        <v>14836001</v>
      </c>
      <c r="N43" s="24">
        <v>27176703</v>
      </c>
      <c r="O43" s="24">
        <v>6564298</v>
      </c>
      <c r="P43" s="24">
        <v>4423281</v>
      </c>
      <c r="Q43" s="24">
        <v>14196452</v>
      </c>
      <c r="R43" s="24">
        <v>25184031</v>
      </c>
      <c r="S43" s="24">
        <v>1310135</v>
      </c>
      <c r="T43" s="24">
        <v>9307286</v>
      </c>
      <c r="U43" s="24">
        <v>10141299</v>
      </c>
      <c r="V43" s="24">
        <v>20758720</v>
      </c>
      <c r="W43" s="24">
        <v>97947761</v>
      </c>
      <c r="X43" s="24">
        <v>124863660</v>
      </c>
      <c r="Y43" s="24">
        <v>-26915899</v>
      </c>
      <c r="Z43" s="6">
        <v>-21.56</v>
      </c>
      <c r="AA43" s="22">
        <v>124863660</v>
      </c>
    </row>
    <row r="44" spans="1:27" ht="13.5">
      <c r="A44" s="5" t="s">
        <v>48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>
        <v>0</v>
      </c>
      <c r="AA44" s="22"/>
    </row>
    <row r="45" spans="1:27" ht="13.5">
      <c r="A45" s="5" t="s">
        <v>49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>
        <v>0</v>
      </c>
      <c r="AA45" s="25"/>
    </row>
    <row r="46" spans="1:27" ht="13.5">
      <c r="A46" s="5" t="s">
        <v>50</v>
      </c>
      <c r="B46" s="3"/>
      <c r="C46" s="22">
        <v>4690765</v>
      </c>
      <c r="D46" s="22"/>
      <c r="E46" s="23">
        <v>8121160</v>
      </c>
      <c r="F46" s="24">
        <v>8121160</v>
      </c>
      <c r="G46" s="24">
        <v>318149</v>
      </c>
      <c r="H46" s="24">
        <v>132415</v>
      </c>
      <c r="I46" s="24">
        <v>765010</v>
      </c>
      <c r="J46" s="24">
        <v>1215574</v>
      </c>
      <c r="K46" s="24">
        <v>108813</v>
      </c>
      <c r="L46" s="24">
        <v>589474</v>
      </c>
      <c r="M46" s="24">
        <v>1017615</v>
      </c>
      <c r="N46" s="24">
        <v>1715902</v>
      </c>
      <c r="O46" s="24">
        <v>152798</v>
      </c>
      <c r="P46" s="24">
        <v>646784</v>
      </c>
      <c r="Q46" s="24">
        <v>679357</v>
      </c>
      <c r="R46" s="24">
        <v>1478939</v>
      </c>
      <c r="S46" s="24">
        <v>222325</v>
      </c>
      <c r="T46" s="24">
        <v>1008475</v>
      </c>
      <c r="U46" s="24">
        <v>377651</v>
      </c>
      <c r="V46" s="24">
        <v>1608451</v>
      </c>
      <c r="W46" s="24">
        <v>6018866</v>
      </c>
      <c r="X46" s="24">
        <v>8121157</v>
      </c>
      <c r="Y46" s="24">
        <v>-2102291</v>
      </c>
      <c r="Z46" s="6">
        <v>-25.89</v>
      </c>
      <c r="AA46" s="22">
        <v>8121160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436709135</v>
      </c>
      <c r="D48" s="40">
        <f>+D28+D32+D38+D42+D47</f>
        <v>0</v>
      </c>
      <c r="E48" s="41">
        <f t="shared" si="9"/>
        <v>476355057</v>
      </c>
      <c r="F48" s="42">
        <f t="shared" si="9"/>
        <v>476355057</v>
      </c>
      <c r="G48" s="42">
        <f t="shared" si="9"/>
        <v>28140887</v>
      </c>
      <c r="H48" s="42">
        <f t="shared" si="9"/>
        <v>25532665</v>
      </c>
      <c r="I48" s="42">
        <f t="shared" si="9"/>
        <v>34736053</v>
      </c>
      <c r="J48" s="42">
        <f t="shared" si="9"/>
        <v>88409605</v>
      </c>
      <c r="K48" s="42">
        <f t="shared" si="9"/>
        <v>30311081</v>
      </c>
      <c r="L48" s="42">
        <f t="shared" si="9"/>
        <v>23894921</v>
      </c>
      <c r="M48" s="42">
        <f t="shared" si="9"/>
        <v>43023644</v>
      </c>
      <c r="N48" s="42">
        <f t="shared" si="9"/>
        <v>97229646</v>
      </c>
      <c r="O48" s="42">
        <f t="shared" si="9"/>
        <v>27328595</v>
      </c>
      <c r="P48" s="42">
        <f t="shared" si="9"/>
        <v>24869172</v>
      </c>
      <c r="Q48" s="42">
        <f t="shared" si="9"/>
        <v>40334471</v>
      </c>
      <c r="R48" s="42">
        <f t="shared" si="9"/>
        <v>92532238</v>
      </c>
      <c r="S48" s="42">
        <f t="shared" si="9"/>
        <v>22142156</v>
      </c>
      <c r="T48" s="42">
        <f t="shared" si="9"/>
        <v>35982819</v>
      </c>
      <c r="U48" s="42">
        <f t="shared" si="9"/>
        <v>32521115</v>
      </c>
      <c r="V48" s="42">
        <f t="shared" si="9"/>
        <v>90646090</v>
      </c>
      <c r="W48" s="42">
        <f t="shared" si="9"/>
        <v>368817579</v>
      </c>
      <c r="X48" s="42">
        <f t="shared" si="9"/>
        <v>476355055</v>
      </c>
      <c r="Y48" s="42">
        <f t="shared" si="9"/>
        <v>-107537476</v>
      </c>
      <c r="Z48" s="43">
        <f>+IF(X48&lt;&gt;0,+(Y48/X48)*100,0)</f>
        <v>-22.57506766670084</v>
      </c>
      <c r="AA48" s="40">
        <f>+AA28+AA32+AA38+AA42+AA47</f>
        <v>476355057</v>
      </c>
    </row>
    <row r="49" spans="1:27" ht="13.5">
      <c r="A49" s="14" t="s">
        <v>58</v>
      </c>
      <c r="B49" s="15"/>
      <c r="C49" s="44">
        <f aca="true" t="shared" si="10" ref="C49:Y49">+C25-C48</f>
        <v>76247399</v>
      </c>
      <c r="D49" s="44">
        <f>+D25-D48</f>
        <v>0</v>
      </c>
      <c r="E49" s="45">
        <f t="shared" si="10"/>
        <v>529939</v>
      </c>
      <c r="F49" s="46">
        <f t="shared" si="10"/>
        <v>529939</v>
      </c>
      <c r="G49" s="46">
        <f t="shared" si="10"/>
        <v>43090579</v>
      </c>
      <c r="H49" s="46">
        <f t="shared" si="10"/>
        <v>1675233</v>
      </c>
      <c r="I49" s="46">
        <f t="shared" si="10"/>
        <v>-16226513</v>
      </c>
      <c r="J49" s="46">
        <f t="shared" si="10"/>
        <v>28539299</v>
      </c>
      <c r="K49" s="46">
        <f t="shared" si="10"/>
        <v>-8627207</v>
      </c>
      <c r="L49" s="46">
        <f t="shared" si="10"/>
        <v>-3743130</v>
      </c>
      <c r="M49" s="46">
        <f t="shared" si="10"/>
        <v>21832371</v>
      </c>
      <c r="N49" s="46">
        <f t="shared" si="10"/>
        <v>9462034</v>
      </c>
      <c r="O49" s="46">
        <f t="shared" si="10"/>
        <v>-9617006</v>
      </c>
      <c r="P49" s="46">
        <f t="shared" si="10"/>
        <v>-3715710</v>
      </c>
      <c r="Q49" s="46">
        <f t="shared" si="10"/>
        <v>9541495</v>
      </c>
      <c r="R49" s="46">
        <f t="shared" si="10"/>
        <v>-3791221</v>
      </c>
      <c r="S49" s="46">
        <f t="shared" si="10"/>
        <v>-592706</v>
      </c>
      <c r="T49" s="46">
        <f t="shared" si="10"/>
        <v>-12725080</v>
      </c>
      <c r="U49" s="46">
        <f t="shared" si="10"/>
        <v>-5137419</v>
      </c>
      <c r="V49" s="46">
        <f t="shared" si="10"/>
        <v>-18455205</v>
      </c>
      <c r="W49" s="46">
        <f t="shared" si="10"/>
        <v>15754907</v>
      </c>
      <c r="X49" s="46">
        <f>IF(F25=F48,0,X25-X48)</f>
        <v>529945</v>
      </c>
      <c r="Y49" s="46">
        <f t="shared" si="10"/>
        <v>15224962</v>
      </c>
      <c r="Z49" s="47">
        <f>+IF(X49&lt;&gt;0,+(Y49/X49)*100,0)</f>
        <v>2872.9324741246733</v>
      </c>
      <c r="AA49" s="44">
        <f>+AA25-AA48</f>
        <v>529939</v>
      </c>
    </row>
    <row r="50" spans="1:27" ht="13.5">
      <c r="A50" s="16" t="s">
        <v>86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87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88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89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90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62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91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163867830</v>
      </c>
      <c r="D5" s="19">
        <f>SUM(D6:D8)</f>
        <v>0</v>
      </c>
      <c r="E5" s="20">
        <f t="shared" si="0"/>
        <v>181678398</v>
      </c>
      <c r="F5" s="21">
        <f t="shared" si="0"/>
        <v>209514112</v>
      </c>
      <c r="G5" s="21">
        <f t="shared" si="0"/>
        <v>41768199</v>
      </c>
      <c r="H5" s="21">
        <f t="shared" si="0"/>
        <v>15152995</v>
      </c>
      <c r="I5" s="21">
        <f t="shared" si="0"/>
        <v>18733356</v>
      </c>
      <c r="J5" s="21">
        <f t="shared" si="0"/>
        <v>75654550</v>
      </c>
      <c r="K5" s="21">
        <f t="shared" si="0"/>
        <v>7037304</v>
      </c>
      <c r="L5" s="21">
        <f t="shared" si="0"/>
        <v>5039719</v>
      </c>
      <c r="M5" s="21">
        <f t="shared" si="0"/>
        <v>45671332</v>
      </c>
      <c r="N5" s="21">
        <f t="shared" si="0"/>
        <v>57748355</v>
      </c>
      <c r="O5" s="21">
        <f t="shared" si="0"/>
        <v>9908725</v>
      </c>
      <c r="P5" s="21">
        <f t="shared" si="0"/>
        <v>9248619</v>
      </c>
      <c r="Q5" s="21">
        <f t="shared" si="0"/>
        <v>28503693</v>
      </c>
      <c r="R5" s="21">
        <f t="shared" si="0"/>
        <v>47661037</v>
      </c>
      <c r="S5" s="21">
        <f t="shared" si="0"/>
        <v>12790446</v>
      </c>
      <c r="T5" s="21">
        <f t="shared" si="0"/>
        <v>4491859</v>
      </c>
      <c r="U5" s="21">
        <f t="shared" si="0"/>
        <v>12148974</v>
      </c>
      <c r="V5" s="21">
        <f t="shared" si="0"/>
        <v>29431279</v>
      </c>
      <c r="W5" s="21">
        <f t="shared" si="0"/>
        <v>210495221</v>
      </c>
      <c r="X5" s="21">
        <f t="shared" si="0"/>
        <v>155478399</v>
      </c>
      <c r="Y5" s="21">
        <f t="shared" si="0"/>
        <v>55016822</v>
      </c>
      <c r="Z5" s="4">
        <f>+IF(X5&lt;&gt;0,+(Y5/X5)*100,0)</f>
        <v>35.38550843966434</v>
      </c>
      <c r="AA5" s="19">
        <f>SUM(AA6:AA8)</f>
        <v>209514112</v>
      </c>
    </row>
    <row r="6" spans="1:27" ht="13.5">
      <c r="A6" s="5" t="s">
        <v>33</v>
      </c>
      <c r="B6" s="3"/>
      <c r="C6" s="22"/>
      <c r="D6" s="22"/>
      <c r="E6" s="23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6">
        <v>0</v>
      </c>
      <c r="AA6" s="22"/>
    </row>
    <row r="7" spans="1:27" ht="13.5">
      <c r="A7" s="5" t="s">
        <v>34</v>
      </c>
      <c r="B7" s="3"/>
      <c r="C7" s="25">
        <v>163799185</v>
      </c>
      <c r="D7" s="25"/>
      <c r="E7" s="26">
        <v>181625312</v>
      </c>
      <c r="F7" s="27">
        <v>209461026</v>
      </c>
      <c r="G7" s="27">
        <v>41768199</v>
      </c>
      <c r="H7" s="27">
        <v>15152995</v>
      </c>
      <c r="I7" s="27">
        <v>18733356</v>
      </c>
      <c r="J7" s="27">
        <v>75654550</v>
      </c>
      <c r="K7" s="27">
        <v>7037304</v>
      </c>
      <c r="L7" s="27">
        <v>5039719</v>
      </c>
      <c r="M7" s="27">
        <v>45671332</v>
      </c>
      <c r="N7" s="27">
        <v>57748355</v>
      </c>
      <c r="O7" s="27">
        <v>9908725</v>
      </c>
      <c r="P7" s="27">
        <v>9248619</v>
      </c>
      <c r="Q7" s="27">
        <v>28503693</v>
      </c>
      <c r="R7" s="27">
        <v>47661037</v>
      </c>
      <c r="S7" s="27">
        <v>12790446</v>
      </c>
      <c r="T7" s="27">
        <v>4491859</v>
      </c>
      <c r="U7" s="27">
        <v>12148974</v>
      </c>
      <c r="V7" s="27">
        <v>29431279</v>
      </c>
      <c r="W7" s="27">
        <v>210495221</v>
      </c>
      <c r="X7" s="27">
        <v>155425313</v>
      </c>
      <c r="Y7" s="27">
        <v>55069908</v>
      </c>
      <c r="Z7" s="7">
        <v>35.43</v>
      </c>
      <c r="AA7" s="25">
        <v>209461026</v>
      </c>
    </row>
    <row r="8" spans="1:27" ht="13.5">
      <c r="A8" s="5" t="s">
        <v>35</v>
      </c>
      <c r="B8" s="3"/>
      <c r="C8" s="22">
        <v>68645</v>
      </c>
      <c r="D8" s="22"/>
      <c r="E8" s="23">
        <v>53086</v>
      </c>
      <c r="F8" s="24">
        <v>53086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>
        <v>53086</v>
      </c>
      <c r="Y8" s="24">
        <v>-53086</v>
      </c>
      <c r="Z8" s="6">
        <v>-100</v>
      </c>
      <c r="AA8" s="22">
        <v>53086</v>
      </c>
    </row>
    <row r="9" spans="1:27" ht="13.5">
      <c r="A9" s="2" t="s">
        <v>36</v>
      </c>
      <c r="B9" s="3"/>
      <c r="C9" s="19">
        <f aca="true" t="shared" si="1" ref="C9:Y9">SUM(C10:C14)</f>
        <v>1341626</v>
      </c>
      <c r="D9" s="19">
        <f>SUM(D10:D14)</f>
        <v>0</v>
      </c>
      <c r="E9" s="20">
        <f t="shared" si="1"/>
        <v>1314709</v>
      </c>
      <c r="F9" s="21">
        <f t="shared" si="1"/>
        <v>1323143</v>
      </c>
      <c r="G9" s="21">
        <f t="shared" si="1"/>
        <v>39936</v>
      </c>
      <c r="H9" s="21">
        <f t="shared" si="1"/>
        <v>26434</v>
      </c>
      <c r="I9" s="21">
        <f t="shared" si="1"/>
        <v>25129</v>
      </c>
      <c r="J9" s="21">
        <f t="shared" si="1"/>
        <v>91499</v>
      </c>
      <c r="K9" s="21">
        <f t="shared" si="1"/>
        <v>157892</v>
      </c>
      <c r="L9" s="21">
        <f t="shared" si="1"/>
        <v>152623</v>
      </c>
      <c r="M9" s="21">
        <f t="shared" si="1"/>
        <v>153052</v>
      </c>
      <c r="N9" s="21">
        <f t="shared" si="1"/>
        <v>463567</v>
      </c>
      <c r="O9" s="21">
        <f t="shared" si="1"/>
        <v>24576</v>
      </c>
      <c r="P9" s="21">
        <f t="shared" si="1"/>
        <v>32432</v>
      </c>
      <c r="Q9" s="21">
        <f t="shared" si="1"/>
        <v>61222</v>
      </c>
      <c r="R9" s="21">
        <f t="shared" si="1"/>
        <v>118230</v>
      </c>
      <c r="S9" s="21">
        <f t="shared" si="1"/>
        <v>241428</v>
      </c>
      <c r="T9" s="21">
        <f t="shared" si="1"/>
        <v>150934</v>
      </c>
      <c r="U9" s="21">
        <f t="shared" si="1"/>
        <v>249243</v>
      </c>
      <c r="V9" s="21">
        <f t="shared" si="1"/>
        <v>641605</v>
      </c>
      <c r="W9" s="21">
        <f t="shared" si="1"/>
        <v>1314901</v>
      </c>
      <c r="X9" s="21">
        <f t="shared" si="1"/>
        <v>1314708</v>
      </c>
      <c r="Y9" s="21">
        <f t="shared" si="1"/>
        <v>193</v>
      </c>
      <c r="Z9" s="4">
        <f>+IF(X9&lt;&gt;0,+(Y9/X9)*100,0)</f>
        <v>0.014680065839714977</v>
      </c>
      <c r="AA9" s="19">
        <f>SUM(AA10:AA14)</f>
        <v>1323143</v>
      </c>
    </row>
    <row r="10" spans="1:27" ht="13.5">
      <c r="A10" s="5" t="s">
        <v>37</v>
      </c>
      <c r="B10" s="3"/>
      <c r="C10" s="22">
        <v>1341626</v>
      </c>
      <c r="D10" s="22"/>
      <c r="E10" s="23">
        <v>1314709</v>
      </c>
      <c r="F10" s="24">
        <v>1323143</v>
      </c>
      <c r="G10" s="24">
        <v>39936</v>
      </c>
      <c r="H10" s="24">
        <v>26434</v>
      </c>
      <c r="I10" s="24">
        <v>25129</v>
      </c>
      <c r="J10" s="24">
        <v>91499</v>
      </c>
      <c r="K10" s="24">
        <v>157892</v>
      </c>
      <c r="L10" s="24">
        <v>152623</v>
      </c>
      <c r="M10" s="24">
        <v>153052</v>
      </c>
      <c r="N10" s="24">
        <v>463567</v>
      </c>
      <c r="O10" s="24">
        <v>24576</v>
      </c>
      <c r="P10" s="24">
        <v>32432</v>
      </c>
      <c r="Q10" s="24">
        <v>61222</v>
      </c>
      <c r="R10" s="24">
        <v>118230</v>
      </c>
      <c r="S10" s="24">
        <v>241428</v>
      </c>
      <c r="T10" s="24">
        <v>150934</v>
      </c>
      <c r="U10" s="24">
        <v>249243</v>
      </c>
      <c r="V10" s="24">
        <v>641605</v>
      </c>
      <c r="W10" s="24">
        <v>1314901</v>
      </c>
      <c r="X10" s="24">
        <v>1314708</v>
      </c>
      <c r="Y10" s="24">
        <v>193</v>
      </c>
      <c r="Z10" s="6">
        <v>0.01</v>
      </c>
      <c r="AA10" s="22">
        <v>1323143</v>
      </c>
    </row>
    <row r="11" spans="1:27" ht="13.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3.5">
      <c r="A12" s="5" t="s">
        <v>39</v>
      </c>
      <c r="B12" s="3"/>
      <c r="C12" s="22"/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>
        <v>0</v>
      </c>
      <c r="AA12" s="22"/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6012270</v>
      </c>
      <c r="D15" s="19">
        <f>SUM(D16:D18)</f>
        <v>0</v>
      </c>
      <c r="E15" s="20">
        <f t="shared" si="2"/>
        <v>6548321</v>
      </c>
      <c r="F15" s="21">
        <f t="shared" si="2"/>
        <v>6464325</v>
      </c>
      <c r="G15" s="21">
        <f t="shared" si="2"/>
        <v>993829</v>
      </c>
      <c r="H15" s="21">
        <f t="shared" si="2"/>
        <v>530912</v>
      </c>
      <c r="I15" s="21">
        <f t="shared" si="2"/>
        <v>351280</v>
      </c>
      <c r="J15" s="21">
        <f t="shared" si="2"/>
        <v>1876021</v>
      </c>
      <c r="K15" s="21">
        <f t="shared" si="2"/>
        <v>238561</v>
      </c>
      <c r="L15" s="21">
        <f t="shared" si="2"/>
        <v>806126</v>
      </c>
      <c r="M15" s="21">
        <f t="shared" si="2"/>
        <v>-28721</v>
      </c>
      <c r="N15" s="21">
        <f t="shared" si="2"/>
        <v>1015966</v>
      </c>
      <c r="O15" s="21">
        <f t="shared" si="2"/>
        <v>925940</v>
      </c>
      <c r="P15" s="21">
        <f t="shared" si="2"/>
        <v>969791</v>
      </c>
      <c r="Q15" s="21">
        <f t="shared" si="2"/>
        <v>219319</v>
      </c>
      <c r="R15" s="21">
        <f t="shared" si="2"/>
        <v>2115050</v>
      </c>
      <c r="S15" s="21">
        <f t="shared" si="2"/>
        <v>915519</v>
      </c>
      <c r="T15" s="21">
        <f t="shared" si="2"/>
        <v>204161</v>
      </c>
      <c r="U15" s="21">
        <f t="shared" si="2"/>
        <v>502312</v>
      </c>
      <c r="V15" s="21">
        <f t="shared" si="2"/>
        <v>1621992</v>
      </c>
      <c r="W15" s="21">
        <f t="shared" si="2"/>
        <v>6629029</v>
      </c>
      <c r="X15" s="21">
        <f t="shared" si="2"/>
        <v>6548319</v>
      </c>
      <c r="Y15" s="21">
        <f t="shared" si="2"/>
        <v>80710</v>
      </c>
      <c r="Z15" s="4">
        <f>+IF(X15&lt;&gt;0,+(Y15/X15)*100,0)</f>
        <v>1.2325300584776033</v>
      </c>
      <c r="AA15" s="19">
        <f>SUM(AA16:AA18)</f>
        <v>6464325</v>
      </c>
    </row>
    <row r="16" spans="1:27" ht="13.5">
      <c r="A16" s="5" t="s">
        <v>43</v>
      </c>
      <c r="B16" s="3"/>
      <c r="C16" s="22">
        <v>857416</v>
      </c>
      <c r="D16" s="22"/>
      <c r="E16" s="23">
        <v>1001385</v>
      </c>
      <c r="F16" s="24">
        <v>917389</v>
      </c>
      <c r="G16" s="24">
        <v>49272</v>
      </c>
      <c r="H16" s="24">
        <v>79353</v>
      </c>
      <c r="I16" s="24">
        <v>86617</v>
      </c>
      <c r="J16" s="24">
        <v>215242</v>
      </c>
      <c r="K16" s="24">
        <v>77250</v>
      </c>
      <c r="L16" s="24">
        <v>76776</v>
      </c>
      <c r="M16" s="24">
        <v>84680</v>
      </c>
      <c r="N16" s="24">
        <v>238706</v>
      </c>
      <c r="O16" s="24">
        <v>30732</v>
      </c>
      <c r="P16" s="24">
        <v>104487</v>
      </c>
      <c r="Q16" s="24">
        <v>266552</v>
      </c>
      <c r="R16" s="24">
        <v>401771</v>
      </c>
      <c r="S16" s="24">
        <v>7287</v>
      </c>
      <c r="T16" s="24">
        <v>192975</v>
      </c>
      <c r="U16" s="24">
        <v>122190</v>
      </c>
      <c r="V16" s="24">
        <v>322452</v>
      </c>
      <c r="W16" s="24">
        <v>1178171</v>
      </c>
      <c r="X16" s="24">
        <v>1001383</v>
      </c>
      <c r="Y16" s="24">
        <v>176788</v>
      </c>
      <c r="Z16" s="6">
        <v>17.65</v>
      </c>
      <c r="AA16" s="22">
        <v>917389</v>
      </c>
    </row>
    <row r="17" spans="1:27" ht="13.5">
      <c r="A17" s="5" t="s">
        <v>44</v>
      </c>
      <c r="B17" s="3"/>
      <c r="C17" s="22">
        <v>5154854</v>
      </c>
      <c r="D17" s="22"/>
      <c r="E17" s="23">
        <v>5546936</v>
      </c>
      <c r="F17" s="24">
        <v>5546936</v>
      </c>
      <c r="G17" s="24">
        <v>944557</v>
      </c>
      <c r="H17" s="24">
        <v>451559</v>
      </c>
      <c r="I17" s="24">
        <v>264663</v>
      </c>
      <c r="J17" s="24">
        <v>1660779</v>
      </c>
      <c r="K17" s="24">
        <v>161311</v>
      </c>
      <c r="L17" s="24">
        <v>729350</v>
      </c>
      <c r="M17" s="24">
        <v>-113401</v>
      </c>
      <c r="N17" s="24">
        <v>777260</v>
      </c>
      <c r="O17" s="24">
        <v>895208</v>
      </c>
      <c r="P17" s="24">
        <v>865304</v>
      </c>
      <c r="Q17" s="24">
        <v>-47233</v>
      </c>
      <c r="R17" s="24">
        <v>1713279</v>
      </c>
      <c r="S17" s="24">
        <v>908232</v>
      </c>
      <c r="T17" s="24">
        <v>11186</v>
      </c>
      <c r="U17" s="24">
        <v>380122</v>
      </c>
      <c r="V17" s="24">
        <v>1299540</v>
      </c>
      <c r="W17" s="24">
        <v>5450858</v>
      </c>
      <c r="X17" s="24">
        <v>5546936</v>
      </c>
      <c r="Y17" s="24">
        <v>-96078</v>
      </c>
      <c r="Z17" s="6">
        <v>-1.73</v>
      </c>
      <c r="AA17" s="22">
        <v>5546936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6147941</v>
      </c>
      <c r="D19" s="19">
        <f>SUM(D20:D23)</f>
        <v>0</v>
      </c>
      <c r="E19" s="20">
        <f t="shared" si="3"/>
        <v>2694675</v>
      </c>
      <c r="F19" s="21">
        <f t="shared" si="3"/>
        <v>3021096</v>
      </c>
      <c r="G19" s="21">
        <f t="shared" si="3"/>
        <v>222136</v>
      </c>
      <c r="H19" s="21">
        <f t="shared" si="3"/>
        <v>260723</v>
      </c>
      <c r="I19" s="21">
        <f t="shared" si="3"/>
        <v>285384</v>
      </c>
      <c r="J19" s="21">
        <f t="shared" si="3"/>
        <v>768243</v>
      </c>
      <c r="K19" s="21">
        <f t="shared" si="3"/>
        <v>254107</v>
      </c>
      <c r="L19" s="21">
        <f t="shared" si="3"/>
        <v>255021</v>
      </c>
      <c r="M19" s="21">
        <f t="shared" si="3"/>
        <v>242114</v>
      </c>
      <c r="N19" s="21">
        <f t="shared" si="3"/>
        <v>751242</v>
      </c>
      <c r="O19" s="21">
        <f t="shared" si="3"/>
        <v>253741</v>
      </c>
      <c r="P19" s="21">
        <f t="shared" si="3"/>
        <v>274355</v>
      </c>
      <c r="Q19" s="21">
        <f t="shared" si="3"/>
        <v>247408</v>
      </c>
      <c r="R19" s="21">
        <f t="shared" si="3"/>
        <v>775504</v>
      </c>
      <c r="S19" s="21">
        <f t="shared" si="3"/>
        <v>259796</v>
      </c>
      <c r="T19" s="21">
        <f t="shared" si="3"/>
        <v>215748</v>
      </c>
      <c r="U19" s="21">
        <f t="shared" si="3"/>
        <v>251867</v>
      </c>
      <c r="V19" s="21">
        <f t="shared" si="3"/>
        <v>727411</v>
      </c>
      <c r="W19" s="21">
        <f t="shared" si="3"/>
        <v>3022400</v>
      </c>
      <c r="X19" s="21">
        <f t="shared" si="3"/>
        <v>2694676</v>
      </c>
      <c r="Y19" s="21">
        <f t="shared" si="3"/>
        <v>327724</v>
      </c>
      <c r="Z19" s="4">
        <f>+IF(X19&lt;&gt;0,+(Y19/X19)*100,0)</f>
        <v>12.161907405565643</v>
      </c>
      <c r="AA19" s="19">
        <f>SUM(AA20:AA23)</f>
        <v>3021096</v>
      </c>
    </row>
    <row r="20" spans="1:27" ht="13.5">
      <c r="A20" s="5" t="s">
        <v>47</v>
      </c>
      <c r="B20" s="3"/>
      <c r="C20" s="22">
        <v>3561603</v>
      </c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>
        <v>0</v>
      </c>
      <c r="AA20" s="22"/>
    </row>
    <row r="21" spans="1:27" ht="13.5">
      <c r="A21" s="5" t="s">
        <v>48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>
        <v>0</v>
      </c>
      <c r="AA21" s="22"/>
    </row>
    <row r="22" spans="1:27" ht="13.5">
      <c r="A22" s="5" t="s">
        <v>49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>
        <v>0</v>
      </c>
      <c r="AA22" s="25"/>
    </row>
    <row r="23" spans="1:27" ht="13.5">
      <c r="A23" s="5" t="s">
        <v>50</v>
      </c>
      <c r="B23" s="3"/>
      <c r="C23" s="22">
        <v>2586338</v>
      </c>
      <c r="D23" s="22"/>
      <c r="E23" s="23">
        <v>2694675</v>
      </c>
      <c r="F23" s="24">
        <v>3021096</v>
      </c>
      <c r="G23" s="24">
        <v>222136</v>
      </c>
      <c r="H23" s="24">
        <v>260723</v>
      </c>
      <c r="I23" s="24">
        <v>285384</v>
      </c>
      <c r="J23" s="24">
        <v>768243</v>
      </c>
      <c r="K23" s="24">
        <v>254107</v>
      </c>
      <c r="L23" s="24">
        <v>255021</v>
      </c>
      <c r="M23" s="24">
        <v>242114</v>
      </c>
      <c r="N23" s="24">
        <v>751242</v>
      </c>
      <c r="O23" s="24">
        <v>253741</v>
      </c>
      <c r="P23" s="24">
        <v>274355</v>
      </c>
      <c r="Q23" s="24">
        <v>247408</v>
      </c>
      <c r="R23" s="24">
        <v>775504</v>
      </c>
      <c r="S23" s="24">
        <v>259796</v>
      </c>
      <c r="T23" s="24">
        <v>215748</v>
      </c>
      <c r="U23" s="24">
        <v>251867</v>
      </c>
      <c r="V23" s="24">
        <v>727411</v>
      </c>
      <c r="W23" s="24">
        <v>3022400</v>
      </c>
      <c r="X23" s="24">
        <v>2694676</v>
      </c>
      <c r="Y23" s="24">
        <v>327724</v>
      </c>
      <c r="Z23" s="6">
        <v>12.16</v>
      </c>
      <c r="AA23" s="22">
        <v>3021096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177369667</v>
      </c>
      <c r="D25" s="40">
        <f>+D5+D9+D15+D19+D24</f>
        <v>0</v>
      </c>
      <c r="E25" s="41">
        <f t="shared" si="4"/>
        <v>192236103</v>
      </c>
      <c r="F25" s="42">
        <f t="shared" si="4"/>
        <v>220322676</v>
      </c>
      <c r="G25" s="42">
        <f t="shared" si="4"/>
        <v>43024100</v>
      </c>
      <c r="H25" s="42">
        <f t="shared" si="4"/>
        <v>15971064</v>
      </c>
      <c r="I25" s="42">
        <f t="shared" si="4"/>
        <v>19395149</v>
      </c>
      <c r="J25" s="42">
        <f t="shared" si="4"/>
        <v>78390313</v>
      </c>
      <c r="K25" s="42">
        <f t="shared" si="4"/>
        <v>7687864</v>
      </c>
      <c r="L25" s="42">
        <f t="shared" si="4"/>
        <v>6253489</v>
      </c>
      <c r="M25" s="42">
        <f t="shared" si="4"/>
        <v>46037777</v>
      </c>
      <c r="N25" s="42">
        <f t="shared" si="4"/>
        <v>59979130</v>
      </c>
      <c r="O25" s="42">
        <f t="shared" si="4"/>
        <v>11112982</v>
      </c>
      <c r="P25" s="42">
        <f t="shared" si="4"/>
        <v>10525197</v>
      </c>
      <c r="Q25" s="42">
        <f t="shared" si="4"/>
        <v>29031642</v>
      </c>
      <c r="R25" s="42">
        <f t="shared" si="4"/>
        <v>50669821</v>
      </c>
      <c r="S25" s="42">
        <f t="shared" si="4"/>
        <v>14207189</v>
      </c>
      <c r="T25" s="42">
        <f t="shared" si="4"/>
        <v>5062702</v>
      </c>
      <c r="U25" s="42">
        <f t="shared" si="4"/>
        <v>13152396</v>
      </c>
      <c r="V25" s="42">
        <f t="shared" si="4"/>
        <v>32422287</v>
      </c>
      <c r="W25" s="42">
        <f t="shared" si="4"/>
        <v>221461551</v>
      </c>
      <c r="X25" s="42">
        <f t="shared" si="4"/>
        <v>166036102</v>
      </c>
      <c r="Y25" s="42">
        <f t="shared" si="4"/>
        <v>55425449</v>
      </c>
      <c r="Z25" s="43">
        <f>+IF(X25&lt;&gt;0,+(Y25/X25)*100,0)</f>
        <v>33.381564811729916</v>
      </c>
      <c r="AA25" s="40">
        <f>+AA5+AA9+AA15+AA19+AA24</f>
        <v>220322676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105254531</v>
      </c>
      <c r="D28" s="19">
        <f>SUM(D29:D31)</f>
        <v>0</v>
      </c>
      <c r="E28" s="20">
        <f t="shared" si="5"/>
        <v>101187997</v>
      </c>
      <c r="F28" s="21">
        <f t="shared" si="5"/>
        <v>125648894</v>
      </c>
      <c r="G28" s="21">
        <f t="shared" si="5"/>
        <v>4316623</v>
      </c>
      <c r="H28" s="21">
        <f t="shared" si="5"/>
        <v>4380562</v>
      </c>
      <c r="I28" s="21">
        <f t="shared" si="5"/>
        <v>4447978</v>
      </c>
      <c r="J28" s="21">
        <f t="shared" si="5"/>
        <v>13145163</v>
      </c>
      <c r="K28" s="21">
        <f t="shared" si="5"/>
        <v>5686523</v>
      </c>
      <c r="L28" s="21">
        <f t="shared" si="5"/>
        <v>4018501</v>
      </c>
      <c r="M28" s="21">
        <f t="shared" si="5"/>
        <v>4081672</v>
      </c>
      <c r="N28" s="21">
        <f t="shared" si="5"/>
        <v>13786696</v>
      </c>
      <c r="O28" s="21">
        <f t="shared" si="5"/>
        <v>4908991</v>
      </c>
      <c r="P28" s="21">
        <f t="shared" si="5"/>
        <v>6657309</v>
      </c>
      <c r="Q28" s="21">
        <f t="shared" si="5"/>
        <v>5200626</v>
      </c>
      <c r="R28" s="21">
        <f t="shared" si="5"/>
        <v>16766926</v>
      </c>
      <c r="S28" s="21">
        <f t="shared" si="5"/>
        <v>4016218</v>
      </c>
      <c r="T28" s="21">
        <f t="shared" si="5"/>
        <v>4655148</v>
      </c>
      <c r="U28" s="21">
        <f t="shared" si="5"/>
        <v>3980603</v>
      </c>
      <c r="V28" s="21">
        <f t="shared" si="5"/>
        <v>12651969</v>
      </c>
      <c r="W28" s="21">
        <f t="shared" si="5"/>
        <v>56350754</v>
      </c>
      <c r="X28" s="21">
        <f t="shared" si="5"/>
        <v>98979242</v>
      </c>
      <c r="Y28" s="21">
        <f t="shared" si="5"/>
        <v>-42628488</v>
      </c>
      <c r="Z28" s="4">
        <f>+IF(X28&lt;&gt;0,+(Y28/X28)*100,0)</f>
        <v>-43.06810916979946</v>
      </c>
      <c r="AA28" s="19">
        <f>SUM(AA29:AA31)</f>
        <v>125648894</v>
      </c>
    </row>
    <row r="29" spans="1:27" ht="13.5">
      <c r="A29" s="5" t="s">
        <v>33</v>
      </c>
      <c r="B29" s="3"/>
      <c r="C29" s="22">
        <v>25333063</v>
      </c>
      <c r="D29" s="22"/>
      <c r="E29" s="23">
        <v>26935594</v>
      </c>
      <c r="F29" s="24">
        <v>27345720</v>
      </c>
      <c r="G29" s="24">
        <v>1803521</v>
      </c>
      <c r="H29" s="24">
        <v>1821917</v>
      </c>
      <c r="I29" s="24">
        <v>1834424</v>
      </c>
      <c r="J29" s="24">
        <v>5459862</v>
      </c>
      <c r="K29" s="24">
        <v>2982235</v>
      </c>
      <c r="L29" s="24">
        <v>1750058</v>
      </c>
      <c r="M29" s="24">
        <v>1908567</v>
      </c>
      <c r="N29" s="24">
        <v>6640860</v>
      </c>
      <c r="O29" s="24">
        <v>1687820</v>
      </c>
      <c r="P29" s="24">
        <v>2457701</v>
      </c>
      <c r="Q29" s="24">
        <v>1837158</v>
      </c>
      <c r="R29" s="24">
        <v>5982679</v>
      </c>
      <c r="S29" s="24">
        <v>1814652</v>
      </c>
      <c r="T29" s="24">
        <v>2115536</v>
      </c>
      <c r="U29" s="24">
        <v>1796645</v>
      </c>
      <c r="V29" s="24">
        <v>5726833</v>
      </c>
      <c r="W29" s="24">
        <v>23810234</v>
      </c>
      <c r="X29" s="24">
        <v>27859184</v>
      </c>
      <c r="Y29" s="24">
        <v>-4048950</v>
      </c>
      <c r="Z29" s="6">
        <v>-14.53</v>
      </c>
      <c r="AA29" s="22">
        <v>27345720</v>
      </c>
    </row>
    <row r="30" spans="1:27" ht="13.5">
      <c r="A30" s="5" t="s">
        <v>34</v>
      </c>
      <c r="B30" s="3"/>
      <c r="C30" s="25">
        <v>65490839</v>
      </c>
      <c r="D30" s="25"/>
      <c r="E30" s="26">
        <v>57783042</v>
      </c>
      <c r="F30" s="27">
        <v>82346592</v>
      </c>
      <c r="G30" s="27">
        <v>1087896</v>
      </c>
      <c r="H30" s="27">
        <v>1667131</v>
      </c>
      <c r="I30" s="27">
        <v>1730642</v>
      </c>
      <c r="J30" s="27">
        <v>4485669</v>
      </c>
      <c r="K30" s="27">
        <v>1625435</v>
      </c>
      <c r="L30" s="27">
        <v>1359202</v>
      </c>
      <c r="M30" s="27">
        <v>1545819</v>
      </c>
      <c r="N30" s="27">
        <v>4530456</v>
      </c>
      <c r="O30" s="27">
        <v>2278457</v>
      </c>
      <c r="P30" s="27">
        <v>3212770</v>
      </c>
      <c r="Q30" s="27">
        <v>1506214</v>
      </c>
      <c r="R30" s="27">
        <v>6997441</v>
      </c>
      <c r="S30" s="27">
        <v>1253203</v>
      </c>
      <c r="T30" s="27">
        <v>1454642</v>
      </c>
      <c r="U30" s="27">
        <v>1307932</v>
      </c>
      <c r="V30" s="27">
        <v>4015777</v>
      </c>
      <c r="W30" s="27">
        <v>20029343</v>
      </c>
      <c r="X30" s="27">
        <v>54560696</v>
      </c>
      <c r="Y30" s="27">
        <v>-34531353</v>
      </c>
      <c r="Z30" s="7">
        <v>-63.29</v>
      </c>
      <c r="AA30" s="25">
        <v>82346592</v>
      </c>
    </row>
    <row r="31" spans="1:27" ht="13.5">
      <c r="A31" s="5" t="s">
        <v>35</v>
      </c>
      <c r="B31" s="3"/>
      <c r="C31" s="22">
        <v>14430629</v>
      </c>
      <c r="D31" s="22"/>
      <c r="E31" s="23">
        <v>16469361</v>
      </c>
      <c r="F31" s="24">
        <v>15956582</v>
      </c>
      <c r="G31" s="24">
        <v>1425206</v>
      </c>
      <c r="H31" s="24">
        <v>891514</v>
      </c>
      <c r="I31" s="24">
        <v>882912</v>
      </c>
      <c r="J31" s="24">
        <v>3199632</v>
      </c>
      <c r="K31" s="24">
        <v>1078853</v>
      </c>
      <c r="L31" s="24">
        <v>909241</v>
      </c>
      <c r="M31" s="24">
        <v>627286</v>
      </c>
      <c r="N31" s="24">
        <v>2615380</v>
      </c>
      <c r="O31" s="24">
        <v>942714</v>
      </c>
      <c r="P31" s="24">
        <v>986838</v>
      </c>
      <c r="Q31" s="24">
        <v>1857254</v>
      </c>
      <c r="R31" s="24">
        <v>3786806</v>
      </c>
      <c r="S31" s="24">
        <v>948363</v>
      </c>
      <c r="T31" s="24">
        <v>1084970</v>
      </c>
      <c r="U31" s="24">
        <v>876026</v>
      </c>
      <c r="V31" s="24">
        <v>2909359</v>
      </c>
      <c r="W31" s="24">
        <v>12511177</v>
      </c>
      <c r="X31" s="24">
        <v>16559362</v>
      </c>
      <c r="Y31" s="24">
        <v>-4048185</v>
      </c>
      <c r="Z31" s="6">
        <v>-24.45</v>
      </c>
      <c r="AA31" s="22">
        <v>15956582</v>
      </c>
    </row>
    <row r="32" spans="1:27" ht="13.5">
      <c r="A32" s="2" t="s">
        <v>36</v>
      </c>
      <c r="B32" s="3"/>
      <c r="C32" s="19">
        <f aca="true" t="shared" si="6" ref="C32:Y32">SUM(C33:C37)</f>
        <v>19559184</v>
      </c>
      <c r="D32" s="19">
        <f>SUM(D33:D37)</f>
        <v>0</v>
      </c>
      <c r="E32" s="20">
        <f t="shared" si="6"/>
        <v>22767214</v>
      </c>
      <c r="F32" s="21">
        <f t="shared" si="6"/>
        <v>21728132</v>
      </c>
      <c r="G32" s="21">
        <f t="shared" si="6"/>
        <v>1553793</v>
      </c>
      <c r="H32" s="21">
        <f t="shared" si="6"/>
        <v>1764350</v>
      </c>
      <c r="I32" s="21">
        <f t="shared" si="6"/>
        <v>1814053</v>
      </c>
      <c r="J32" s="21">
        <f t="shared" si="6"/>
        <v>5132196</v>
      </c>
      <c r="K32" s="21">
        <f t="shared" si="6"/>
        <v>1891244</v>
      </c>
      <c r="L32" s="21">
        <f t="shared" si="6"/>
        <v>1624672</v>
      </c>
      <c r="M32" s="21">
        <f t="shared" si="6"/>
        <v>1639798</v>
      </c>
      <c r="N32" s="21">
        <f t="shared" si="6"/>
        <v>5155714</v>
      </c>
      <c r="O32" s="21">
        <f t="shared" si="6"/>
        <v>1461418</v>
      </c>
      <c r="P32" s="21">
        <f t="shared" si="6"/>
        <v>1403533</v>
      </c>
      <c r="Q32" s="21">
        <f t="shared" si="6"/>
        <v>1707895</v>
      </c>
      <c r="R32" s="21">
        <f t="shared" si="6"/>
        <v>4572846</v>
      </c>
      <c r="S32" s="21">
        <f t="shared" si="6"/>
        <v>1514707</v>
      </c>
      <c r="T32" s="21">
        <f t="shared" si="6"/>
        <v>1991807</v>
      </c>
      <c r="U32" s="21">
        <f t="shared" si="6"/>
        <v>1800160</v>
      </c>
      <c r="V32" s="21">
        <f t="shared" si="6"/>
        <v>5306674</v>
      </c>
      <c r="W32" s="21">
        <f t="shared" si="6"/>
        <v>20167430</v>
      </c>
      <c r="X32" s="21">
        <f t="shared" si="6"/>
        <v>22532216</v>
      </c>
      <c r="Y32" s="21">
        <f t="shared" si="6"/>
        <v>-2364786</v>
      </c>
      <c r="Z32" s="4">
        <f>+IF(X32&lt;&gt;0,+(Y32/X32)*100,0)</f>
        <v>-10.49513283558084</v>
      </c>
      <c r="AA32" s="19">
        <f>SUM(AA33:AA37)</f>
        <v>21728132</v>
      </c>
    </row>
    <row r="33" spans="1:27" ht="13.5">
      <c r="A33" s="5" t="s">
        <v>37</v>
      </c>
      <c r="B33" s="3"/>
      <c r="C33" s="22">
        <v>19526030</v>
      </c>
      <c r="D33" s="22"/>
      <c r="E33" s="23">
        <v>22523624</v>
      </c>
      <c r="F33" s="24">
        <v>21228132</v>
      </c>
      <c r="G33" s="24">
        <v>1553793</v>
      </c>
      <c r="H33" s="24">
        <v>1764350</v>
      </c>
      <c r="I33" s="24">
        <v>1814053</v>
      </c>
      <c r="J33" s="24">
        <v>5132196</v>
      </c>
      <c r="K33" s="24">
        <v>1891244</v>
      </c>
      <c r="L33" s="24">
        <v>1624672</v>
      </c>
      <c r="M33" s="24">
        <v>1637798</v>
      </c>
      <c r="N33" s="24">
        <v>5153714</v>
      </c>
      <c r="O33" s="24">
        <v>1461418</v>
      </c>
      <c r="P33" s="24">
        <v>1403533</v>
      </c>
      <c r="Q33" s="24">
        <v>1449585</v>
      </c>
      <c r="R33" s="24">
        <v>4314536</v>
      </c>
      <c r="S33" s="24">
        <v>1514707</v>
      </c>
      <c r="T33" s="24">
        <v>1990069</v>
      </c>
      <c r="U33" s="24">
        <v>1800160</v>
      </c>
      <c r="V33" s="24">
        <v>5304936</v>
      </c>
      <c r="W33" s="24">
        <v>19905382</v>
      </c>
      <c r="X33" s="24">
        <v>22288625</v>
      </c>
      <c r="Y33" s="24">
        <v>-2383243</v>
      </c>
      <c r="Z33" s="6">
        <v>-10.69</v>
      </c>
      <c r="AA33" s="22">
        <v>21228132</v>
      </c>
    </row>
    <row r="34" spans="1:27" ht="13.5">
      <c r="A34" s="5" t="s">
        <v>38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>
        <v>0</v>
      </c>
      <c r="AA34" s="22"/>
    </row>
    <row r="35" spans="1:27" ht="13.5">
      <c r="A35" s="5" t="s">
        <v>39</v>
      </c>
      <c r="B35" s="3"/>
      <c r="C35" s="22">
        <v>33154</v>
      </c>
      <c r="D35" s="22"/>
      <c r="E35" s="23">
        <v>243590</v>
      </c>
      <c r="F35" s="24">
        <v>500000</v>
      </c>
      <c r="G35" s="24"/>
      <c r="H35" s="24"/>
      <c r="I35" s="24"/>
      <c r="J35" s="24"/>
      <c r="K35" s="24"/>
      <c r="L35" s="24"/>
      <c r="M35" s="24">
        <v>2000</v>
      </c>
      <c r="N35" s="24">
        <v>2000</v>
      </c>
      <c r="O35" s="24"/>
      <c r="P35" s="24"/>
      <c r="Q35" s="24">
        <v>258310</v>
      </c>
      <c r="R35" s="24">
        <v>258310</v>
      </c>
      <c r="S35" s="24"/>
      <c r="T35" s="24">
        <v>1738</v>
      </c>
      <c r="U35" s="24"/>
      <c r="V35" s="24">
        <v>1738</v>
      </c>
      <c r="W35" s="24">
        <v>262048</v>
      </c>
      <c r="X35" s="24">
        <v>243591</v>
      </c>
      <c r="Y35" s="24">
        <v>18457</v>
      </c>
      <c r="Z35" s="6">
        <v>7.58</v>
      </c>
      <c r="AA35" s="22">
        <v>500000</v>
      </c>
    </row>
    <row r="36" spans="1:27" ht="13.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15800034</v>
      </c>
      <c r="D38" s="19">
        <f>SUM(D39:D41)</f>
        <v>0</v>
      </c>
      <c r="E38" s="20">
        <f t="shared" si="7"/>
        <v>20120252</v>
      </c>
      <c r="F38" s="21">
        <f t="shared" si="7"/>
        <v>17128843</v>
      </c>
      <c r="G38" s="21">
        <f t="shared" si="7"/>
        <v>1981211</v>
      </c>
      <c r="H38" s="21">
        <f t="shared" si="7"/>
        <v>1127234</v>
      </c>
      <c r="I38" s="21">
        <f t="shared" si="7"/>
        <v>1275984</v>
      </c>
      <c r="J38" s="21">
        <f t="shared" si="7"/>
        <v>4384429</v>
      </c>
      <c r="K38" s="21">
        <f t="shared" si="7"/>
        <v>1140506</v>
      </c>
      <c r="L38" s="21">
        <f t="shared" si="7"/>
        <v>1177885</v>
      </c>
      <c r="M38" s="21">
        <f t="shared" si="7"/>
        <v>1447384</v>
      </c>
      <c r="N38" s="21">
        <f t="shared" si="7"/>
        <v>3765775</v>
      </c>
      <c r="O38" s="21">
        <f t="shared" si="7"/>
        <v>977558</v>
      </c>
      <c r="P38" s="21">
        <f t="shared" si="7"/>
        <v>2279539</v>
      </c>
      <c r="Q38" s="21">
        <f t="shared" si="7"/>
        <v>1383294</v>
      </c>
      <c r="R38" s="21">
        <f t="shared" si="7"/>
        <v>4640391</v>
      </c>
      <c r="S38" s="21">
        <f t="shared" si="7"/>
        <v>1085381</v>
      </c>
      <c r="T38" s="21">
        <f t="shared" si="7"/>
        <v>1312347</v>
      </c>
      <c r="U38" s="21">
        <f t="shared" si="7"/>
        <v>1421699</v>
      </c>
      <c r="V38" s="21">
        <f t="shared" si="7"/>
        <v>3819427</v>
      </c>
      <c r="W38" s="21">
        <f t="shared" si="7"/>
        <v>16610022</v>
      </c>
      <c r="X38" s="21">
        <f t="shared" si="7"/>
        <v>17785253</v>
      </c>
      <c r="Y38" s="21">
        <f t="shared" si="7"/>
        <v>-1175231</v>
      </c>
      <c r="Z38" s="4">
        <f>+IF(X38&lt;&gt;0,+(Y38/X38)*100,0)</f>
        <v>-6.607895878681062</v>
      </c>
      <c r="AA38" s="19">
        <f>SUM(AA39:AA41)</f>
        <v>17128843</v>
      </c>
    </row>
    <row r="39" spans="1:27" ht="13.5">
      <c r="A39" s="5" t="s">
        <v>43</v>
      </c>
      <c r="B39" s="3"/>
      <c r="C39" s="22">
        <v>7697390</v>
      </c>
      <c r="D39" s="22"/>
      <c r="E39" s="23">
        <v>8300624</v>
      </c>
      <c r="F39" s="24">
        <v>6712319</v>
      </c>
      <c r="G39" s="24">
        <v>1318553</v>
      </c>
      <c r="H39" s="24">
        <v>505774</v>
      </c>
      <c r="I39" s="24">
        <v>451423</v>
      </c>
      <c r="J39" s="24">
        <v>2275750</v>
      </c>
      <c r="K39" s="24">
        <v>452078</v>
      </c>
      <c r="L39" s="24">
        <v>548042</v>
      </c>
      <c r="M39" s="24">
        <v>794744</v>
      </c>
      <c r="N39" s="24">
        <v>1794864</v>
      </c>
      <c r="O39" s="24">
        <v>434564</v>
      </c>
      <c r="P39" s="24">
        <v>1447423</v>
      </c>
      <c r="Q39" s="24">
        <v>501298</v>
      </c>
      <c r="R39" s="24">
        <v>2383285</v>
      </c>
      <c r="S39" s="24">
        <v>511822</v>
      </c>
      <c r="T39" s="24">
        <v>670366</v>
      </c>
      <c r="U39" s="24">
        <v>752133</v>
      </c>
      <c r="V39" s="24">
        <v>1934321</v>
      </c>
      <c r="W39" s="24">
        <v>8388220</v>
      </c>
      <c r="X39" s="24">
        <v>8200625</v>
      </c>
      <c r="Y39" s="24">
        <v>187595</v>
      </c>
      <c r="Z39" s="6">
        <v>2.29</v>
      </c>
      <c r="AA39" s="22">
        <v>6712319</v>
      </c>
    </row>
    <row r="40" spans="1:27" ht="13.5">
      <c r="A40" s="5" t="s">
        <v>44</v>
      </c>
      <c r="B40" s="3"/>
      <c r="C40" s="22">
        <v>8102644</v>
      </c>
      <c r="D40" s="22"/>
      <c r="E40" s="23">
        <v>11819628</v>
      </c>
      <c r="F40" s="24">
        <v>10416524</v>
      </c>
      <c r="G40" s="24">
        <v>662658</v>
      </c>
      <c r="H40" s="24">
        <v>621460</v>
      </c>
      <c r="I40" s="24">
        <v>824561</v>
      </c>
      <c r="J40" s="24">
        <v>2108679</v>
      </c>
      <c r="K40" s="24">
        <v>688428</v>
      </c>
      <c r="L40" s="24">
        <v>629843</v>
      </c>
      <c r="M40" s="24">
        <v>652640</v>
      </c>
      <c r="N40" s="24">
        <v>1970911</v>
      </c>
      <c r="O40" s="24">
        <v>542994</v>
      </c>
      <c r="P40" s="24">
        <v>832116</v>
      </c>
      <c r="Q40" s="24">
        <v>881996</v>
      </c>
      <c r="R40" s="24">
        <v>2257106</v>
      </c>
      <c r="S40" s="24">
        <v>573559</v>
      </c>
      <c r="T40" s="24">
        <v>641981</v>
      </c>
      <c r="U40" s="24">
        <v>669566</v>
      </c>
      <c r="V40" s="24">
        <v>1885106</v>
      </c>
      <c r="W40" s="24">
        <v>8221802</v>
      </c>
      <c r="X40" s="24">
        <v>9584628</v>
      </c>
      <c r="Y40" s="24">
        <v>-1362826</v>
      </c>
      <c r="Z40" s="6">
        <v>-14.22</v>
      </c>
      <c r="AA40" s="22">
        <v>10416524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4192228</v>
      </c>
      <c r="D42" s="19">
        <f>SUM(D43:D46)</f>
        <v>0</v>
      </c>
      <c r="E42" s="20">
        <f t="shared" si="8"/>
        <v>4227855</v>
      </c>
      <c r="F42" s="21">
        <f t="shared" si="8"/>
        <v>4619545</v>
      </c>
      <c r="G42" s="21">
        <f t="shared" si="8"/>
        <v>0</v>
      </c>
      <c r="H42" s="21">
        <f t="shared" si="8"/>
        <v>900656</v>
      </c>
      <c r="I42" s="21">
        <f t="shared" si="8"/>
        <v>207400</v>
      </c>
      <c r="J42" s="21">
        <f t="shared" si="8"/>
        <v>1108056</v>
      </c>
      <c r="K42" s="21">
        <f t="shared" si="8"/>
        <v>207400</v>
      </c>
      <c r="L42" s="21">
        <f t="shared" si="8"/>
        <v>314781</v>
      </c>
      <c r="M42" s="21">
        <f t="shared" si="8"/>
        <v>207400</v>
      </c>
      <c r="N42" s="21">
        <f t="shared" si="8"/>
        <v>729581</v>
      </c>
      <c r="O42" s="21">
        <f t="shared" si="8"/>
        <v>547181</v>
      </c>
      <c r="P42" s="21">
        <f t="shared" si="8"/>
        <v>109835</v>
      </c>
      <c r="Q42" s="21">
        <f t="shared" si="8"/>
        <v>494109</v>
      </c>
      <c r="R42" s="21">
        <f t="shared" si="8"/>
        <v>1151125</v>
      </c>
      <c r="S42" s="21">
        <f t="shared" si="8"/>
        <v>106400</v>
      </c>
      <c r="T42" s="21">
        <f t="shared" si="8"/>
        <v>504872</v>
      </c>
      <c r="U42" s="21">
        <f t="shared" si="8"/>
        <v>93208</v>
      </c>
      <c r="V42" s="21">
        <f t="shared" si="8"/>
        <v>704480</v>
      </c>
      <c r="W42" s="21">
        <f t="shared" si="8"/>
        <v>3693242</v>
      </c>
      <c r="X42" s="21">
        <f t="shared" si="8"/>
        <v>4227857</v>
      </c>
      <c r="Y42" s="21">
        <f t="shared" si="8"/>
        <v>-534615</v>
      </c>
      <c r="Z42" s="4">
        <f>+IF(X42&lt;&gt;0,+(Y42/X42)*100,0)</f>
        <v>-12.645058714142888</v>
      </c>
      <c r="AA42" s="19">
        <f>SUM(AA43:AA46)</f>
        <v>4619545</v>
      </c>
    </row>
    <row r="43" spans="1:27" ht="13.5">
      <c r="A43" s="5" t="s">
        <v>47</v>
      </c>
      <c r="B43" s="3"/>
      <c r="C43" s="22">
        <v>998509</v>
      </c>
      <c r="D43" s="22"/>
      <c r="E43" s="23">
        <v>940129</v>
      </c>
      <c r="F43" s="24">
        <v>1331819</v>
      </c>
      <c r="G43" s="24"/>
      <c r="H43" s="24">
        <v>347885</v>
      </c>
      <c r="I43" s="24"/>
      <c r="J43" s="24">
        <v>347885</v>
      </c>
      <c r="K43" s="24"/>
      <c r="L43" s="24">
        <v>107460</v>
      </c>
      <c r="M43" s="24"/>
      <c r="N43" s="24">
        <v>107460</v>
      </c>
      <c r="O43" s="24">
        <v>187798</v>
      </c>
      <c r="P43" s="24">
        <v>109835</v>
      </c>
      <c r="Q43" s="24">
        <v>-83543</v>
      </c>
      <c r="R43" s="24">
        <v>214090</v>
      </c>
      <c r="S43" s="24">
        <v>106400</v>
      </c>
      <c r="T43" s="24"/>
      <c r="U43" s="24">
        <v>93208</v>
      </c>
      <c r="V43" s="24">
        <v>199608</v>
      </c>
      <c r="W43" s="24">
        <v>869043</v>
      </c>
      <c r="X43" s="24">
        <v>940131</v>
      </c>
      <c r="Y43" s="24">
        <v>-71088</v>
      </c>
      <c r="Z43" s="6">
        <v>-7.56</v>
      </c>
      <c r="AA43" s="22">
        <v>1331819</v>
      </c>
    </row>
    <row r="44" spans="1:27" ht="13.5">
      <c r="A44" s="5" t="s">
        <v>48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>
        <v>0</v>
      </c>
      <c r="AA44" s="22"/>
    </row>
    <row r="45" spans="1:27" ht="13.5">
      <c r="A45" s="5" t="s">
        <v>49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>
        <v>0</v>
      </c>
      <c r="AA45" s="25"/>
    </row>
    <row r="46" spans="1:27" ht="13.5">
      <c r="A46" s="5" t="s">
        <v>50</v>
      </c>
      <c r="B46" s="3"/>
      <c r="C46" s="22">
        <v>3193719</v>
      </c>
      <c r="D46" s="22"/>
      <c r="E46" s="23">
        <v>3287726</v>
      </c>
      <c r="F46" s="24">
        <v>3287726</v>
      </c>
      <c r="G46" s="24"/>
      <c r="H46" s="24">
        <v>552771</v>
      </c>
      <c r="I46" s="24">
        <v>207400</v>
      </c>
      <c r="J46" s="24">
        <v>760171</v>
      </c>
      <c r="K46" s="24">
        <v>207400</v>
      </c>
      <c r="L46" s="24">
        <v>207321</v>
      </c>
      <c r="M46" s="24">
        <v>207400</v>
      </c>
      <c r="N46" s="24">
        <v>622121</v>
      </c>
      <c r="O46" s="24">
        <v>359383</v>
      </c>
      <c r="P46" s="24"/>
      <c r="Q46" s="24">
        <v>577652</v>
      </c>
      <c r="R46" s="24">
        <v>937035</v>
      </c>
      <c r="S46" s="24"/>
      <c r="T46" s="24">
        <v>504872</v>
      </c>
      <c r="U46" s="24"/>
      <c r="V46" s="24">
        <v>504872</v>
      </c>
      <c r="W46" s="24">
        <v>2824199</v>
      </c>
      <c r="X46" s="24">
        <v>3287726</v>
      </c>
      <c r="Y46" s="24">
        <v>-463527</v>
      </c>
      <c r="Z46" s="6">
        <v>-14.1</v>
      </c>
      <c r="AA46" s="22">
        <v>3287726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144805977</v>
      </c>
      <c r="D48" s="40">
        <f>+D28+D32+D38+D42+D47</f>
        <v>0</v>
      </c>
      <c r="E48" s="41">
        <f t="shared" si="9"/>
        <v>148303318</v>
      </c>
      <c r="F48" s="42">
        <f t="shared" si="9"/>
        <v>169125414</v>
      </c>
      <c r="G48" s="42">
        <f t="shared" si="9"/>
        <v>7851627</v>
      </c>
      <c r="H48" s="42">
        <f t="shared" si="9"/>
        <v>8172802</v>
      </c>
      <c r="I48" s="42">
        <f t="shared" si="9"/>
        <v>7745415</v>
      </c>
      <c r="J48" s="42">
        <f t="shared" si="9"/>
        <v>23769844</v>
      </c>
      <c r="K48" s="42">
        <f t="shared" si="9"/>
        <v>8925673</v>
      </c>
      <c r="L48" s="42">
        <f t="shared" si="9"/>
        <v>7135839</v>
      </c>
      <c r="M48" s="42">
        <f t="shared" si="9"/>
        <v>7376254</v>
      </c>
      <c r="N48" s="42">
        <f t="shared" si="9"/>
        <v>23437766</v>
      </c>
      <c r="O48" s="42">
        <f t="shared" si="9"/>
        <v>7895148</v>
      </c>
      <c r="P48" s="42">
        <f t="shared" si="9"/>
        <v>10450216</v>
      </c>
      <c r="Q48" s="42">
        <f t="shared" si="9"/>
        <v>8785924</v>
      </c>
      <c r="R48" s="42">
        <f t="shared" si="9"/>
        <v>27131288</v>
      </c>
      <c r="S48" s="42">
        <f t="shared" si="9"/>
        <v>6722706</v>
      </c>
      <c r="T48" s="42">
        <f t="shared" si="9"/>
        <v>8464174</v>
      </c>
      <c r="U48" s="42">
        <f t="shared" si="9"/>
        <v>7295670</v>
      </c>
      <c r="V48" s="42">
        <f t="shared" si="9"/>
        <v>22482550</v>
      </c>
      <c r="W48" s="42">
        <f t="shared" si="9"/>
        <v>96821448</v>
      </c>
      <c r="X48" s="42">
        <f t="shared" si="9"/>
        <v>143524568</v>
      </c>
      <c r="Y48" s="42">
        <f t="shared" si="9"/>
        <v>-46703120</v>
      </c>
      <c r="Z48" s="43">
        <f>+IF(X48&lt;&gt;0,+(Y48/X48)*100,0)</f>
        <v>-32.54015716668104</v>
      </c>
      <c r="AA48" s="40">
        <f>+AA28+AA32+AA38+AA42+AA47</f>
        <v>169125414</v>
      </c>
    </row>
    <row r="49" spans="1:27" ht="13.5">
      <c r="A49" s="14" t="s">
        <v>58</v>
      </c>
      <c r="B49" s="15"/>
      <c r="C49" s="44">
        <f aca="true" t="shared" si="10" ref="C49:Y49">+C25-C48</f>
        <v>32563690</v>
      </c>
      <c r="D49" s="44">
        <f>+D25-D48</f>
        <v>0</v>
      </c>
      <c r="E49" s="45">
        <f t="shared" si="10"/>
        <v>43932785</v>
      </c>
      <c r="F49" s="46">
        <f t="shared" si="10"/>
        <v>51197262</v>
      </c>
      <c r="G49" s="46">
        <f t="shared" si="10"/>
        <v>35172473</v>
      </c>
      <c r="H49" s="46">
        <f t="shared" si="10"/>
        <v>7798262</v>
      </c>
      <c r="I49" s="46">
        <f t="shared" si="10"/>
        <v>11649734</v>
      </c>
      <c r="J49" s="46">
        <f t="shared" si="10"/>
        <v>54620469</v>
      </c>
      <c r="K49" s="46">
        <f t="shared" si="10"/>
        <v>-1237809</v>
      </c>
      <c r="L49" s="46">
        <f t="shared" si="10"/>
        <v>-882350</v>
      </c>
      <c r="M49" s="46">
        <f t="shared" si="10"/>
        <v>38661523</v>
      </c>
      <c r="N49" s="46">
        <f t="shared" si="10"/>
        <v>36541364</v>
      </c>
      <c r="O49" s="46">
        <f t="shared" si="10"/>
        <v>3217834</v>
      </c>
      <c r="P49" s="46">
        <f t="shared" si="10"/>
        <v>74981</v>
      </c>
      <c r="Q49" s="46">
        <f t="shared" si="10"/>
        <v>20245718</v>
      </c>
      <c r="R49" s="46">
        <f t="shared" si="10"/>
        <v>23538533</v>
      </c>
      <c r="S49" s="46">
        <f t="shared" si="10"/>
        <v>7484483</v>
      </c>
      <c r="T49" s="46">
        <f t="shared" si="10"/>
        <v>-3401472</v>
      </c>
      <c r="U49" s="46">
        <f t="shared" si="10"/>
        <v>5856726</v>
      </c>
      <c r="V49" s="46">
        <f t="shared" si="10"/>
        <v>9939737</v>
      </c>
      <c r="W49" s="46">
        <f t="shared" si="10"/>
        <v>124640103</v>
      </c>
      <c r="X49" s="46">
        <f>IF(F25=F48,0,X25-X48)</f>
        <v>22511534</v>
      </c>
      <c r="Y49" s="46">
        <f t="shared" si="10"/>
        <v>102128569</v>
      </c>
      <c r="Z49" s="47">
        <f>+IF(X49&lt;&gt;0,+(Y49/X49)*100,0)</f>
        <v>453.67218866559693</v>
      </c>
      <c r="AA49" s="44">
        <f>+AA25-AA48</f>
        <v>51197262</v>
      </c>
    </row>
    <row r="50" spans="1:27" ht="13.5">
      <c r="A50" s="16" t="s">
        <v>86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87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88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89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90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63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91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910745598</v>
      </c>
      <c r="D5" s="19">
        <f>SUM(D6:D8)</f>
        <v>0</v>
      </c>
      <c r="E5" s="20">
        <f t="shared" si="0"/>
        <v>1158300000</v>
      </c>
      <c r="F5" s="21">
        <f t="shared" si="0"/>
        <v>0</v>
      </c>
      <c r="G5" s="21">
        <f t="shared" si="0"/>
        <v>1650304</v>
      </c>
      <c r="H5" s="21">
        <f t="shared" si="0"/>
        <v>19602947</v>
      </c>
      <c r="I5" s="21">
        <f t="shared" si="0"/>
        <v>10464927</v>
      </c>
      <c r="J5" s="21">
        <f t="shared" si="0"/>
        <v>31718178</v>
      </c>
      <c r="K5" s="21">
        <f t="shared" si="0"/>
        <v>22671836</v>
      </c>
      <c r="L5" s="21">
        <f t="shared" si="0"/>
        <v>12242286</v>
      </c>
      <c r="M5" s="21">
        <f t="shared" si="0"/>
        <v>173174264</v>
      </c>
      <c r="N5" s="21">
        <f t="shared" si="0"/>
        <v>208088386</v>
      </c>
      <c r="O5" s="21">
        <f t="shared" si="0"/>
        <v>356673</v>
      </c>
      <c r="P5" s="21">
        <f t="shared" si="0"/>
        <v>40476950</v>
      </c>
      <c r="Q5" s="21">
        <f t="shared" si="0"/>
        <v>0</v>
      </c>
      <c r="R5" s="21">
        <f t="shared" si="0"/>
        <v>40833623</v>
      </c>
      <c r="S5" s="21">
        <f t="shared" si="0"/>
        <v>0</v>
      </c>
      <c r="T5" s="21">
        <f t="shared" si="0"/>
        <v>62224756</v>
      </c>
      <c r="U5" s="21">
        <f t="shared" si="0"/>
        <v>76082700</v>
      </c>
      <c r="V5" s="21">
        <f t="shared" si="0"/>
        <v>138307456</v>
      </c>
      <c r="W5" s="21">
        <f t="shared" si="0"/>
        <v>418947643</v>
      </c>
      <c r="X5" s="21">
        <f t="shared" si="0"/>
        <v>1158300000</v>
      </c>
      <c r="Y5" s="21">
        <f t="shared" si="0"/>
        <v>-739352357</v>
      </c>
      <c r="Z5" s="4">
        <f>+IF(X5&lt;&gt;0,+(Y5/X5)*100,0)</f>
        <v>-63.83081731848399</v>
      </c>
      <c r="AA5" s="19">
        <f>SUM(AA6:AA8)</f>
        <v>0</v>
      </c>
    </row>
    <row r="6" spans="1:27" ht="13.5">
      <c r="A6" s="5" t="s">
        <v>33</v>
      </c>
      <c r="B6" s="3"/>
      <c r="C6" s="22"/>
      <c r="D6" s="22"/>
      <c r="E6" s="23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6">
        <v>0</v>
      </c>
      <c r="AA6" s="22"/>
    </row>
    <row r="7" spans="1:27" ht="13.5">
      <c r="A7" s="5" t="s">
        <v>34</v>
      </c>
      <c r="B7" s="3"/>
      <c r="C7" s="25">
        <v>910745598</v>
      </c>
      <c r="D7" s="25"/>
      <c r="E7" s="26">
        <v>1158300000</v>
      </c>
      <c r="F7" s="27"/>
      <c r="G7" s="27">
        <v>1650304</v>
      </c>
      <c r="H7" s="27">
        <v>19602947</v>
      </c>
      <c r="I7" s="27">
        <v>10464927</v>
      </c>
      <c r="J7" s="27">
        <v>31718178</v>
      </c>
      <c r="K7" s="27">
        <v>22671836</v>
      </c>
      <c r="L7" s="27">
        <v>12242286</v>
      </c>
      <c r="M7" s="27">
        <v>173174264</v>
      </c>
      <c r="N7" s="27">
        <v>208088386</v>
      </c>
      <c r="O7" s="27">
        <v>356673</v>
      </c>
      <c r="P7" s="27">
        <v>40476950</v>
      </c>
      <c r="Q7" s="27"/>
      <c r="R7" s="27">
        <v>40833623</v>
      </c>
      <c r="S7" s="27"/>
      <c r="T7" s="27">
        <v>62224756</v>
      </c>
      <c r="U7" s="27">
        <v>76082700</v>
      </c>
      <c r="V7" s="27">
        <v>138307456</v>
      </c>
      <c r="W7" s="27">
        <v>418947643</v>
      </c>
      <c r="X7" s="27">
        <v>1158300000</v>
      </c>
      <c r="Y7" s="27">
        <v>-739352357</v>
      </c>
      <c r="Z7" s="7">
        <v>-63.83</v>
      </c>
      <c r="AA7" s="25"/>
    </row>
    <row r="8" spans="1:27" ht="13.5">
      <c r="A8" s="5" t="s">
        <v>35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>
        <v>0</v>
      </c>
      <c r="AA8" s="22"/>
    </row>
    <row r="9" spans="1:27" ht="13.5">
      <c r="A9" s="2" t="s">
        <v>36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0</v>
      </c>
      <c r="F9" s="21">
        <f t="shared" si="1"/>
        <v>0</v>
      </c>
      <c r="G9" s="21">
        <f t="shared" si="1"/>
        <v>0</v>
      </c>
      <c r="H9" s="21">
        <f t="shared" si="1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0</v>
      </c>
      <c r="X9" s="21">
        <f t="shared" si="1"/>
        <v>0</v>
      </c>
      <c r="Y9" s="21">
        <f t="shared" si="1"/>
        <v>0</v>
      </c>
      <c r="Z9" s="4">
        <f>+IF(X9&lt;&gt;0,+(Y9/X9)*100,0)</f>
        <v>0</v>
      </c>
      <c r="AA9" s="19">
        <f>SUM(AA10:AA14)</f>
        <v>0</v>
      </c>
    </row>
    <row r="10" spans="1:27" ht="13.5">
      <c r="A10" s="5" t="s">
        <v>37</v>
      </c>
      <c r="B10" s="3"/>
      <c r="C10" s="22"/>
      <c r="D10" s="22"/>
      <c r="E10" s="23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6">
        <v>0</v>
      </c>
      <c r="AA10" s="22"/>
    </row>
    <row r="11" spans="1:27" ht="13.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3.5">
      <c r="A12" s="5" t="s">
        <v>39</v>
      </c>
      <c r="B12" s="3"/>
      <c r="C12" s="22"/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>
        <v>0</v>
      </c>
      <c r="AA12" s="22"/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0</v>
      </c>
      <c r="F15" s="21">
        <f t="shared" si="2"/>
        <v>0</v>
      </c>
      <c r="G15" s="21">
        <f t="shared" si="2"/>
        <v>0</v>
      </c>
      <c r="H15" s="21">
        <f t="shared" si="2"/>
        <v>0</v>
      </c>
      <c r="I15" s="21">
        <f t="shared" si="2"/>
        <v>0</v>
      </c>
      <c r="J15" s="21">
        <f t="shared" si="2"/>
        <v>0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0</v>
      </c>
      <c r="X15" s="21">
        <f t="shared" si="2"/>
        <v>0</v>
      </c>
      <c r="Y15" s="21">
        <f t="shared" si="2"/>
        <v>0</v>
      </c>
      <c r="Z15" s="4">
        <f>+IF(X15&lt;&gt;0,+(Y15/X15)*100,0)</f>
        <v>0</v>
      </c>
      <c r="AA15" s="19">
        <f>SUM(AA16:AA18)</f>
        <v>0</v>
      </c>
    </row>
    <row r="16" spans="1:27" ht="13.5">
      <c r="A16" s="5" t="s">
        <v>43</v>
      </c>
      <c r="B16" s="3"/>
      <c r="C16" s="22"/>
      <c r="D16" s="22"/>
      <c r="E16" s="23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6">
        <v>0</v>
      </c>
      <c r="AA16" s="22"/>
    </row>
    <row r="17" spans="1:27" ht="13.5">
      <c r="A17" s="5" t="s">
        <v>44</v>
      </c>
      <c r="B17" s="3"/>
      <c r="C17" s="22"/>
      <c r="D17" s="22"/>
      <c r="E17" s="23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6">
        <v>0</v>
      </c>
      <c r="AA17" s="22"/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249721129</v>
      </c>
      <c r="D19" s="19">
        <f>SUM(D20:D23)</f>
        <v>0</v>
      </c>
      <c r="E19" s="20">
        <f t="shared" si="3"/>
        <v>237720250</v>
      </c>
      <c r="F19" s="21">
        <f t="shared" si="3"/>
        <v>206627898</v>
      </c>
      <c r="G19" s="21">
        <f t="shared" si="3"/>
        <v>9623108</v>
      </c>
      <c r="H19" s="21">
        <f t="shared" si="3"/>
        <v>2530601</v>
      </c>
      <c r="I19" s="21">
        <f t="shared" si="3"/>
        <v>2558076</v>
      </c>
      <c r="J19" s="21">
        <f t="shared" si="3"/>
        <v>14711785</v>
      </c>
      <c r="K19" s="21">
        <f t="shared" si="3"/>
        <v>3145546</v>
      </c>
      <c r="L19" s="21">
        <f t="shared" si="3"/>
        <v>13461059</v>
      </c>
      <c r="M19" s="21">
        <f t="shared" si="3"/>
        <v>0</v>
      </c>
      <c r="N19" s="21">
        <f t="shared" si="3"/>
        <v>16606605</v>
      </c>
      <c r="O19" s="21">
        <f t="shared" si="3"/>
        <v>0</v>
      </c>
      <c r="P19" s="21">
        <f t="shared" si="3"/>
        <v>20456236</v>
      </c>
      <c r="Q19" s="21">
        <f t="shared" si="3"/>
        <v>0</v>
      </c>
      <c r="R19" s="21">
        <f t="shared" si="3"/>
        <v>20456236</v>
      </c>
      <c r="S19" s="21">
        <f t="shared" si="3"/>
        <v>0</v>
      </c>
      <c r="T19" s="21">
        <f t="shared" si="3"/>
        <v>12578456</v>
      </c>
      <c r="U19" s="21">
        <f t="shared" si="3"/>
        <v>0</v>
      </c>
      <c r="V19" s="21">
        <f t="shared" si="3"/>
        <v>12578456</v>
      </c>
      <c r="W19" s="21">
        <f t="shared" si="3"/>
        <v>64353082</v>
      </c>
      <c r="X19" s="21">
        <f t="shared" si="3"/>
        <v>237720252</v>
      </c>
      <c r="Y19" s="21">
        <f t="shared" si="3"/>
        <v>-173367170</v>
      </c>
      <c r="Z19" s="4">
        <f>+IF(X19&lt;&gt;0,+(Y19/X19)*100,0)</f>
        <v>-72.9290704268646</v>
      </c>
      <c r="AA19" s="19">
        <f>SUM(AA20:AA23)</f>
        <v>206627898</v>
      </c>
    </row>
    <row r="20" spans="1:27" ht="13.5">
      <c r="A20" s="5" t="s">
        <v>47</v>
      </c>
      <c r="B20" s="3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>
        <v>0</v>
      </c>
      <c r="AA20" s="22"/>
    </row>
    <row r="21" spans="1:27" ht="13.5">
      <c r="A21" s="5" t="s">
        <v>48</v>
      </c>
      <c r="B21" s="3"/>
      <c r="C21" s="22">
        <v>212555451</v>
      </c>
      <c r="D21" s="22"/>
      <c r="E21" s="23">
        <v>197192768</v>
      </c>
      <c r="F21" s="24">
        <v>206627898</v>
      </c>
      <c r="G21" s="24">
        <v>8788839</v>
      </c>
      <c r="H21" s="24">
        <v>1512766</v>
      </c>
      <c r="I21" s="24">
        <v>2073907</v>
      </c>
      <c r="J21" s="24">
        <v>12375512</v>
      </c>
      <c r="K21" s="24">
        <v>2983791</v>
      </c>
      <c r="L21" s="24">
        <v>11862700</v>
      </c>
      <c r="M21" s="24"/>
      <c r="N21" s="24">
        <v>14846491</v>
      </c>
      <c r="O21" s="24"/>
      <c r="P21" s="24">
        <v>17688723</v>
      </c>
      <c r="Q21" s="24"/>
      <c r="R21" s="24">
        <v>17688723</v>
      </c>
      <c r="S21" s="24"/>
      <c r="T21" s="24">
        <v>10744536</v>
      </c>
      <c r="U21" s="24"/>
      <c r="V21" s="24">
        <v>10744536</v>
      </c>
      <c r="W21" s="24">
        <v>55655262</v>
      </c>
      <c r="X21" s="24">
        <v>197192769</v>
      </c>
      <c r="Y21" s="24">
        <v>-141537507</v>
      </c>
      <c r="Z21" s="6">
        <v>-71.78</v>
      </c>
      <c r="AA21" s="22">
        <v>206627898</v>
      </c>
    </row>
    <row r="22" spans="1:27" ht="13.5">
      <c r="A22" s="5" t="s">
        <v>49</v>
      </c>
      <c r="B22" s="3"/>
      <c r="C22" s="25">
        <v>37165678</v>
      </c>
      <c r="D22" s="25"/>
      <c r="E22" s="26">
        <v>40527482</v>
      </c>
      <c r="F22" s="27"/>
      <c r="G22" s="27">
        <v>834269</v>
      </c>
      <c r="H22" s="27">
        <v>1017835</v>
      </c>
      <c r="I22" s="27">
        <v>484169</v>
      </c>
      <c r="J22" s="27">
        <v>2336273</v>
      </c>
      <c r="K22" s="27">
        <v>161755</v>
      </c>
      <c r="L22" s="27">
        <v>1598359</v>
      </c>
      <c r="M22" s="27"/>
      <c r="N22" s="27">
        <v>1760114</v>
      </c>
      <c r="O22" s="27"/>
      <c r="P22" s="27">
        <v>2767513</v>
      </c>
      <c r="Q22" s="27"/>
      <c r="R22" s="27">
        <v>2767513</v>
      </c>
      <c r="S22" s="27"/>
      <c r="T22" s="27">
        <v>1833920</v>
      </c>
      <c r="U22" s="27"/>
      <c r="V22" s="27">
        <v>1833920</v>
      </c>
      <c r="W22" s="27">
        <v>8697820</v>
      </c>
      <c r="X22" s="27">
        <v>40527483</v>
      </c>
      <c r="Y22" s="27">
        <v>-31829663</v>
      </c>
      <c r="Z22" s="7">
        <v>-78.54</v>
      </c>
      <c r="AA22" s="25"/>
    </row>
    <row r="23" spans="1:27" ht="13.5">
      <c r="A23" s="5" t="s">
        <v>50</v>
      </c>
      <c r="B23" s="3"/>
      <c r="C23" s="22"/>
      <c r="D23" s="22"/>
      <c r="E23" s="23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6">
        <v>0</v>
      </c>
      <c r="AA23" s="22"/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1160466727</v>
      </c>
      <c r="D25" s="40">
        <f>+D5+D9+D15+D19+D24</f>
        <v>0</v>
      </c>
      <c r="E25" s="41">
        <f t="shared" si="4"/>
        <v>1396020250</v>
      </c>
      <c r="F25" s="42">
        <f t="shared" si="4"/>
        <v>206627898</v>
      </c>
      <c r="G25" s="42">
        <f t="shared" si="4"/>
        <v>11273412</v>
      </c>
      <c r="H25" s="42">
        <f t="shared" si="4"/>
        <v>22133548</v>
      </c>
      <c r="I25" s="42">
        <f t="shared" si="4"/>
        <v>13023003</v>
      </c>
      <c r="J25" s="42">
        <f t="shared" si="4"/>
        <v>46429963</v>
      </c>
      <c r="K25" s="42">
        <f t="shared" si="4"/>
        <v>25817382</v>
      </c>
      <c r="L25" s="42">
        <f t="shared" si="4"/>
        <v>25703345</v>
      </c>
      <c r="M25" s="42">
        <f t="shared" si="4"/>
        <v>173174264</v>
      </c>
      <c r="N25" s="42">
        <f t="shared" si="4"/>
        <v>224694991</v>
      </c>
      <c r="O25" s="42">
        <f t="shared" si="4"/>
        <v>356673</v>
      </c>
      <c r="P25" s="42">
        <f t="shared" si="4"/>
        <v>60933186</v>
      </c>
      <c r="Q25" s="42">
        <f t="shared" si="4"/>
        <v>0</v>
      </c>
      <c r="R25" s="42">
        <f t="shared" si="4"/>
        <v>61289859</v>
      </c>
      <c r="S25" s="42">
        <f t="shared" si="4"/>
        <v>0</v>
      </c>
      <c r="T25" s="42">
        <f t="shared" si="4"/>
        <v>74803212</v>
      </c>
      <c r="U25" s="42">
        <f t="shared" si="4"/>
        <v>76082700</v>
      </c>
      <c r="V25" s="42">
        <f t="shared" si="4"/>
        <v>150885912</v>
      </c>
      <c r="W25" s="42">
        <f t="shared" si="4"/>
        <v>483300725</v>
      </c>
      <c r="X25" s="42">
        <f t="shared" si="4"/>
        <v>1396020252</v>
      </c>
      <c r="Y25" s="42">
        <f t="shared" si="4"/>
        <v>-912719527</v>
      </c>
      <c r="Z25" s="43">
        <f>+IF(X25&lt;&gt;0,+(Y25/X25)*100,0)</f>
        <v>-65.38010646281083</v>
      </c>
      <c r="AA25" s="40">
        <f>+AA5+AA9+AA15+AA19+AA24</f>
        <v>206627898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196291632</v>
      </c>
      <c r="D28" s="19">
        <f>SUM(D29:D31)</f>
        <v>0</v>
      </c>
      <c r="E28" s="20">
        <f t="shared" si="5"/>
        <v>197190623</v>
      </c>
      <c r="F28" s="21">
        <f t="shared" si="5"/>
        <v>153074072</v>
      </c>
      <c r="G28" s="21">
        <f t="shared" si="5"/>
        <v>7735015</v>
      </c>
      <c r="H28" s="21">
        <f t="shared" si="5"/>
        <v>21948674</v>
      </c>
      <c r="I28" s="21">
        <f t="shared" si="5"/>
        <v>21147150</v>
      </c>
      <c r="J28" s="21">
        <f t="shared" si="5"/>
        <v>50830839</v>
      </c>
      <c r="K28" s="21">
        <f t="shared" si="5"/>
        <v>18207686</v>
      </c>
      <c r="L28" s="21">
        <f t="shared" si="5"/>
        <v>13062368</v>
      </c>
      <c r="M28" s="21">
        <f t="shared" si="5"/>
        <v>24788367</v>
      </c>
      <c r="N28" s="21">
        <f t="shared" si="5"/>
        <v>56058421</v>
      </c>
      <c r="O28" s="21">
        <f t="shared" si="5"/>
        <v>11123328</v>
      </c>
      <c r="P28" s="21">
        <f t="shared" si="5"/>
        <v>17293636</v>
      </c>
      <c r="Q28" s="21">
        <f t="shared" si="5"/>
        <v>18558225</v>
      </c>
      <c r="R28" s="21">
        <f t="shared" si="5"/>
        <v>46975189</v>
      </c>
      <c r="S28" s="21">
        <f t="shared" si="5"/>
        <v>14753398</v>
      </c>
      <c r="T28" s="21">
        <f t="shared" si="5"/>
        <v>12363769</v>
      </c>
      <c r="U28" s="21">
        <f t="shared" si="5"/>
        <v>14489729</v>
      </c>
      <c r="V28" s="21">
        <f t="shared" si="5"/>
        <v>41606896</v>
      </c>
      <c r="W28" s="21">
        <f t="shared" si="5"/>
        <v>195471345</v>
      </c>
      <c r="X28" s="21">
        <f t="shared" si="5"/>
        <v>197190623</v>
      </c>
      <c r="Y28" s="21">
        <f t="shared" si="5"/>
        <v>-1719278</v>
      </c>
      <c r="Z28" s="4">
        <f>+IF(X28&lt;&gt;0,+(Y28/X28)*100,0)</f>
        <v>-0.8718862863981113</v>
      </c>
      <c r="AA28" s="19">
        <f>SUM(AA29:AA31)</f>
        <v>153074072</v>
      </c>
    </row>
    <row r="29" spans="1:27" ht="13.5">
      <c r="A29" s="5" t="s">
        <v>33</v>
      </c>
      <c r="B29" s="3"/>
      <c r="C29" s="22">
        <v>48019776</v>
      </c>
      <c r="D29" s="22"/>
      <c r="E29" s="23">
        <v>47644312</v>
      </c>
      <c r="F29" s="24">
        <v>29665296</v>
      </c>
      <c r="G29" s="24">
        <v>2703019</v>
      </c>
      <c r="H29" s="24">
        <v>3367925</v>
      </c>
      <c r="I29" s="24">
        <v>3374187</v>
      </c>
      <c r="J29" s="24">
        <v>9445131</v>
      </c>
      <c r="K29" s="24">
        <v>3562533</v>
      </c>
      <c r="L29" s="24">
        <v>3011783</v>
      </c>
      <c r="M29" s="24">
        <v>4122141</v>
      </c>
      <c r="N29" s="24">
        <v>10696457</v>
      </c>
      <c r="O29" s="24">
        <v>2475158</v>
      </c>
      <c r="P29" s="24">
        <v>3255995</v>
      </c>
      <c r="Q29" s="24">
        <v>3549733</v>
      </c>
      <c r="R29" s="24">
        <v>9280886</v>
      </c>
      <c r="S29" s="24">
        <v>2388235</v>
      </c>
      <c r="T29" s="24">
        <v>4532840</v>
      </c>
      <c r="U29" s="24">
        <v>3684014</v>
      </c>
      <c r="V29" s="24">
        <v>10605089</v>
      </c>
      <c r="W29" s="24">
        <v>40027563</v>
      </c>
      <c r="X29" s="24">
        <v>47644313</v>
      </c>
      <c r="Y29" s="24">
        <v>-7616750</v>
      </c>
      <c r="Z29" s="6">
        <v>-15.99</v>
      </c>
      <c r="AA29" s="22">
        <v>29665296</v>
      </c>
    </row>
    <row r="30" spans="1:27" ht="13.5">
      <c r="A30" s="5" t="s">
        <v>34</v>
      </c>
      <c r="B30" s="3"/>
      <c r="C30" s="25">
        <v>37662001</v>
      </c>
      <c r="D30" s="25"/>
      <c r="E30" s="26">
        <v>38414109</v>
      </c>
      <c r="F30" s="27">
        <v>29964109</v>
      </c>
      <c r="G30" s="27">
        <v>1381767</v>
      </c>
      <c r="H30" s="27">
        <v>1903927</v>
      </c>
      <c r="I30" s="27">
        <v>2516331</v>
      </c>
      <c r="J30" s="27">
        <v>5802025</v>
      </c>
      <c r="K30" s="27">
        <v>2699669</v>
      </c>
      <c r="L30" s="27">
        <v>2714265</v>
      </c>
      <c r="M30" s="27">
        <v>2452525</v>
      </c>
      <c r="N30" s="27">
        <v>7866459</v>
      </c>
      <c r="O30" s="27">
        <v>1700630</v>
      </c>
      <c r="P30" s="27">
        <v>2980270</v>
      </c>
      <c r="Q30" s="27">
        <v>3880611</v>
      </c>
      <c r="R30" s="27">
        <v>8561511</v>
      </c>
      <c r="S30" s="27">
        <v>1999738</v>
      </c>
      <c r="T30" s="27">
        <v>1657730</v>
      </c>
      <c r="U30" s="27">
        <v>1727538</v>
      </c>
      <c r="V30" s="27">
        <v>5385006</v>
      </c>
      <c r="W30" s="27">
        <v>27615001</v>
      </c>
      <c r="X30" s="27">
        <v>38414109</v>
      </c>
      <c r="Y30" s="27">
        <v>-10799108</v>
      </c>
      <c r="Z30" s="7">
        <v>-28.11</v>
      </c>
      <c r="AA30" s="25">
        <v>29964109</v>
      </c>
    </row>
    <row r="31" spans="1:27" ht="13.5">
      <c r="A31" s="5" t="s">
        <v>35</v>
      </c>
      <c r="B31" s="3"/>
      <c r="C31" s="22">
        <v>110609855</v>
      </c>
      <c r="D31" s="22"/>
      <c r="E31" s="23">
        <v>111132202</v>
      </c>
      <c r="F31" s="24">
        <v>93444667</v>
      </c>
      <c r="G31" s="24">
        <v>3650229</v>
      </c>
      <c r="H31" s="24">
        <v>16676822</v>
      </c>
      <c r="I31" s="24">
        <v>15256632</v>
      </c>
      <c r="J31" s="24">
        <v>35583683</v>
      </c>
      <c r="K31" s="24">
        <v>11945484</v>
      </c>
      <c r="L31" s="24">
        <v>7336320</v>
      </c>
      <c r="M31" s="24">
        <v>18213701</v>
      </c>
      <c r="N31" s="24">
        <v>37495505</v>
      </c>
      <c r="O31" s="24">
        <v>6947540</v>
      </c>
      <c r="P31" s="24">
        <v>11057371</v>
      </c>
      <c r="Q31" s="24">
        <v>11127881</v>
      </c>
      <c r="R31" s="24">
        <v>29132792</v>
      </c>
      <c r="S31" s="24">
        <v>10365425</v>
      </c>
      <c r="T31" s="24">
        <v>6173199</v>
      </c>
      <c r="U31" s="24">
        <v>9078177</v>
      </c>
      <c r="V31" s="24">
        <v>25616801</v>
      </c>
      <c r="W31" s="24">
        <v>127828781</v>
      </c>
      <c r="X31" s="24">
        <v>111132201</v>
      </c>
      <c r="Y31" s="24">
        <v>16696580</v>
      </c>
      <c r="Z31" s="6">
        <v>15.02</v>
      </c>
      <c r="AA31" s="22">
        <v>93444667</v>
      </c>
    </row>
    <row r="32" spans="1:27" ht="13.5">
      <c r="A32" s="2" t="s">
        <v>36</v>
      </c>
      <c r="B32" s="3"/>
      <c r="C32" s="19">
        <f aca="true" t="shared" si="6" ref="C32:Y32">SUM(C33:C37)</f>
        <v>72907151</v>
      </c>
      <c r="D32" s="19">
        <f>SUM(D33:D37)</f>
        <v>0</v>
      </c>
      <c r="E32" s="20">
        <f t="shared" si="6"/>
        <v>107127082</v>
      </c>
      <c r="F32" s="21">
        <f t="shared" si="6"/>
        <v>106055675</v>
      </c>
      <c r="G32" s="21">
        <f t="shared" si="6"/>
        <v>7115318</v>
      </c>
      <c r="H32" s="21">
        <f t="shared" si="6"/>
        <v>6272748</v>
      </c>
      <c r="I32" s="21">
        <f t="shared" si="6"/>
        <v>15053812</v>
      </c>
      <c r="J32" s="21">
        <f t="shared" si="6"/>
        <v>28441878</v>
      </c>
      <c r="K32" s="21">
        <f t="shared" si="6"/>
        <v>9081741</v>
      </c>
      <c r="L32" s="21">
        <f t="shared" si="6"/>
        <v>9809162</v>
      </c>
      <c r="M32" s="21">
        <f t="shared" si="6"/>
        <v>7270665</v>
      </c>
      <c r="N32" s="21">
        <f t="shared" si="6"/>
        <v>26161568</v>
      </c>
      <c r="O32" s="21">
        <f t="shared" si="6"/>
        <v>7173691</v>
      </c>
      <c r="P32" s="21">
        <f t="shared" si="6"/>
        <v>6010169</v>
      </c>
      <c r="Q32" s="21">
        <f t="shared" si="6"/>
        <v>7174610</v>
      </c>
      <c r="R32" s="21">
        <f t="shared" si="6"/>
        <v>20358470</v>
      </c>
      <c r="S32" s="21">
        <f t="shared" si="6"/>
        <v>11412237</v>
      </c>
      <c r="T32" s="21">
        <f t="shared" si="6"/>
        <v>8410909</v>
      </c>
      <c r="U32" s="21">
        <f t="shared" si="6"/>
        <v>6972942</v>
      </c>
      <c r="V32" s="21">
        <f t="shared" si="6"/>
        <v>26796088</v>
      </c>
      <c r="W32" s="21">
        <f t="shared" si="6"/>
        <v>101758004</v>
      </c>
      <c r="X32" s="21">
        <f t="shared" si="6"/>
        <v>107127084</v>
      </c>
      <c r="Y32" s="21">
        <f t="shared" si="6"/>
        <v>-5369080</v>
      </c>
      <c r="Z32" s="4">
        <f>+IF(X32&lt;&gt;0,+(Y32/X32)*100,0)</f>
        <v>-5.011879162136066</v>
      </c>
      <c r="AA32" s="19">
        <f>SUM(AA33:AA37)</f>
        <v>106055675</v>
      </c>
    </row>
    <row r="33" spans="1:27" ht="13.5">
      <c r="A33" s="5" t="s">
        <v>37</v>
      </c>
      <c r="B33" s="3"/>
      <c r="C33" s="22">
        <v>4442194</v>
      </c>
      <c r="D33" s="22"/>
      <c r="E33" s="23">
        <v>5341374</v>
      </c>
      <c r="F33" s="24">
        <v>4891967</v>
      </c>
      <c r="G33" s="24">
        <v>313825</v>
      </c>
      <c r="H33" s="24">
        <v>424479</v>
      </c>
      <c r="I33" s="24">
        <v>468324</v>
      </c>
      <c r="J33" s="24">
        <v>1206628</v>
      </c>
      <c r="K33" s="24">
        <v>446532</v>
      </c>
      <c r="L33" s="24">
        <v>365478</v>
      </c>
      <c r="M33" s="24">
        <v>524540</v>
      </c>
      <c r="N33" s="24">
        <v>1336550</v>
      </c>
      <c r="O33" s="24">
        <v>440653</v>
      </c>
      <c r="P33" s="24">
        <v>422441</v>
      </c>
      <c r="Q33" s="24">
        <v>524540</v>
      </c>
      <c r="R33" s="24">
        <v>1387634</v>
      </c>
      <c r="S33" s="24">
        <v>426011</v>
      </c>
      <c r="T33" s="24">
        <v>746613</v>
      </c>
      <c r="U33" s="24">
        <v>434425</v>
      </c>
      <c r="V33" s="24">
        <v>1607049</v>
      </c>
      <c r="W33" s="24">
        <v>5537861</v>
      </c>
      <c r="X33" s="24">
        <v>5341375</v>
      </c>
      <c r="Y33" s="24">
        <v>196486</v>
      </c>
      <c r="Z33" s="6">
        <v>3.68</v>
      </c>
      <c r="AA33" s="22">
        <v>4891967</v>
      </c>
    </row>
    <row r="34" spans="1:27" ht="13.5">
      <c r="A34" s="5" t="s">
        <v>38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>
        <v>0</v>
      </c>
      <c r="AA34" s="22"/>
    </row>
    <row r="35" spans="1:27" ht="13.5">
      <c r="A35" s="5" t="s">
        <v>39</v>
      </c>
      <c r="B35" s="3"/>
      <c r="C35" s="22">
        <v>54895311</v>
      </c>
      <c r="D35" s="22"/>
      <c r="E35" s="23">
        <v>76440577</v>
      </c>
      <c r="F35" s="24">
        <v>78473577</v>
      </c>
      <c r="G35" s="24">
        <v>5526752</v>
      </c>
      <c r="H35" s="24">
        <v>4511924</v>
      </c>
      <c r="I35" s="24">
        <v>12405906</v>
      </c>
      <c r="J35" s="24">
        <v>22444582</v>
      </c>
      <c r="K35" s="24">
        <v>6907347</v>
      </c>
      <c r="L35" s="24">
        <v>7902742</v>
      </c>
      <c r="M35" s="24">
        <v>4621276</v>
      </c>
      <c r="N35" s="24">
        <v>19431365</v>
      </c>
      <c r="O35" s="24">
        <v>5268212</v>
      </c>
      <c r="P35" s="24">
        <v>4337670</v>
      </c>
      <c r="Q35" s="24">
        <v>4525221</v>
      </c>
      <c r="R35" s="24">
        <v>14131103</v>
      </c>
      <c r="S35" s="24">
        <v>7610924</v>
      </c>
      <c r="T35" s="24">
        <v>6011049</v>
      </c>
      <c r="U35" s="24">
        <v>4997923</v>
      </c>
      <c r="V35" s="24">
        <v>18619896</v>
      </c>
      <c r="W35" s="24">
        <v>74626946</v>
      </c>
      <c r="X35" s="24">
        <v>76440578</v>
      </c>
      <c r="Y35" s="24">
        <v>-1813632</v>
      </c>
      <c r="Z35" s="6">
        <v>-2.37</v>
      </c>
      <c r="AA35" s="22">
        <v>78473577</v>
      </c>
    </row>
    <row r="36" spans="1:27" ht="13.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3.5">
      <c r="A37" s="5" t="s">
        <v>41</v>
      </c>
      <c r="B37" s="3"/>
      <c r="C37" s="25">
        <v>13569646</v>
      </c>
      <c r="D37" s="25"/>
      <c r="E37" s="26">
        <v>25345131</v>
      </c>
      <c r="F37" s="27">
        <v>22690131</v>
      </c>
      <c r="G37" s="27">
        <v>1274741</v>
      </c>
      <c r="H37" s="27">
        <v>1336345</v>
      </c>
      <c r="I37" s="27">
        <v>2179582</v>
      </c>
      <c r="J37" s="27">
        <v>4790668</v>
      </c>
      <c r="K37" s="27">
        <v>1727862</v>
      </c>
      <c r="L37" s="27">
        <v>1540942</v>
      </c>
      <c r="M37" s="27">
        <v>2124849</v>
      </c>
      <c r="N37" s="27">
        <v>5393653</v>
      </c>
      <c r="O37" s="27">
        <v>1464826</v>
      </c>
      <c r="P37" s="27">
        <v>1250058</v>
      </c>
      <c r="Q37" s="27">
        <v>2124849</v>
      </c>
      <c r="R37" s="27">
        <v>4839733</v>
      </c>
      <c r="S37" s="27">
        <v>3375302</v>
      </c>
      <c r="T37" s="27">
        <v>1653247</v>
      </c>
      <c r="U37" s="27">
        <v>1540594</v>
      </c>
      <c r="V37" s="27">
        <v>6569143</v>
      </c>
      <c r="W37" s="27">
        <v>21593197</v>
      </c>
      <c r="X37" s="27">
        <v>25345131</v>
      </c>
      <c r="Y37" s="27">
        <v>-3751934</v>
      </c>
      <c r="Z37" s="7">
        <v>-14.8</v>
      </c>
      <c r="AA37" s="25">
        <v>22690131</v>
      </c>
    </row>
    <row r="38" spans="1:27" ht="13.5">
      <c r="A38" s="2" t="s">
        <v>42</v>
      </c>
      <c r="B38" s="8"/>
      <c r="C38" s="19">
        <f aca="true" t="shared" si="7" ref="C38:Y38">SUM(C39:C41)</f>
        <v>13402037</v>
      </c>
      <c r="D38" s="19">
        <f>SUM(D39:D41)</f>
        <v>0</v>
      </c>
      <c r="E38" s="20">
        <f t="shared" si="7"/>
        <v>15382985</v>
      </c>
      <c r="F38" s="21">
        <f t="shared" si="7"/>
        <v>21504260</v>
      </c>
      <c r="G38" s="21">
        <f t="shared" si="7"/>
        <v>1032189</v>
      </c>
      <c r="H38" s="21">
        <f t="shared" si="7"/>
        <v>1152135</v>
      </c>
      <c r="I38" s="21">
        <f t="shared" si="7"/>
        <v>1073895</v>
      </c>
      <c r="J38" s="21">
        <f t="shared" si="7"/>
        <v>3258219</v>
      </c>
      <c r="K38" s="21">
        <f t="shared" si="7"/>
        <v>1640334</v>
      </c>
      <c r="L38" s="21">
        <f t="shared" si="7"/>
        <v>1024790</v>
      </c>
      <c r="M38" s="21">
        <f t="shared" si="7"/>
        <v>1387367</v>
      </c>
      <c r="N38" s="21">
        <f t="shared" si="7"/>
        <v>4052491</v>
      </c>
      <c r="O38" s="21">
        <f t="shared" si="7"/>
        <v>746338</v>
      </c>
      <c r="P38" s="21">
        <f t="shared" si="7"/>
        <v>1488766</v>
      </c>
      <c r="Q38" s="21">
        <f t="shared" si="7"/>
        <v>1226585</v>
      </c>
      <c r="R38" s="21">
        <f t="shared" si="7"/>
        <v>3461689</v>
      </c>
      <c r="S38" s="21">
        <f t="shared" si="7"/>
        <v>1221897</v>
      </c>
      <c r="T38" s="21">
        <f t="shared" si="7"/>
        <v>1406220</v>
      </c>
      <c r="U38" s="21">
        <f t="shared" si="7"/>
        <v>1764297</v>
      </c>
      <c r="V38" s="21">
        <f t="shared" si="7"/>
        <v>4392414</v>
      </c>
      <c r="W38" s="21">
        <f t="shared" si="7"/>
        <v>15164813</v>
      </c>
      <c r="X38" s="21">
        <f t="shared" si="7"/>
        <v>15382988</v>
      </c>
      <c r="Y38" s="21">
        <f t="shared" si="7"/>
        <v>-218175</v>
      </c>
      <c r="Z38" s="4">
        <f>+IF(X38&lt;&gt;0,+(Y38/X38)*100,0)</f>
        <v>-1.4182875264545485</v>
      </c>
      <c r="AA38" s="19">
        <f>SUM(AA39:AA41)</f>
        <v>21504260</v>
      </c>
    </row>
    <row r="39" spans="1:27" ht="13.5">
      <c r="A39" s="5" t="s">
        <v>43</v>
      </c>
      <c r="B39" s="3"/>
      <c r="C39" s="22">
        <v>9760526</v>
      </c>
      <c r="D39" s="22"/>
      <c r="E39" s="23">
        <v>14908837</v>
      </c>
      <c r="F39" s="24">
        <v>11932414</v>
      </c>
      <c r="G39" s="24">
        <v>843294</v>
      </c>
      <c r="H39" s="24">
        <v>871255</v>
      </c>
      <c r="I39" s="24">
        <v>724301</v>
      </c>
      <c r="J39" s="24">
        <v>2438850</v>
      </c>
      <c r="K39" s="24">
        <v>1062084</v>
      </c>
      <c r="L39" s="24">
        <v>754886</v>
      </c>
      <c r="M39" s="24">
        <v>907519</v>
      </c>
      <c r="N39" s="24">
        <v>2724489</v>
      </c>
      <c r="O39" s="24">
        <v>540043</v>
      </c>
      <c r="P39" s="24">
        <v>926519</v>
      </c>
      <c r="Q39" s="24">
        <v>746737</v>
      </c>
      <c r="R39" s="24">
        <v>2213299</v>
      </c>
      <c r="S39" s="24">
        <v>953268</v>
      </c>
      <c r="T39" s="24">
        <v>823636</v>
      </c>
      <c r="U39" s="24">
        <v>877941</v>
      </c>
      <c r="V39" s="24">
        <v>2654845</v>
      </c>
      <c r="W39" s="24">
        <v>10031483</v>
      </c>
      <c r="X39" s="24">
        <v>14908839</v>
      </c>
      <c r="Y39" s="24">
        <v>-4877356</v>
      </c>
      <c r="Z39" s="6">
        <v>-32.71</v>
      </c>
      <c r="AA39" s="22">
        <v>11932414</v>
      </c>
    </row>
    <row r="40" spans="1:27" ht="13.5">
      <c r="A40" s="5" t="s">
        <v>44</v>
      </c>
      <c r="B40" s="3"/>
      <c r="C40" s="22">
        <v>3641511</v>
      </c>
      <c r="D40" s="22"/>
      <c r="E40" s="23">
        <v>474148</v>
      </c>
      <c r="F40" s="24">
        <v>9571846</v>
      </c>
      <c r="G40" s="24">
        <v>188895</v>
      </c>
      <c r="H40" s="24">
        <v>280880</v>
      </c>
      <c r="I40" s="24">
        <v>349594</v>
      </c>
      <c r="J40" s="24">
        <v>819369</v>
      </c>
      <c r="K40" s="24">
        <v>578250</v>
      </c>
      <c r="L40" s="24">
        <v>269904</v>
      </c>
      <c r="M40" s="24">
        <v>479848</v>
      </c>
      <c r="N40" s="24">
        <v>1328002</v>
      </c>
      <c r="O40" s="24">
        <v>206295</v>
      </c>
      <c r="P40" s="24">
        <v>562247</v>
      </c>
      <c r="Q40" s="24">
        <v>479848</v>
      </c>
      <c r="R40" s="24">
        <v>1248390</v>
      </c>
      <c r="S40" s="24">
        <v>268629</v>
      </c>
      <c r="T40" s="24">
        <v>582584</v>
      </c>
      <c r="U40" s="24">
        <v>886356</v>
      </c>
      <c r="V40" s="24">
        <v>1737569</v>
      </c>
      <c r="W40" s="24">
        <v>5133330</v>
      </c>
      <c r="X40" s="24">
        <v>474149</v>
      </c>
      <c r="Y40" s="24">
        <v>4659181</v>
      </c>
      <c r="Z40" s="6">
        <v>982.64</v>
      </c>
      <c r="AA40" s="22">
        <v>9571846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433337753</v>
      </c>
      <c r="D42" s="19">
        <f>SUM(D43:D46)</f>
        <v>0</v>
      </c>
      <c r="E42" s="20">
        <f t="shared" si="8"/>
        <v>744220448</v>
      </c>
      <c r="F42" s="21">
        <f t="shared" si="8"/>
        <v>509740859</v>
      </c>
      <c r="G42" s="21">
        <f t="shared" si="8"/>
        <v>15161924</v>
      </c>
      <c r="H42" s="21">
        <f t="shared" si="8"/>
        <v>20982452</v>
      </c>
      <c r="I42" s="21">
        <f t="shared" si="8"/>
        <v>20680726</v>
      </c>
      <c r="J42" s="21">
        <f t="shared" si="8"/>
        <v>56825102</v>
      </c>
      <c r="K42" s="21">
        <f t="shared" si="8"/>
        <v>18545390</v>
      </c>
      <c r="L42" s="21">
        <f t="shared" si="8"/>
        <v>40327846</v>
      </c>
      <c r="M42" s="21">
        <f t="shared" si="8"/>
        <v>13474445</v>
      </c>
      <c r="N42" s="21">
        <f t="shared" si="8"/>
        <v>72347681</v>
      </c>
      <c r="O42" s="21">
        <f t="shared" si="8"/>
        <v>69254149</v>
      </c>
      <c r="P42" s="21">
        <f t="shared" si="8"/>
        <v>81863245</v>
      </c>
      <c r="Q42" s="21">
        <f t="shared" si="8"/>
        <v>45612464</v>
      </c>
      <c r="R42" s="21">
        <f t="shared" si="8"/>
        <v>196729858</v>
      </c>
      <c r="S42" s="21">
        <f t="shared" si="8"/>
        <v>104652350</v>
      </c>
      <c r="T42" s="21">
        <f t="shared" si="8"/>
        <v>32776968</v>
      </c>
      <c r="U42" s="21">
        <f t="shared" si="8"/>
        <v>24361285</v>
      </c>
      <c r="V42" s="21">
        <f t="shared" si="8"/>
        <v>161790603</v>
      </c>
      <c r="W42" s="21">
        <f t="shared" si="8"/>
        <v>487693244</v>
      </c>
      <c r="X42" s="21">
        <f t="shared" si="8"/>
        <v>744220447</v>
      </c>
      <c r="Y42" s="21">
        <f t="shared" si="8"/>
        <v>-256527203</v>
      </c>
      <c r="Z42" s="4">
        <f>+IF(X42&lt;&gt;0,+(Y42/X42)*100,0)</f>
        <v>-34.4692495394446</v>
      </c>
      <c r="AA42" s="19">
        <f>SUM(AA43:AA46)</f>
        <v>509740859</v>
      </c>
    </row>
    <row r="43" spans="1:27" ht="13.5">
      <c r="A43" s="5" t="s">
        <v>47</v>
      </c>
      <c r="B43" s="3"/>
      <c r="C43" s="22">
        <v>817289</v>
      </c>
      <c r="D43" s="22"/>
      <c r="E43" s="23">
        <v>1369221</v>
      </c>
      <c r="F43" s="24">
        <v>1327823</v>
      </c>
      <c r="G43" s="24">
        <v>64865</v>
      </c>
      <c r="H43" s="24">
        <v>79847</v>
      </c>
      <c r="I43" s="24">
        <v>64865</v>
      </c>
      <c r="J43" s="24">
        <v>209577</v>
      </c>
      <c r="K43" s="24">
        <v>93275</v>
      </c>
      <c r="L43" s="24">
        <v>188054</v>
      </c>
      <c r="M43" s="24">
        <v>129540</v>
      </c>
      <c r="N43" s="24">
        <v>410869</v>
      </c>
      <c r="O43" s="24">
        <v>97052</v>
      </c>
      <c r="P43" s="24">
        <v>62143</v>
      </c>
      <c r="Q43" s="24">
        <v>129540</v>
      </c>
      <c r="R43" s="24">
        <v>288735</v>
      </c>
      <c r="S43" s="24">
        <v>129995</v>
      </c>
      <c r="T43" s="24">
        <v>97052</v>
      </c>
      <c r="U43" s="24">
        <v>87737</v>
      </c>
      <c r="V43" s="24">
        <v>314784</v>
      </c>
      <c r="W43" s="24">
        <v>1223965</v>
      </c>
      <c r="X43" s="24">
        <v>1369220</v>
      </c>
      <c r="Y43" s="24">
        <v>-145255</v>
      </c>
      <c r="Z43" s="6">
        <v>-10.61</v>
      </c>
      <c r="AA43" s="22">
        <v>1327823</v>
      </c>
    </row>
    <row r="44" spans="1:27" ht="13.5">
      <c r="A44" s="5" t="s">
        <v>48</v>
      </c>
      <c r="B44" s="3"/>
      <c r="C44" s="22">
        <v>413182294</v>
      </c>
      <c r="D44" s="22"/>
      <c r="E44" s="23">
        <v>706102324</v>
      </c>
      <c r="F44" s="24">
        <v>466080851</v>
      </c>
      <c r="G44" s="24">
        <v>14613857</v>
      </c>
      <c r="H44" s="24">
        <v>20293794</v>
      </c>
      <c r="I44" s="24">
        <v>20255027</v>
      </c>
      <c r="J44" s="24">
        <v>55162678</v>
      </c>
      <c r="K44" s="24">
        <v>18289241</v>
      </c>
      <c r="L44" s="24">
        <v>39999082</v>
      </c>
      <c r="M44" s="24">
        <v>13319342</v>
      </c>
      <c r="N44" s="24">
        <v>71607665</v>
      </c>
      <c r="O44" s="24">
        <v>69157097</v>
      </c>
      <c r="P44" s="24">
        <v>76338232</v>
      </c>
      <c r="Q44" s="24">
        <v>45457361</v>
      </c>
      <c r="R44" s="24">
        <v>190952690</v>
      </c>
      <c r="S44" s="24">
        <v>102331293</v>
      </c>
      <c r="T44" s="24">
        <v>32101213</v>
      </c>
      <c r="U44" s="24">
        <v>24273548</v>
      </c>
      <c r="V44" s="24">
        <v>158706054</v>
      </c>
      <c r="W44" s="24">
        <v>476429087</v>
      </c>
      <c r="X44" s="24">
        <v>706102324</v>
      </c>
      <c r="Y44" s="24">
        <v>-229673237</v>
      </c>
      <c r="Z44" s="6">
        <v>-32.53</v>
      </c>
      <c r="AA44" s="22">
        <v>466080851</v>
      </c>
    </row>
    <row r="45" spans="1:27" ht="13.5">
      <c r="A45" s="5" t="s">
        <v>49</v>
      </c>
      <c r="B45" s="3"/>
      <c r="C45" s="25">
        <v>19338170</v>
      </c>
      <c r="D45" s="25"/>
      <c r="E45" s="26">
        <v>36748903</v>
      </c>
      <c r="F45" s="27">
        <v>42332185</v>
      </c>
      <c r="G45" s="27">
        <v>483202</v>
      </c>
      <c r="H45" s="27">
        <v>608811</v>
      </c>
      <c r="I45" s="27">
        <v>360834</v>
      </c>
      <c r="J45" s="27">
        <v>1452847</v>
      </c>
      <c r="K45" s="27">
        <v>162874</v>
      </c>
      <c r="L45" s="27">
        <v>140710</v>
      </c>
      <c r="M45" s="27">
        <v>25563</v>
      </c>
      <c r="N45" s="27">
        <v>329147</v>
      </c>
      <c r="O45" s="27"/>
      <c r="P45" s="27">
        <v>5462870</v>
      </c>
      <c r="Q45" s="27">
        <v>25563</v>
      </c>
      <c r="R45" s="27">
        <v>5488433</v>
      </c>
      <c r="S45" s="27">
        <v>2191062</v>
      </c>
      <c r="T45" s="27">
        <v>578703</v>
      </c>
      <c r="U45" s="27"/>
      <c r="V45" s="27">
        <v>2769765</v>
      </c>
      <c r="W45" s="27">
        <v>10040192</v>
      </c>
      <c r="X45" s="27">
        <v>36748903</v>
      </c>
      <c r="Y45" s="27">
        <v>-26708711</v>
      </c>
      <c r="Z45" s="7">
        <v>-72.68</v>
      </c>
      <c r="AA45" s="25">
        <v>42332185</v>
      </c>
    </row>
    <row r="46" spans="1:27" ht="13.5">
      <c r="A46" s="5" t="s">
        <v>50</v>
      </c>
      <c r="B46" s="3"/>
      <c r="C46" s="22"/>
      <c r="D46" s="22"/>
      <c r="E46" s="23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6">
        <v>0</v>
      </c>
      <c r="AA46" s="22"/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715938573</v>
      </c>
      <c r="D48" s="40">
        <f>+D28+D32+D38+D42+D47</f>
        <v>0</v>
      </c>
      <c r="E48" s="41">
        <f t="shared" si="9"/>
        <v>1063921138</v>
      </c>
      <c r="F48" s="42">
        <f t="shared" si="9"/>
        <v>790374866</v>
      </c>
      <c r="G48" s="42">
        <f t="shared" si="9"/>
        <v>31044446</v>
      </c>
      <c r="H48" s="42">
        <f t="shared" si="9"/>
        <v>50356009</v>
      </c>
      <c r="I48" s="42">
        <f t="shared" si="9"/>
        <v>57955583</v>
      </c>
      <c r="J48" s="42">
        <f t="shared" si="9"/>
        <v>139356038</v>
      </c>
      <c r="K48" s="42">
        <f t="shared" si="9"/>
        <v>47475151</v>
      </c>
      <c r="L48" s="42">
        <f t="shared" si="9"/>
        <v>64224166</v>
      </c>
      <c r="M48" s="42">
        <f t="shared" si="9"/>
        <v>46920844</v>
      </c>
      <c r="N48" s="42">
        <f t="shared" si="9"/>
        <v>158620161</v>
      </c>
      <c r="O48" s="42">
        <f t="shared" si="9"/>
        <v>88297506</v>
      </c>
      <c r="P48" s="42">
        <f t="shared" si="9"/>
        <v>106655816</v>
      </c>
      <c r="Q48" s="42">
        <f t="shared" si="9"/>
        <v>72571884</v>
      </c>
      <c r="R48" s="42">
        <f t="shared" si="9"/>
        <v>267525206</v>
      </c>
      <c r="S48" s="42">
        <f t="shared" si="9"/>
        <v>132039882</v>
      </c>
      <c r="T48" s="42">
        <f t="shared" si="9"/>
        <v>54957866</v>
      </c>
      <c r="U48" s="42">
        <f t="shared" si="9"/>
        <v>47588253</v>
      </c>
      <c r="V48" s="42">
        <f t="shared" si="9"/>
        <v>234586001</v>
      </c>
      <c r="W48" s="42">
        <f t="shared" si="9"/>
        <v>800087406</v>
      </c>
      <c r="X48" s="42">
        <f t="shared" si="9"/>
        <v>1063921142</v>
      </c>
      <c r="Y48" s="42">
        <f t="shared" si="9"/>
        <v>-263833736</v>
      </c>
      <c r="Z48" s="43">
        <f>+IF(X48&lt;&gt;0,+(Y48/X48)*100,0)</f>
        <v>-24.798241672689684</v>
      </c>
      <c r="AA48" s="40">
        <f>+AA28+AA32+AA38+AA42+AA47</f>
        <v>790374866</v>
      </c>
    </row>
    <row r="49" spans="1:27" ht="13.5">
      <c r="A49" s="14" t="s">
        <v>58</v>
      </c>
      <c r="B49" s="15"/>
      <c r="C49" s="44">
        <f aca="true" t="shared" si="10" ref="C49:Y49">+C25-C48</f>
        <v>444528154</v>
      </c>
      <c r="D49" s="44">
        <f>+D25-D48</f>
        <v>0</v>
      </c>
      <c r="E49" s="45">
        <f t="shared" si="10"/>
        <v>332099112</v>
      </c>
      <c r="F49" s="46">
        <f t="shared" si="10"/>
        <v>-583746968</v>
      </c>
      <c r="G49" s="46">
        <f t="shared" si="10"/>
        <v>-19771034</v>
      </c>
      <c r="H49" s="46">
        <f t="shared" si="10"/>
        <v>-28222461</v>
      </c>
      <c r="I49" s="46">
        <f t="shared" si="10"/>
        <v>-44932580</v>
      </c>
      <c r="J49" s="46">
        <f t="shared" si="10"/>
        <v>-92926075</v>
      </c>
      <c r="K49" s="46">
        <f t="shared" si="10"/>
        <v>-21657769</v>
      </c>
      <c r="L49" s="46">
        <f t="shared" si="10"/>
        <v>-38520821</v>
      </c>
      <c r="M49" s="46">
        <f t="shared" si="10"/>
        <v>126253420</v>
      </c>
      <c r="N49" s="46">
        <f t="shared" si="10"/>
        <v>66074830</v>
      </c>
      <c r="O49" s="46">
        <f t="shared" si="10"/>
        <v>-87940833</v>
      </c>
      <c r="P49" s="46">
        <f t="shared" si="10"/>
        <v>-45722630</v>
      </c>
      <c r="Q49" s="46">
        <f t="shared" si="10"/>
        <v>-72571884</v>
      </c>
      <c r="R49" s="46">
        <f t="shared" si="10"/>
        <v>-206235347</v>
      </c>
      <c r="S49" s="46">
        <f t="shared" si="10"/>
        <v>-132039882</v>
      </c>
      <c r="T49" s="46">
        <f t="shared" si="10"/>
        <v>19845346</v>
      </c>
      <c r="U49" s="46">
        <f t="shared" si="10"/>
        <v>28494447</v>
      </c>
      <c r="V49" s="46">
        <f t="shared" si="10"/>
        <v>-83700089</v>
      </c>
      <c r="W49" s="46">
        <f t="shared" si="10"/>
        <v>-316786681</v>
      </c>
      <c r="X49" s="46">
        <f>IF(F25=F48,0,X25-X48)</f>
        <v>332099110</v>
      </c>
      <c r="Y49" s="46">
        <f t="shared" si="10"/>
        <v>-648885791</v>
      </c>
      <c r="Z49" s="47">
        <f>+IF(X49&lt;&gt;0,+(Y49/X49)*100,0)</f>
        <v>-195.38919902555597</v>
      </c>
      <c r="AA49" s="44">
        <f>+AA25-AA48</f>
        <v>-583746968</v>
      </c>
    </row>
    <row r="50" spans="1:27" ht="13.5">
      <c r="A50" s="16" t="s">
        <v>86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87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88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89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90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64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91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80223801</v>
      </c>
      <c r="D5" s="19">
        <f>SUM(D6:D8)</f>
        <v>0</v>
      </c>
      <c r="E5" s="20">
        <f t="shared" si="0"/>
        <v>143253000</v>
      </c>
      <c r="F5" s="21">
        <f t="shared" si="0"/>
        <v>148381800</v>
      </c>
      <c r="G5" s="21">
        <f t="shared" si="0"/>
        <v>13769420</v>
      </c>
      <c r="H5" s="21">
        <f t="shared" si="0"/>
        <v>23709102</v>
      </c>
      <c r="I5" s="21">
        <f t="shared" si="0"/>
        <v>3821527</v>
      </c>
      <c r="J5" s="21">
        <f t="shared" si="0"/>
        <v>41300049</v>
      </c>
      <c r="K5" s="21">
        <f t="shared" si="0"/>
        <v>1815811</v>
      </c>
      <c r="L5" s="21">
        <f t="shared" si="0"/>
        <v>4138831</v>
      </c>
      <c r="M5" s="21">
        <f t="shared" si="0"/>
        <v>33579253</v>
      </c>
      <c r="N5" s="21">
        <f t="shared" si="0"/>
        <v>39533895</v>
      </c>
      <c r="O5" s="21">
        <f t="shared" si="0"/>
        <v>1481382</v>
      </c>
      <c r="P5" s="21">
        <f t="shared" si="0"/>
        <v>3125155</v>
      </c>
      <c r="Q5" s="21">
        <f t="shared" si="0"/>
        <v>24363633</v>
      </c>
      <c r="R5" s="21">
        <f t="shared" si="0"/>
        <v>28970170</v>
      </c>
      <c r="S5" s="21">
        <f t="shared" si="0"/>
        <v>1683931</v>
      </c>
      <c r="T5" s="21">
        <f t="shared" si="0"/>
        <v>1219846</v>
      </c>
      <c r="U5" s="21">
        <f t="shared" si="0"/>
        <v>673697</v>
      </c>
      <c r="V5" s="21">
        <f t="shared" si="0"/>
        <v>3577474</v>
      </c>
      <c r="W5" s="21">
        <f t="shared" si="0"/>
        <v>113381588</v>
      </c>
      <c r="X5" s="21">
        <f t="shared" si="0"/>
        <v>143253000</v>
      </c>
      <c r="Y5" s="21">
        <f t="shared" si="0"/>
        <v>-29871412</v>
      </c>
      <c r="Z5" s="4">
        <f>+IF(X5&lt;&gt;0,+(Y5/X5)*100,0)</f>
        <v>-20.852206934584267</v>
      </c>
      <c r="AA5" s="19">
        <f>SUM(AA6:AA8)</f>
        <v>148381800</v>
      </c>
    </row>
    <row r="6" spans="1:27" ht="13.5">
      <c r="A6" s="5" t="s">
        <v>33</v>
      </c>
      <c r="B6" s="3"/>
      <c r="C6" s="22">
        <v>26949607</v>
      </c>
      <c r="D6" s="22"/>
      <c r="E6" s="23">
        <v>47767000</v>
      </c>
      <c r="F6" s="24">
        <v>48391400</v>
      </c>
      <c r="G6" s="24">
        <v>826283</v>
      </c>
      <c r="H6" s="24">
        <v>424834</v>
      </c>
      <c r="I6" s="24">
        <v>246424</v>
      </c>
      <c r="J6" s="24">
        <v>1497541</v>
      </c>
      <c r="K6" s="24">
        <v>464546</v>
      </c>
      <c r="L6" s="24">
        <v>95000</v>
      </c>
      <c r="M6" s="24">
        <v>775100</v>
      </c>
      <c r="N6" s="24">
        <v>1334646</v>
      </c>
      <c r="O6" s="24">
        <v>190000</v>
      </c>
      <c r="P6" s="24">
        <v>1624789</v>
      </c>
      <c r="Q6" s="24">
        <v>21903329</v>
      </c>
      <c r="R6" s="24">
        <v>23718118</v>
      </c>
      <c r="S6" s="24">
        <v>39832</v>
      </c>
      <c r="T6" s="24">
        <v>80452</v>
      </c>
      <c r="U6" s="24">
        <v>447284</v>
      </c>
      <c r="V6" s="24">
        <v>567568</v>
      </c>
      <c r="W6" s="24">
        <v>27117873</v>
      </c>
      <c r="X6" s="24">
        <v>47767000</v>
      </c>
      <c r="Y6" s="24">
        <v>-20649127</v>
      </c>
      <c r="Z6" s="6">
        <v>-43.23</v>
      </c>
      <c r="AA6" s="22">
        <v>48391400</v>
      </c>
    </row>
    <row r="7" spans="1:27" ht="13.5">
      <c r="A7" s="5" t="s">
        <v>34</v>
      </c>
      <c r="B7" s="3"/>
      <c r="C7" s="25">
        <v>53274194</v>
      </c>
      <c r="D7" s="25"/>
      <c r="E7" s="26">
        <v>95486000</v>
      </c>
      <c r="F7" s="27">
        <v>99990400</v>
      </c>
      <c r="G7" s="27">
        <v>12933558</v>
      </c>
      <c r="H7" s="27">
        <v>23284268</v>
      </c>
      <c r="I7" s="27">
        <v>3575103</v>
      </c>
      <c r="J7" s="27">
        <v>39792929</v>
      </c>
      <c r="K7" s="27">
        <v>1351265</v>
      </c>
      <c r="L7" s="27">
        <v>4043831</v>
      </c>
      <c r="M7" s="27">
        <v>32804153</v>
      </c>
      <c r="N7" s="27">
        <v>38199249</v>
      </c>
      <c r="O7" s="27">
        <v>1291382</v>
      </c>
      <c r="P7" s="27">
        <v>1500366</v>
      </c>
      <c r="Q7" s="27">
        <v>2460304</v>
      </c>
      <c r="R7" s="27">
        <v>5252052</v>
      </c>
      <c r="S7" s="27">
        <v>1644099</v>
      </c>
      <c r="T7" s="27">
        <v>1139394</v>
      </c>
      <c r="U7" s="27">
        <v>226413</v>
      </c>
      <c r="V7" s="27">
        <v>3009906</v>
      </c>
      <c r="W7" s="27">
        <v>86254136</v>
      </c>
      <c r="X7" s="27">
        <v>95486000</v>
      </c>
      <c r="Y7" s="27">
        <v>-9231864</v>
      </c>
      <c r="Z7" s="7">
        <v>-9.67</v>
      </c>
      <c r="AA7" s="25">
        <v>99990400</v>
      </c>
    </row>
    <row r="8" spans="1:27" ht="13.5">
      <c r="A8" s="5" t="s">
        <v>35</v>
      </c>
      <c r="B8" s="3"/>
      <c r="C8" s="22"/>
      <c r="D8" s="22"/>
      <c r="E8" s="23"/>
      <c r="F8" s="24"/>
      <c r="G8" s="24">
        <v>9579</v>
      </c>
      <c r="H8" s="24"/>
      <c r="I8" s="24"/>
      <c r="J8" s="24">
        <v>9579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9579</v>
      </c>
      <c r="X8" s="24"/>
      <c r="Y8" s="24">
        <v>9579</v>
      </c>
      <c r="Z8" s="6">
        <v>0</v>
      </c>
      <c r="AA8" s="22"/>
    </row>
    <row r="9" spans="1:27" ht="13.5">
      <c r="A9" s="2" t="s">
        <v>36</v>
      </c>
      <c r="B9" s="3"/>
      <c r="C9" s="19">
        <f aca="true" t="shared" si="1" ref="C9:Y9">SUM(C10:C14)</f>
        <v>929001</v>
      </c>
      <c r="D9" s="19">
        <f>SUM(D10:D14)</f>
        <v>0</v>
      </c>
      <c r="E9" s="20">
        <f t="shared" si="1"/>
        <v>97000</v>
      </c>
      <c r="F9" s="21">
        <f t="shared" si="1"/>
        <v>147900</v>
      </c>
      <c r="G9" s="21">
        <f t="shared" si="1"/>
        <v>76842</v>
      </c>
      <c r="H9" s="21">
        <f t="shared" si="1"/>
        <v>80937</v>
      </c>
      <c r="I9" s="21">
        <f t="shared" si="1"/>
        <v>10487</v>
      </c>
      <c r="J9" s="21">
        <f t="shared" si="1"/>
        <v>168266</v>
      </c>
      <c r="K9" s="21">
        <f t="shared" si="1"/>
        <v>17180</v>
      </c>
      <c r="L9" s="21">
        <f t="shared" si="1"/>
        <v>11634</v>
      </c>
      <c r="M9" s="21">
        <f t="shared" si="1"/>
        <v>11634</v>
      </c>
      <c r="N9" s="21">
        <f t="shared" si="1"/>
        <v>40448</v>
      </c>
      <c r="O9" s="21">
        <f t="shared" si="1"/>
        <v>3747</v>
      </c>
      <c r="P9" s="21">
        <f t="shared" si="1"/>
        <v>30045</v>
      </c>
      <c r="Q9" s="21">
        <f t="shared" si="1"/>
        <v>18152</v>
      </c>
      <c r="R9" s="21">
        <f t="shared" si="1"/>
        <v>51944</v>
      </c>
      <c r="S9" s="21">
        <f t="shared" si="1"/>
        <v>7050</v>
      </c>
      <c r="T9" s="21">
        <f t="shared" si="1"/>
        <v>15603</v>
      </c>
      <c r="U9" s="21">
        <f t="shared" si="1"/>
        <v>-14244</v>
      </c>
      <c r="V9" s="21">
        <f t="shared" si="1"/>
        <v>8409</v>
      </c>
      <c r="W9" s="21">
        <f t="shared" si="1"/>
        <v>269067</v>
      </c>
      <c r="X9" s="21">
        <f t="shared" si="1"/>
        <v>97000</v>
      </c>
      <c r="Y9" s="21">
        <f t="shared" si="1"/>
        <v>172067</v>
      </c>
      <c r="Z9" s="4">
        <f>+IF(X9&lt;&gt;0,+(Y9/X9)*100,0)</f>
        <v>177.38865979381444</v>
      </c>
      <c r="AA9" s="19">
        <f>SUM(AA10:AA14)</f>
        <v>147900</v>
      </c>
    </row>
    <row r="10" spans="1:27" ht="13.5">
      <c r="A10" s="5" t="s">
        <v>37</v>
      </c>
      <c r="B10" s="3"/>
      <c r="C10" s="22">
        <v>124870</v>
      </c>
      <c r="D10" s="22"/>
      <c r="E10" s="23">
        <v>97000</v>
      </c>
      <c r="F10" s="24">
        <v>147900</v>
      </c>
      <c r="G10" s="24">
        <v>12179</v>
      </c>
      <c r="H10" s="24">
        <v>17587</v>
      </c>
      <c r="I10" s="24">
        <v>10487</v>
      </c>
      <c r="J10" s="24">
        <v>40253</v>
      </c>
      <c r="K10" s="24">
        <v>17180</v>
      </c>
      <c r="L10" s="24">
        <v>11634</v>
      </c>
      <c r="M10" s="24">
        <v>11634</v>
      </c>
      <c r="N10" s="24">
        <v>40448</v>
      </c>
      <c r="O10" s="24">
        <v>3747</v>
      </c>
      <c r="P10" s="24">
        <v>30045</v>
      </c>
      <c r="Q10" s="24">
        <v>18152</v>
      </c>
      <c r="R10" s="24">
        <v>51944</v>
      </c>
      <c r="S10" s="24">
        <v>7050</v>
      </c>
      <c r="T10" s="24">
        <v>15603</v>
      </c>
      <c r="U10" s="24">
        <v>-14244</v>
      </c>
      <c r="V10" s="24">
        <v>8409</v>
      </c>
      <c r="W10" s="24">
        <v>141054</v>
      </c>
      <c r="X10" s="24">
        <v>97000</v>
      </c>
      <c r="Y10" s="24">
        <v>44054</v>
      </c>
      <c r="Z10" s="6">
        <v>45.42</v>
      </c>
      <c r="AA10" s="22">
        <v>147900</v>
      </c>
    </row>
    <row r="11" spans="1:27" ht="13.5">
      <c r="A11" s="5" t="s">
        <v>38</v>
      </c>
      <c r="B11" s="3"/>
      <c r="C11" s="22">
        <v>455642</v>
      </c>
      <c r="D11" s="22"/>
      <c r="E11" s="23"/>
      <c r="F11" s="24"/>
      <c r="G11" s="24">
        <v>64663</v>
      </c>
      <c r="H11" s="24">
        <v>63350</v>
      </c>
      <c r="I11" s="24"/>
      <c r="J11" s="24">
        <v>128013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>
        <v>128013</v>
      </c>
      <c r="X11" s="24"/>
      <c r="Y11" s="24">
        <v>128013</v>
      </c>
      <c r="Z11" s="6">
        <v>0</v>
      </c>
      <c r="AA11" s="22"/>
    </row>
    <row r="12" spans="1:27" ht="13.5">
      <c r="A12" s="5" t="s">
        <v>39</v>
      </c>
      <c r="B12" s="3"/>
      <c r="C12" s="22">
        <v>348489</v>
      </c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>
        <v>0</v>
      </c>
      <c r="AA12" s="22"/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8839833</v>
      </c>
      <c r="D15" s="19">
        <f>SUM(D16:D18)</f>
        <v>0</v>
      </c>
      <c r="E15" s="20">
        <f t="shared" si="2"/>
        <v>45563000</v>
      </c>
      <c r="F15" s="21">
        <f t="shared" si="2"/>
        <v>48254400</v>
      </c>
      <c r="G15" s="21">
        <f t="shared" si="2"/>
        <v>365360</v>
      </c>
      <c r="H15" s="21">
        <f t="shared" si="2"/>
        <v>415732</v>
      </c>
      <c r="I15" s="21">
        <f t="shared" si="2"/>
        <v>2364177</v>
      </c>
      <c r="J15" s="21">
        <f t="shared" si="2"/>
        <v>3145269</v>
      </c>
      <c r="K15" s="21">
        <f t="shared" si="2"/>
        <v>9296297</v>
      </c>
      <c r="L15" s="21">
        <f t="shared" si="2"/>
        <v>2131673</v>
      </c>
      <c r="M15" s="21">
        <f t="shared" si="2"/>
        <v>12833276</v>
      </c>
      <c r="N15" s="21">
        <f t="shared" si="2"/>
        <v>24261246</v>
      </c>
      <c r="O15" s="21">
        <f t="shared" si="2"/>
        <v>104457</v>
      </c>
      <c r="P15" s="21">
        <f t="shared" si="2"/>
        <v>1040879</v>
      </c>
      <c r="Q15" s="21">
        <f t="shared" si="2"/>
        <v>15903266</v>
      </c>
      <c r="R15" s="21">
        <f t="shared" si="2"/>
        <v>17048602</v>
      </c>
      <c r="S15" s="21">
        <f t="shared" si="2"/>
        <v>1492102</v>
      </c>
      <c r="T15" s="21">
        <f t="shared" si="2"/>
        <v>1529448</v>
      </c>
      <c r="U15" s="21">
        <f t="shared" si="2"/>
        <v>-2450599</v>
      </c>
      <c r="V15" s="21">
        <f t="shared" si="2"/>
        <v>570951</v>
      </c>
      <c r="W15" s="21">
        <f t="shared" si="2"/>
        <v>45026068</v>
      </c>
      <c r="X15" s="21">
        <f t="shared" si="2"/>
        <v>45563000</v>
      </c>
      <c r="Y15" s="21">
        <f t="shared" si="2"/>
        <v>-536932</v>
      </c>
      <c r="Z15" s="4">
        <f>+IF(X15&lt;&gt;0,+(Y15/X15)*100,0)</f>
        <v>-1.1784386453920945</v>
      </c>
      <c r="AA15" s="19">
        <f>SUM(AA16:AA18)</f>
        <v>48254400</v>
      </c>
    </row>
    <row r="16" spans="1:27" ht="13.5">
      <c r="A16" s="5" t="s">
        <v>43</v>
      </c>
      <c r="B16" s="3"/>
      <c r="C16" s="22">
        <v>1112000</v>
      </c>
      <c r="D16" s="22"/>
      <c r="E16" s="23">
        <v>40693000</v>
      </c>
      <c r="F16" s="24">
        <v>42694400</v>
      </c>
      <c r="G16" s="24">
        <v>57519</v>
      </c>
      <c r="H16" s="24">
        <v>60396</v>
      </c>
      <c r="I16" s="24">
        <v>2090893</v>
      </c>
      <c r="J16" s="24">
        <v>2208808</v>
      </c>
      <c r="K16" s="24">
        <v>9008893</v>
      </c>
      <c r="L16" s="24">
        <v>1935893</v>
      </c>
      <c r="M16" s="24">
        <v>12628893</v>
      </c>
      <c r="N16" s="24">
        <v>23573679</v>
      </c>
      <c r="O16" s="24">
        <v>26532</v>
      </c>
      <c r="P16" s="24">
        <v>485934</v>
      </c>
      <c r="Q16" s="24">
        <v>14417196</v>
      </c>
      <c r="R16" s="24">
        <v>14929662</v>
      </c>
      <c r="S16" s="24">
        <v>615401</v>
      </c>
      <c r="T16" s="24">
        <v>63641</v>
      </c>
      <c r="U16" s="24">
        <v>346486</v>
      </c>
      <c r="V16" s="24">
        <v>1025528</v>
      </c>
      <c r="W16" s="24">
        <v>41737677</v>
      </c>
      <c r="X16" s="24">
        <v>40693000</v>
      </c>
      <c r="Y16" s="24">
        <v>1044677</v>
      </c>
      <c r="Z16" s="6">
        <v>2.57</v>
      </c>
      <c r="AA16" s="22">
        <v>42694400</v>
      </c>
    </row>
    <row r="17" spans="1:27" ht="13.5">
      <c r="A17" s="5" t="s">
        <v>44</v>
      </c>
      <c r="B17" s="3"/>
      <c r="C17" s="22">
        <v>7727833</v>
      </c>
      <c r="D17" s="22"/>
      <c r="E17" s="23">
        <v>4870000</v>
      </c>
      <c r="F17" s="24">
        <v>5560000</v>
      </c>
      <c r="G17" s="24">
        <v>307841</v>
      </c>
      <c r="H17" s="24">
        <v>355336</v>
      </c>
      <c r="I17" s="24">
        <v>273284</v>
      </c>
      <c r="J17" s="24">
        <v>936461</v>
      </c>
      <c r="K17" s="24">
        <v>287404</v>
      </c>
      <c r="L17" s="24">
        <v>195780</v>
      </c>
      <c r="M17" s="24">
        <v>204383</v>
      </c>
      <c r="N17" s="24">
        <v>687567</v>
      </c>
      <c r="O17" s="24">
        <v>77925</v>
      </c>
      <c r="P17" s="24">
        <v>554945</v>
      </c>
      <c r="Q17" s="24">
        <v>1486070</v>
      </c>
      <c r="R17" s="24">
        <v>2118940</v>
      </c>
      <c r="S17" s="24">
        <v>876701</v>
      </c>
      <c r="T17" s="24">
        <v>1465807</v>
      </c>
      <c r="U17" s="24">
        <v>-2797085</v>
      </c>
      <c r="V17" s="24">
        <v>-454577</v>
      </c>
      <c r="W17" s="24">
        <v>3288391</v>
      </c>
      <c r="X17" s="24">
        <v>4870000</v>
      </c>
      <c r="Y17" s="24">
        <v>-1581609</v>
      </c>
      <c r="Z17" s="6">
        <v>-32.48</v>
      </c>
      <c r="AA17" s="22">
        <v>5560000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101234883</v>
      </c>
      <c r="D19" s="19">
        <f>SUM(D20:D23)</f>
        <v>0</v>
      </c>
      <c r="E19" s="20">
        <f t="shared" si="3"/>
        <v>102411000</v>
      </c>
      <c r="F19" s="21">
        <f t="shared" si="3"/>
        <v>126734000</v>
      </c>
      <c r="G19" s="21">
        <f t="shared" si="3"/>
        <v>5682507</v>
      </c>
      <c r="H19" s="21">
        <f t="shared" si="3"/>
        <v>5702745</v>
      </c>
      <c r="I19" s="21">
        <f t="shared" si="3"/>
        <v>5621097</v>
      </c>
      <c r="J19" s="21">
        <f t="shared" si="3"/>
        <v>17006349</v>
      </c>
      <c r="K19" s="21">
        <f t="shared" si="3"/>
        <v>5872761</v>
      </c>
      <c r="L19" s="21">
        <f t="shared" si="3"/>
        <v>5298626</v>
      </c>
      <c r="M19" s="21">
        <f t="shared" si="3"/>
        <v>5727212</v>
      </c>
      <c r="N19" s="21">
        <f t="shared" si="3"/>
        <v>16898599</v>
      </c>
      <c r="O19" s="21">
        <f t="shared" si="3"/>
        <v>5612059</v>
      </c>
      <c r="P19" s="21">
        <f t="shared" si="3"/>
        <v>7778667</v>
      </c>
      <c r="Q19" s="21">
        <f t="shared" si="3"/>
        <v>5952017</v>
      </c>
      <c r="R19" s="21">
        <f t="shared" si="3"/>
        <v>19342743</v>
      </c>
      <c r="S19" s="21">
        <f t="shared" si="3"/>
        <v>5395776</v>
      </c>
      <c r="T19" s="21">
        <f t="shared" si="3"/>
        <v>5304030</v>
      </c>
      <c r="U19" s="21">
        <f t="shared" si="3"/>
        <v>46252527</v>
      </c>
      <c r="V19" s="21">
        <f t="shared" si="3"/>
        <v>56952333</v>
      </c>
      <c r="W19" s="21">
        <f t="shared" si="3"/>
        <v>110200024</v>
      </c>
      <c r="X19" s="21">
        <f t="shared" si="3"/>
        <v>102410825</v>
      </c>
      <c r="Y19" s="21">
        <f t="shared" si="3"/>
        <v>7789199</v>
      </c>
      <c r="Z19" s="4">
        <f>+IF(X19&lt;&gt;0,+(Y19/X19)*100,0)</f>
        <v>7.605835613569171</v>
      </c>
      <c r="AA19" s="19">
        <f>SUM(AA20:AA23)</f>
        <v>126734000</v>
      </c>
    </row>
    <row r="20" spans="1:27" ht="13.5">
      <c r="A20" s="5" t="s">
        <v>47</v>
      </c>
      <c r="B20" s="3"/>
      <c r="C20" s="22">
        <v>88382336</v>
      </c>
      <c r="D20" s="22"/>
      <c r="E20" s="23">
        <v>88865000</v>
      </c>
      <c r="F20" s="24">
        <v>112806000</v>
      </c>
      <c r="G20" s="24">
        <v>3366233</v>
      </c>
      <c r="H20" s="24">
        <v>4542021</v>
      </c>
      <c r="I20" s="24">
        <v>4455643</v>
      </c>
      <c r="J20" s="24">
        <v>12363897</v>
      </c>
      <c r="K20" s="24">
        <v>4706272</v>
      </c>
      <c r="L20" s="24">
        <v>4130216</v>
      </c>
      <c r="M20" s="24">
        <v>4554457</v>
      </c>
      <c r="N20" s="24">
        <v>13390945</v>
      </c>
      <c r="O20" s="24">
        <v>4439304</v>
      </c>
      <c r="P20" s="24">
        <v>6441362</v>
      </c>
      <c r="Q20" s="24">
        <v>4792401</v>
      </c>
      <c r="R20" s="24">
        <v>15673067</v>
      </c>
      <c r="S20" s="24">
        <v>4235635</v>
      </c>
      <c r="T20" s="24">
        <v>4144601</v>
      </c>
      <c r="U20" s="24">
        <v>46458962</v>
      </c>
      <c r="V20" s="24">
        <v>54839198</v>
      </c>
      <c r="W20" s="24">
        <v>96267107</v>
      </c>
      <c r="X20" s="24">
        <v>88864825</v>
      </c>
      <c r="Y20" s="24">
        <v>7402282</v>
      </c>
      <c r="Z20" s="6">
        <v>8.33</v>
      </c>
      <c r="AA20" s="22">
        <v>112806000</v>
      </c>
    </row>
    <row r="21" spans="1:27" ht="13.5">
      <c r="A21" s="5" t="s">
        <v>48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>
        <v>0</v>
      </c>
      <c r="AA21" s="22"/>
    </row>
    <row r="22" spans="1:27" ht="13.5">
      <c r="A22" s="5" t="s">
        <v>49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>
        <v>0</v>
      </c>
      <c r="AA22" s="25"/>
    </row>
    <row r="23" spans="1:27" ht="13.5">
      <c r="A23" s="5" t="s">
        <v>50</v>
      </c>
      <c r="B23" s="3"/>
      <c r="C23" s="22">
        <v>12852547</v>
      </c>
      <c r="D23" s="22"/>
      <c r="E23" s="23">
        <v>13546000</v>
      </c>
      <c r="F23" s="24">
        <v>13928000</v>
      </c>
      <c r="G23" s="24">
        <v>2316274</v>
      </c>
      <c r="H23" s="24">
        <v>1160724</v>
      </c>
      <c r="I23" s="24">
        <v>1165454</v>
      </c>
      <c r="J23" s="24">
        <v>4642452</v>
      </c>
      <c r="K23" s="24">
        <v>1166489</v>
      </c>
      <c r="L23" s="24">
        <v>1168410</v>
      </c>
      <c r="M23" s="24">
        <v>1172755</v>
      </c>
      <c r="N23" s="24">
        <v>3507654</v>
      </c>
      <c r="O23" s="24">
        <v>1172755</v>
      </c>
      <c r="P23" s="24">
        <v>1337305</v>
      </c>
      <c r="Q23" s="24">
        <v>1159616</v>
      </c>
      <c r="R23" s="24">
        <v>3669676</v>
      </c>
      <c r="S23" s="24">
        <v>1160141</v>
      </c>
      <c r="T23" s="24">
        <v>1159429</v>
      </c>
      <c r="U23" s="24">
        <v>-206435</v>
      </c>
      <c r="V23" s="24">
        <v>2113135</v>
      </c>
      <c r="W23" s="24">
        <v>13932917</v>
      </c>
      <c r="X23" s="24">
        <v>13546000</v>
      </c>
      <c r="Y23" s="24">
        <v>386917</v>
      </c>
      <c r="Z23" s="6">
        <v>2.86</v>
      </c>
      <c r="AA23" s="22">
        <v>13928000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191227518</v>
      </c>
      <c r="D25" s="40">
        <f>+D5+D9+D15+D19+D24</f>
        <v>0</v>
      </c>
      <c r="E25" s="41">
        <f t="shared" si="4"/>
        <v>291324000</v>
      </c>
      <c r="F25" s="42">
        <f t="shared" si="4"/>
        <v>323518100</v>
      </c>
      <c r="G25" s="42">
        <f t="shared" si="4"/>
        <v>19894129</v>
      </c>
      <c r="H25" s="42">
        <f t="shared" si="4"/>
        <v>29908516</v>
      </c>
      <c r="I25" s="42">
        <f t="shared" si="4"/>
        <v>11817288</v>
      </c>
      <c r="J25" s="42">
        <f t="shared" si="4"/>
        <v>61619933</v>
      </c>
      <c r="K25" s="42">
        <f t="shared" si="4"/>
        <v>17002049</v>
      </c>
      <c r="L25" s="42">
        <f t="shared" si="4"/>
        <v>11580764</v>
      </c>
      <c r="M25" s="42">
        <f t="shared" si="4"/>
        <v>52151375</v>
      </c>
      <c r="N25" s="42">
        <f t="shared" si="4"/>
        <v>80734188</v>
      </c>
      <c r="O25" s="42">
        <f t="shared" si="4"/>
        <v>7201645</v>
      </c>
      <c r="P25" s="42">
        <f t="shared" si="4"/>
        <v>11974746</v>
      </c>
      <c r="Q25" s="42">
        <f t="shared" si="4"/>
        <v>46237068</v>
      </c>
      <c r="R25" s="42">
        <f t="shared" si="4"/>
        <v>65413459</v>
      </c>
      <c r="S25" s="42">
        <f t="shared" si="4"/>
        <v>8578859</v>
      </c>
      <c r="T25" s="42">
        <f t="shared" si="4"/>
        <v>8068927</v>
      </c>
      <c r="U25" s="42">
        <f t="shared" si="4"/>
        <v>44461381</v>
      </c>
      <c r="V25" s="42">
        <f t="shared" si="4"/>
        <v>61109167</v>
      </c>
      <c r="W25" s="42">
        <f t="shared" si="4"/>
        <v>268876747</v>
      </c>
      <c r="X25" s="42">
        <f t="shared" si="4"/>
        <v>291323825</v>
      </c>
      <c r="Y25" s="42">
        <f t="shared" si="4"/>
        <v>-22447078</v>
      </c>
      <c r="Z25" s="43">
        <f>+IF(X25&lt;&gt;0,+(Y25/X25)*100,0)</f>
        <v>-7.7051981587843015</v>
      </c>
      <c r="AA25" s="40">
        <f>+AA5+AA9+AA15+AA19+AA24</f>
        <v>323518100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122247047</v>
      </c>
      <c r="D28" s="19">
        <f>SUM(D29:D31)</f>
        <v>0</v>
      </c>
      <c r="E28" s="20">
        <f t="shared" si="5"/>
        <v>111448500</v>
      </c>
      <c r="F28" s="21">
        <f t="shared" si="5"/>
        <v>132902588</v>
      </c>
      <c r="G28" s="21">
        <f t="shared" si="5"/>
        <v>5702453</v>
      </c>
      <c r="H28" s="21">
        <f t="shared" si="5"/>
        <v>8314984</v>
      </c>
      <c r="I28" s="21">
        <f t="shared" si="5"/>
        <v>13446164</v>
      </c>
      <c r="J28" s="21">
        <f t="shared" si="5"/>
        <v>27463601</v>
      </c>
      <c r="K28" s="21">
        <f t="shared" si="5"/>
        <v>8351035</v>
      </c>
      <c r="L28" s="21">
        <f t="shared" si="5"/>
        <v>10118961</v>
      </c>
      <c r="M28" s="21">
        <f t="shared" si="5"/>
        <v>12963697</v>
      </c>
      <c r="N28" s="21">
        <f t="shared" si="5"/>
        <v>31433693</v>
      </c>
      <c r="O28" s="21">
        <f t="shared" si="5"/>
        <v>8307267</v>
      </c>
      <c r="P28" s="21">
        <f t="shared" si="5"/>
        <v>10058971</v>
      </c>
      <c r="Q28" s="21">
        <f t="shared" si="5"/>
        <v>21177264</v>
      </c>
      <c r="R28" s="21">
        <f t="shared" si="5"/>
        <v>39543502</v>
      </c>
      <c r="S28" s="21">
        <f t="shared" si="5"/>
        <v>9499152</v>
      </c>
      <c r="T28" s="21">
        <f t="shared" si="5"/>
        <v>10117264</v>
      </c>
      <c r="U28" s="21">
        <f t="shared" si="5"/>
        <v>-6929747</v>
      </c>
      <c r="V28" s="21">
        <f t="shared" si="5"/>
        <v>12686669</v>
      </c>
      <c r="W28" s="21">
        <f t="shared" si="5"/>
        <v>111127465</v>
      </c>
      <c r="X28" s="21">
        <f t="shared" si="5"/>
        <v>111449000</v>
      </c>
      <c r="Y28" s="21">
        <f t="shared" si="5"/>
        <v>-321535</v>
      </c>
      <c r="Z28" s="4">
        <f>+IF(X28&lt;&gt;0,+(Y28/X28)*100,0)</f>
        <v>-0.28850415885292824</v>
      </c>
      <c r="AA28" s="19">
        <f>SUM(AA29:AA31)</f>
        <v>132902588</v>
      </c>
    </row>
    <row r="29" spans="1:27" ht="13.5">
      <c r="A29" s="5" t="s">
        <v>33</v>
      </c>
      <c r="B29" s="3"/>
      <c r="C29" s="22">
        <v>64196421</v>
      </c>
      <c r="D29" s="22"/>
      <c r="E29" s="23">
        <v>46225000</v>
      </c>
      <c r="F29" s="24">
        <v>83050800</v>
      </c>
      <c r="G29" s="24">
        <v>3101489</v>
      </c>
      <c r="H29" s="24">
        <v>3469767</v>
      </c>
      <c r="I29" s="24">
        <v>5004966</v>
      </c>
      <c r="J29" s="24">
        <v>11576222</v>
      </c>
      <c r="K29" s="24">
        <v>3133080</v>
      </c>
      <c r="L29" s="24">
        <v>3534965</v>
      </c>
      <c r="M29" s="24">
        <v>3841326</v>
      </c>
      <c r="N29" s="24">
        <v>10509371</v>
      </c>
      <c r="O29" s="24">
        <v>2988886</v>
      </c>
      <c r="P29" s="24">
        <v>2935074</v>
      </c>
      <c r="Q29" s="24">
        <v>3010450</v>
      </c>
      <c r="R29" s="24">
        <v>8934410</v>
      </c>
      <c r="S29" s="24">
        <v>2956428</v>
      </c>
      <c r="T29" s="24">
        <v>4971904</v>
      </c>
      <c r="U29" s="24">
        <v>-3262073</v>
      </c>
      <c r="V29" s="24">
        <v>4666259</v>
      </c>
      <c r="W29" s="24">
        <v>35686262</v>
      </c>
      <c r="X29" s="24">
        <v>46225000</v>
      </c>
      <c r="Y29" s="24">
        <v>-10538738</v>
      </c>
      <c r="Z29" s="6">
        <v>-22.8</v>
      </c>
      <c r="AA29" s="22">
        <v>83050800</v>
      </c>
    </row>
    <row r="30" spans="1:27" ht="13.5">
      <c r="A30" s="5" t="s">
        <v>34</v>
      </c>
      <c r="B30" s="3"/>
      <c r="C30" s="25">
        <v>43725717</v>
      </c>
      <c r="D30" s="25"/>
      <c r="E30" s="26">
        <v>48064500</v>
      </c>
      <c r="F30" s="27">
        <v>26699561</v>
      </c>
      <c r="G30" s="27">
        <v>1755760</v>
      </c>
      <c r="H30" s="27">
        <v>3957751</v>
      </c>
      <c r="I30" s="27">
        <v>6652209</v>
      </c>
      <c r="J30" s="27">
        <v>12365720</v>
      </c>
      <c r="K30" s="27">
        <v>4147753</v>
      </c>
      <c r="L30" s="27">
        <v>5397872</v>
      </c>
      <c r="M30" s="27">
        <v>7138649</v>
      </c>
      <c r="N30" s="27">
        <v>16684274</v>
      </c>
      <c r="O30" s="27">
        <v>4430639</v>
      </c>
      <c r="P30" s="27">
        <v>5824462</v>
      </c>
      <c r="Q30" s="27">
        <v>16137555</v>
      </c>
      <c r="R30" s="27">
        <v>26392656</v>
      </c>
      <c r="S30" s="27">
        <v>5217988</v>
      </c>
      <c r="T30" s="27">
        <v>3929774</v>
      </c>
      <c r="U30" s="27">
        <v>-2225631</v>
      </c>
      <c r="V30" s="27">
        <v>6922131</v>
      </c>
      <c r="W30" s="27">
        <v>62364781</v>
      </c>
      <c r="X30" s="27">
        <v>48065000</v>
      </c>
      <c r="Y30" s="27">
        <v>14299781</v>
      </c>
      <c r="Z30" s="7">
        <v>29.75</v>
      </c>
      <c r="AA30" s="25">
        <v>26699561</v>
      </c>
    </row>
    <row r="31" spans="1:27" ht="13.5">
      <c r="A31" s="5" t="s">
        <v>35</v>
      </c>
      <c r="B31" s="3"/>
      <c r="C31" s="22">
        <v>14324909</v>
      </c>
      <c r="D31" s="22"/>
      <c r="E31" s="23">
        <v>17159000</v>
      </c>
      <c r="F31" s="24">
        <v>23152227</v>
      </c>
      <c r="G31" s="24">
        <v>845204</v>
      </c>
      <c r="H31" s="24">
        <v>887466</v>
      </c>
      <c r="I31" s="24">
        <v>1788989</v>
      </c>
      <c r="J31" s="24">
        <v>3521659</v>
      </c>
      <c r="K31" s="24">
        <v>1070202</v>
      </c>
      <c r="L31" s="24">
        <v>1186124</v>
      </c>
      <c r="M31" s="24">
        <v>1983722</v>
      </c>
      <c r="N31" s="24">
        <v>4240048</v>
      </c>
      <c r="O31" s="24">
        <v>887742</v>
      </c>
      <c r="P31" s="24">
        <v>1299435</v>
      </c>
      <c r="Q31" s="24">
        <v>2029259</v>
      </c>
      <c r="R31" s="24">
        <v>4216436</v>
      </c>
      <c r="S31" s="24">
        <v>1324736</v>
      </c>
      <c r="T31" s="24">
        <v>1215586</v>
      </c>
      <c r="U31" s="24">
        <v>-1442043</v>
      </c>
      <c r="V31" s="24">
        <v>1098279</v>
      </c>
      <c r="W31" s="24">
        <v>13076422</v>
      </c>
      <c r="X31" s="24">
        <v>17159000</v>
      </c>
      <c r="Y31" s="24">
        <v>-4082578</v>
      </c>
      <c r="Z31" s="6">
        <v>-23.79</v>
      </c>
      <c r="AA31" s="22">
        <v>23152227</v>
      </c>
    </row>
    <row r="32" spans="1:27" ht="13.5">
      <c r="A32" s="2" t="s">
        <v>36</v>
      </c>
      <c r="B32" s="3"/>
      <c r="C32" s="19">
        <f aca="true" t="shared" si="6" ref="C32:Y32">SUM(C33:C37)</f>
        <v>28612382</v>
      </c>
      <c r="D32" s="19">
        <f>SUM(D33:D37)</f>
        <v>0</v>
      </c>
      <c r="E32" s="20">
        <f t="shared" si="6"/>
        <v>47046325</v>
      </c>
      <c r="F32" s="21">
        <f t="shared" si="6"/>
        <v>15577927</v>
      </c>
      <c r="G32" s="21">
        <f t="shared" si="6"/>
        <v>1644547</v>
      </c>
      <c r="H32" s="21">
        <f t="shared" si="6"/>
        <v>1726775</v>
      </c>
      <c r="I32" s="21">
        <f t="shared" si="6"/>
        <v>1691805</v>
      </c>
      <c r="J32" s="21">
        <f t="shared" si="6"/>
        <v>5063127</v>
      </c>
      <c r="K32" s="21">
        <f t="shared" si="6"/>
        <v>1926126</v>
      </c>
      <c r="L32" s="21">
        <f t="shared" si="6"/>
        <v>1821560</v>
      </c>
      <c r="M32" s="21">
        <f t="shared" si="6"/>
        <v>2230496</v>
      </c>
      <c r="N32" s="21">
        <f t="shared" si="6"/>
        <v>5978182</v>
      </c>
      <c r="O32" s="21">
        <f t="shared" si="6"/>
        <v>1830977</v>
      </c>
      <c r="P32" s="21">
        <f t="shared" si="6"/>
        <v>1640520</v>
      </c>
      <c r="Q32" s="21">
        <f t="shared" si="6"/>
        <v>2146430</v>
      </c>
      <c r="R32" s="21">
        <f t="shared" si="6"/>
        <v>5617927</v>
      </c>
      <c r="S32" s="21">
        <f t="shared" si="6"/>
        <v>1604580</v>
      </c>
      <c r="T32" s="21">
        <f t="shared" si="6"/>
        <v>1762375</v>
      </c>
      <c r="U32" s="21">
        <f t="shared" si="6"/>
        <v>-1553615</v>
      </c>
      <c r="V32" s="21">
        <f t="shared" si="6"/>
        <v>1813340</v>
      </c>
      <c r="W32" s="21">
        <f t="shared" si="6"/>
        <v>18472576</v>
      </c>
      <c r="X32" s="21">
        <f t="shared" si="6"/>
        <v>47046000</v>
      </c>
      <c r="Y32" s="21">
        <f t="shared" si="6"/>
        <v>-28573424</v>
      </c>
      <c r="Z32" s="4">
        <f>+IF(X32&lt;&gt;0,+(Y32/X32)*100,0)</f>
        <v>-60.73507630829401</v>
      </c>
      <c r="AA32" s="19">
        <f>SUM(AA33:AA37)</f>
        <v>15577927</v>
      </c>
    </row>
    <row r="33" spans="1:27" ht="13.5">
      <c r="A33" s="5" t="s">
        <v>37</v>
      </c>
      <c r="B33" s="3"/>
      <c r="C33" s="22">
        <v>5548948</v>
      </c>
      <c r="D33" s="22"/>
      <c r="E33" s="23">
        <v>36288325</v>
      </c>
      <c r="F33" s="24">
        <v>4121500</v>
      </c>
      <c r="G33" s="24">
        <v>54175</v>
      </c>
      <c r="H33" s="24">
        <v>56884</v>
      </c>
      <c r="I33" s="24">
        <v>68755</v>
      </c>
      <c r="J33" s="24">
        <v>179814</v>
      </c>
      <c r="K33" s="24">
        <v>50609</v>
      </c>
      <c r="L33" s="24">
        <v>127607</v>
      </c>
      <c r="M33" s="24">
        <v>91233</v>
      </c>
      <c r="N33" s="24">
        <v>269449</v>
      </c>
      <c r="O33" s="24">
        <v>75223</v>
      </c>
      <c r="P33" s="24">
        <v>59599</v>
      </c>
      <c r="Q33" s="24">
        <v>40703</v>
      </c>
      <c r="R33" s="24">
        <v>175525</v>
      </c>
      <c r="S33" s="24">
        <v>42928</v>
      </c>
      <c r="T33" s="24">
        <v>152666</v>
      </c>
      <c r="U33" s="24">
        <v>-29596</v>
      </c>
      <c r="V33" s="24">
        <v>165998</v>
      </c>
      <c r="W33" s="24">
        <v>790786</v>
      </c>
      <c r="X33" s="24">
        <v>36288000</v>
      </c>
      <c r="Y33" s="24">
        <v>-35497214</v>
      </c>
      <c r="Z33" s="6">
        <v>-97.82</v>
      </c>
      <c r="AA33" s="22">
        <v>4121500</v>
      </c>
    </row>
    <row r="34" spans="1:27" ht="13.5">
      <c r="A34" s="5" t="s">
        <v>38</v>
      </c>
      <c r="B34" s="3"/>
      <c r="C34" s="22">
        <v>18462523</v>
      </c>
      <c r="D34" s="22"/>
      <c r="E34" s="23">
        <v>10677000</v>
      </c>
      <c r="F34" s="24">
        <v>10041000</v>
      </c>
      <c r="G34" s="24">
        <v>1521444</v>
      </c>
      <c r="H34" s="24">
        <v>1597516</v>
      </c>
      <c r="I34" s="24">
        <v>1556579</v>
      </c>
      <c r="J34" s="24">
        <v>4675539</v>
      </c>
      <c r="K34" s="24">
        <v>1768767</v>
      </c>
      <c r="L34" s="24">
        <v>1627652</v>
      </c>
      <c r="M34" s="24">
        <v>2060489</v>
      </c>
      <c r="N34" s="24">
        <v>5456908</v>
      </c>
      <c r="O34" s="24">
        <v>1640623</v>
      </c>
      <c r="P34" s="24">
        <v>1482339</v>
      </c>
      <c r="Q34" s="24">
        <v>1983594</v>
      </c>
      <c r="R34" s="24">
        <v>5106556</v>
      </c>
      <c r="S34" s="24">
        <v>1474614</v>
      </c>
      <c r="T34" s="24">
        <v>1543524</v>
      </c>
      <c r="U34" s="24">
        <v>-1374009</v>
      </c>
      <c r="V34" s="24">
        <v>1644129</v>
      </c>
      <c r="W34" s="24">
        <v>16883132</v>
      </c>
      <c r="X34" s="24">
        <v>10677000</v>
      </c>
      <c r="Y34" s="24">
        <v>6206132</v>
      </c>
      <c r="Z34" s="6">
        <v>58.13</v>
      </c>
      <c r="AA34" s="22">
        <v>10041000</v>
      </c>
    </row>
    <row r="35" spans="1:27" ht="13.5">
      <c r="A35" s="5" t="s">
        <v>39</v>
      </c>
      <c r="B35" s="3"/>
      <c r="C35" s="22">
        <v>3883783</v>
      </c>
      <c r="D35" s="22"/>
      <c r="E35" s="23">
        <v>5000</v>
      </c>
      <c r="F35" s="24">
        <v>5000</v>
      </c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>
        <v>5000</v>
      </c>
      <c r="Y35" s="24">
        <v>-5000</v>
      </c>
      <c r="Z35" s="6">
        <v>-100</v>
      </c>
      <c r="AA35" s="22">
        <v>5000</v>
      </c>
    </row>
    <row r="36" spans="1:27" ht="13.5">
      <c r="A36" s="5" t="s">
        <v>40</v>
      </c>
      <c r="B36" s="3"/>
      <c r="C36" s="22">
        <v>717128</v>
      </c>
      <c r="D36" s="22"/>
      <c r="E36" s="23">
        <v>76000</v>
      </c>
      <c r="F36" s="24">
        <v>1410427</v>
      </c>
      <c r="G36" s="24">
        <v>68928</v>
      </c>
      <c r="H36" s="24">
        <v>72375</v>
      </c>
      <c r="I36" s="24">
        <v>66471</v>
      </c>
      <c r="J36" s="24">
        <v>207774</v>
      </c>
      <c r="K36" s="24">
        <v>106750</v>
      </c>
      <c r="L36" s="24">
        <v>66301</v>
      </c>
      <c r="M36" s="24">
        <v>78774</v>
      </c>
      <c r="N36" s="24">
        <v>251825</v>
      </c>
      <c r="O36" s="24">
        <v>115131</v>
      </c>
      <c r="P36" s="24">
        <v>98582</v>
      </c>
      <c r="Q36" s="24">
        <v>122133</v>
      </c>
      <c r="R36" s="24">
        <v>335846</v>
      </c>
      <c r="S36" s="24">
        <v>87038</v>
      </c>
      <c r="T36" s="24">
        <v>66185</v>
      </c>
      <c r="U36" s="24">
        <v>-150010</v>
      </c>
      <c r="V36" s="24">
        <v>3213</v>
      </c>
      <c r="W36" s="24">
        <v>798658</v>
      </c>
      <c r="X36" s="24">
        <v>76000</v>
      </c>
      <c r="Y36" s="24">
        <v>722658</v>
      </c>
      <c r="Z36" s="6">
        <v>950.87</v>
      </c>
      <c r="AA36" s="22">
        <v>1410427</v>
      </c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44498560</v>
      </c>
      <c r="D38" s="19">
        <f>SUM(D39:D41)</f>
        <v>0</v>
      </c>
      <c r="E38" s="20">
        <f t="shared" si="7"/>
        <v>20574000</v>
      </c>
      <c r="F38" s="21">
        <f t="shared" si="7"/>
        <v>42004700</v>
      </c>
      <c r="G38" s="21">
        <f t="shared" si="7"/>
        <v>3030092</v>
      </c>
      <c r="H38" s="21">
        <f t="shared" si="7"/>
        <v>4319266</v>
      </c>
      <c r="I38" s="21">
        <f t="shared" si="7"/>
        <v>3339089</v>
      </c>
      <c r="J38" s="21">
        <f t="shared" si="7"/>
        <v>10688447</v>
      </c>
      <c r="K38" s="21">
        <f t="shared" si="7"/>
        <v>6499280</v>
      </c>
      <c r="L38" s="21">
        <f t="shared" si="7"/>
        <v>3230926</v>
      </c>
      <c r="M38" s="21">
        <f t="shared" si="7"/>
        <v>3834333</v>
      </c>
      <c r="N38" s="21">
        <f t="shared" si="7"/>
        <v>13564539</v>
      </c>
      <c r="O38" s="21">
        <f t="shared" si="7"/>
        <v>3334658</v>
      </c>
      <c r="P38" s="21">
        <f t="shared" si="7"/>
        <v>4502153</v>
      </c>
      <c r="Q38" s="21">
        <f t="shared" si="7"/>
        <v>5060881</v>
      </c>
      <c r="R38" s="21">
        <f t="shared" si="7"/>
        <v>12897692</v>
      </c>
      <c r="S38" s="21">
        <f t="shared" si="7"/>
        <v>3362882</v>
      </c>
      <c r="T38" s="21">
        <f t="shared" si="7"/>
        <v>3645110</v>
      </c>
      <c r="U38" s="21">
        <f t="shared" si="7"/>
        <v>-5449258</v>
      </c>
      <c r="V38" s="21">
        <f t="shared" si="7"/>
        <v>1558734</v>
      </c>
      <c r="W38" s="21">
        <f t="shared" si="7"/>
        <v>38709412</v>
      </c>
      <c r="X38" s="21">
        <f t="shared" si="7"/>
        <v>20574000</v>
      </c>
      <c r="Y38" s="21">
        <f t="shared" si="7"/>
        <v>18135412</v>
      </c>
      <c r="Z38" s="4">
        <f>+IF(X38&lt;&gt;0,+(Y38/X38)*100,0)</f>
        <v>88.1472343734811</v>
      </c>
      <c r="AA38" s="19">
        <f>SUM(AA39:AA41)</f>
        <v>42004700</v>
      </c>
    </row>
    <row r="39" spans="1:27" ht="13.5">
      <c r="A39" s="5" t="s">
        <v>43</v>
      </c>
      <c r="B39" s="3"/>
      <c r="C39" s="22">
        <v>22907068</v>
      </c>
      <c r="D39" s="22"/>
      <c r="E39" s="23">
        <v>8463000</v>
      </c>
      <c r="F39" s="24">
        <v>27860700</v>
      </c>
      <c r="G39" s="24">
        <v>906597</v>
      </c>
      <c r="H39" s="24">
        <v>2089596</v>
      </c>
      <c r="I39" s="24">
        <v>1129788</v>
      </c>
      <c r="J39" s="24">
        <v>4125981</v>
      </c>
      <c r="K39" s="24">
        <v>2694421</v>
      </c>
      <c r="L39" s="24">
        <v>1203511</v>
      </c>
      <c r="M39" s="24">
        <v>1301106</v>
      </c>
      <c r="N39" s="24">
        <v>5199038</v>
      </c>
      <c r="O39" s="24">
        <v>1041802</v>
      </c>
      <c r="P39" s="24">
        <v>2501791</v>
      </c>
      <c r="Q39" s="24">
        <v>1687003</v>
      </c>
      <c r="R39" s="24">
        <v>5230596</v>
      </c>
      <c r="S39" s="24">
        <v>1439570</v>
      </c>
      <c r="T39" s="24">
        <v>1376828</v>
      </c>
      <c r="U39" s="24">
        <v>-3349137</v>
      </c>
      <c r="V39" s="24">
        <v>-532739</v>
      </c>
      <c r="W39" s="24">
        <v>14022876</v>
      </c>
      <c r="X39" s="24">
        <v>8463000</v>
      </c>
      <c r="Y39" s="24">
        <v>5559876</v>
      </c>
      <c r="Z39" s="6">
        <v>65.7</v>
      </c>
      <c r="AA39" s="22">
        <v>27860700</v>
      </c>
    </row>
    <row r="40" spans="1:27" ht="13.5">
      <c r="A40" s="5" t="s">
        <v>44</v>
      </c>
      <c r="B40" s="3"/>
      <c r="C40" s="22">
        <v>21591492</v>
      </c>
      <c r="D40" s="22"/>
      <c r="E40" s="23">
        <v>12111000</v>
      </c>
      <c r="F40" s="24">
        <v>14144000</v>
      </c>
      <c r="G40" s="24">
        <v>2123495</v>
      </c>
      <c r="H40" s="24">
        <v>2229670</v>
      </c>
      <c r="I40" s="24">
        <v>2209301</v>
      </c>
      <c r="J40" s="24">
        <v>6562466</v>
      </c>
      <c r="K40" s="24">
        <v>3804859</v>
      </c>
      <c r="L40" s="24">
        <v>2027415</v>
      </c>
      <c r="M40" s="24">
        <v>2533227</v>
      </c>
      <c r="N40" s="24">
        <v>8365501</v>
      </c>
      <c r="O40" s="24">
        <v>2292856</v>
      </c>
      <c r="P40" s="24">
        <v>2000362</v>
      </c>
      <c r="Q40" s="24">
        <v>3373878</v>
      </c>
      <c r="R40" s="24">
        <v>7667096</v>
      </c>
      <c r="S40" s="24">
        <v>1923312</v>
      </c>
      <c r="T40" s="24">
        <v>2268282</v>
      </c>
      <c r="U40" s="24">
        <v>-2100121</v>
      </c>
      <c r="V40" s="24">
        <v>2091473</v>
      </c>
      <c r="W40" s="24">
        <v>24686536</v>
      </c>
      <c r="X40" s="24">
        <v>12111000</v>
      </c>
      <c r="Y40" s="24">
        <v>12575536</v>
      </c>
      <c r="Z40" s="6">
        <v>103.84</v>
      </c>
      <c r="AA40" s="22">
        <v>14144000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78483592</v>
      </c>
      <c r="D42" s="19">
        <f>SUM(D43:D46)</f>
        <v>0</v>
      </c>
      <c r="E42" s="20">
        <f t="shared" si="8"/>
        <v>71400000</v>
      </c>
      <c r="F42" s="21">
        <f t="shared" si="8"/>
        <v>92174400</v>
      </c>
      <c r="G42" s="21">
        <f t="shared" si="8"/>
        <v>815375</v>
      </c>
      <c r="H42" s="21">
        <f t="shared" si="8"/>
        <v>878498</v>
      </c>
      <c r="I42" s="21">
        <f t="shared" si="8"/>
        <v>2945553</v>
      </c>
      <c r="J42" s="21">
        <f t="shared" si="8"/>
        <v>4639426</v>
      </c>
      <c r="K42" s="21">
        <f t="shared" si="8"/>
        <v>2681041</v>
      </c>
      <c r="L42" s="21">
        <f t="shared" si="8"/>
        <v>2312161</v>
      </c>
      <c r="M42" s="21">
        <f t="shared" si="8"/>
        <v>22485859</v>
      </c>
      <c r="N42" s="21">
        <f t="shared" si="8"/>
        <v>27479061</v>
      </c>
      <c r="O42" s="21">
        <f t="shared" si="8"/>
        <v>2517633</v>
      </c>
      <c r="P42" s="21">
        <f t="shared" si="8"/>
        <v>11846027</v>
      </c>
      <c r="Q42" s="21">
        <f t="shared" si="8"/>
        <v>19052438</v>
      </c>
      <c r="R42" s="21">
        <f t="shared" si="8"/>
        <v>33416098</v>
      </c>
      <c r="S42" s="21">
        <f t="shared" si="8"/>
        <v>2648766</v>
      </c>
      <c r="T42" s="21">
        <f t="shared" si="8"/>
        <v>2623255</v>
      </c>
      <c r="U42" s="21">
        <f t="shared" si="8"/>
        <v>16821225</v>
      </c>
      <c r="V42" s="21">
        <f t="shared" si="8"/>
        <v>22093246</v>
      </c>
      <c r="W42" s="21">
        <f t="shared" si="8"/>
        <v>87627831</v>
      </c>
      <c r="X42" s="21">
        <f t="shared" si="8"/>
        <v>71400000</v>
      </c>
      <c r="Y42" s="21">
        <f t="shared" si="8"/>
        <v>16227831</v>
      </c>
      <c r="Z42" s="4">
        <f>+IF(X42&lt;&gt;0,+(Y42/X42)*100,0)</f>
        <v>22.728054621848738</v>
      </c>
      <c r="AA42" s="19">
        <f>SUM(AA43:AA46)</f>
        <v>92174400</v>
      </c>
    </row>
    <row r="43" spans="1:27" ht="13.5">
      <c r="A43" s="5" t="s">
        <v>47</v>
      </c>
      <c r="B43" s="3"/>
      <c r="C43" s="22">
        <v>72746499</v>
      </c>
      <c r="D43" s="22"/>
      <c r="E43" s="23">
        <v>66000000</v>
      </c>
      <c r="F43" s="24">
        <v>84795400</v>
      </c>
      <c r="G43" s="24">
        <v>791861</v>
      </c>
      <c r="H43" s="24">
        <v>853808</v>
      </c>
      <c r="I43" s="24">
        <v>2554202</v>
      </c>
      <c r="J43" s="24">
        <v>4199871</v>
      </c>
      <c r="K43" s="24">
        <v>2291111</v>
      </c>
      <c r="L43" s="24">
        <v>2250431</v>
      </c>
      <c r="M43" s="24">
        <v>21706182</v>
      </c>
      <c r="N43" s="24">
        <v>26247724</v>
      </c>
      <c r="O43" s="24">
        <v>2491912</v>
      </c>
      <c r="P43" s="24">
        <v>9015429</v>
      </c>
      <c r="Q43" s="24">
        <v>19025659</v>
      </c>
      <c r="R43" s="24">
        <v>30533000</v>
      </c>
      <c r="S43" s="24">
        <v>2580234</v>
      </c>
      <c r="T43" s="24">
        <v>2383329</v>
      </c>
      <c r="U43" s="24">
        <v>17000217</v>
      </c>
      <c r="V43" s="24">
        <v>21963780</v>
      </c>
      <c r="W43" s="24">
        <v>82944375</v>
      </c>
      <c r="X43" s="24">
        <v>66000000</v>
      </c>
      <c r="Y43" s="24">
        <v>16944375</v>
      </c>
      <c r="Z43" s="6">
        <v>25.67</v>
      </c>
      <c r="AA43" s="22">
        <v>84795400</v>
      </c>
    </row>
    <row r="44" spans="1:27" ht="13.5">
      <c r="A44" s="5" t="s">
        <v>48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>
        <v>0</v>
      </c>
      <c r="AA44" s="22"/>
    </row>
    <row r="45" spans="1:27" ht="13.5">
      <c r="A45" s="5" t="s">
        <v>49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>
        <v>0</v>
      </c>
      <c r="AA45" s="25"/>
    </row>
    <row r="46" spans="1:27" ht="13.5">
      <c r="A46" s="5" t="s">
        <v>50</v>
      </c>
      <c r="B46" s="3"/>
      <c r="C46" s="22">
        <v>5737093</v>
      </c>
      <c r="D46" s="22"/>
      <c r="E46" s="23">
        <v>5400000</v>
      </c>
      <c r="F46" s="24">
        <v>7379000</v>
      </c>
      <c r="G46" s="24">
        <v>23514</v>
      </c>
      <c r="H46" s="24">
        <v>24690</v>
      </c>
      <c r="I46" s="24">
        <v>391351</v>
      </c>
      <c r="J46" s="24">
        <v>439555</v>
      </c>
      <c r="K46" s="24">
        <v>389930</v>
      </c>
      <c r="L46" s="24">
        <v>61730</v>
      </c>
      <c r="M46" s="24">
        <v>779677</v>
      </c>
      <c r="N46" s="24">
        <v>1231337</v>
      </c>
      <c r="O46" s="24">
        <v>25721</v>
      </c>
      <c r="P46" s="24">
        <v>2830598</v>
      </c>
      <c r="Q46" s="24">
        <v>26779</v>
      </c>
      <c r="R46" s="24">
        <v>2883098</v>
      </c>
      <c r="S46" s="24">
        <v>68532</v>
      </c>
      <c r="T46" s="24">
        <v>239926</v>
      </c>
      <c r="U46" s="24">
        <v>-178992</v>
      </c>
      <c r="V46" s="24">
        <v>129466</v>
      </c>
      <c r="W46" s="24">
        <v>4683456</v>
      </c>
      <c r="X46" s="24">
        <v>5400000</v>
      </c>
      <c r="Y46" s="24">
        <v>-716544</v>
      </c>
      <c r="Z46" s="6">
        <v>-13.27</v>
      </c>
      <c r="AA46" s="22">
        <v>7379000</v>
      </c>
    </row>
    <row r="47" spans="1:27" ht="13.5">
      <c r="A47" s="2" t="s">
        <v>51</v>
      </c>
      <c r="B47" s="8" t="s">
        <v>52</v>
      </c>
      <c r="C47" s="19">
        <v>915199</v>
      </c>
      <c r="D47" s="19"/>
      <c r="E47" s="20">
        <v>791000</v>
      </c>
      <c r="F47" s="21">
        <v>794851</v>
      </c>
      <c r="G47" s="21">
        <v>85159</v>
      </c>
      <c r="H47" s="21">
        <v>89417</v>
      </c>
      <c r="I47" s="21">
        <v>90631</v>
      </c>
      <c r="J47" s="21">
        <v>265207</v>
      </c>
      <c r="K47" s="21">
        <v>80736</v>
      </c>
      <c r="L47" s="21">
        <v>70389</v>
      </c>
      <c r="M47" s="21">
        <v>83844</v>
      </c>
      <c r="N47" s="21">
        <v>234969</v>
      </c>
      <c r="O47" s="21">
        <v>74935</v>
      </c>
      <c r="P47" s="21">
        <v>123695</v>
      </c>
      <c r="Q47" s="21">
        <v>75797</v>
      </c>
      <c r="R47" s="21">
        <v>274427</v>
      </c>
      <c r="S47" s="21">
        <v>76619</v>
      </c>
      <c r="T47" s="21">
        <v>73582</v>
      </c>
      <c r="U47" s="21">
        <v>-932</v>
      </c>
      <c r="V47" s="21">
        <v>149269</v>
      </c>
      <c r="W47" s="21">
        <v>923872</v>
      </c>
      <c r="X47" s="21">
        <v>790912</v>
      </c>
      <c r="Y47" s="21">
        <v>132960</v>
      </c>
      <c r="Z47" s="4">
        <v>16.81</v>
      </c>
      <c r="AA47" s="19">
        <v>794851</v>
      </c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274756780</v>
      </c>
      <c r="D48" s="40">
        <f>+D28+D32+D38+D42+D47</f>
        <v>0</v>
      </c>
      <c r="E48" s="41">
        <f t="shared" si="9"/>
        <v>251259825</v>
      </c>
      <c r="F48" s="42">
        <f t="shared" si="9"/>
        <v>283454466</v>
      </c>
      <c r="G48" s="42">
        <f t="shared" si="9"/>
        <v>11277626</v>
      </c>
      <c r="H48" s="42">
        <f t="shared" si="9"/>
        <v>15328940</v>
      </c>
      <c r="I48" s="42">
        <f t="shared" si="9"/>
        <v>21513242</v>
      </c>
      <c r="J48" s="42">
        <f t="shared" si="9"/>
        <v>48119808</v>
      </c>
      <c r="K48" s="42">
        <f t="shared" si="9"/>
        <v>19538218</v>
      </c>
      <c r="L48" s="42">
        <f t="shared" si="9"/>
        <v>17553997</v>
      </c>
      <c r="M48" s="42">
        <f t="shared" si="9"/>
        <v>41598229</v>
      </c>
      <c r="N48" s="42">
        <f t="shared" si="9"/>
        <v>78690444</v>
      </c>
      <c r="O48" s="42">
        <f t="shared" si="9"/>
        <v>16065470</v>
      </c>
      <c r="P48" s="42">
        <f t="shared" si="9"/>
        <v>28171366</v>
      </c>
      <c r="Q48" s="42">
        <f t="shared" si="9"/>
        <v>47512810</v>
      </c>
      <c r="R48" s="42">
        <f t="shared" si="9"/>
        <v>91749646</v>
      </c>
      <c r="S48" s="42">
        <f t="shared" si="9"/>
        <v>17191999</v>
      </c>
      <c r="T48" s="42">
        <f t="shared" si="9"/>
        <v>18221586</v>
      </c>
      <c r="U48" s="42">
        <f t="shared" si="9"/>
        <v>2887673</v>
      </c>
      <c r="V48" s="42">
        <f t="shared" si="9"/>
        <v>38301258</v>
      </c>
      <c r="W48" s="42">
        <f t="shared" si="9"/>
        <v>256861156</v>
      </c>
      <c r="X48" s="42">
        <f t="shared" si="9"/>
        <v>251259912</v>
      </c>
      <c r="Y48" s="42">
        <f t="shared" si="9"/>
        <v>5601244</v>
      </c>
      <c r="Z48" s="43">
        <f>+IF(X48&lt;&gt;0,+(Y48/X48)*100,0)</f>
        <v>2.229262899686123</v>
      </c>
      <c r="AA48" s="40">
        <f>+AA28+AA32+AA38+AA42+AA47</f>
        <v>283454466</v>
      </c>
    </row>
    <row r="49" spans="1:27" ht="13.5">
      <c r="A49" s="14" t="s">
        <v>58</v>
      </c>
      <c r="B49" s="15"/>
      <c r="C49" s="44">
        <f aca="true" t="shared" si="10" ref="C49:Y49">+C25-C48</f>
        <v>-83529262</v>
      </c>
      <c r="D49" s="44">
        <f>+D25-D48</f>
        <v>0</v>
      </c>
      <c r="E49" s="45">
        <f t="shared" si="10"/>
        <v>40064175</v>
      </c>
      <c r="F49" s="46">
        <f t="shared" si="10"/>
        <v>40063634</v>
      </c>
      <c r="G49" s="46">
        <f t="shared" si="10"/>
        <v>8616503</v>
      </c>
      <c r="H49" s="46">
        <f t="shared" si="10"/>
        <v>14579576</v>
      </c>
      <c r="I49" s="46">
        <f t="shared" si="10"/>
        <v>-9695954</v>
      </c>
      <c r="J49" s="46">
        <f t="shared" si="10"/>
        <v>13500125</v>
      </c>
      <c r="K49" s="46">
        <f t="shared" si="10"/>
        <v>-2536169</v>
      </c>
      <c r="L49" s="46">
        <f t="shared" si="10"/>
        <v>-5973233</v>
      </c>
      <c r="M49" s="46">
        <f t="shared" si="10"/>
        <v>10553146</v>
      </c>
      <c r="N49" s="46">
        <f t="shared" si="10"/>
        <v>2043744</v>
      </c>
      <c r="O49" s="46">
        <f t="shared" si="10"/>
        <v>-8863825</v>
      </c>
      <c r="P49" s="46">
        <f t="shared" si="10"/>
        <v>-16196620</v>
      </c>
      <c r="Q49" s="46">
        <f t="shared" si="10"/>
        <v>-1275742</v>
      </c>
      <c r="R49" s="46">
        <f t="shared" si="10"/>
        <v>-26336187</v>
      </c>
      <c r="S49" s="46">
        <f t="shared" si="10"/>
        <v>-8613140</v>
      </c>
      <c r="T49" s="46">
        <f t="shared" si="10"/>
        <v>-10152659</v>
      </c>
      <c r="U49" s="46">
        <f t="shared" si="10"/>
        <v>41573708</v>
      </c>
      <c r="V49" s="46">
        <f t="shared" si="10"/>
        <v>22807909</v>
      </c>
      <c r="W49" s="46">
        <f t="shared" si="10"/>
        <v>12015591</v>
      </c>
      <c r="X49" s="46">
        <f>IF(F25=F48,0,X25-X48)</f>
        <v>40063913</v>
      </c>
      <c r="Y49" s="46">
        <f t="shared" si="10"/>
        <v>-28048322</v>
      </c>
      <c r="Z49" s="47">
        <f>+IF(X49&lt;&gt;0,+(Y49/X49)*100,0)</f>
        <v>-70.0089429607138</v>
      </c>
      <c r="AA49" s="44">
        <f>+AA25-AA48</f>
        <v>40063634</v>
      </c>
    </row>
    <row r="50" spans="1:27" ht="13.5">
      <c r="A50" s="16" t="s">
        <v>86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87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88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89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90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65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91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591813643</v>
      </c>
      <c r="D5" s="19">
        <f>SUM(D6:D8)</f>
        <v>0</v>
      </c>
      <c r="E5" s="20">
        <f t="shared" si="0"/>
        <v>620574000</v>
      </c>
      <c r="F5" s="21">
        <f t="shared" si="0"/>
        <v>495951521</v>
      </c>
      <c r="G5" s="21">
        <f t="shared" si="0"/>
        <v>82485060</v>
      </c>
      <c r="H5" s="21">
        <f t="shared" si="0"/>
        <v>93011963</v>
      </c>
      <c r="I5" s="21">
        <f t="shared" si="0"/>
        <v>10317243</v>
      </c>
      <c r="J5" s="21">
        <f t="shared" si="0"/>
        <v>185814266</v>
      </c>
      <c r="K5" s="21">
        <f t="shared" si="0"/>
        <v>8399833</v>
      </c>
      <c r="L5" s="21">
        <f t="shared" si="0"/>
        <v>8257763</v>
      </c>
      <c r="M5" s="21">
        <f t="shared" si="0"/>
        <v>120576290</v>
      </c>
      <c r="N5" s="21">
        <f t="shared" si="0"/>
        <v>137233886</v>
      </c>
      <c r="O5" s="21">
        <f t="shared" si="0"/>
        <v>8836799</v>
      </c>
      <c r="P5" s="21">
        <f t="shared" si="0"/>
        <v>8770496</v>
      </c>
      <c r="Q5" s="21">
        <f t="shared" si="0"/>
        <v>92723144</v>
      </c>
      <c r="R5" s="21">
        <f t="shared" si="0"/>
        <v>110330439</v>
      </c>
      <c r="S5" s="21">
        <f t="shared" si="0"/>
        <v>8379551</v>
      </c>
      <c r="T5" s="21">
        <f t="shared" si="0"/>
        <v>10125506</v>
      </c>
      <c r="U5" s="21">
        <f t="shared" si="0"/>
        <v>17817562</v>
      </c>
      <c r="V5" s="21">
        <f t="shared" si="0"/>
        <v>36322619</v>
      </c>
      <c r="W5" s="21">
        <f t="shared" si="0"/>
        <v>469701210</v>
      </c>
      <c r="X5" s="21">
        <f t="shared" si="0"/>
        <v>583113755</v>
      </c>
      <c r="Y5" s="21">
        <f t="shared" si="0"/>
        <v>-113412545</v>
      </c>
      <c r="Z5" s="4">
        <f>+IF(X5&lt;&gt;0,+(Y5/X5)*100,0)</f>
        <v>-19.449471741581537</v>
      </c>
      <c r="AA5" s="19">
        <f>SUM(AA6:AA8)</f>
        <v>495951521</v>
      </c>
    </row>
    <row r="6" spans="1:27" ht="13.5">
      <c r="A6" s="5" t="s">
        <v>33</v>
      </c>
      <c r="B6" s="3"/>
      <c r="C6" s="22">
        <v>493056000</v>
      </c>
      <c r="D6" s="22"/>
      <c r="E6" s="23">
        <v>393621000</v>
      </c>
      <c r="F6" s="24">
        <v>400951840</v>
      </c>
      <c r="G6" s="24">
        <v>73995000</v>
      </c>
      <c r="H6" s="24">
        <v>84283000</v>
      </c>
      <c r="I6" s="24"/>
      <c r="J6" s="24">
        <v>158278000</v>
      </c>
      <c r="K6" s="24"/>
      <c r="L6" s="24"/>
      <c r="M6" s="24">
        <v>112377000</v>
      </c>
      <c r="N6" s="24">
        <v>112377000</v>
      </c>
      <c r="O6" s="24"/>
      <c r="P6" s="24"/>
      <c r="Q6" s="24">
        <v>84283000</v>
      </c>
      <c r="R6" s="24">
        <v>84283000</v>
      </c>
      <c r="S6" s="24"/>
      <c r="T6" s="24"/>
      <c r="U6" s="24"/>
      <c r="V6" s="24"/>
      <c r="W6" s="24">
        <v>354938000</v>
      </c>
      <c r="X6" s="24">
        <v>393620850</v>
      </c>
      <c r="Y6" s="24">
        <v>-38682850</v>
      </c>
      <c r="Z6" s="6">
        <v>-9.83</v>
      </c>
      <c r="AA6" s="22">
        <v>400951840</v>
      </c>
    </row>
    <row r="7" spans="1:27" ht="13.5">
      <c r="A7" s="5" t="s">
        <v>34</v>
      </c>
      <c r="B7" s="3"/>
      <c r="C7" s="25">
        <v>98359551</v>
      </c>
      <c r="D7" s="25"/>
      <c r="E7" s="26">
        <v>226660000</v>
      </c>
      <c r="F7" s="27">
        <v>93770393</v>
      </c>
      <c r="G7" s="27">
        <v>8474128</v>
      </c>
      <c r="H7" s="27">
        <v>8704130</v>
      </c>
      <c r="I7" s="27">
        <v>10310695</v>
      </c>
      <c r="J7" s="27">
        <v>27488953</v>
      </c>
      <c r="K7" s="27">
        <v>8375624</v>
      </c>
      <c r="L7" s="27">
        <v>8243670</v>
      </c>
      <c r="M7" s="27">
        <v>8188748</v>
      </c>
      <c r="N7" s="27">
        <v>24808042</v>
      </c>
      <c r="O7" s="27">
        <v>8808364</v>
      </c>
      <c r="P7" s="27">
        <v>8566544</v>
      </c>
      <c r="Q7" s="27">
        <v>8413850</v>
      </c>
      <c r="R7" s="27">
        <v>25788758</v>
      </c>
      <c r="S7" s="27">
        <v>8354742</v>
      </c>
      <c r="T7" s="27">
        <v>10097094</v>
      </c>
      <c r="U7" s="27">
        <v>17786380</v>
      </c>
      <c r="V7" s="27">
        <v>36238216</v>
      </c>
      <c r="W7" s="27">
        <v>114323969</v>
      </c>
      <c r="X7" s="27">
        <v>189200000</v>
      </c>
      <c r="Y7" s="27">
        <v>-74876031</v>
      </c>
      <c r="Z7" s="7">
        <v>-39.58</v>
      </c>
      <c r="AA7" s="25">
        <v>93770393</v>
      </c>
    </row>
    <row r="8" spans="1:27" ht="13.5">
      <c r="A8" s="5" t="s">
        <v>35</v>
      </c>
      <c r="B8" s="3"/>
      <c r="C8" s="22">
        <v>398092</v>
      </c>
      <c r="D8" s="22"/>
      <c r="E8" s="23">
        <v>293000</v>
      </c>
      <c r="F8" s="24">
        <v>1229288</v>
      </c>
      <c r="G8" s="24">
        <v>15932</v>
      </c>
      <c r="H8" s="24">
        <v>24833</v>
      </c>
      <c r="I8" s="24">
        <v>6548</v>
      </c>
      <c r="J8" s="24">
        <v>47313</v>
      </c>
      <c r="K8" s="24">
        <v>24209</v>
      </c>
      <c r="L8" s="24">
        <v>14093</v>
      </c>
      <c r="M8" s="24">
        <v>10542</v>
      </c>
      <c r="N8" s="24">
        <v>48844</v>
      </c>
      <c r="O8" s="24">
        <v>28435</v>
      </c>
      <c r="P8" s="24">
        <v>203952</v>
      </c>
      <c r="Q8" s="24">
        <v>26294</v>
      </c>
      <c r="R8" s="24">
        <v>258681</v>
      </c>
      <c r="S8" s="24">
        <v>24809</v>
      </c>
      <c r="T8" s="24">
        <v>28412</v>
      </c>
      <c r="U8" s="24">
        <v>31182</v>
      </c>
      <c r="V8" s="24">
        <v>84403</v>
      </c>
      <c r="W8" s="24">
        <v>439241</v>
      </c>
      <c r="X8" s="24">
        <v>292905</v>
      </c>
      <c r="Y8" s="24">
        <v>146336</v>
      </c>
      <c r="Z8" s="6">
        <v>49.96</v>
      </c>
      <c r="AA8" s="22">
        <v>1229288</v>
      </c>
    </row>
    <row r="9" spans="1:27" ht="13.5">
      <c r="A9" s="2" t="s">
        <v>36</v>
      </c>
      <c r="B9" s="3"/>
      <c r="C9" s="19">
        <f aca="true" t="shared" si="1" ref="C9:Y9">SUM(C10:C14)</f>
        <v>25589350</v>
      </c>
      <c r="D9" s="19">
        <f>SUM(D10:D14)</f>
        <v>0</v>
      </c>
      <c r="E9" s="20">
        <f t="shared" si="1"/>
        <v>31700000</v>
      </c>
      <c r="F9" s="21">
        <f t="shared" si="1"/>
        <v>26300000</v>
      </c>
      <c r="G9" s="21">
        <f t="shared" si="1"/>
        <v>3144012</v>
      </c>
      <c r="H9" s="21">
        <f t="shared" si="1"/>
        <v>1967320</v>
      </c>
      <c r="I9" s="21">
        <f t="shared" si="1"/>
        <v>945204</v>
      </c>
      <c r="J9" s="21">
        <f t="shared" si="1"/>
        <v>6056536</v>
      </c>
      <c r="K9" s="21">
        <f t="shared" si="1"/>
        <v>1596490</v>
      </c>
      <c r="L9" s="21">
        <f t="shared" si="1"/>
        <v>1472119</v>
      </c>
      <c r="M9" s="21">
        <f t="shared" si="1"/>
        <v>1520952</v>
      </c>
      <c r="N9" s="21">
        <f t="shared" si="1"/>
        <v>4589561</v>
      </c>
      <c r="O9" s="21">
        <f t="shared" si="1"/>
        <v>1469195</v>
      </c>
      <c r="P9" s="21">
        <f t="shared" si="1"/>
        <v>1009689</v>
      </c>
      <c r="Q9" s="21">
        <f t="shared" si="1"/>
        <v>855044</v>
      </c>
      <c r="R9" s="21">
        <f t="shared" si="1"/>
        <v>3333928</v>
      </c>
      <c r="S9" s="21">
        <f t="shared" si="1"/>
        <v>745202</v>
      </c>
      <c r="T9" s="21">
        <f t="shared" si="1"/>
        <v>1189207</v>
      </c>
      <c r="U9" s="21">
        <f t="shared" si="1"/>
        <v>1020214</v>
      </c>
      <c r="V9" s="21">
        <f t="shared" si="1"/>
        <v>2954623</v>
      </c>
      <c r="W9" s="21">
        <f t="shared" si="1"/>
        <v>16934648</v>
      </c>
      <c r="X9" s="21">
        <f t="shared" si="1"/>
        <v>31700000</v>
      </c>
      <c r="Y9" s="21">
        <f t="shared" si="1"/>
        <v>-14765352</v>
      </c>
      <c r="Z9" s="4">
        <f>+IF(X9&lt;&gt;0,+(Y9/X9)*100,0)</f>
        <v>-46.5783974763407</v>
      </c>
      <c r="AA9" s="19">
        <f>SUM(AA10:AA14)</f>
        <v>26300000</v>
      </c>
    </row>
    <row r="10" spans="1:27" ht="13.5">
      <c r="A10" s="5" t="s">
        <v>37</v>
      </c>
      <c r="B10" s="3"/>
      <c r="C10" s="22"/>
      <c r="D10" s="22"/>
      <c r="E10" s="23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6">
        <v>0</v>
      </c>
      <c r="AA10" s="22"/>
    </row>
    <row r="11" spans="1:27" ht="13.5">
      <c r="A11" s="5" t="s">
        <v>38</v>
      </c>
      <c r="B11" s="3"/>
      <c r="C11" s="22">
        <v>709334</v>
      </c>
      <c r="D11" s="22"/>
      <c r="E11" s="23">
        <v>700000</v>
      </c>
      <c r="F11" s="24">
        <v>1000000</v>
      </c>
      <c r="G11" s="24">
        <v>80292</v>
      </c>
      <c r="H11" s="24">
        <v>49983</v>
      </c>
      <c r="I11" s="24">
        <v>59344</v>
      </c>
      <c r="J11" s="24">
        <v>189619</v>
      </c>
      <c r="K11" s="24">
        <v>98274</v>
      </c>
      <c r="L11" s="24">
        <v>84343</v>
      </c>
      <c r="M11" s="24">
        <v>43387</v>
      </c>
      <c r="N11" s="24">
        <v>226004</v>
      </c>
      <c r="O11" s="24">
        <v>46116</v>
      </c>
      <c r="P11" s="24">
        <v>59634</v>
      </c>
      <c r="Q11" s="24">
        <v>58912</v>
      </c>
      <c r="R11" s="24">
        <v>164662</v>
      </c>
      <c r="S11" s="24">
        <v>77328</v>
      </c>
      <c r="T11" s="24">
        <v>97807</v>
      </c>
      <c r="U11" s="24">
        <v>57821</v>
      </c>
      <c r="V11" s="24">
        <v>232956</v>
      </c>
      <c r="W11" s="24">
        <v>813241</v>
      </c>
      <c r="X11" s="24">
        <v>700000</v>
      </c>
      <c r="Y11" s="24">
        <v>113241</v>
      </c>
      <c r="Z11" s="6">
        <v>16.18</v>
      </c>
      <c r="AA11" s="22">
        <v>1000000</v>
      </c>
    </row>
    <row r="12" spans="1:27" ht="13.5">
      <c r="A12" s="5" t="s">
        <v>39</v>
      </c>
      <c r="B12" s="3"/>
      <c r="C12" s="22">
        <v>20355966</v>
      </c>
      <c r="D12" s="22"/>
      <c r="E12" s="23">
        <v>23000000</v>
      </c>
      <c r="F12" s="24">
        <v>21300000</v>
      </c>
      <c r="G12" s="24">
        <v>1358799</v>
      </c>
      <c r="H12" s="24">
        <v>1917337</v>
      </c>
      <c r="I12" s="24">
        <v>885860</v>
      </c>
      <c r="J12" s="24">
        <v>4161996</v>
      </c>
      <c r="K12" s="24">
        <v>1498216</v>
      </c>
      <c r="L12" s="24">
        <v>1387776</v>
      </c>
      <c r="M12" s="24">
        <v>1477565</v>
      </c>
      <c r="N12" s="24">
        <v>4363557</v>
      </c>
      <c r="O12" s="24">
        <v>1423079</v>
      </c>
      <c r="P12" s="24">
        <v>950055</v>
      </c>
      <c r="Q12" s="24">
        <v>796132</v>
      </c>
      <c r="R12" s="24">
        <v>3169266</v>
      </c>
      <c r="S12" s="24">
        <v>667874</v>
      </c>
      <c r="T12" s="24">
        <v>1091400</v>
      </c>
      <c r="U12" s="24">
        <v>962393</v>
      </c>
      <c r="V12" s="24">
        <v>2721667</v>
      </c>
      <c r="W12" s="24">
        <v>14416486</v>
      </c>
      <c r="X12" s="24">
        <v>23000000</v>
      </c>
      <c r="Y12" s="24">
        <v>-8583514</v>
      </c>
      <c r="Z12" s="6">
        <v>-37.32</v>
      </c>
      <c r="AA12" s="22">
        <v>21300000</v>
      </c>
    </row>
    <row r="13" spans="1:27" ht="13.5">
      <c r="A13" s="5" t="s">
        <v>40</v>
      </c>
      <c r="B13" s="3"/>
      <c r="C13" s="22">
        <v>4524050</v>
      </c>
      <c r="D13" s="22"/>
      <c r="E13" s="23">
        <v>8000000</v>
      </c>
      <c r="F13" s="24">
        <v>4000000</v>
      </c>
      <c r="G13" s="24">
        <v>1704921</v>
      </c>
      <c r="H13" s="24"/>
      <c r="I13" s="24"/>
      <c r="J13" s="24">
        <v>1704921</v>
      </c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>
        <v>1704921</v>
      </c>
      <c r="X13" s="24">
        <v>8000000</v>
      </c>
      <c r="Y13" s="24">
        <v>-6295079</v>
      </c>
      <c r="Z13" s="6">
        <v>-78.69</v>
      </c>
      <c r="AA13" s="22">
        <v>4000000</v>
      </c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134980341</v>
      </c>
      <c r="D15" s="19">
        <f>SUM(D16:D18)</f>
        <v>0</v>
      </c>
      <c r="E15" s="20">
        <f t="shared" si="2"/>
        <v>141420000</v>
      </c>
      <c r="F15" s="21">
        <f t="shared" si="2"/>
        <v>267891930</v>
      </c>
      <c r="G15" s="21">
        <f t="shared" si="2"/>
        <v>520937</v>
      </c>
      <c r="H15" s="21">
        <f t="shared" si="2"/>
        <v>443612</v>
      </c>
      <c r="I15" s="21">
        <f t="shared" si="2"/>
        <v>1134342</v>
      </c>
      <c r="J15" s="21">
        <f t="shared" si="2"/>
        <v>2098891</v>
      </c>
      <c r="K15" s="21">
        <f t="shared" si="2"/>
        <v>425164</v>
      </c>
      <c r="L15" s="21">
        <f t="shared" si="2"/>
        <v>154728</v>
      </c>
      <c r="M15" s="21">
        <f t="shared" si="2"/>
        <v>285329</v>
      </c>
      <c r="N15" s="21">
        <f t="shared" si="2"/>
        <v>865221</v>
      </c>
      <c r="O15" s="21">
        <f t="shared" si="2"/>
        <v>580701</v>
      </c>
      <c r="P15" s="21">
        <f t="shared" si="2"/>
        <v>324060</v>
      </c>
      <c r="Q15" s="21">
        <f t="shared" si="2"/>
        <v>696375</v>
      </c>
      <c r="R15" s="21">
        <f t="shared" si="2"/>
        <v>1601136</v>
      </c>
      <c r="S15" s="21">
        <f t="shared" si="2"/>
        <v>1343065</v>
      </c>
      <c r="T15" s="21">
        <f t="shared" si="2"/>
        <v>1861781</v>
      </c>
      <c r="U15" s="21">
        <f t="shared" si="2"/>
        <v>4886215</v>
      </c>
      <c r="V15" s="21">
        <f t="shared" si="2"/>
        <v>8091061</v>
      </c>
      <c r="W15" s="21">
        <f t="shared" si="2"/>
        <v>12656309</v>
      </c>
      <c r="X15" s="21">
        <f t="shared" si="2"/>
        <v>141420400</v>
      </c>
      <c r="Y15" s="21">
        <f t="shared" si="2"/>
        <v>-128764091</v>
      </c>
      <c r="Z15" s="4">
        <f>+IF(X15&lt;&gt;0,+(Y15/X15)*100,0)</f>
        <v>-91.05057756872418</v>
      </c>
      <c r="AA15" s="19">
        <f>SUM(AA16:AA18)</f>
        <v>267891930</v>
      </c>
    </row>
    <row r="16" spans="1:27" ht="13.5">
      <c r="A16" s="5" t="s">
        <v>43</v>
      </c>
      <c r="B16" s="3"/>
      <c r="C16" s="22">
        <v>7594078</v>
      </c>
      <c r="D16" s="22"/>
      <c r="E16" s="23">
        <v>27773000</v>
      </c>
      <c r="F16" s="24">
        <v>72010600</v>
      </c>
      <c r="G16" s="24">
        <v>520937</v>
      </c>
      <c r="H16" s="24">
        <v>443612</v>
      </c>
      <c r="I16" s="24">
        <v>387342</v>
      </c>
      <c r="J16" s="24">
        <v>1351891</v>
      </c>
      <c r="K16" s="24">
        <v>425164</v>
      </c>
      <c r="L16" s="24">
        <v>154728</v>
      </c>
      <c r="M16" s="24">
        <v>285329</v>
      </c>
      <c r="N16" s="24">
        <v>865221</v>
      </c>
      <c r="O16" s="24">
        <v>580701</v>
      </c>
      <c r="P16" s="24">
        <v>324060</v>
      </c>
      <c r="Q16" s="24">
        <v>696375</v>
      </c>
      <c r="R16" s="24">
        <v>1601136</v>
      </c>
      <c r="S16" s="24">
        <v>1343065</v>
      </c>
      <c r="T16" s="24">
        <v>1861781</v>
      </c>
      <c r="U16" s="24">
        <v>4886215</v>
      </c>
      <c r="V16" s="24">
        <v>8091061</v>
      </c>
      <c r="W16" s="24">
        <v>11909309</v>
      </c>
      <c r="X16" s="24">
        <v>27773400</v>
      </c>
      <c r="Y16" s="24">
        <v>-15864091</v>
      </c>
      <c r="Z16" s="6">
        <v>-57.12</v>
      </c>
      <c r="AA16" s="22">
        <v>72010600</v>
      </c>
    </row>
    <row r="17" spans="1:27" ht="13.5">
      <c r="A17" s="5" t="s">
        <v>44</v>
      </c>
      <c r="B17" s="3"/>
      <c r="C17" s="22">
        <v>127386263</v>
      </c>
      <c r="D17" s="22"/>
      <c r="E17" s="23">
        <v>113647000</v>
      </c>
      <c r="F17" s="24">
        <v>195881330</v>
      </c>
      <c r="G17" s="24"/>
      <c r="H17" s="24"/>
      <c r="I17" s="24">
        <v>747000</v>
      </c>
      <c r="J17" s="24">
        <v>747000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>
        <v>747000</v>
      </c>
      <c r="X17" s="24">
        <v>113647000</v>
      </c>
      <c r="Y17" s="24">
        <v>-112900000</v>
      </c>
      <c r="Z17" s="6">
        <v>-99.34</v>
      </c>
      <c r="AA17" s="22">
        <v>195881330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51797408</v>
      </c>
      <c r="D19" s="19">
        <f>SUM(D20:D23)</f>
        <v>0</v>
      </c>
      <c r="E19" s="20">
        <f t="shared" si="3"/>
        <v>21184000</v>
      </c>
      <c r="F19" s="21">
        <f t="shared" si="3"/>
        <v>47171331</v>
      </c>
      <c r="G19" s="21">
        <f t="shared" si="3"/>
        <v>4280353</v>
      </c>
      <c r="H19" s="21">
        <f t="shared" si="3"/>
        <v>3957854</v>
      </c>
      <c r="I19" s="21">
        <f t="shared" si="3"/>
        <v>4674855</v>
      </c>
      <c r="J19" s="21">
        <f t="shared" si="3"/>
        <v>12913062</v>
      </c>
      <c r="K19" s="21">
        <f t="shared" si="3"/>
        <v>4472698</v>
      </c>
      <c r="L19" s="21">
        <f t="shared" si="3"/>
        <v>4613778</v>
      </c>
      <c r="M19" s="21">
        <f t="shared" si="3"/>
        <v>4613306</v>
      </c>
      <c r="N19" s="21">
        <f t="shared" si="3"/>
        <v>13699782</v>
      </c>
      <c r="O19" s="21">
        <f t="shared" si="3"/>
        <v>4638298</v>
      </c>
      <c r="P19" s="21">
        <f t="shared" si="3"/>
        <v>4622042</v>
      </c>
      <c r="Q19" s="21">
        <f t="shared" si="3"/>
        <v>4689521</v>
      </c>
      <c r="R19" s="21">
        <f t="shared" si="3"/>
        <v>13949861</v>
      </c>
      <c r="S19" s="21">
        <f t="shared" si="3"/>
        <v>4744107</v>
      </c>
      <c r="T19" s="21">
        <f t="shared" si="3"/>
        <v>4624900</v>
      </c>
      <c r="U19" s="21">
        <f t="shared" si="3"/>
        <v>4706319</v>
      </c>
      <c r="V19" s="21">
        <f t="shared" si="3"/>
        <v>14075326</v>
      </c>
      <c r="W19" s="21">
        <f t="shared" si="3"/>
        <v>54638031</v>
      </c>
      <c r="X19" s="21">
        <f t="shared" si="3"/>
        <v>58644007</v>
      </c>
      <c r="Y19" s="21">
        <f t="shared" si="3"/>
        <v>-4005976</v>
      </c>
      <c r="Z19" s="4">
        <f>+IF(X19&lt;&gt;0,+(Y19/X19)*100,0)</f>
        <v>-6.831006619312354</v>
      </c>
      <c r="AA19" s="19">
        <f>SUM(AA20:AA23)</f>
        <v>47171331</v>
      </c>
    </row>
    <row r="20" spans="1:27" ht="13.5">
      <c r="A20" s="5" t="s">
        <v>47</v>
      </c>
      <c r="B20" s="3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>
        <v>0</v>
      </c>
      <c r="AA20" s="22"/>
    </row>
    <row r="21" spans="1:27" ht="13.5">
      <c r="A21" s="5" t="s">
        <v>48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>
        <v>0</v>
      </c>
      <c r="AA21" s="22"/>
    </row>
    <row r="22" spans="1:27" ht="13.5">
      <c r="A22" s="5" t="s">
        <v>49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>
        <v>0</v>
      </c>
      <c r="AA22" s="25"/>
    </row>
    <row r="23" spans="1:27" ht="13.5">
      <c r="A23" s="5" t="s">
        <v>50</v>
      </c>
      <c r="B23" s="3"/>
      <c r="C23" s="22">
        <v>51797408</v>
      </c>
      <c r="D23" s="22"/>
      <c r="E23" s="23">
        <v>21184000</v>
      </c>
      <c r="F23" s="24">
        <v>47171331</v>
      </c>
      <c r="G23" s="24">
        <v>4280353</v>
      </c>
      <c r="H23" s="24">
        <v>3957854</v>
      </c>
      <c r="I23" s="24">
        <v>4674855</v>
      </c>
      <c r="J23" s="24">
        <v>12913062</v>
      </c>
      <c r="K23" s="24">
        <v>4472698</v>
      </c>
      <c r="L23" s="24">
        <v>4613778</v>
      </c>
      <c r="M23" s="24">
        <v>4613306</v>
      </c>
      <c r="N23" s="24">
        <v>13699782</v>
      </c>
      <c r="O23" s="24">
        <v>4638298</v>
      </c>
      <c r="P23" s="24">
        <v>4622042</v>
      </c>
      <c r="Q23" s="24">
        <v>4689521</v>
      </c>
      <c r="R23" s="24">
        <v>13949861</v>
      </c>
      <c r="S23" s="24">
        <v>4744107</v>
      </c>
      <c r="T23" s="24">
        <v>4624900</v>
      </c>
      <c r="U23" s="24">
        <v>4706319</v>
      </c>
      <c r="V23" s="24">
        <v>14075326</v>
      </c>
      <c r="W23" s="24">
        <v>54638031</v>
      </c>
      <c r="X23" s="24">
        <v>58644007</v>
      </c>
      <c r="Y23" s="24">
        <v>-4005976</v>
      </c>
      <c r="Z23" s="6">
        <v>-6.83</v>
      </c>
      <c r="AA23" s="22">
        <v>47171331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804180742</v>
      </c>
      <c r="D25" s="40">
        <f>+D5+D9+D15+D19+D24</f>
        <v>0</v>
      </c>
      <c r="E25" s="41">
        <f t="shared" si="4"/>
        <v>814878000</v>
      </c>
      <c r="F25" s="42">
        <f t="shared" si="4"/>
        <v>837314782</v>
      </c>
      <c r="G25" s="42">
        <f t="shared" si="4"/>
        <v>90430362</v>
      </c>
      <c r="H25" s="42">
        <f t="shared" si="4"/>
        <v>99380749</v>
      </c>
      <c r="I25" s="42">
        <f t="shared" si="4"/>
        <v>17071644</v>
      </c>
      <c r="J25" s="42">
        <f t="shared" si="4"/>
        <v>206882755</v>
      </c>
      <c r="K25" s="42">
        <f t="shared" si="4"/>
        <v>14894185</v>
      </c>
      <c r="L25" s="42">
        <f t="shared" si="4"/>
        <v>14498388</v>
      </c>
      <c r="M25" s="42">
        <f t="shared" si="4"/>
        <v>126995877</v>
      </c>
      <c r="N25" s="42">
        <f t="shared" si="4"/>
        <v>156388450</v>
      </c>
      <c r="O25" s="42">
        <f t="shared" si="4"/>
        <v>15524993</v>
      </c>
      <c r="P25" s="42">
        <f t="shared" si="4"/>
        <v>14726287</v>
      </c>
      <c r="Q25" s="42">
        <f t="shared" si="4"/>
        <v>98964084</v>
      </c>
      <c r="R25" s="42">
        <f t="shared" si="4"/>
        <v>129215364</v>
      </c>
      <c r="S25" s="42">
        <f t="shared" si="4"/>
        <v>15211925</v>
      </c>
      <c r="T25" s="42">
        <f t="shared" si="4"/>
        <v>17801394</v>
      </c>
      <c r="U25" s="42">
        <f t="shared" si="4"/>
        <v>28430310</v>
      </c>
      <c r="V25" s="42">
        <f t="shared" si="4"/>
        <v>61443629</v>
      </c>
      <c r="W25" s="42">
        <f t="shared" si="4"/>
        <v>553930198</v>
      </c>
      <c r="X25" s="42">
        <f t="shared" si="4"/>
        <v>814878162</v>
      </c>
      <c r="Y25" s="42">
        <f t="shared" si="4"/>
        <v>-260947964</v>
      </c>
      <c r="Z25" s="43">
        <f>+IF(X25&lt;&gt;0,+(Y25/X25)*100,0)</f>
        <v>-32.02294234509134</v>
      </c>
      <c r="AA25" s="40">
        <f>+AA5+AA9+AA15+AA19+AA24</f>
        <v>837314782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240496485</v>
      </c>
      <c r="D28" s="19">
        <f>SUM(D29:D31)</f>
        <v>0</v>
      </c>
      <c r="E28" s="20">
        <f t="shared" si="5"/>
        <v>274837669</v>
      </c>
      <c r="F28" s="21">
        <f t="shared" si="5"/>
        <v>229551046</v>
      </c>
      <c r="G28" s="21">
        <f t="shared" si="5"/>
        <v>9943975</v>
      </c>
      <c r="H28" s="21">
        <f t="shared" si="5"/>
        <v>12063009</v>
      </c>
      <c r="I28" s="21">
        <f t="shared" si="5"/>
        <v>12885051</v>
      </c>
      <c r="J28" s="21">
        <f t="shared" si="5"/>
        <v>34892035</v>
      </c>
      <c r="K28" s="21">
        <f t="shared" si="5"/>
        <v>13891527</v>
      </c>
      <c r="L28" s="21">
        <f t="shared" si="5"/>
        <v>14759037</v>
      </c>
      <c r="M28" s="21">
        <f t="shared" si="5"/>
        <v>17158954</v>
      </c>
      <c r="N28" s="21">
        <f t="shared" si="5"/>
        <v>45809518</v>
      </c>
      <c r="O28" s="21">
        <f t="shared" si="5"/>
        <v>9390283</v>
      </c>
      <c r="P28" s="21">
        <f t="shared" si="5"/>
        <v>9370844</v>
      </c>
      <c r="Q28" s="21">
        <f t="shared" si="5"/>
        <v>11078951</v>
      </c>
      <c r="R28" s="21">
        <f t="shared" si="5"/>
        <v>29840078</v>
      </c>
      <c r="S28" s="21">
        <f t="shared" si="5"/>
        <v>13546283</v>
      </c>
      <c r="T28" s="21">
        <f t="shared" si="5"/>
        <v>14578665</v>
      </c>
      <c r="U28" s="21">
        <f t="shared" si="5"/>
        <v>13276783</v>
      </c>
      <c r="V28" s="21">
        <f t="shared" si="5"/>
        <v>41401731</v>
      </c>
      <c r="W28" s="21">
        <f t="shared" si="5"/>
        <v>151943362</v>
      </c>
      <c r="X28" s="21">
        <f t="shared" si="5"/>
        <v>274837578</v>
      </c>
      <c r="Y28" s="21">
        <f t="shared" si="5"/>
        <v>-122894216</v>
      </c>
      <c r="Z28" s="4">
        <f>+IF(X28&lt;&gt;0,+(Y28/X28)*100,0)</f>
        <v>-44.715215762816825</v>
      </c>
      <c r="AA28" s="19">
        <f>SUM(AA29:AA31)</f>
        <v>229551046</v>
      </c>
    </row>
    <row r="29" spans="1:27" ht="13.5">
      <c r="A29" s="5" t="s">
        <v>33</v>
      </c>
      <c r="B29" s="3"/>
      <c r="C29" s="22">
        <v>151387899</v>
      </c>
      <c r="D29" s="22"/>
      <c r="E29" s="23">
        <v>168655806</v>
      </c>
      <c r="F29" s="24">
        <v>142385005</v>
      </c>
      <c r="G29" s="24">
        <v>5470031</v>
      </c>
      <c r="H29" s="24">
        <v>4401268</v>
      </c>
      <c r="I29" s="24">
        <v>4886620</v>
      </c>
      <c r="J29" s="24">
        <v>14757919</v>
      </c>
      <c r="K29" s="24">
        <v>6630859</v>
      </c>
      <c r="L29" s="24">
        <v>7114920</v>
      </c>
      <c r="M29" s="24">
        <v>6073199</v>
      </c>
      <c r="N29" s="24">
        <v>19818978</v>
      </c>
      <c r="O29" s="24">
        <v>5472674</v>
      </c>
      <c r="P29" s="24">
        <v>5047107</v>
      </c>
      <c r="Q29" s="24">
        <v>4953124</v>
      </c>
      <c r="R29" s="24">
        <v>15472905</v>
      </c>
      <c r="S29" s="24">
        <v>3056536</v>
      </c>
      <c r="T29" s="24">
        <v>5216255</v>
      </c>
      <c r="U29" s="24">
        <v>4678346</v>
      </c>
      <c r="V29" s="24">
        <v>12951137</v>
      </c>
      <c r="W29" s="24">
        <v>63000939</v>
      </c>
      <c r="X29" s="24">
        <v>168655715</v>
      </c>
      <c r="Y29" s="24">
        <v>-105654776</v>
      </c>
      <c r="Z29" s="6">
        <v>-62.65</v>
      </c>
      <c r="AA29" s="22">
        <v>142385005</v>
      </c>
    </row>
    <row r="30" spans="1:27" ht="13.5">
      <c r="A30" s="5" t="s">
        <v>34</v>
      </c>
      <c r="B30" s="3"/>
      <c r="C30" s="25">
        <v>31298356</v>
      </c>
      <c r="D30" s="25"/>
      <c r="E30" s="26">
        <v>43739881</v>
      </c>
      <c r="F30" s="27">
        <v>36515576</v>
      </c>
      <c r="G30" s="27">
        <v>2052521</v>
      </c>
      <c r="H30" s="27">
        <v>2943072</v>
      </c>
      <c r="I30" s="27">
        <v>3026674</v>
      </c>
      <c r="J30" s="27">
        <v>8022267</v>
      </c>
      <c r="K30" s="27">
        <v>2180771</v>
      </c>
      <c r="L30" s="27">
        <v>2986982</v>
      </c>
      <c r="M30" s="27">
        <v>1903747</v>
      </c>
      <c r="N30" s="27">
        <v>7071500</v>
      </c>
      <c r="O30" s="27">
        <v>1679934</v>
      </c>
      <c r="P30" s="27">
        <v>1892051</v>
      </c>
      <c r="Q30" s="27">
        <v>2768104</v>
      </c>
      <c r="R30" s="27">
        <v>6340089</v>
      </c>
      <c r="S30" s="27">
        <v>2341703</v>
      </c>
      <c r="T30" s="27">
        <v>4772286</v>
      </c>
      <c r="U30" s="27">
        <v>3602174</v>
      </c>
      <c r="V30" s="27">
        <v>10716163</v>
      </c>
      <c r="W30" s="27">
        <v>32150019</v>
      </c>
      <c r="X30" s="27">
        <v>43739881</v>
      </c>
      <c r="Y30" s="27">
        <v>-11589862</v>
      </c>
      <c r="Z30" s="7">
        <v>-26.5</v>
      </c>
      <c r="AA30" s="25">
        <v>36515576</v>
      </c>
    </row>
    <row r="31" spans="1:27" ht="13.5">
      <c r="A31" s="5" t="s">
        <v>35</v>
      </c>
      <c r="B31" s="3"/>
      <c r="C31" s="22">
        <v>57810230</v>
      </c>
      <c r="D31" s="22"/>
      <c r="E31" s="23">
        <v>62441982</v>
      </c>
      <c r="F31" s="24">
        <v>50650465</v>
      </c>
      <c r="G31" s="24">
        <v>2421423</v>
      </c>
      <c r="H31" s="24">
        <v>4718669</v>
      </c>
      <c r="I31" s="24">
        <v>4971757</v>
      </c>
      <c r="J31" s="24">
        <v>12111849</v>
      </c>
      <c r="K31" s="24">
        <v>5079897</v>
      </c>
      <c r="L31" s="24">
        <v>4657135</v>
      </c>
      <c r="M31" s="24">
        <v>9182008</v>
      </c>
      <c r="N31" s="24">
        <v>18919040</v>
      </c>
      <c r="O31" s="24">
        <v>2237675</v>
      </c>
      <c r="P31" s="24">
        <v>2431686</v>
      </c>
      <c r="Q31" s="24">
        <v>3357723</v>
      </c>
      <c r="R31" s="24">
        <v>8027084</v>
      </c>
      <c r="S31" s="24">
        <v>8148044</v>
      </c>
      <c r="T31" s="24">
        <v>4590124</v>
      </c>
      <c r="U31" s="24">
        <v>4996263</v>
      </c>
      <c r="V31" s="24">
        <v>17734431</v>
      </c>
      <c r="W31" s="24">
        <v>56792404</v>
      </c>
      <c r="X31" s="24">
        <v>62441982</v>
      </c>
      <c r="Y31" s="24">
        <v>-5649578</v>
      </c>
      <c r="Z31" s="6">
        <v>-9.05</v>
      </c>
      <c r="AA31" s="22">
        <v>50650465</v>
      </c>
    </row>
    <row r="32" spans="1:27" ht="13.5">
      <c r="A32" s="2" t="s">
        <v>36</v>
      </c>
      <c r="B32" s="3"/>
      <c r="C32" s="19">
        <f aca="true" t="shared" si="6" ref="C32:Y32">SUM(C33:C37)</f>
        <v>124415542</v>
      </c>
      <c r="D32" s="19">
        <f>SUM(D33:D37)</f>
        <v>0</v>
      </c>
      <c r="E32" s="20">
        <f t="shared" si="6"/>
        <v>163163318</v>
      </c>
      <c r="F32" s="21">
        <f t="shared" si="6"/>
        <v>161883793</v>
      </c>
      <c r="G32" s="21">
        <f t="shared" si="6"/>
        <v>6046900</v>
      </c>
      <c r="H32" s="21">
        <f t="shared" si="6"/>
        <v>7347359</v>
      </c>
      <c r="I32" s="21">
        <f t="shared" si="6"/>
        <v>6922052</v>
      </c>
      <c r="J32" s="21">
        <f t="shared" si="6"/>
        <v>20316311</v>
      </c>
      <c r="K32" s="21">
        <f t="shared" si="6"/>
        <v>6618508</v>
      </c>
      <c r="L32" s="21">
        <f t="shared" si="6"/>
        <v>7819213</v>
      </c>
      <c r="M32" s="21">
        <f t="shared" si="6"/>
        <v>9804289</v>
      </c>
      <c r="N32" s="21">
        <f t="shared" si="6"/>
        <v>24242010</v>
      </c>
      <c r="O32" s="21">
        <f t="shared" si="6"/>
        <v>5850784</v>
      </c>
      <c r="P32" s="21">
        <f t="shared" si="6"/>
        <v>5720575</v>
      </c>
      <c r="Q32" s="21">
        <f t="shared" si="6"/>
        <v>11588600</v>
      </c>
      <c r="R32" s="21">
        <f t="shared" si="6"/>
        <v>23159959</v>
      </c>
      <c r="S32" s="21">
        <f t="shared" si="6"/>
        <v>29135140</v>
      </c>
      <c r="T32" s="21">
        <f t="shared" si="6"/>
        <v>10504287</v>
      </c>
      <c r="U32" s="21">
        <f t="shared" si="6"/>
        <v>29755340</v>
      </c>
      <c r="V32" s="21">
        <f t="shared" si="6"/>
        <v>69394767</v>
      </c>
      <c r="W32" s="21">
        <f t="shared" si="6"/>
        <v>137113047</v>
      </c>
      <c r="X32" s="21">
        <f t="shared" si="6"/>
        <v>163163084</v>
      </c>
      <c r="Y32" s="21">
        <f t="shared" si="6"/>
        <v>-26050037</v>
      </c>
      <c r="Z32" s="4">
        <f>+IF(X32&lt;&gt;0,+(Y32/X32)*100,0)</f>
        <v>-15.965643919797445</v>
      </c>
      <c r="AA32" s="19">
        <f>SUM(AA33:AA37)</f>
        <v>161883793</v>
      </c>
    </row>
    <row r="33" spans="1:27" ht="13.5">
      <c r="A33" s="5" t="s">
        <v>37</v>
      </c>
      <c r="B33" s="3"/>
      <c r="C33" s="22"/>
      <c r="D33" s="22"/>
      <c r="E33" s="23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6">
        <v>0</v>
      </c>
      <c r="AA33" s="22"/>
    </row>
    <row r="34" spans="1:27" ht="13.5">
      <c r="A34" s="5" t="s">
        <v>38</v>
      </c>
      <c r="B34" s="3"/>
      <c r="C34" s="22">
        <v>18227328</v>
      </c>
      <c r="D34" s="22"/>
      <c r="E34" s="23">
        <v>28930318</v>
      </c>
      <c r="F34" s="24">
        <v>41236852</v>
      </c>
      <c r="G34" s="24">
        <v>1100309</v>
      </c>
      <c r="H34" s="24">
        <v>1259791</v>
      </c>
      <c r="I34" s="24">
        <v>1307518</v>
      </c>
      <c r="J34" s="24">
        <v>3667618</v>
      </c>
      <c r="K34" s="24">
        <v>1233977</v>
      </c>
      <c r="L34" s="24">
        <v>924075</v>
      </c>
      <c r="M34" s="24">
        <v>937815</v>
      </c>
      <c r="N34" s="24">
        <v>3095867</v>
      </c>
      <c r="O34" s="24">
        <v>899545</v>
      </c>
      <c r="P34" s="24">
        <v>1041091</v>
      </c>
      <c r="Q34" s="24">
        <v>944735</v>
      </c>
      <c r="R34" s="24">
        <v>2885371</v>
      </c>
      <c r="S34" s="24">
        <v>1030055</v>
      </c>
      <c r="T34" s="24">
        <v>1180570</v>
      </c>
      <c r="U34" s="24">
        <v>1132752</v>
      </c>
      <c r="V34" s="24">
        <v>3343377</v>
      </c>
      <c r="W34" s="24">
        <v>12992233</v>
      </c>
      <c r="X34" s="24">
        <v>28929659</v>
      </c>
      <c r="Y34" s="24">
        <v>-15937426</v>
      </c>
      <c r="Z34" s="6">
        <v>-55.09</v>
      </c>
      <c r="AA34" s="22">
        <v>41236852</v>
      </c>
    </row>
    <row r="35" spans="1:27" ht="13.5">
      <c r="A35" s="5" t="s">
        <v>39</v>
      </c>
      <c r="B35" s="3"/>
      <c r="C35" s="22">
        <v>47193425</v>
      </c>
      <c r="D35" s="22"/>
      <c r="E35" s="23">
        <v>49189000</v>
      </c>
      <c r="F35" s="24">
        <v>34431500</v>
      </c>
      <c r="G35" s="24">
        <v>3258065</v>
      </c>
      <c r="H35" s="24">
        <v>3719561</v>
      </c>
      <c r="I35" s="24">
        <v>3992696</v>
      </c>
      <c r="J35" s="24">
        <v>10970322</v>
      </c>
      <c r="K35" s="24">
        <v>3785272</v>
      </c>
      <c r="L35" s="24">
        <v>3310672</v>
      </c>
      <c r="M35" s="24">
        <v>3350848</v>
      </c>
      <c r="N35" s="24">
        <v>10446792</v>
      </c>
      <c r="O35" s="24">
        <v>3379434</v>
      </c>
      <c r="P35" s="24">
        <v>3455104</v>
      </c>
      <c r="Q35" s="24">
        <v>3431534</v>
      </c>
      <c r="R35" s="24">
        <v>10266072</v>
      </c>
      <c r="S35" s="24">
        <v>3755924</v>
      </c>
      <c r="T35" s="24">
        <v>4070664</v>
      </c>
      <c r="U35" s="24">
        <v>4443337</v>
      </c>
      <c r="V35" s="24">
        <v>12269925</v>
      </c>
      <c r="W35" s="24">
        <v>43953111</v>
      </c>
      <c r="X35" s="24">
        <v>49189379</v>
      </c>
      <c r="Y35" s="24">
        <v>-5236268</v>
      </c>
      <c r="Z35" s="6">
        <v>-10.65</v>
      </c>
      <c r="AA35" s="22">
        <v>34431500</v>
      </c>
    </row>
    <row r="36" spans="1:27" ht="13.5">
      <c r="A36" s="5" t="s">
        <v>40</v>
      </c>
      <c r="B36" s="3"/>
      <c r="C36" s="22">
        <v>58994789</v>
      </c>
      <c r="D36" s="22"/>
      <c r="E36" s="23">
        <v>85044000</v>
      </c>
      <c r="F36" s="24">
        <v>86215441</v>
      </c>
      <c r="G36" s="24">
        <v>1688526</v>
      </c>
      <c r="H36" s="24">
        <v>2368007</v>
      </c>
      <c r="I36" s="24">
        <v>1621838</v>
      </c>
      <c r="J36" s="24">
        <v>5678371</v>
      </c>
      <c r="K36" s="24">
        <v>1599259</v>
      </c>
      <c r="L36" s="24">
        <v>3584466</v>
      </c>
      <c r="M36" s="24">
        <v>5515626</v>
      </c>
      <c r="N36" s="24">
        <v>10699351</v>
      </c>
      <c r="O36" s="24">
        <v>1571805</v>
      </c>
      <c r="P36" s="24">
        <v>1224380</v>
      </c>
      <c r="Q36" s="24">
        <v>7212331</v>
      </c>
      <c r="R36" s="24">
        <v>10008516</v>
      </c>
      <c r="S36" s="24">
        <v>24349161</v>
      </c>
      <c r="T36" s="24">
        <v>5253053</v>
      </c>
      <c r="U36" s="24">
        <v>24179251</v>
      </c>
      <c r="V36" s="24">
        <v>53781465</v>
      </c>
      <c r="W36" s="24">
        <v>80167703</v>
      </c>
      <c r="X36" s="24">
        <v>85044046</v>
      </c>
      <c r="Y36" s="24">
        <v>-4876343</v>
      </c>
      <c r="Z36" s="6">
        <v>-5.73</v>
      </c>
      <c r="AA36" s="22">
        <v>86215441</v>
      </c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505677800</v>
      </c>
      <c r="D38" s="19">
        <f>SUM(D39:D41)</f>
        <v>0</v>
      </c>
      <c r="E38" s="20">
        <f t="shared" si="7"/>
        <v>125786782</v>
      </c>
      <c r="F38" s="21">
        <f t="shared" si="7"/>
        <v>147932250</v>
      </c>
      <c r="G38" s="21">
        <f t="shared" si="7"/>
        <v>4417596</v>
      </c>
      <c r="H38" s="21">
        <f t="shared" si="7"/>
        <v>4916322</v>
      </c>
      <c r="I38" s="21">
        <f t="shared" si="7"/>
        <v>4093625</v>
      </c>
      <c r="J38" s="21">
        <f t="shared" si="7"/>
        <v>13427543</v>
      </c>
      <c r="K38" s="21">
        <f t="shared" si="7"/>
        <v>5677259</v>
      </c>
      <c r="L38" s="21">
        <f t="shared" si="7"/>
        <v>5163547</v>
      </c>
      <c r="M38" s="21">
        <f t="shared" si="7"/>
        <v>4076765</v>
      </c>
      <c r="N38" s="21">
        <f t="shared" si="7"/>
        <v>14917571</v>
      </c>
      <c r="O38" s="21">
        <f t="shared" si="7"/>
        <v>3326953</v>
      </c>
      <c r="P38" s="21">
        <f t="shared" si="7"/>
        <v>4098968</v>
      </c>
      <c r="Q38" s="21">
        <f t="shared" si="7"/>
        <v>4762936</v>
      </c>
      <c r="R38" s="21">
        <f t="shared" si="7"/>
        <v>12188857</v>
      </c>
      <c r="S38" s="21">
        <f t="shared" si="7"/>
        <v>6244453</v>
      </c>
      <c r="T38" s="21">
        <f t="shared" si="7"/>
        <v>8947730</v>
      </c>
      <c r="U38" s="21">
        <f t="shared" si="7"/>
        <v>6067060</v>
      </c>
      <c r="V38" s="21">
        <f t="shared" si="7"/>
        <v>21259243</v>
      </c>
      <c r="W38" s="21">
        <f t="shared" si="7"/>
        <v>61793214</v>
      </c>
      <c r="X38" s="21">
        <f t="shared" si="7"/>
        <v>125787205</v>
      </c>
      <c r="Y38" s="21">
        <f t="shared" si="7"/>
        <v>-63993991</v>
      </c>
      <c r="Z38" s="4">
        <f>+IF(X38&lt;&gt;0,+(Y38/X38)*100,0)</f>
        <v>-50.87480161436133</v>
      </c>
      <c r="AA38" s="19">
        <f>SUM(AA39:AA41)</f>
        <v>147932250</v>
      </c>
    </row>
    <row r="39" spans="1:27" ht="13.5">
      <c r="A39" s="5" t="s">
        <v>43</v>
      </c>
      <c r="B39" s="3"/>
      <c r="C39" s="22">
        <v>21245541</v>
      </c>
      <c r="D39" s="22"/>
      <c r="E39" s="23">
        <v>21121782</v>
      </c>
      <c r="F39" s="24">
        <v>31497993</v>
      </c>
      <c r="G39" s="24">
        <v>1474814</v>
      </c>
      <c r="H39" s="24">
        <v>1909938</v>
      </c>
      <c r="I39" s="24">
        <v>1417522</v>
      </c>
      <c r="J39" s="24">
        <v>4802274</v>
      </c>
      <c r="K39" s="24">
        <v>1422193</v>
      </c>
      <c r="L39" s="24">
        <v>1263392</v>
      </c>
      <c r="M39" s="24">
        <v>1421698</v>
      </c>
      <c r="N39" s="24">
        <v>4107283</v>
      </c>
      <c r="O39" s="24">
        <v>1233696</v>
      </c>
      <c r="P39" s="24">
        <v>1737050</v>
      </c>
      <c r="Q39" s="24">
        <v>1690668</v>
      </c>
      <c r="R39" s="24">
        <v>4661414</v>
      </c>
      <c r="S39" s="24">
        <v>1548054</v>
      </c>
      <c r="T39" s="24">
        <v>1686631</v>
      </c>
      <c r="U39" s="24">
        <v>1829423</v>
      </c>
      <c r="V39" s="24">
        <v>5064108</v>
      </c>
      <c r="W39" s="24">
        <v>18635079</v>
      </c>
      <c r="X39" s="24">
        <v>21121782</v>
      </c>
      <c r="Y39" s="24">
        <v>-2486703</v>
      </c>
      <c r="Z39" s="6">
        <v>-11.77</v>
      </c>
      <c r="AA39" s="22">
        <v>31497993</v>
      </c>
    </row>
    <row r="40" spans="1:27" ht="13.5">
      <c r="A40" s="5" t="s">
        <v>44</v>
      </c>
      <c r="B40" s="3"/>
      <c r="C40" s="22">
        <v>484432259</v>
      </c>
      <c r="D40" s="22"/>
      <c r="E40" s="23">
        <v>104665000</v>
      </c>
      <c r="F40" s="24">
        <v>116434257</v>
      </c>
      <c r="G40" s="24">
        <v>2942782</v>
      </c>
      <c r="H40" s="24">
        <v>3006384</v>
      </c>
      <c r="I40" s="24">
        <v>2676103</v>
      </c>
      <c r="J40" s="24">
        <v>8625269</v>
      </c>
      <c r="K40" s="24">
        <v>4255066</v>
      </c>
      <c r="L40" s="24">
        <v>3900155</v>
      </c>
      <c r="M40" s="24">
        <v>2655067</v>
      </c>
      <c r="N40" s="24">
        <v>10810288</v>
      </c>
      <c r="O40" s="24">
        <v>2093257</v>
      </c>
      <c r="P40" s="24">
        <v>2361918</v>
      </c>
      <c r="Q40" s="24">
        <v>3072268</v>
      </c>
      <c r="R40" s="24">
        <v>7527443</v>
      </c>
      <c r="S40" s="24">
        <v>4696399</v>
      </c>
      <c r="T40" s="24">
        <v>7261099</v>
      </c>
      <c r="U40" s="24">
        <v>4237637</v>
      </c>
      <c r="V40" s="24">
        <v>16195135</v>
      </c>
      <c r="W40" s="24">
        <v>43158135</v>
      </c>
      <c r="X40" s="24">
        <v>104665423</v>
      </c>
      <c r="Y40" s="24">
        <v>-61507288</v>
      </c>
      <c r="Z40" s="6">
        <v>-58.77</v>
      </c>
      <c r="AA40" s="22">
        <v>116434257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46457412</v>
      </c>
      <c r="D42" s="19">
        <f>SUM(D43:D46)</f>
        <v>0</v>
      </c>
      <c r="E42" s="20">
        <f t="shared" si="8"/>
        <v>49060000</v>
      </c>
      <c r="F42" s="21">
        <f t="shared" si="8"/>
        <v>42546873</v>
      </c>
      <c r="G42" s="21">
        <f t="shared" si="8"/>
        <v>3107412</v>
      </c>
      <c r="H42" s="21">
        <f t="shared" si="8"/>
        <v>3562169</v>
      </c>
      <c r="I42" s="21">
        <f t="shared" si="8"/>
        <v>2800152</v>
      </c>
      <c r="J42" s="21">
        <f t="shared" si="8"/>
        <v>9469733</v>
      </c>
      <c r="K42" s="21">
        <f t="shared" si="8"/>
        <v>3708452</v>
      </c>
      <c r="L42" s="21">
        <f t="shared" si="8"/>
        <v>3186094</v>
      </c>
      <c r="M42" s="21">
        <f t="shared" si="8"/>
        <v>3384022</v>
      </c>
      <c r="N42" s="21">
        <f t="shared" si="8"/>
        <v>10278568</v>
      </c>
      <c r="O42" s="21">
        <f t="shared" si="8"/>
        <v>3481834</v>
      </c>
      <c r="P42" s="21">
        <f t="shared" si="8"/>
        <v>3308972</v>
      </c>
      <c r="Q42" s="21">
        <f t="shared" si="8"/>
        <v>3617876</v>
      </c>
      <c r="R42" s="21">
        <f t="shared" si="8"/>
        <v>10408682</v>
      </c>
      <c r="S42" s="21">
        <f t="shared" si="8"/>
        <v>3319778</v>
      </c>
      <c r="T42" s="21">
        <f t="shared" si="8"/>
        <v>3378216</v>
      </c>
      <c r="U42" s="21">
        <f t="shared" si="8"/>
        <v>4770602</v>
      </c>
      <c r="V42" s="21">
        <f t="shared" si="8"/>
        <v>11468596</v>
      </c>
      <c r="W42" s="21">
        <f t="shared" si="8"/>
        <v>41625579</v>
      </c>
      <c r="X42" s="21">
        <f t="shared" si="8"/>
        <v>49060431</v>
      </c>
      <c r="Y42" s="21">
        <f t="shared" si="8"/>
        <v>-7434852</v>
      </c>
      <c r="Z42" s="4">
        <f>+IF(X42&lt;&gt;0,+(Y42/X42)*100,0)</f>
        <v>-15.154477546273492</v>
      </c>
      <c r="AA42" s="19">
        <f>SUM(AA43:AA46)</f>
        <v>42546873</v>
      </c>
    </row>
    <row r="43" spans="1:27" ht="13.5">
      <c r="A43" s="5" t="s">
        <v>47</v>
      </c>
      <c r="B43" s="3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6">
        <v>0</v>
      </c>
      <c r="AA43" s="22"/>
    </row>
    <row r="44" spans="1:27" ht="13.5">
      <c r="A44" s="5" t="s">
        <v>48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>
        <v>0</v>
      </c>
      <c r="AA44" s="22"/>
    </row>
    <row r="45" spans="1:27" ht="13.5">
      <c r="A45" s="5" t="s">
        <v>49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>
        <v>0</v>
      </c>
      <c r="AA45" s="25"/>
    </row>
    <row r="46" spans="1:27" ht="13.5">
      <c r="A46" s="5" t="s">
        <v>50</v>
      </c>
      <c r="B46" s="3"/>
      <c r="C46" s="22">
        <v>46457412</v>
      </c>
      <c r="D46" s="22"/>
      <c r="E46" s="23">
        <v>49060000</v>
      </c>
      <c r="F46" s="24">
        <v>42546873</v>
      </c>
      <c r="G46" s="24">
        <v>3107412</v>
      </c>
      <c r="H46" s="24">
        <v>3562169</v>
      </c>
      <c r="I46" s="24">
        <v>2800152</v>
      </c>
      <c r="J46" s="24">
        <v>9469733</v>
      </c>
      <c r="K46" s="24">
        <v>3708452</v>
      </c>
      <c r="L46" s="24">
        <v>3186094</v>
      </c>
      <c r="M46" s="24">
        <v>3384022</v>
      </c>
      <c r="N46" s="24">
        <v>10278568</v>
      </c>
      <c r="O46" s="24">
        <v>3481834</v>
      </c>
      <c r="P46" s="24">
        <v>3308972</v>
      </c>
      <c r="Q46" s="24">
        <v>3617876</v>
      </c>
      <c r="R46" s="24">
        <v>10408682</v>
      </c>
      <c r="S46" s="24">
        <v>3319778</v>
      </c>
      <c r="T46" s="24">
        <v>3378216</v>
      </c>
      <c r="U46" s="24">
        <v>4770602</v>
      </c>
      <c r="V46" s="24">
        <v>11468596</v>
      </c>
      <c r="W46" s="24">
        <v>41625579</v>
      </c>
      <c r="X46" s="24">
        <v>49060431</v>
      </c>
      <c r="Y46" s="24">
        <v>-7434852</v>
      </c>
      <c r="Z46" s="6">
        <v>-15.15</v>
      </c>
      <c r="AA46" s="22">
        <v>42546873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917047239</v>
      </c>
      <c r="D48" s="40">
        <f>+D28+D32+D38+D42+D47</f>
        <v>0</v>
      </c>
      <c r="E48" s="41">
        <f t="shared" si="9"/>
        <v>612847769</v>
      </c>
      <c r="F48" s="42">
        <f t="shared" si="9"/>
        <v>581913962</v>
      </c>
      <c r="G48" s="42">
        <f t="shared" si="9"/>
        <v>23515883</v>
      </c>
      <c r="H48" s="42">
        <f t="shared" si="9"/>
        <v>27888859</v>
      </c>
      <c r="I48" s="42">
        <f t="shared" si="9"/>
        <v>26700880</v>
      </c>
      <c r="J48" s="42">
        <f t="shared" si="9"/>
        <v>78105622</v>
      </c>
      <c r="K48" s="42">
        <f t="shared" si="9"/>
        <v>29895746</v>
      </c>
      <c r="L48" s="42">
        <f t="shared" si="9"/>
        <v>30927891</v>
      </c>
      <c r="M48" s="42">
        <f t="shared" si="9"/>
        <v>34424030</v>
      </c>
      <c r="N48" s="42">
        <f t="shared" si="9"/>
        <v>95247667</v>
      </c>
      <c r="O48" s="42">
        <f t="shared" si="9"/>
        <v>22049854</v>
      </c>
      <c r="P48" s="42">
        <f t="shared" si="9"/>
        <v>22499359</v>
      </c>
      <c r="Q48" s="42">
        <f t="shared" si="9"/>
        <v>31048363</v>
      </c>
      <c r="R48" s="42">
        <f t="shared" si="9"/>
        <v>75597576</v>
      </c>
      <c r="S48" s="42">
        <f t="shared" si="9"/>
        <v>52245654</v>
      </c>
      <c r="T48" s="42">
        <f t="shared" si="9"/>
        <v>37408898</v>
      </c>
      <c r="U48" s="42">
        <f t="shared" si="9"/>
        <v>53869785</v>
      </c>
      <c r="V48" s="42">
        <f t="shared" si="9"/>
        <v>143524337</v>
      </c>
      <c r="W48" s="42">
        <f t="shared" si="9"/>
        <v>392475202</v>
      </c>
      <c r="X48" s="42">
        <f t="shared" si="9"/>
        <v>612848298</v>
      </c>
      <c r="Y48" s="42">
        <f t="shared" si="9"/>
        <v>-220373096</v>
      </c>
      <c r="Z48" s="43">
        <f>+IF(X48&lt;&gt;0,+(Y48/X48)*100,0)</f>
        <v>-35.95883299654689</v>
      </c>
      <c r="AA48" s="40">
        <f>+AA28+AA32+AA38+AA42+AA47</f>
        <v>581913962</v>
      </c>
    </row>
    <row r="49" spans="1:27" ht="13.5">
      <c r="A49" s="14" t="s">
        <v>58</v>
      </c>
      <c r="B49" s="15"/>
      <c r="C49" s="44">
        <f aca="true" t="shared" si="10" ref="C49:Y49">+C25-C48</f>
        <v>-112866497</v>
      </c>
      <c r="D49" s="44">
        <f>+D25-D48</f>
        <v>0</v>
      </c>
      <c r="E49" s="45">
        <f t="shared" si="10"/>
        <v>202030231</v>
      </c>
      <c r="F49" s="46">
        <f t="shared" si="10"/>
        <v>255400820</v>
      </c>
      <c r="G49" s="46">
        <f t="shared" si="10"/>
        <v>66914479</v>
      </c>
      <c r="H49" s="46">
        <f t="shared" si="10"/>
        <v>71491890</v>
      </c>
      <c r="I49" s="46">
        <f t="shared" si="10"/>
        <v>-9629236</v>
      </c>
      <c r="J49" s="46">
        <f t="shared" si="10"/>
        <v>128777133</v>
      </c>
      <c r="K49" s="46">
        <f t="shared" si="10"/>
        <v>-15001561</v>
      </c>
      <c r="L49" s="46">
        <f t="shared" si="10"/>
        <v>-16429503</v>
      </c>
      <c r="M49" s="46">
        <f t="shared" si="10"/>
        <v>92571847</v>
      </c>
      <c r="N49" s="46">
        <f t="shared" si="10"/>
        <v>61140783</v>
      </c>
      <c r="O49" s="46">
        <f t="shared" si="10"/>
        <v>-6524861</v>
      </c>
      <c r="P49" s="46">
        <f t="shared" si="10"/>
        <v>-7773072</v>
      </c>
      <c r="Q49" s="46">
        <f t="shared" si="10"/>
        <v>67915721</v>
      </c>
      <c r="R49" s="46">
        <f t="shared" si="10"/>
        <v>53617788</v>
      </c>
      <c r="S49" s="46">
        <f t="shared" si="10"/>
        <v>-37033729</v>
      </c>
      <c r="T49" s="46">
        <f t="shared" si="10"/>
        <v>-19607504</v>
      </c>
      <c r="U49" s="46">
        <f t="shared" si="10"/>
        <v>-25439475</v>
      </c>
      <c r="V49" s="46">
        <f t="shared" si="10"/>
        <v>-82080708</v>
      </c>
      <c r="W49" s="46">
        <f t="shared" si="10"/>
        <v>161454996</v>
      </c>
      <c r="X49" s="46">
        <f>IF(F25=F48,0,X25-X48)</f>
        <v>202029864</v>
      </c>
      <c r="Y49" s="46">
        <f t="shared" si="10"/>
        <v>-40574868</v>
      </c>
      <c r="Z49" s="47">
        <f>+IF(X49&lt;&gt;0,+(Y49/X49)*100,0)</f>
        <v>-20.083599125721335</v>
      </c>
      <c r="AA49" s="44">
        <f>+AA25-AA48</f>
        <v>255400820</v>
      </c>
    </row>
    <row r="50" spans="1:27" ht="13.5">
      <c r="A50" s="16" t="s">
        <v>86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87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88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89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90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Sephiri Tlhomeli</dc:creator>
  <cp:keywords/>
  <dc:description/>
  <cp:lastModifiedBy>Sephiri Tlhomeli</cp:lastModifiedBy>
  <dcterms:created xsi:type="dcterms:W3CDTF">2017-08-01T12:01:09Z</dcterms:created>
  <dcterms:modified xsi:type="dcterms:W3CDTF">2017-08-01T12:03:25Z</dcterms:modified>
  <cp:category/>
  <cp:version/>
  <cp:contentType/>
  <cp:contentStatus/>
</cp:coreProperties>
</file>